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autoCompressPictures="0"/>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12BB5782-556F-854E-A0FA-8845D40DE50B}" xr6:coauthVersionLast="46" xr6:coauthVersionMax="46" xr10:uidLastSave="{00000000-0000-0000-0000-000000000000}"/>
  <bookViews>
    <workbookView xWindow="0" yWindow="460" windowWidth="28800" windowHeight="1656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5" i="7" l="1"/>
  <c r="F23" i="7"/>
  <c r="F24" i="7"/>
  <c r="P64" i="9"/>
  <c r="P65" i="9"/>
  <c r="P66" i="9"/>
  <c r="P67"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H40" i="9"/>
  <c r="P40" i="9" s="1"/>
  <c r="P41" i="9"/>
  <c r="P42" i="9"/>
  <c r="P43" i="9"/>
  <c r="H44" i="9"/>
  <c r="P44" i="9" s="1"/>
  <c r="P45" i="9"/>
  <c r="P46" i="9"/>
  <c r="P47" i="9"/>
  <c r="P48" i="9"/>
  <c r="P49" i="9"/>
  <c r="P50" i="9"/>
  <c r="P51" i="9"/>
  <c r="P52" i="9"/>
  <c r="H53" i="9"/>
  <c r="P53" i="9" s="1"/>
  <c r="H54" i="9"/>
  <c r="P54" i="9" s="1"/>
  <c r="H55" i="9"/>
  <c r="P55" i="9" s="1"/>
  <c r="H56" i="9"/>
  <c r="P56" i="9" s="1"/>
  <c r="H57" i="9"/>
  <c r="P57" i="9" s="1"/>
  <c r="P58" i="9"/>
  <c r="H59" i="9"/>
  <c r="P59" i="9" s="1"/>
  <c r="P60" i="9"/>
  <c r="P61" i="9"/>
  <c r="P62" i="9"/>
  <c r="P63" i="9"/>
  <c r="P68" i="9"/>
  <c r="P69" i="9"/>
  <c r="P70" i="9"/>
  <c r="P71" i="9"/>
  <c r="P72" i="9"/>
  <c r="H73" i="9"/>
  <c r="P73" i="9" s="1"/>
  <c r="H74" i="9"/>
  <c r="P74" i="9" s="1"/>
  <c r="H75" i="9"/>
  <c r="P75" i="9" s="1"/>
  <c r="H76" i="9"/>
  <c r="P76" i="9"/>
  <c r="H77" i="9"/>
  <c r="P77" i="9" s="1"/>
  <c r="P78" i="9"/>
  <c r="P79" i="9"/>
  <c r="P80" i="9"/>
  <c r="P81" i="9"/>
  <c r="P82" i="9"/>
  <c r="P83" i="9"/>
  <c r="P84" i="9"/>
  <c r="P85" i="9"/>
  <c r="H86" i="9"/>
  <c r="P86" i="9" s="1"/>
  <c r="P87" i="9"/>
  <c r="H88" i="9"/>
  <c r="P88" i="9" s="1"/>
  <c r="P89" i="9"/>
  <c r="H90" i="9"/>
  <c r="P90" i="9" s="1"/>
  <c r="P91" i="9"/>
  <c r="P92" i="9"/>
  <c r="H93" i="9"/>
  <c r="P93" i="9" s="1"/>
  <c r="H94" i="9"/>
  <c r="P94" i="9" s="1"/>
  <c r="P95" i="9"/>
  <c r="P96" i="9"/>
  <c r="P97" i="9"/>
  <c r="P98" i="9"/>
  <c r="P99" i="9"/>
  <c r="P100" i="9"/>
  <c r="P101" i="9"/>
  <c r="P102" i="9"/>
  <c r="P103" i="9"/>
  <c r="P104" i="9"/>
  <c r="P105" i="9"/>
  <c r="P106" i="9"/>
  <c r="P107" i="9"/>
  <c r="P108" i="9"/>
  <c r="P109" i="9"/>
  <c r="P110" i="9"/>
  <c r="P111" i="9"/>
  <c r="P112" i="9"/>
  <c r="P113" i="9"/>
  <c r="P114" i="9"/>
  <c r="P115" i="9"/>
  <c r="P116" i="9"/>
  <c r="G15" i="6" s="1"/>
  <c r="P117" i="9"/>
  <c r="P118" i="9"/>
  <c r="P119" i="9"/>
  <c r="H120" i="9"/>
  <c r="P120" i="9" s="1"/>
  <c r="H121" i="9"/>
  <c r="P121" i="9" s="1"/>
  <c r="H122" i="9"/>
  <c r="P122" i="9" s="1"/>
  <c r="P123" i="9"/>
  <c r="H124" i="9"/>
  <c r="P124" i="9" s="1"/>
  <c r="H125" i="9"/>
  <c r="P125" i="9" s="1"/>
  <c r="H126" i="9"/>
  <c r="P126" i="9" s="1"/>
  <c r="H127" i="9"/>
  <c r="P127" i="9" s="1"/>
  <c r="P128" i="9"/>
  <c r="P129" i="9"/>
  <c r="P130" i="9"/>
  <c r="P131" i="9"/>
  <c r="H132" i="9"/>
  <c r="P132" i="9" s="1"/>
  <c r="P133" i="9"/>
  <c r="P134" i="9"/>
  <c r="P135" i="9"/>
  <c r="H136" i="9"/>
  <c r="H137" i="9"/>
  <c r="P137" i="9" s="1"/>
  <c r="H138" i="9"/>
  <c r="P138" i="9" s="1"/>
  <c r="H139" i="9"/>
  <c r="P139" i="9" s="1"/>
  <c r="H140" i="9"/>
  <c r="P140" i="9" s="1"/>
  <c r="H141" i="9"/>
  <c r="R141" i="9" s="1"/>
  <c r="H142" i="9"/>
  <c r="P142" i="9"/>
  <c r="H143" i="9"/>
  <c r="P143" i="9"/>
  <c r="H144" i="9"/>
  <c r="P144" i="9"/>
  <c r="H145" i="9"/>
  <c r="P145" i="9"/>
  <c r="H146" i="9"/>
  <c r="P146" i="9"/>
  <c r="H147" i="9"/>
  <c r="Q147" i="9"/>
  <c r="P147" i="9"/>
  <c r="H149" i="9"/>
  <c r="P149" i="9" s="1"/>
  <c r="H150" i="9"/>
  <c r="P150" i="9" s="1"/>
  <c r="H151" i="9"/>
  <c r="Q151" i="9" s="1"/>
  <c r="P152" i="9"/>
  <c r="P153" i="9"/>
  <c r="P154" i="9"/>
  <c r="P155" i="9"/>
  <c r="P156" i="9"/>
  <c r="P157" i="9"/>
  <c r="P158" i="9"/>
  <c r="P159" i="9"/>
  <c r="P160" i="9"/>
  <c r="P161" i="9"/>
  <c r="P162" i="9"/>
  <c r="H163" i="9"/>
  <c r="P163" i="9" s="1"/>
  <c r="H164" i="9"/>
  <c r="P164" i="9" s="1"/>
  <c r="P165" i="9"/>
  <c r="P166" i="9"/>
  <c r="P167" i="9"/>
  <c r="P168" i="9"/>
  <c r="H169" i="9"/>
  <c r="P169" i="9"/>
  <c r="H170" i="9"/>
  <c r="P170" i="9" s="1"/>
  <c r="H171" i="9"/>
  <c r="P171" i="9" s="1"/>
  <c r="H172" i="9"/>
  <c r="P172" i="9" s="1"/>
  <c r="H173" i="9"/>
  <c r="P173" i="9" s="1"/>
  <c r="H174" i="9"/>
  <c r="P174" i="9" s="1"/>
  <c r="H175" i="9"/>
  <c r="P175" i="9" s="1"/>
  <c r="H176" i="9"/>
  <c r="P176" i="9" s="1"/>
  <c r="H177" i="9"/>
  <c r="P177" i="9" s="1"/>
  <c r="H178" i="9"/>
  <c r="P178" i="9" s="1"/>
  <c r="H179" i="9"/>
  <c r="P179" i="9" s="1"/>
  <c r="H180" i="9"/>
  <c r="P180" i="9" s="1"/>
  <c r="H181" i="9"/>
  <c r="P181" i="9" s="1"/>
  <c r="H182" i="9"/>
  <c r="P182" i="9" s="1"/>
  <c r="H183" i="9"/>
  <c r="P183" i="9" s="1"/>
  <c r="H184" i="9"/>
  <c r="P184" i="9" s="1"/>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H223" i="9"/>
  <c r="P223" i="9" s="1"/>
  <c r="H224" i="9"/>
  <c r="P224" i="9" s="1"/>
  <c r="P225" i="9"/>
  <c r="P226" i="9"/>
  <c r="H227" i="9"/>
  <c r="P227" i="9" s="1"/>
  <c r="P228" i="9"/>
  <c r="P229" i="9"/>
  <c r="P230" i="9"/>
  <c r="P231" i="9"/>
  <c r="P232" i="9"/>
  <c r="P233" i="9"/>
  <c r="P234" i="9"/>
  <c r="G25" i="6"/>
  <c r="P235" i="9"/>
  <c r="P236" i="9"/>
  <c r="P237" i="9"/>
  <c r="P238" i="9"/>
  <c r="H239" i="9"/>
  <c r="P239" i="9" s="1"/>
  <c r="P240" i="9"/>
  <c r="P241" i="9"/>
  <c r="H242" i="9"/>
  <c r="P242" i="9" s="1"/>
  <c r="P243" i="9"/>
  <c r="P244" i="9"/>
  <c r="P245" i="9"/>
  <c r="P246" i="9"/>
  <c r="P247" i="9"/>
  <c r="P248" i="9"/>
  <c r="P249" i="9"/>
  <c r="P250" i="9"/>
  <c r="P251" i="9"/>
  <c r="P252" i="9"/>
  <c r="Q64" i="9"/>
  <c r="Q65" i="9"/>
  <c r="Q66" i="9"/>
  <c r="Q67"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5" i="9"/>
  <c r="Q46" i="9"/>
  <c r="Q47" i="9"/>
  <c r="Q48" i="9"/>
  <c r="Q49" i="9"/>
  <c r="Q50" i="9"/>
  <c r="Q51" i="9"/>
  <c r="Q52" i="9"/>
  <c r="Q53" i="9"/>
  <c r="Q54" i="9"/>
  <c r="Q55" i="9"/>
  <c r="Q57" i="9"/>
  <c r="Q58" i="9"/>
  <c r="Q59" i="9"/>
  <c r="Q60" i="9"/>
  <c r="Q61" i="9"/>
  <c r="Q62" i="9"/>
  <c r="Q63" i="9"/>
  <c r="Q68" i="9"/>
  <c r="Q69" i="9"/>
  <c r="Q70" i="9"/>
  <c r="Q71" i="9"/>
  <c r="Q72" i="9"/>
  <c r="Q73" i="9"/>
  <c r="Q74" i="9"/>
  <c r="Q75" i="9"/>
  <c r="Q76" i="9"/>
  <c r="Q77" i="9"/>
  <c r="Q78" i="9"/>
  <c r="Q79" i="9"/>
  <c r="Q80" i="9"/>
  <c r="Q81" i="9"/>
  <c r="Q82" i="9"/>
  <c r="Q83" i="9"/>
  <c r="Q84" i="9"/>
  <c r="Q85" i="9"/>
  <c r="Q86" i="9"/>
  <c r="Q87" i="9"/>
  <c r="Q89" i="9"/>
  <c r="Q90" i="9"/>
  <c r="Q91" i="9"/>
  <c r="Q92"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1" i="9"/>
  <c r="Q122" i="9"/>
  <c r="Q123" i="9"/>
  <c r="Q125" i="9"/>
  <c r="Q126" i="9"/>
  <c r="Q128" i="9"/>
  <c r="Q129" i="9"/>
  <c r="Q130" i="9"/>
  <c r="Q131" i="9"/>
  <c r="Q133" i="9"/>
  <c r="Q134" i="9"/>
  <c r="Q135" i="9"/>
  <c r="Q137" i="9"/>
  <c r="Q142" i="9"/>
  <c r="Q145" i="9"/>
  <c r="Q146" i="9"/>
  <c r="Q150" i="9"/>
  <c r="Q152" i="9"/>
  <c r="Q153" i="9"/>
  <c r="Q154" i="9"/>
  <c r="Q155" i="9"/>
  <c r="Q156" i="9"/>
  <c r="Q157" i="9"/>
  <c r="Q158" i="9"/>
  <c r="Q159" i="9"/>
  <c r="Q160" i="9"/>
  <c r="Q161" i="9"/>
  <c r="Q162" i="9"/>
  <c r="Q164" i="9"/>
  <c r="Q165" i="9"/>
  <c r="Q166" i="9"/>
  <c r="Q167" i="9"/>
  <c r="Q168" i="9"/>
  <c r="Q172" i="9"/>
  <c r="Q177" i="9"/>
  <c r="Q180" i="9"/>
  <c r="Q181"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H24" i="6" s="1"/>
  <c r="Q233" i="9"/>
  <c r="Q234" i="9"/>
  <c r="Q235" i="9"/>
  <c r="Q236" i="9"/>
  <c r="Q237" i="9"/>
  <c r="Q238" i="9"/>
  <c r="Q239" i="9"/>
  <c r="Q240" i="9"/>
  <c r="Q241" i="9"/>
  <c r="Q243" i="9"/>
  <c r="Q244" i="9"/>
  <c r="Q245" i="9"/>
  <c r="Q246" i="9"/>
  <c r="Q247" i="9"/>
  <c r="Q248" i="9"/>
  <c r="Q249" i="9"/>
  <c r="Q250" i="9"/>
  <c r="Q251" i="9"/>
  <c r="Q252" i="9"/>
  <c r="R64" i="9"/>
  <c r="R65" i="9"/>
  <c r="R66" i="9"/>
  <c r="R67"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5" i="9"/>
  <c r="R46" i="9"/>
  <c r="R47" i="9"/>
  <c r="R48" i="9"/>
  <c r="R49" i="9"/>
  <c r="R50" i="9"/>
  <c r="R51" i="9"/>
  <c r="R52" i="9"/>
  <c r="R53" i="9"/>
  <c r="R54" i="9"/>
  <c r="R55" i="9"/>
  <c r="R57" i="9"/>
  <c r="R58" i="9"/>
  <c r="R59" i="9"/>
  <c r="R60" i="9"/>
  <c r="R61" i="9"/>
  <c r="R62" i="9"/>
  <c r="R63" i="9"/>
  <c r="R68" i="9"/>
  <c r="R69" i="9"/>
  <c r="R70" i="9"/>
  <c r="R71" i="9"/>
  <c r="R72" i="9"/>
  <c r="R73" i="9"/>
  <c r="R74" i="9"/>
  <c r="R75" i="9"/>
  <c r="R76" i="9"/>
  <c r="R77" i="9"/>
  <c r="R78" i="9"/>
  <c r="R79" i="9"/>
  <c r="R80" i="9"/>
  <c r="R81" i="9"/>
  <c r="R82" i="9"/>
  <c r="R83" i="9"/>
  <c r="R84" i="9"/>
  <c r="R85" i="9"/>
  <c r="R86" i="9"/>
  <c r="R87"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1" i="9"/>
  <c r="R122" i="9"/>
  <c r="R123" i="9"/>
  <c r="R125" i="9"/>
  <c r="R126" i="9"/>
  <c r="R128" i="9"/>
  <c r="R129" i="9"/>
  <c r="R130" i="9"/>
  <c r="R131" i="9"/>
  <c r="R133" i="9"/>
  <c r="R134" i="9"/>
  <c r="R135" i="9"/>
  <c r="R137" i="9"/>
  <c r="R140" i="9"/>
  <c r="R142" i="9"/>
  <c r="R144" i="9"/>
  <c r="R145" i="9"/>
  <c r="R147" i="9"/>
  <c r="R149" i="9"/>
  <c r="R150" i="9"/>
  <c r="R151" i="9"/>
  <c r="R152" i="9"/>
  <c r="R153" i="9"/>
  <c r="R154" i="9"/>
  <c r="R155" i="9"/>
  <c r="R156" i="9"/>
  <c r="R157" i="9"/>
  <c r="R158" i="9"/>
  <c r="R159" i="9"/>
  <c r="R160" i="9"/>
  <c r="R161" i="9"/>
  <c r="R162" i="9"/>
  <c r="R164" i="9"/>
  <c r="R165" i="9"/>
  <c r="R166" i="9"/>
  <c r="R167" i="9"/>
  <c r="R168" i="9"/>
  <c r="R169" i="9"/>
  <c r="R170" i="9"/>
  <c r="R172" i="9"/>
  <c r="R173" i="9"/>
  <c r="R176" i="9"/>
  <c r="R177" i="9"/>
  <c r="R178" i="9"/>
  <c r="R181" i="9"/>
  <c r="R182"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40" i="9"/>
  <c r="R241" i="9"/>
  <c r="R243" i="9"/>
  <c r="R244" i="9"/>
  <c r="R245" i="9"/>
  <c r="R246" i="9"/>
  <c r="R247" i="9"/>
  <c r="R248" i="9"/>
  <c r="R249" i="9"/>
  <c r="R250" i="9"/>
  <c r="R251" i="9"/>
  <c r="R252" i="9"/>
  <c r="O64" i="9"/>
  <c r="O65" i="9"/>
  <c r="O66" i="9"/>
  <c r="O67"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8" i="9"/>
  <c r="O129" i="9"/>
  <c r="O130" i="9"/>
  <c r="O131" i="9"/>
  <c r="O132" i="9"/>
  <c r="O133" i="9"/>
  <c r="O134" i="9"/>
  <c r="O135" i="9"/>
  <c r="O137" i="9"/>
  <c r="O138" i="9"/>
  <c r="O139" i="9"/>
  <c r="O140" i="9"/>
  <c r="O142" i="9"/>
  <c r="O143" i="9"/>
  <c r="O144" i="9"/>
  <c r="O145" i="9"/>
  <c r="O146" i="9"/>
  <c r="O147" i="9"/>
  <c r="O149" i="9"/>
  <c r="O150" i="9"/>
  <c r="O151" i="9"/>
  <c r="O152" i="9"/>
  <c r="O153" i="9"/>
  <c r="O154" i="9"/>
  <c r="O155" i="9"/>
  <c r="O156" i="9"/>
  <c r="O157" i="9"/>
  <c r="O158" i="9"/>
  <c r="O159" i="9"/>
  <c r="O160" i="9"/>
  <c r="O161" i="9"/>
  <c r="O162" i="9"/>
  <c r="O164" i="9"/>
  <c r="O165" i="9"/>
  <c r="O166" i="9"/>
  <c r="O167" i="9"/>
  <c r="O168" i="9"/>
  <c r="O169" i="9"/>
  <c r="O170" i="9"/>
  <c r="O172" i="9"/>
  <c r="O173" i="9"/>
  <c r="O176" i="9"/>
  <c r="O177" i="9"/>
  <c r="O178" i="9"/>
  <c r="O180" i="9"/>
  <c r="O181" i="9"/>
  <c r="O182"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F25" i="6" s="1"/>
  <c r="O237" i="9"/>
  <c r="O238" i="9"/>
  <c r="O239" i="9"/>
  <c r="O240" i="9"/>
  <c r="O241" i="9"/>
  <c r="O243" i="9"/>
  <c r="O244" i="9"/>
  <c r="O245" i="9"/>
  <c r="O246" i="9"/>
  <c r="O247" i="9"/>
  <c r="O248" i="9"/>
  <c r="O249" i="9"/>
  <c r="O250" i="9"/>
  <c r="O251" i="9"/>
  <c r="O252" i="9"/>
  <c r="M64" i="9"/>
  <c r="M65" i="9"/>
  <c r="M66" i="9"/>
  <c r="M67"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8" i="9"/>
  <c r="M69" i="9"/>
  <c r="M70" i="9"/>
  <c r="M71" i="9"/>
  <c r="M72" i="9"/>
  <c r="M73" i="9"/>
  <c r="M74" i="9"/>
  <c r="M75" i="9"/>
  <c r="M76" i="9"/>
  <c r="M77" i="9"/>
  <c r="M78" i="9"/>
  <c r="M79" i="9"/>
  <c r="M80" i="9"/>
  <c r="M81" i="9"/>
  <c r="M82" i="9"/>
  <c r="M83" i="9"/>
  <c r="M84" i="9"/>
  <c r="M85" i="9"/>
  <c r="M86" i="9"/>
  <c r="M87"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8" i="9"/>
  <c r="M129" i="9"/>
  <c r="M130" i="9"/>
  <c r="M131" i="9"/>
  <c r="M132" i="9"/>
  <c r="M133" i="9"/>
  <c r="M134" i="9"/>
  <c r="M135" i="9"/>
  <c r="M137" i="9"/>
  <c r="M138" i="9"/>
  <c r="M139" i="9"/>
  <c r="M140" i="9"/>
  <c r="M142" i="9"/>
  <c r="M143" i="9"/>
  <c r="M144" i="9"/>
  <c r="M145" i="9"/>
  <c r="M146" i="9"/>
  <c r="M147" i="9"/>
  <c r="M149" i="9"/>
  <c r="M150" i="9"/>
  <c r="M151" i="9"/>
  <c r="M152" i="9"/>
  <c r="M153" i="9"/>
  <c r="M154" i="9"/>
  <c r="M155" i="9"/>
  <c r="M156" i="9"/>
  <c r="M157" i="9"/>
  <c r="M158" i="9"/>
  <c r="M159" i="9"/>
  <c r="M160" i="9"/>
  <c r="M161" i="9"/>
  <c r="M162" i="9"/>
  <c r="M163" i="9"/>
  <c r="M164" i="9"/>
  <c r="M165" i="9"/>
  <c r="M166" i="9"/>
  <c r="M167" i="9"/>
  <c r="M168" i="9"/>
  <c r="M169" i="9"/>
  <c r="M170" i="9"/>
  <c r="M172" i="9"/>
  <c r="M173" i="9"/>
  <c r="M174" i="9"/>
  <c r="M176" i="9"/>
  <c r="M177" i="9"/>
  <c r="M178" i="9"/>
  <c r="M180" i="9"/>
  <c r="M181" i="9"/>
  <c r="M182"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3" i="9"/>
  <c r="M244" i="9"/>
  <c r="M245" i="9"/>
  <c r="M246" i="9"/>
  <c r="M247" i="9"/>
  <c r="M248" i="9"/>
  <c r="M249" i="9"/>
  <c r="M250" i="9"/>
  <c r="M251" i="9"/>
  <c r="M252" i="9"/>
  <c r="L64" i="9"/>
  <c r="L65" i="9"/>
  <c r="L66" i="9"/>
  <c r="L67"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8" i="9"/>
  <c r="L69" i="9"/>
  <c r="L70" i="9"/>
  <c r="L71" i="9"/>
  <c r="L72" i="9"/>
  <c r="L73" i="9"/>
  <c r="L74" i="9"/>
  <c r="L75" i="9"/>
  <c r="L76" i="9"/>
  <c r="L77" i="9"/>
  <c r="L78" i="9"/>
  <c r="L79" i="9"/>
  <c r="L80" i="9"/>
  <c r="L81" i="9"/>
  <c r="L82" i="9"/>
  <c r="L83" i="9"/>
  <c r="L84" i="9"/>
  <c r="L85" i="9"/>
  <c r="L86" i="9"/>
  <c r="L87"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8" i="9"/>
  <c r="L129" i="9"/>
  <c r="L130" i="9"/>
  <c r="L131" i="9"/>
  <c r="L132" i="9"/>
  <c r="L133" i="9"/>
  <c r="L134" i="9"/>
  <c r="L135" i="9"/>
  <c r="L137" i="9"/>
  <c r="L138" i="9"/>
  <c r="L139" i="9"/>
  <c r="L140" i="9"/>
  <c r="L142" i="9"/>
  <c r="L143" i="9"/>
  <c r="L144" i="9"/>
  <c r="L145" i="9"/>
  <c r="L146" i="9"/>
  <c r="L147" i="9"/>
  <c r="L149" i="9"/>
  <c r="L150" i="9"/>
  <c r="L151" i="9"/>
  <c r="L152" i="9"/>
  <c r="L153" i="9"/>
  <c r="L154" i="9"/>
  <c r="L155" i="9"/>
  <c r="L156" i="9"/>
  <c r="L157" i="9"/>
  <c r="L158" i="9"/>
  <c r="L159" i="9"/>
  <c r="L160" i="9"/>
  <c r="L161" i="9"/>
  <c r="L162" i="9"/>
  <c r="L163" i="9"/>
  <c r="L164" i="9"/>
  <c r="L165" i="9"/>
  <c r="D19" i="6" s="1"/>
  <c r="L166" i="9"/>
  <c r="L167" i="9"/>
  <c r="L168" i="9"/>
  <c r="L169" i="9"/>
  <c r="L170" i="9"/>
  <c r="L172" i="9"/>
  <c r="L173" i="9"/>
  <c r="L174" i="9"/>
  <c r="L176" i="9"/>
  <c r="L177" i="9"/>
  <c r="L178"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D25" i="6" s="1"/>
  <c r="L236" i="9"/>
  <c r="L237" i="9"/>
  <c r="L238" i="9"/>
  <c r="L239" i="9"/>
  <c r="L240" i="9"/>
  <c r="L241" i="9"/>
  <c r="L243" i="9"/>
  <c r="L244" i="9"/>
  <c r="L245" i="9"/>
  <c r="L246" i="9"/>
  <c r="L247" i="9"/>
  <c r="L248" i="9"/>
  <c r="L249" i="9"/>
  <c r="L250" i="9"/>
  <c r="L251" i="9"/>
  <c r="L252" i="9"/>
  <c r="D27" i="6"/>
  <c r="K64" i="9"/>
  <c r="K65" i="9"/>
  <c r="K66" i="9"/>
  <c r="K67"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8" i="9"/>
  <c r="K69" i="9"/>
  <c r="K70" i="9"/>
  <c r="K71" i="9"/>
  <c r="K72" i="9"/>
  <c r="C11" i="6" s="1"/>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8" i="9"/>
  <c r="K129" i="9"/>
  <c r="K130" i="9"/>
  <c r="K131" i="9"/>
  <c r="K132" i="9"/>
  <c r="K133" i="9"/>
  <c r="K134" i="9"/>
  <c r="K135" i="9"/>
  <c r="K137" i="9"/>
  <c r="K138" i="9"/>
  <c r="K139" i="9"/>
  <c r="K140" i="9"/>
  <c r="K142" i="9"/>
  <c r="K143" i="9"/>
  <c r="K144" i="9"/>
  <c r="K145" i="9"/>
  <c r="K146" i="9"/>
  <c r="K147" i="9"/>
  <c r="K149" i="9"/>
  <c r="K150" i="9"/>
  <c r="K151" i="9"/>
  <c r="K152" i="9"/>
  <c r="K153" i="9"/>
  <c r="K154" i="9"/>
  <c r="K155" i="9"/>
  <c r="K156" i="9"/>
  <c r="K157" i="9"/>
  <c r="K158" i="9"/>
  <c r="K159" i="9"/>
  <c r="K160" i="9"/>
  <c r="K161" i="9"/>
  <c r="K162" i="9"/>
  <c r="K163" i="9"/>
  <c r="K164" i="9"/>
  <c r="K165" i="9"/>
  <c r="K166" i="9"/>
  <c r="K167" i="9"/>
  <c r="K168" i="9"/>
  <c r="K169" i="9"/>
  <c r="K170" i="9"/>
  <c r="K172" i="9"/>
  <c r="K173" i="9"/>
  <c r="K176" i="9"/>
  <c r="K177" i="9"/>
  <c r="K178"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C22" i="6" s="1"/>
  <c r="K212" i="9"/>
  <c r="K213" i="9"/>
  <c r="K214" i="9"/>
  <c r="K215" i="9"/>
  <c r="K216" i="9"/>
  <c r="K217" i="9"/>
  <c r="K218" i="9"/>
  <c r="K219" i="9"/>
  <c r="K220" i="9"/>
  <c r="K221" i="9"/>
  <c r="K222" i="9"/>
  <c r="K223" i="9"/>
  <c r="K224" i="9"/>
  <c r="K225" i="9"/>
  <c r="K226" i="9"/>
  <c r="K227" i="9"/>
  <c r="K228" i="9"/>
  <c r="K229" i="9"/>
  <c r="K230" i="9"/>
  <c r="K231" i="9"/>
  <c r="K232" i="9"/>
  <c r="K233" i="9"/>
  <c r="K234" i="9"/>
  <c r="K235" i="9"/>
  <c r="K236" i="9"/>
  <c r="C25" i="6" s="1"/>
  <c r="K237" i="9"/>
  <c r="K238" i="9"/>
  <c r="K239" i="9"/>
  <c r="K240" i="9"/>
  <c r="K241" i="9"/>
  <c r="K243" i="9"/>
  <c r="K244" i="9"/>
  <c r="K245" i="9"/>
  <c r="K246" i="9"/>
  <c r="K247" i="9"/>
  <c r="K248" i="9"/>
  <c r="K249" i="9"/>
  <c r="K250" i="9"/>
  <c r="K251" i="9"/>
  <c r="K252" i="9"/>
  <c r="H8" i="6"/>
  <c r="I6" i="6"/>
  <c r="G5" i="6"/>
  <c r="N90" i="9"/>
  <c r="N91" i="9"/>
  <c r="N234" i="9"/>
  <c r="N243" i="9"/>
  <c r="G7" i="6"/>
  <c r="H7" i="6"/>
  <c r="H5" i="6"/>
  <c r="N162" i="9"/>
  <c r="N105" i="9"/>
  <c r="N252" i="9"/>
  <c r="N251" i="9"/>
  <c r="N250" i="9"/>
  <c r="N249" i="9"/>
  <c r="N248" i="9"/>
  <c r="N247" i="9"/>
  <c r="N246" i="9"/>
  <c r="N245" i="9"/>
  <c r="N244" i="9"/>
  <c r="N241" i="9"/>
  <c r="N240" i="9"/>
  <c r="N238" i="9"/>
  <c r="N237" i="9"/>
  <c r="N236" i="9"/>
  <c r="N235" i="9"/>
  <c r="N233" i="9"/>
  <c r="N232" i="9"/>
  <c r="N231" i="9"/>
  <c r="N230" i="9"/>
  <c r="N229" i="9"/>
  <c r="N228" i="9"/>
  <c r="N227" i="9"/>
  <c r="N226" i="9"/>
  <c r="N225" i="9"/>
  <c r="N224" i="9"/>
  <c r="N223" i="9"/>
  <c r="N222" i="9"/>
  <c r="N221" i="9"/>
  <c r="N220" i="9"/>
  <c r="N219" i="9"/>
  <c r="N218" i="9"/>
  <c r="N217" i="9"/>
  <c r="N216" i="9"/>
  <c r="N215" i="9"/>
  <c r="N214" i="9"/>
  <c r="N213" i="9"/>
  <c r="N212" i="9"/>
  <c r="N211" i="9"/>
  <c r="N210" i="9"/>
  <c r="N209" i="9"/>
  <c r="N208" i="9"/>
  <c r="N207" i="9"/>
  <c r="N206" i="9"/>
  <c r="N205" i="9"/>
  <c r="N204" i="9"/>
  <c r="N203" i="9"/>
  <c r="N202" i="9"/>
  <c r="N201" i="9"/>
  <c r="N200" i="9"/>
  <c r="N199" i="9"/>
  <c r="N198" i="9"/>
  <c r="N197" i="9"/>
  <c r="N196" i="9"/>
  <c r="N195" i="9"/>
  <c r="N194" i="9"/>
  <c r="N193" i="9"/>
  <c r="N192" i="9"/>
  <c r="N191" i="9"/>
  <c r="N190" i="9"/>
  <c r="N189" i="9"/>
  <c r="N188" i="9"/>
  <c r="N187" i="9"/>
  <c r="N186" i="9"/>
  <c r="N185" i="9"/>
  <c r="N169" i="9"/>
  <c r="N168" i="9"/>
  <c r="N167" i="9"/>
  <c r="N166" i="9"/>
  <c r="N165" i="9"/>
  <c r="N163" i="9"/>
  <c r="N161" i="9"/>
  <c r="N160" i="9"/>
  <c r="N159" i="9"/>
  <c r="N158" i="9"/>
  <c r="N157" i="9"/>
  <c r="N156" i="9"/>
  <c r="N155" i="9"/>
  <c r="N154" i="9"/>
  <c r="N153" i="9"/>
  <c r="N152" i="9"/>
  <c r="N151" i="9"/>
  <c r="N147" i="9"/>
  <c r="N145" i="9"/>
  <c r="N142" i="9"/>
  <c r="N140" i="9"/>
  <c r="N138" i="9"/>
  <c r="N135" i="9"/>
  <c r="N134" i="9"/>
  <c r="N133" i="9"/>
  <c r="N132" i="9"/>
  <c r="N131" i="9"/>
  <c r="N130" i="9"/>
  <c r="N129" i="9"/>
  <c r="N128" i="9"/>
  <c r="N126" i="9"/>
  <c r="N124" i="9"/>
  <c r="N123" i="9"/>
  <c r="N122" i="9"/>
  <c r="N121" i="9"/>
  <c r="N120" i="9"/>
  <c r="N119" i="9"/>
  <c r="N118" i="9"/>
  <c r="N117" i="9"/>
  <c r="N116" i="9"/>
  <c r="N115" i="9"/>
  <c r="N114" i="9"/>
  <c r="N113" i="9"/>
  <c r="N112" i="9"/>
  <c r="N111" i="9"/>
  <c r="N110" i="9"/>
  <c r="N109" i="9"/>
  <c r="N108" i="9"/>
  <c r="N107" i="9"/>
  <c r="N106" i="9"/>
  <c r="N104" i="9"/>
  <c r="N103" i="9"/>
  <c r="N102" i="9"/>
  <c r="N101" i="9"/>
  <c r="N100" i="9"/>
  <c r="N99" i="9"/>
  <c r="N98" i="9"/>
  <c r="N97" i="9"/>
  <c r="N96" i="9"/>
  <c r="N95" i="9"/>
  <c r="N93" i="9"/>
  <c r="N92"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8" i="9"/>
  <c r="N57" i="9"/>
  <c r="N56" i="9"/>
  <c r="N55" i="9"/>
  <c r="N53" i="9"/>
  <c r="N52" i="9"/>
  <c r="N51" i="9"/>
  <c r="N50" i="9"/>
  <c r="N49" i="9"/>
  <c r="N48" i="9"/>
  <c r="N47" i="9"/>
  <c r="N46" i="9"/>
  <c r="N45" i="9"/>
  <c r="N43" i="9"/>
  <c r="N42" i="9"/>
  <c r="N41"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7" i="9"/>
  <c r="N6" i="9"/>
  <c r="N5" i="9"/>
  <c r="B1" i="9"/>
  <c r="N54" i="9"/>
  <c r="N40" i="9"/>
  <c r="N125" i="9"/>
  <c r="N44" i="9"/>
  <c r="D10" i="6"/>
  <c r="N137" i="9"/>
  <c r="N139" i="9"/>
  <c r="N143" i="9"/>
  <c r="N144" i="9"/>
  <c r="N146" i="9"/>
  <c r="N59" i="9"/>
  <c r="N94" i="9"/>
  <c r="N173" i="9"/>
  <c r="N176" i="9"/>
  <c r="N178" i="9"/>
  <c r="N180" i="9"/>
  <c r="N182" i="9"/>
  <c r="N184" i="9"/>
  <c r="N239" i="9"/>
  <c r="N150" i="9"/>
  <c r="N164" i="9"/>
  <c r="N170" i="9"/>
  <c r="N172" i="9"/>
  <c r="N174" i="9"/>
  <c r="N177" i="9"/>
  <c r="N181" i="9"/>
  <c r="N183" i="9"/>
  <c r="N149" i="9"/>
  <c r="F22" i="7"/>
  <c r="B1" i="6"/>
  <c r="B1" i="8"/>
  <c r="R6" i="7"/>
  <c r="G6" i="6"/>
  <c r="C17" i="6"/>
  <c r="D23" i="6"/>
  <c r="H22" i="6"/>
  <c r="E5" i="6"/>
  <c r="D17" i="6"/>
  <c r="E27" i="6"/>
  <c r="H23" i="6"/>
  <c r="G23" i="6"/>
  <c r="G11" i="6"/>
  <c r="G27" i="6"/>
  <c r="D22" i="6"/>
  <c r="D6" i="6"/>
  <c r="E25" i="6"/>
  <c r="F23" i="6"/>
  <c r="F17" i="6"/>
  <c r="F11" i="6"/>
  <c r="I23" i="6"/>
  <c r="I7" i="6"/>
  <c r="Q179" i="9"/>
  <c r="Q171" i="9"/>
  <c r="Q140" i="9"/>
  <c r="D9" i="6"/>
  <c r="I27" i="6"/>
  <c r="Q144" i="9"/>
  <c r="E8" i="6"/>
  <c r="C5" i="6"/>
  <c r="D5" i="6"/>
  <c r="K242" i="9"/>
  <c r="C26" i="6" s="1"/>
  <c r="O242" i="9"/>
  <c r="F26" i="6" s="1"/>
  <c r="Q242" i="9"/>
  <c r="H26" i="6" s="1"/>
  <c r="L242" i="9"/>
  <c r="D26" i="6" s="1"/>
  <c r="M242" i="9"/>
  <c r="E26" i="6" s="1"/>
  <c r="N242" i="9"/>
  <c r="R242" i="9"/>
  <c r="C27" i="6"/>
  <c r="F27" i="6"/>
  <c r="E23" i="6"/>
  <c r="C23" i="6"/>
  <c r="E22" i="6"/>
  <c r="Q184" i="9"/>
  <c r="Q183" i="9"/>
  <c r="R183" i="9"/>
  <c r="M183" i="9"/>
  <c r="O183" i="9"/>
  <c r="O163" i="9"/>
  <c r="F24" i="6"/>
  <c r="H21" i="6"/>
  <c r="R163" i="9"/>
  <c r="D24" i="6"/>
  <c r="Q163" i="9"/>
  <c r="D21" i="6"/>
  <c r="N179" i="9"/>
  <c r="O179" i="9"/>
  <c r="K179" i="9"/>
  <c r="L179" i="9"/>
  <c r="M179" i="9"/>
  <c r="R179" i="9"/>
  <c r="E21" i="6"/>
  <c r="Q176" i="9"/>
  <c r="O175" i="9"/>
  <c r="R175" i="9"/>
  <c r="K175" i="9"/>
  <c r="M175" i="9"/>
  <c r="L175" i="9"/>
  <c r="Q175" i="9"/>
  <c r="N175" i="9"/>
  <c r="K174" i="9"/>
  <c r="Q174" i="9"/>
  <c r="O174" i="9"/>
  <c r="N171" i="9"/>
  <c r="K171" i="9"/>
  <c r="L171" i="9"/>
  <c r="M171" i="9"/>
  <c r="O171" i="9"/>
  <c r="R171" i="9"/>
  <c r="C19" i="6"/>
  <c r="Q169" i="9"/>
  <c r="Q173" i="9"/>
  <c r="D15" i="6"/>
  <c r="E17" i="6"/>
  <c r="Q149" i="9"/>
  <c r="C15" i="6"/>
  <c r="H15" i="6"/>
  <c r="Q124" i="9"/>
  <c r="R124" i="9"/>
  <c r="H148" i="9"/>
  <c r="R146" i="9"/>
  <c r="R132" i="9"/>
  <c r="I17" i="6" s="1"/>
  <c r="Q132" i="9"/>
  <c r="H17" i="6" s="1"/>
  <c r="F15" i="6"/>
  <c r="Q120" i="9"/>
  <c r="I15" i="6"/>
  <c r="R120" i="9"/>
  <c r="R143" i="9"/>
  <c r="Q143" i="9"/>
  <c r="Q139" i="9"/>
  <c r="R139" i="9"/>
  <c r="R138" i="9"/>
  <c r="Q138" i="9"/>
  <c r="R239" i="9"/>
  <c r="Q88" i="9"/>
  <c r="L88" i="9"/>
  <c r="D13" i="6" s="1"/>
  <c r="M88" i="9"/>
  <c r="E13" i="6" s="1"/>
  <c r="R88" i="9"/>
  <c r="D11" i="6"/>
  <c r="H11" i="6"/>
  <c r="I11" i="6"/>
  <c r="F13" i="6"/>
  <c r="E12" i="6"/>
  <c r="C9" i="6"/>
  <c r="C13" i="6"/>
  <c r="F9" i="6"/>
  <c r="I13" i="6"/>
  <c r="F8" i="6"/>
  <c r="I24" i="6"/>
  <c r="D7" i="6"/>
  <c r="C12" i="6"/>
  <c r="C7" i="6"/>
  <c r="H12" i="6"/>
  <c r="D12" i="6"/>
  <c r="I12" i="6"/>
  <c r="F12" i="6"/>
  <c r="I5" i="6"/>
  <c r="F5" i="6"/>
  <c r="R56" i="9"/>
  <c r="I10" i="6" s="1"/>
  <c r="C10" i="6"/>
  <c r="Q44" i="9"/>
  <c r="H9" i="6"/>
  <c r="R44" i="9"/>
  <c r="I9" i="6" s="1"/>
  <c r="H6" i="6"/>
  <c r="C6" i="6"/>
  <c r="I26" i="6"/>
  <c r="P148" i="9"/>
  <c r="Q148" i="9"/>
  <c r="O148" i="9"/>
  <c r="K148" i="9"/>
  <c r="R148" i="9"/>
  <c r="L148" i="9"/>
  <c r="M148" i="9"/>
  <c r="N148" i="9"/>
  <c r="C20" i="6" l="1"/>
  <c r="E20" i="6"/>
  <c r="E24" i="6"/>
  <c r="I22" i="6"/>
  <c r="I19" i="6"/>
  <c r="H19" i="6"/>
  <c r="P151" i="9"/>
  <c r="C21" i="6"/>
  <c r="E15" i="6"/>
  <c r="E10" i="6"/>
  <c r="F21" i="6"/>
  <c r="F10" i="6"/>
  <c r="I25" i="6"/>
  <c r="I21" i="6"/>
  <c r="R136" i="9"/>
  <c r="I14" i="6" s="1"/>
  <c r="N136" i="9"/>
  <c r="Q136" i="9"/>
  <c r="H14" i="6" s="1"/>
  <c r="M136" i="9"/>
  <c r="E14" i="6" s="1"/>
  <c r="P136" i="9"/>
  <c r="G14" i="6" s="1"/>
  <c r="L136" i="9"/>
  <c r="D14" i="6" s="1"/>
  <c r="O136" i="9"/>
  <c r="F14" i="6" s="1"/>
  <c r="K136" i="9"/>
  <c r="C14" i="6" s="1"/>
  <c r="E11" i="6"/>
  <c r="J11" i="6" s="1"/>
  <c r="I18" i="6"/>
  <c r="R127" i="9"/>
  <c r="I16" i="6" s="1"/>
  <c r="N127" i="9"/>
  <c r="Q127" i="9"/>
  <c r="H16" i="6" s="1"/>
  <c r="L141" i="9"/>
  <c r="D18" i="6" s="1"/>
  <c r="M127" i="9"/>
  <c r="E16" i="6" s="1"/>
  <c r="O127" i="9"/>
  <c r="F16" i="6" s="1"/>
  <c r="Q141" i="9"/>
  <c r="K127" i="9"/>
  <c r="C16" i="6" s="1"/>
  <c r="N141" i="9"/>
  <c r="K141" i="9"/>
  <c r="C18" i="6" s="1"/>
  <c r="P141" i="9"/>
  <c r="G18" i="6" s="1"/>
  <c r="L127" i="9"/>
  <c r="D16" i="6" s="1"/>
  <c r="M141" i="9"/>
  <c r="E18" i="6" s="1"/>
  <c r="O141" i="9"/>
  <c r="F18" i="6" s="1"/>
  <c r="C8" i="6"/>
  <c r="D8" i="6"/>
  <c r="G8" i="6"/>
  <c r="E6" i="6"/>
  <c r="J6" i="6" s="1"/>
  <c r="H25" i="6"/>
  <c r="G24" i="6"/>
  <c r="H18" i="6"/>
  <c r="G10" i="6"/>
  <c r="E7" i="6"/>
  <c r="J7" i="6" s="1"/>
  <c r="F6" i="6"/>
  <c r="H27" i="6"/>
  <c r="E9" i="6"/>
  <c r="J9" i="6" s="1"/>
  <c r="I8" i="6"/>
  <c r="F7" i="6"/>
  <c r="G17" i="6"/>
  <c r="J17" i="6" s="1"/>
  <c r="G9" i="6"/>
  <c r="G16" i="6"/>
  <c r="G13" i="6"/>
  <c r="G12" i="6"/>
  <c r="C24" i="6"/>
  <c r="G22" i="6"/>
  <c r="E19" i="6"/>
  <c r="F22" i="6"/>
  <c r="F20" i="6"/>
  <c r="F19" i="6"/>
  <c r="R180" i="9"/>
  <c r="R174" i="9"/>
  <c r="Q178" i="9"/>
  <c r="Q93" i="9"/>
  <c r="H13" i="6" s="1"/>
  <c r="Q56" i="9"/>
  <c r="H10" i="6" s="1"/>
  <c r="Q182" i="9"/>
  <c r="G26" i="6"/>
  <c r="J26" i="6" s="1"/>
  <c r="J23" i="6"/>
  <c r="J27" i="6"/>
  <c r="J13" i="6"/>
  <c r="D20" i="6"/>
  <c r="Q170" i="9"/>
  <c r="G20" i="6"/>
  <c r="G19" i="6"/>
  <c r="G21" i="6"/>
  <c r="J5" i="6"/>
  <c r="J14" i="6"/>
  <c r="J15" i="6"/>
  <c r="J12" i="6"/>
  <c r="J25" i="6" l="1"/>
  <c r="H20" i="6"/>
  <c r="J21" i="6"/>
  <c r="J24" i="6"/>
  <c r="J16" i="6"/>
  <c r="J18" i="6"/>
  <c r="J10" i="6"/>
  <c r="J8" i="6"/>
  <c r="J22" i="6"/>
  <c r="J19" i="6"/>
  <c r="I20" i="6"/>
  <c r="J20" i="6" s="1"/>
</calcChain>
</file>

<file path=xl/sharedStrings.xml><?xml version="1.0" encoding="utf-8"?>
<sst xmlns="http://schemas.openxmlformats.org/spreadsheetml/2006/main" count="1822" uniqueCount="822">
  <si>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</si>
  <si>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</si>
  <si>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</si>
  <si>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</si>
  <si>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</si>
  <si>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</si>
  <si>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</si>
  <si>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</si>
  <si>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</si>
  <si>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</si>
  <si>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</si>
  <si>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</si>
  <si>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</si>
  <si>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</si>
  <si>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</si>
  <si>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</si>
  <si>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</si>
  <si>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</si>
  <si>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</si>
  <si>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</si>
  <si>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</si>
  <si>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</si>
  <si>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</si>
  <si>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</si>
  <si>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</si>
  <si>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</si>
  <si>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</si>
  <si>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</si>
  <si>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</si>
  <si>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</si>
  <si>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</si>
  <si>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</si>
  <si>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</si>
  <si>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</si>
  <si>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</si>
  <si>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</si>
  <si>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</si>
  <si>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</si>
  <si>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</si>
  <si>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</si>
  <si>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</si>
  <si>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</si>
  <si>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</si>
  <si>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</si>
  <si>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</si>
  <si>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</si>
  <si>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</si>
  <si>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</si>
  <si>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</si>
  <si>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</si>
  <si>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</si>
  <si>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</si>
  <si>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</si>
  <si>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</si>
  <si>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</si>
  <si>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</si>
  <si>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</si>
  <si>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</si>
  <si>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</si>
  <si>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</si>
  <si>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</si>
  <si>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</si>
  <si>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</si>
  <si>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</si>
  <si>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</si>
  <si>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</si>
  <si>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</si>
  <si>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</si>
  <si>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</si>
  <si>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</si>
  <si>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</si>
  <si>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</si>
  <si>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</si>
  <si>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</si>
  <si>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</si>
  <si>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</si>
  <si>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</si>
  <si>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</si>
  <si>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</si>
  <si>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</si>
  <si>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</si>
  <si>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</si>
  <si>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</si>
  <si>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</si>
  <si>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</si>
  <si>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</si>
  <si>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</si>
  <si>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</si>
  <si>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</si>
  <si>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</si>
  <si>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</si>
  <si>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</si>
  <si>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</si>
  <si>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</si>
  <si>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</si>
  <si>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</si>
  <si>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</si>
  <si>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</si>
  <si>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</si>
  <si>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</si>
  <si>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</si>
  <si>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</si>
  <si>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</si>
  <si>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</si>
  <si>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</si>
  <si>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</si>
  <si>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</si>
  <si>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</si>
  <si>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</si>
  <si>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</si>
  <si>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</si>
  <si>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</si>
  <si>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</si>
  <si>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</si>
  <si>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</si>
  <si>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</si>
  <si>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</si>
  <si>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</si>
  <si>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</si>
  <si>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</si>
  <si>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</si>
  <si>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</si>
  <si>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</si>
  <si>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</si>
  <si>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</si>
  <si>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</si>
  <si>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</si>
  <si>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</si>
  <si>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</si>
  <si>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</si>
  <si>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</si>
  <si>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</si>
  <si>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</si>
  <si>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</si>
  <si>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</si>
  <si>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</si>
  <si>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</si>
  <si>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</si>
  <si>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</si>
  <si>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</si>
  <si>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</si>
  <si>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</si>
  <si>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</si>
  <si>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</si>
  <si>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</si>
  <si>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</si>
  <si>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</si>
  <si>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</si>
  <si>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</si>
  <si>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</si>
  <si>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</si>
  <si>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</si>
  <si>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</si>
  <si>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</si>
  <si>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</si>
  <si>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</si>
  <si>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</si>
  <si>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</si>
  <si>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</si>
  <si>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</si>
  <si>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</si>
  <si>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</si>
  <si>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</si>
  <si>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</si>
  <si>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</si>
  <si>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</si>
  <si>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</si>
  <si>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</si>
  <si>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</si>
  <si>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</si>
  <si>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</si>
  <si>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</si>
  <si>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</si>
  <si>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</si>
  <si>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</si>
  <si>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</si>
  <si>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</si>
  <si>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</si>
  <si>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</si>
  <si>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</si>
  <si>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</si>
  <si>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</si>
  <si>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</si>
  <si>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</si>
  <si>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</si>
  <si>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</si>
  <si>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</si>
  <si>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</si>
  <si>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</si>
  <si>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</si>
  <si>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</si>
  <si>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</si>
  <si>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</si>
  <si>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</si>
  <si>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</si>
  <si>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</si>
  <si>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</si>
  <si>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</si>
  <si>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</si>
  <si>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</si>
  <si>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</si>
  <si>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</si>
  <si>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</si>
  <si>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</si>
  <si>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</si>
  <si>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</si>
  <si>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</si>
  <si>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</si>
  <si>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</si>
  <si>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</si>
  <si>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</si>
  <si>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</si>
  <si>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</si>
  <si>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</si>
  <si>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</si>
  <si>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</si>
  <si>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</si>
  <si>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</si>
  <si>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</si>
  <si>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</si>
  <si>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</si>
  <si>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</si>
  <si>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</si>
  <si>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</si>
  <si>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</si>
  <si>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</si>
  <si>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</si>
  <si>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</si>
  <si>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</si>
  <si>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</si>
  <si>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</si>
  <si>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</si>
  <si>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</si>
  <si>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</si>
  <si>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</si>
  <si>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</si>
  <si>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</si>
  <si>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</si>
  <si>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</si>
  <si>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</si>
  <si>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</si>
  <si>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</si>
  <si>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</si>
  <si>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</si>
  <si>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</si>
  <si>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</si>
  <si>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</si>
  <si>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</si>
  <si>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</si>
  <si>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</si>
  <si>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</si>
  <si>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</si>
  <si>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</si>
  <si>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</si>
  <si>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</si>
  <si>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</si>
  <si>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</si>
  <si>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</si>
  <si>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</si>
  <si>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</si>
  <si>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</si>
  <si>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</si>
  <si>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</si>
  <si>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</si>
  <si>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</si>
  <si>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</si>
  <si>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</si>
  <si>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</si>
  <si>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</si>
  <si>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</si>
  <si>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</si>
  <si>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</si>
  <si>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</si>
  <si>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</si>
  <si>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</si>
  <si>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</si>
  <si>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</si>
  <si>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</si>
  <si>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</si>
  <si>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</si>
  <si>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</si>
  <si>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</si>
  <si>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</si>
  <si>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</si>
  <si>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</si>
  <si>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</si>
  <si>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</si>
  <si>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</si>
  <si>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</si>
  <si>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</si>
  <si>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</si>
  <si>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</si>
  <si>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</si>
  <si>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</si>
  <si>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</si>
  <si>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</si>
  <si>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</si>
  <si>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</si>
  <si>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</si>
  <si>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</si>
  <si>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</si>
  <si>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</si>
  <si>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</si>
  <si>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</si>
  <si>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</si>
  <si>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</si>
  <si>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</si>
  <si>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</si>
  <si>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</si>
  <si>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</si>
  <si>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</si>
  <si>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</si>
  <si>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</si>
  <si>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</si>
  <si>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</si>
  <si>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</si>
  <si>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</si>
  <si>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</si>
  <si>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</si>
  <si>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</si>
  <si>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</si>
  <si>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</si>
  <si>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</si>
  <si>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</si>
  <si>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</si>
  <si>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</si>
  <si>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</si>
  <si>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</si>
  <si>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</si>
  <si>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</si>
  <si>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</si>
  <si>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</si>
  <si>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</si>
  <si>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</si>
  <si>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</si>
  <si>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</si>
  <si>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</si>
  <si>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</si>
  <si>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</si>
  <si>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</si>
  <si>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</si>
  <si>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</si>
  <si>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</si>
  <si>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</si>
  <si>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</si>
  <si>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</si>
  <si>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</si>
  <si>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</si>
  <si>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</si>
  <si>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</si>
  <si>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</si>
  <si>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</si>
  <si>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</si>
  <si>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</si>
  <si>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</si>
  <si>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</si>
  <si>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</si>
  <si>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</si>
  <si>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</si>
  <si>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</si>
  <si>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</si>
  <si>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</si>
  <si>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</si>
  <si>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</si>
  <si>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</si>
  <si>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</si>
  <si>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</si>
  <si>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</si>
  <si>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</si>
  <si>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</si>
  <si>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</si>
  <si>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</si>
  <si>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</si>
  <si>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</si>
  <si>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</si>
  <si>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</si>
  <si>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</si>
  <si>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</si>
  <si>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</si>
  <si>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</si>
  <si>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</si>
  <si>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</si>
  <si>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</si>
  <si>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</si>
  <si>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</si>
  <si>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</si>
  <si>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</si>
  <si>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</si>
  <si>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</si>
  <si>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</si>
  <si>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</si>
  <si>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</si>
  <si>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</si>
  <si>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</si>
  <si>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</si>
  <si>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</si>
  <si>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</si>
  <si>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</si>
  <si>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</si>
  <si>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</si>
  <si>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</si>
  <si>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</si>
  <si>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</si>
  <si>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</si>
  <si>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</si>
  <si>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</si>
  <si>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</si>
  <si>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</si>
  <si>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</si>
  <si>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</si>
  <si>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</si>
  <si>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</si>
  <si>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</si>
  <si>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</si>
  <si>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</si>
  <si>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</si>
  <si>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</si>
  <si>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</si>
  <si>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</si>
  <si>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</si>
  <si>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</si>
  <si>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</si>
  <si>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</si>
  <si>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</si>
  <si>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</si>
  <si>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</si>
  <si>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</si>
  <si>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</si>
  <si>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</si>
  <si>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</si>
  <si>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</si>
  <si>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</si>
  <si>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</si>
  <si>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</si>
  <si>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</si>
  <si>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</si>
  <si>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</si>
  <si>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</si>
  <si>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</si>
  <si>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</si>
  <si>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</si>
  <si>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</si>
  <si>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</si>
  <si>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</si>
  <si>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</si>
  <si>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</si>
  <si>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</si>
  <si>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</si>
  <si>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</si>
  <si>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</si>
  <si>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</si>
  <si>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</si>
  <si>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</si>
  <si>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</si>
  <si>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</si>
  <si>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</si>
  <si>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</si>
  <si>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</si>
  <si>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</si>
  <si>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</si>
  <si>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</si>
  <si>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</si>
  <si>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</si>
  <si>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</si>
  <si>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</si>
  <si>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</si>
  <si>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</si>
  <si>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</si>
  <si>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</si>
  <si>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</si>
  <si>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</si>
  <si>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</si>
  <si>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</si>
  <si>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</si>
  <si>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</si>
  <si>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</si>
  <si>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</si>
  <si>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</si>
  <si>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</si>
  <si>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</si>
  <si>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</si>
  <si>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</si>
  <si>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</si>
  <si>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</si>
  <si>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</si>
  <si>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</si>
  <si>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</si>
  <si>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</si>
  <si>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</si>
  <si>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</si>
  <si>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</si>
  <si>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</si>
  <si>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</si>
  <si>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</si>
  <si>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</si>
  <si>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</si>
  <si>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</si>
  <si>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</si>
  <si>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</si>
  <si>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</si>
  <si>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</si>
  <si>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</si>
  <si>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</si>
  <si>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</si>
  <si>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</si>
  <si>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</si>
  <si>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</si>
  <si>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</si>
  <si>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</si>
  <si>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</si>
  <si>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</si>
  <si>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</si>
  <si>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</si>
  <si>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</si>
  <si>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</si>
  <si>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</si>
  <si>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</si>
  <si>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</si>
  <si>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</si>
  <si>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</si>
  <si>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</si>
  <si>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</si>
  <si>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</si>
  <si>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</si>
  <si>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</si>
  <si>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</si>
  <si>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</si>
  <si>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</si>
  <si>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</si>
  <si>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</si>
  <si>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</si>
  <si>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</si>
  <si>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</si>
  <si>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</si>
  <si>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</si>
  <si>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</si>
  <si>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</si>
  <si>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</si>
  <si>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</si>
  <si>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</si>
  <si>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</si>
  <si>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</si>
  <si>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</si>
  <si>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</si>
  <si>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</si>
  <si>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</si>
  <si>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</si>
  <si>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</si>
  <si>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</si>
  <si>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</si>
  <si>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</si>
  <si>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</si>
  <si>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</si>
  <si>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</si>
  <si>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</si>
  <si>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</si>
  <si>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</si>
  <si>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</si>
  <si>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</si>
  <si>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</si>
  <si>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</si>
  <si>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</si>
  <si>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</si>
  <si>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</si>
  <si>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</si>
  <si>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</si>
  <si>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</si>
  <si>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</si>
  <si>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</si>
  <si>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</si>
  <si>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</si>
  <si>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</si>
  <si>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</si>
  <si>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</si>
  <si>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</si>
  <si>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</si>
  <si>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</si>
  <si>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</si>
  <si>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</si>
  <si>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</si>
  <si>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</si>
  <si>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</si>
  <si>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</si>
  <si>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</si>
  <si>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</si>
  <si>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</si>
  <si>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</si>
  <si>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</si>
  <si>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</si>
  <si>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</si>
  <si>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</si>
  <si>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</si>
  <si>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</si>
  <si>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</si>
  <si>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</si>
  <si>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</si>
  <si>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</si>
  <si>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</si>
  <si>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</si>
  <si>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</si>
  <si>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</si>
  <si>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</si>
  <si>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</si>
  <si>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</si>
  <si>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</si>
  <si>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</si>
  <si>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</si>
  <si>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</si>
  <si>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</si>
  <si>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</si>
  <si>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</si>
  <si>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</si>
  <si>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</si>
  <si>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</si>
  <si>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</si>
  <si>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</si>
  <si>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</si>
  <si>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</si>
  <si>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</si>
  <si>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</si>
  <si>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</si>
  <si>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</si>
  <si>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</si>
  <si>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</si>
  <si>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</si>
  <si>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</si>
  <si>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</si>
  <si>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</si>
  <si>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</si>
  <si>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</si>
  <si>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</si>
  <si>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</si>
  <si>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5912</t>
  </si>
  <si>
    <t>Specialized design activities</t>
  </si>
  <si>
    <t>Photographic activities</t>
  </si>
  <si>
    <t>7410</t>
  </si>
  <si>
    <t>7420</t>
  </si>
  <si>
    <t>Motion picture, video and television programme post-production activities</t>
  </si>
  <si>
    <t>All except</t>
  </si>
  <si>
    <t>All</t>
  </si>
  <si>
    <t>N/A</t>
  </si>
  <si>
    <t>Interior decorating</t>
  </si>
  <si>
    <t>Building and landscape services</t>
  </si>
  <si>
    <t>Architectural and engineering activities and related technical consultancy</t>
  </si>
  <si>
    <t>7110</t>
  </si>
  <si>
    <t>Yes</t>
  </si>
  <si>
    <t>No</t>
  </si>
  <si>
    <t>Global Architectural Services</t>
  </si>
  <si>
    <t xml:space="preserve">Global Engineering Services </t>
  </si>
  <si>
    <t>The Importance of Ethics in Photography</t>
  </si>
  <si>
    <t>Fast Fashion</t>
  </si>
  <si>
    <t>New Divisions of Digital Labour in Architecture</t>
  </si>
  <si>
    <t>The Big Issues Facing Fashion in 2019</t>
  </si>
  <si>
    <t>The Architecture Lobby Launches Case Studies of Fair Labout Firms</t>
  </si>
  <si>
    <t>Engineers Employment Remuneration Report 2019</t>
  </si>
  <si>
    <t>Survey of Top Architectural Firms reveals "Quite Shocking" Lack of Gender Diversity at Senior Levels</t>
  </si>
  <si>
    <t>College Grad</t>
  </si>
  <si>
    <t>How Architects Should Consider How they Work</t>
  </si>
  <si>
    <t>IBIS World</t>
  </si>
  <si>
    <t>Photography Life</t>
  </si>
  <si>
    <t>Nasim Mansuror</t>
  </si>
  <si>
    <t>18/12.20</t>
  </si>
  <si>
    <t>Investopedia</t>
  </si>
  <si>
    <t>Adam Hayes</t>
  </si>
  <si>
    <t>Updated 4/10/20</t>
  </si>
  <si>
    <t>Deutsche Welle (DW)</t>
  </si>
  <si>
    <t>Anne-Sophie Brandin</t>
  </si>
  <si>
    <t>The Architects Newspaper</t>
  </si>
  <si>
    <t>Ashley Schafer</t>
  </si>
  <si>
    <t>The Feminist Review</t>
  </si>
  <si>
    <t>Nicole Gardner</t>
  </si>
  <si>
    <t>Metropolis</t>
  </si>
  <si>
    <t>Katie Okamoto</t>
  </si>
  <si>
    <t>Assocation of Professional Engineers</t>
  </si>
  <si>
    <t>De Zeen</t>
  </si>
  <si>
    <t>Leyla la Reynolds</t>
  </si>
  <si>
    <t>Forbes</t>
  </si>
  <si>
    <t>Rebecca Suhrawardi</t>
  </si>
  <si>
    <t>16.1.19</t>
  </si>
  <si>
    <t>https://www.forbes.com/sites/rebeccasuhrawardi/2019/01/16/the-big-issues-facing-fashion-in-2019/?sh=af5815223a9a</t>
  </si>
  <si>
    <t>https://photographylife.com/the-importance-of-ethics-in-photography</t>
  </si>
  <si>
    <t>https://www.investopedia.com/terms/f/fast-fashion.asp</t>
  </si>
  <si>
    <t>https://www.dw.com/en/how-25-years-of-photoshop-changed-our-perception-of reality/a-18284410</t>
  </si>
  <si>
    <t>https://www.archpaper.com/2017/10/review-deamer-architect-as-worker/</t>
  </si>
  <si>
    <t>https://journals.sagepub.com/doi/10.1177/0141778919879766</t>
  </si>
  <si>
    <t>https://www.metropolismag.com/architecture/architecture-lobby-just-design-case-studies/</t>
  </si>
  <si>
    <t>https://www.professionalpharmacists.com.au/APEA/documents/2019_Engineers_Employment_Remuneration_Report.pdf</t>
  </si>
  <si>
    <t>https://www.dezeen.com/2017/11/16/survey-leading-architecture-firms-reveals-shocking-lack-gender-diversity-senior-levels/</t>
  </si>
  <si>
    <t>L6721-GL</t>
  </si>
  <si>
    <t>L6722-GL</t>
  </si>
  <si>
    <t>https://www.ibisworld.com/au/list-of-industries/</t>
  </si>
  <si>
    <t>54121; 54122; 54143; 54149</t>
  </si>
  <si>
    <t>Design industry in the US: Interior; Industrial; Graphic; Fashion</t>
  </si>
  <si>
    <t>Website</t>
  </si>
  <si>
    <t>Document from website</t>
  </si>
  <si>
    <t>Journal article</t>
  </si>
  <si>
    <t>Vol. 123, Issue 1, 2019</t>
  </si>
  <si>
    <t>Filled in - no further action required.</t>
  </si>
  <si>
    <t>This risk is considered high for the subset of the industry required to visit dangerous sites or conduct field work such as surveying,  mapping and some photographic services. Workers may be required to carry heavy packs of equipment and climb hills or walk long distances.  Hazardous locations may include mines, oil rigs, ships and construction sites.  Workers may be exposed to range of hazards  including chemicals; electricity; confined spaces; traffic and moving plant &amp; equipment; and extreme weather.  Work may also involve commuting long distances or being away from home for long periods, contributing to psychological stress. [12]</t>
  </si>
  <si>
    <t>Really nice.</t>
  </si>
  <si>
    <t>While I get your point, I'm not convinced the information is sensitive enough to warrant upgrading in comparison to other examples. Therefore, cut and change to 'No.'</t>
  </si>
  <si>
    <t xml:space="preserve">The provision of design services does not have any characteristics that would make it more susceptible to breaching the ‘spirit and the letter’ of tax regulation. There are no dominant players in the design industry and it is characterised by small design houses or self-employed professionals such as architects and interior designers. [1] [2] [3] </t>
  </si>
  <si>
    <t>A typical business only uses financial assets for the reasonable and appropriate day-to-day support of its other activities.</t>
  </si>
  <si>
    <t>Office work: safety basics</t>
  </si>
  <si>
    <t>Worksafe Vic</t>
  </si>
  <si>
    <t>https://www.worksafe.vic.gov.au/office-work-safety-basics</t>
  </si>
  <si>
    <t>Can you find a reference for the suggestion I've made? [S.O I've added text and  ref. 14 from information services and edited down slightly.</t>
  </si>
  <si>
    <t>Environmental Health &amp; Safety: Photographic/darkroom waste</t>
  </si>
  <si>
    <t>University of Flordia</t>
  </si>
  <si>
    <t>https://www.ehs.ufl.edu/programs/chemrad_waste/lab-chem-waste-mgmt/methods-for-managing-specific-laboratory-wastes/photo/</t>
  </si>
  <si>
    <t>Achieving a Sustainable Graphic Design Process</t>
  </si>
  <si>
    <t>Designorate</t>
  </si>
  <si>
    <t>Rafiq Elmansy</t>
  </si>
  <si>
    <t>https://www.designorate.com/sustainable-graphic-design/</t>
  </si>
  <si>
    <t>How 25 years of Photoshop changed out perception of reality</t>
  </si>
  <si>
    <t xml:space="preserve">Do you agree? Can you elaborate on why and provide a reference. {S.O slight re-wording and clearer explanation plus added ref. </t>
  </si>
  <si>
    <t>Nice research. Have condensed and simplified which you can swap if you agree. [S.O have pasted your suggestion]
'There is no particular characteristic of consulting services that would lead to high levels of discrimination. However, there is potential for discrimination to occur in all workplaces and therefore it should always be a consideration. Indeed, certain sub-groups of this space are known for the lack of diversity at senior levels and enduring gender pay gaps, among other related challenges.[11][10][8]'</t>
  </si>
  <si>
    <t>https://guides.library.illinois.edu/c.php?g=347670&amp;p=2344606</t>
  </si>
  <si>
    <t>Sustainable Product Design: Sustainable Design Principles</t>
  </si>
  <si>
    <t>https://www.circulardesignguide.com/</t>
  </si>
  <si>
    <t>Ellen Macarthur Foundation</t>
  </si>
  <si>
    <t>Circular Design Guide</t>
  </si>
  <si>
    <t>University of Illnois Library</t>
  </si>
  <si>
    <t>[S.O] Added lots more references</t>
  </si>
  <si>
    <t>E-Waste: The High Cost of High-Tech</t>
  </si>
  <si>
    <t>The Conversation</t>
  </si>
  <si>
    <t>Sunil Herat</t>
  </si>
  <si>
    <t>https://theconversation.com/e-waste-the-high-cost-of-high-tech-4378</t>
  </si>
  <si>
    <t>Unethical Practices in Engineering</t>
  </si>
  <si>
    <t>23.9.19</t>
  </si>
  <si>
    <t>The Encyclopedia of World Problems and Human Potential</t>
  </si>
  <si>
    <t>This requires some creative and nuanced - what are the implications of design? Design is where a huge number of important decisions are made with regards product lifecycle, materials, etc for fashion, architecture etc, with huge implications for social and environmental impacts of many sectors (buildings, civil infrastructure, apparel etc etc.). I would therefore reframe as a Moderate to highlight this - even though they deliver a 'service' - there is definitely some mutual accountability for designers here in what they provide to clients. Please explore this, substantiate and reference. 
[S.O. Excellent point.   Have changed to moderate, written a new rationale and added 2 refs. ]
 Make sure to highlight that this nuance does not apply to all in this group such as photographers, surveyors etc. [S.O. I think this is now addressed by the first sentence which explains the risk is relevant to the extent to which they have the power to influence. Sometimes designers are somewhat dictated to by the client and cost is a factor that inhibitis adoption of green choices]</t>
  </si>
  <si>
    <t>An Architect's Guide tto the Grenfell Tower Disaster</t>
  </si>
  <si>
    <t>Architizer</t>
  </si>
  <si>
    <t>Jack Balderrama Morley</t>
  </si>
  <si>
    <t>https://architizer.com/blog/inspiration/stories/the-architects-guide-to-the-grenfell-tower-disaster/#:~:text=The%20tower%20had%20other%20problems,could%20not%20be%20built%20today.</t>
  </si>
  <si>
    <t>Please provide rationales here. [S.O changed to 'no' to be consistent as there are examples of harm in BE17 which is now moderate]</t>
  </si>
  <si>
    <t>Likewise as above. [S.O now 'no'</t>
  </si>
  <si>
    <t>Again, in this rationale, while the Unlikely is accurate, highlight that design services will have significant knock-on implications for products further up the value web - those created by their clients. Make sure to highlight that this nuance does not apply to all in this group such as photographers, surveyors etc. [S.O. I've split this to capture the issue of GHGs from buildings and added a ref.]</t>
  </si>
  <si>
    <t>How Green Buildings Can Help Fight Climate Change</t>
  </si>
  <si>
    <t>USGBC</t>
  </si>
  <si>
    <t>Christina Huynh</t>
  </si>
  <si>
    <t>https://www.usgbc.org/articles/how-green-buildings-can-help-fight-climate-change</t>
  </si>
  <si>
    <t>College Grad Job descriptions: architect; engineer; film Editor; graphic designer; fashion designer; film editor</t>
  </si>
  <si>
    <r>
      <t>For those whose work does not involve visiting dangerous sites or high risk field work, employment terms are a lesser concern. However, it is worth noting the role of confidentiality in this business activity....
This risk is considered high because  the potential for a breach of confidentiality exists across much of the design work done in the industry.  Industrial and engineering designs are sub+S153ject to patents to protect intellectual property rights. [4]</t>
    </r>
    <r>
      <rPr>
        <sz val="13"/>
        <color theme="9"/>
        <rFont val="Calibri"/>
        <family val="2"/>
      </rPr>
      <t xml:space="preserve"> </t>
    </r>
  </si>
  <si>
    <t>Please tailor to Employment Terms, especially the last sentence - what impact does this have on sick pay, maternity leave and other terms covered under this goal? [S. O done]</t>
  </si>
  <si>
    <t>The business model for design services does not depend on the ownership or management of natural resources.</t>
  </si>
  <si>
    <r>
      <t xml:space="preserve">
This Business Activity encompasses specialized forms of design, </t>
    </r>
    <r>
      <rPr>
        <sz val="12"/>
        <color rgb="FFFF0000"/>
        <rFont val="Calibri (Body)"/>
      </rPr>
      <t>media</t>
    </r>
    <r>
      <rPr>
        <sz val="12"/>
        <color theme="1"/>
        <rFont val="Calibri"/>
        <family val="2"/>
        <scheme val="minor"/>
      </rPr>
      <t xml:space="preserve"> production</t>
    </r>
    <r>
      <rPr>
        <sz val="12"/>
        <color rgb="FFFF0000"/>
        <rFont val="Calibri (Body)"/>
      </rPr>
      <t xml:space="preserve">, architectural sevices, engineering services </t>
    </r>
    <r>
      <rPr>
        <sz val="12"/>
        <color theme="1"/>
        <rFont val="Calibri"/>
        <family val="2"/>
        <scheme val="minor"/>
      </rPr>
      <t>and technical consultancy. It includes the activities of those carrying out motion picture post-production activities, fashion design, industrial design, graphic design and interior desig</t>
    </r>
    <r>
      <rPr>
        <sz val="12"/>
        <color rgb="FFFF0000"/>
        <rFont val="Calibri (Body)"/>
      </rPr>
      <t xml:space="preserve">n. </t>
    </r>
    <r>
      <rPr>
        <sz val="12"/>
        <color theme="1"/>
        <rFont val="Calibri"/>
        <family val="2"/>
        <scheme val="minor"/>
      </rPr>
      <t xml:space="preserve">It is characterized by the use of specialist software for online creation, highly skilled individuals and the use of limited relevant physical inputs such as textiles, film or other materials. Technology has enabled photographic, graphic design and engineering service professionals to manipulate images, videos, maps and data in a range of ways.
</t>
    </r>
    <r>
      <rPr>
        <sz val="12"/>
        <color rgb="FFFF0000"/>
        <rFont val="Calibri (Body)"/>
      </rPr>
      <t xml:space="preserve">
Engineering services include design and consulting of a range of different projects including machinery, industrial processes and industrial plants, and any projects involving civil, hydraulic, traffic, electrical and electroning, mining, chemical and mechanical engineering. Architectural consulting, such as building design and town and city planning, as well as surveying activities also fall under this business activity.</t>
    </r>
  </si>
  <si>
    <t>https://collegegrad.com/careers/all</t>
  </si>
  <si>
    <t>https://www.rics.org/eu/news-insight/future-of-surveying/talent-and-skills/come-fly-with-me/</t>
  </si>
  <si>
    <t>Come fly with me</t>
  </si>
  <si>
    <t>RICS</t>
  </si>
  <si>
    <r>
      <t xml:space="preserve">Have re-written slightly to align with our existing heatmaps - no further action required. "               [S.O  This text was removed and inserted in BE10 relating to skilss  "software such as computer assisted design (CAD; industrial design (CAID); and drafting (CADD"
</t>
    </r>
    <r>
      <rPr>
        <sz val="13"/>
        <color rgb="FFFF0000"/>
        <rFont val="Calibri"/>
        <family val="2"/>
      </rPr>
      <t xml:space="preserve">
Updated to include architects, engineers and surveys</t>
    </r>
  </si>
  <si>
    <t>Design and media services are part of the knowledge economy and do not rely heavily on physical product inputs. Almost all design work today is done using computer programs such as computer assisted design (CAD). The majority of procurement is likely to be ancillary spend for office based consumables and a range of electronic equipment - computers digital cameras , scanners, and printers.
Some firms - especially those carrying out surveying and photo journalism activities - may depend highly on business travel to undertake on-site assessments. If the firm does not have its own fleet of company cars, it will rely on third-party transport providers. [12]</t>
  </si>
  <si>
    <r>
      <t xml:space="preserve">[S. O have given more detail and a ref.] I have addded some rationale here but please provide some more detail about ancillary spend - are specific kinds of digital equipment required? What else might be needed? Please also make sure there is at least one reference here. [Are there occasions where firms may rely on outsourced core services? Please explain if so, or highlight that the majority of procurement is likely to be ancillary spend.]
</t>
    </r>
    <r>
      <rPr>
        <sz val="13"/>
        <color rgb="FFFF0000"/>
        <rFont val="Calibri"/>
        <family val="2"/>
      </rPr>
      <t>Change from YES SPLIT.</t>
    </r>
  </si>
  <si>
    <t>Not sure about the above, have not looked into detail on engineering so contemplating moderate as a good fit between L/H</t>
  </si>
  <si>
    <r>
      <t xml:space="preserve">I have added some rationale here based on our consultancy heatmap but you should make sure this is substantiated with references which refer specifically to the design / surveying business activity. {S.O added ref. 12]
</t>
    </r>
    <r>
      <rPr>
        <sz val="13"/>
        <color rgb="FFFF0000"/>
        <rFont val="Calibri"/>
        <family val="2"/>
      </rPr>
      <t>Fine to keep</t>
    </r>
  </si>
  <si>
    <r>
      <t>Because design and</t>
    </r>
    <r>
      <rPr>
        <sz val="13"/>
        <color rgb="FFFF0000"/>
        <rFont val="Calibri"/>
        <family val="2"/>
      </rPr>
      <t xml:space="preserve"> engineering services</t>
    </r>
    <r>
      <rPr>
        <sz val="13"/>
        <color theme="1"/>
        <rFont val="Calibri"/>
        <family val="2"/>
      </rPr>
      <t xml:space="preserve"> are part of the knowledge economy in </t>
    </r>
    <r>
      <rPr>
        <sz val="13"/>
        <color rgb="FFFF0000"/>
        <rFont val="Calibri"/>
        <family val="2"/>
      </rPr>
      <t>which most work is done on a computer</t>
    </r>
    <r>
      <rPr>
        <sz val="13"/>
        <color theme="1"/>
        <rFont val="Calibri"/>
        <family val="2"/>
      </rPr>
      <t>, typical business delivers services which do not emit harmful substances or require the use of heavy machinery.</t>
    </r>
  </si>
  <si>
    <r>
      <t xml:space="preserve">Remember to tick 'Yes' if you think it's fulfilled. Make this Moderate and put rationale in box below.
 Why is field work relevant to GHG emissions? How does it impact them?
Please see my edits to BE01 and tailor appropriately. [S.O copied the text from BE01 and altered slightly to mention fossil fuels"
</t>
    </r>
    <r>
      <rPr>
        <sz val="13"/>
        <color rgb="FFFF0000"/>
        <rFont val="Calibri (Body)"/>
      </rPr>
      <t>Changed to NO and made Moderate</t>
    </r>
  </si>
  <si>
    <t xml:space="preserve">
Copied from rationale in BE01</t>
  </si>
  <si>
    <t>Industrial/architectural design - use of machines etc. for prototyping? Model making etc., Laser cutter etc. - This is not a significant part of the process - also there is some prototyping involved, larger projects with have all work done on CAD and mainly smaller products will have multiple prototypes of models.</t>
  </si>
  <si>
    <t>https://www.essentracomponents.com/en-us/news/guides/the-design-engineers-guide-to-prototyping</t>
  </si>
  <si>
    <t>The design engineers guide to protoyping</t>
  </si>
  <si>
    <t>Essentra Components</t>
  </si>
  <si>
    <r>
      <t xml:space="preserve">Below is the rationale for Consulting services. 
'Design services are part of the knowledge economy and are office-based. As a result, there are minimal sources of operational waste. Waste that is commonly associated with consulting services would be paper from printed documents. Other likely waste may include food and food packaging consumed by employees. Both these kinds of waste are widely repurposable and/or biodegradable.' 
Please consider the sources of waste for this business activity and write a rationale along the lines. of the above. Remember that photography is included - what kind of waste does this produce? Do surveyors produce and specific waste? Include references. [S.O I haven't found anything about surveyor's waste but yes- photographic waste is indeed an issue . I don't think it justifies a "high" rating in BE07-T-H-2 because the quanitites are not significant. So I've split this as low-moderate and added new ref. 15.]
</t>
    </r>
    <r>
      <rPr>
        <sz val="13"/>
        <color rgb="FFFF0000"/>
        <rFont val="Calibri"/>
        <family val="2"/>
      </rPr>
      <t>Suggest to change to NO and move rationale to MODERATE</t>
    </r>
  </si>
  <si>
    <t>https://formlabs.com/blog/ultimate-guide-to-prototyping-tools-for-hardware-and-product-design/</t>
  </si>
  <si>
    <t>Ultimate Guide to Prototyping Tools for Hardware and Product Design</t>
  </si>
  <si>
    <t>Formlabs</t>
  </si>
  <si>
    <r>
      <t xml:space="preserve">Design services are typically based in offices within built-up areas so they have access to clients. Field work is an integral part of only some jobs such as photo journalist, architects and engineers (during site surveys), surveyors and those producing technical surveys. [12] </t>
    </r>
    <r>
      <rPr>
        <sz val="13"/>
        <color rgb="FFFF0000"/>
        <rFont val="Calibri"/>
        <family val="2"/>
      </rPr>
      <t xml:space="preserve">For certain engineering and design projects, site surveys may be conducted throughout the design and construction process of a project. [26] </t>
    </r>
  </si>
  <si>
    <t>Copied rationale from above</t>
  </si>
  <si>
    <t>https://www.procore.com/jobsite/what-is-computer-aided-design-cad-and-why-its-important/</t>
  </si>
  <si>
    <t>https://www.scan2cad.com/cad/cad-product-design/</t>
  </si>
  <si>
    <t>Andy</t>
  </si>
  <si>
    <t>How CAD Changed Product Design</t>
  </si>
  <si>
    <t>Scan2CAD</t>
  </si>
  <si>
    <t>What is Computer-Aided Design (CAD) and Why It’s Important</t>
  </si>
  <si>
    <t>Jobsite</t>
  </si>
  <si>
    <t>Larry Bernstein</t>
  </si>
  <si>
    <t>https://www.bbc.co.uk/teach/class-clips-video/design-tech-ks3/zd7hy9q</t>
  </si>
  <si>
    <t>BBC</t>
  </si>
  <si>
    <t>Design and Technology KS3/4: Why is CAD/CAM essential in design?</t>
  </si>
  <si>
    <r>
      <t xml:space="preserve">Please provide a rationale. 
</t>
    </r>
    <r>
      <rPr>
        <sz val="13"/>
        <color rgb="FFFF0000"/>
        <rFont val="Calibri"/>
        <family val="2"/>
      </rPr>
      <t>Updated rationale</t>
    </r>
  </si>
  <si>
    <r>
      <t xml:space="preserve">This risk is considered high for the subset of the industry required to visit dangerous sites, </t>
    </r>
    <r>
      <rPr>
        <sz val="13"/>
        <color rgb="FFFF0000"/>
        <rFont val="Calibri"/>
        <family val="2"/>
      </rPr>
      <t xml:space="preserve">sites under construction or </t>
    </r>
    <r>
      <rPr>
        <sz val="13"/>
        <color theme="1"/>
        <rFont val="Calibri"/>
        <family val="2"/>
      </rPr>
      <t>conduct field work such as surveying, mapping and some photographic services. Workers may be required to carry heavy packs of equipment and climb hills or walk long distances. Hazardous locations may include mines, oil rigs, ships and construction sites.  Workers may be exposed to range of hazards including chemicals; electricity; confined spaces; traffic moving plant &amp; equipment; and extreme weather. [12]</t>
    </r>
  </si>
  <si>
    <t>Changed to YES</t>
  </si>
  <si>
    <r>
      <t xml:space="preserve"> [S.O I've  inserted the text on computer software that was originally in BE01] and simplified what is meant by "skilled labour exploitation"]
</t>
    </r>
    <r>
      <rPr>
        <sz val="13"/>
        <color rgb="FFFF0000"/>
        <rFont val="Calibri"/>
        <family val="2"/>
      </rPr>
      <t>Changed to NO</t>
    </r>
  </si>
  <si>
    <r>
      <t xml:space="preserve">Furthermore, excessive working hours are widespread across the design industry and this is likely to have negative impacts on a person's mental health. [9] [7] Nevertheless, the high salary does not preclude exploitation, with reports of high student debt, low wages and grueling hours with no paid overtime. [9] [7]
</t>
    </r>
    <r>
      <rPr>
        <sz val="13"/>
        <color rgb="FFFF0000"/>
        <rFont val="Calibri"/>
        <family val="2"/>
      </rPr>
      <t xml:space="preserve">
Think there may be risk of overtime in architecture industry and some design, but not sure if specific industry related. </t>
    </r>
  </si>
  <si>
    <r>
      <t xml:space="preserve">Design and engineering services fall within the knowledge economy and therefore do not have extensive operational impacts associated with business activities. </t>
    </r>
    <r>
      <rPr>
        <sz val="13"/>
        <color rgb="FFFF0000"/>
        <rFont val="Calibri"/>
        <family val="2"/>
      </rPr>
      <t>With the prominence of computer aided design (CAD) throughout this business activity, drawings, designs and plans are now produced as virtual products. [25] [26] [27] CAD enables accurate design and testing of projects and products that are expensive or risky to test in real life. [28]</t>
    </r>
    <r>
      <rPr>
        <sz val="13"/>
        <color theme="1"/>
        <rFont val="Calibri"/>
        <family val="2"/>
      </rPr>
      <t xml:space="preserve"> </t>
    </r>
    <r>
      <rPr>
        <sz val="13"/>
        <color rgb="FFFF0000"/>
        <rFont val="Calibri"/>
        <family val="2"/>
      </rPr>
      <t xml:space="preserve">Although sometimes a physical prototype is created, the designs and the prototype is sent to the manufacturer or construction company for production. [24] </t>
    </r>
    <r>
      <rPr>
        <sz val="13"/>
        <color theme="1"/>
        <rFont val="Calibri"/>
        <family val="2"/>
      </rPr>
      <t>Office activities, such as printing or air conditioning, are linked to emissions but these are typically not substantial.</t>
    </r>
  </si>
  <si>
    <t>https://www.architectsjournal.co.uk/news/stressed-and-overworked-aj-survey-shows-a-profession-under-pressure</t>
  </si>
  <si>
    <t>Richard White</t>
  </si>
  <si>
    <t>Stressed and overworked: AJ survey shows a profession under pressure</t>
  </si>
  <si>
    <t>Architects Journal</t>
  </si>
  <si>
    <t>Updated rationale from above</t>
  </si>
  <si>
    <t xml:space="preserve">Employment terms are well defined and overtime is not considered routine for designers employed by large companies and clients. </t>
  </si>
  <si>
    <t>https://seas.yale.edu/sites/default/files/imce/other/ISAM%20Makerspace%20Emerging%20Safety%20Items.pdf</t>
  </si>
  <si>
    <t>Daniel Herrick and Robert Klein</t>
  </si>
  <si>
    <t>Higher Education Maker Initiative</t>
  </si>
  <si>
    <t>Emerging Health and Safety Issues in Makerspaces</t>
  </si>
  <si>
    <t>Some engineering and architecture companies will have in-house model shops to prototype, test and create models. These shops can have a range of equipment such as 3D printers and laser cutter systems which can generate hazardous emissions and ultra-fine particulates, which are a potential hazards. [30] In laser cutting, Laser-Generated Airc Contaminants are released which are toxic to employees thus requiring complex air filtration systems to protect employees in cutting sites [31].</t>
  </si>
  <si>
    <t>https://www.airsystems-inc.com/air-purification-news/the-harmful-side-effects-of-laser-cutting/</t>
  </si>
  <si>
    <t>The Harmful Side Effects of Laser Cutting</t>
  </si>
  <si>
    <t>Extract-All</t>
  </si>
  <si>
    <t>Don't think this is that strong so if the bottom becomes Moderate then make this Moderate too.</t>
  </si>
  <si>
    <r>
      <t xml:space="preserve">I've moved this to the moderate rationale and incorporate the employee health splits. Could you explain how patents and IP might put employees in challenging positions?  [S.O last sntence added and some text moved to BE20]
</t>
    </r>
    <r>
      <rPr>
        <sz val="13"/>
        <color rgb="FFFF0000"/>
        <rFont val="Calibri"/>
        <family val="2"/>
      </rPr>
      <t xml:space="preserve">
Changed to copy Employee health - deleted the IP statements.</t>
    </r>
  </si>
  <si>
    <r>
      <t xml:space="preserve">Please provide rationales here. Why are these fulfillled? It's not entirely common sense given the scope of businesses this BA covers. [S.O Since the change in BE17 to moderate I've now said 'no' and made BE 15 T-M-2 a 'yes' with a rationale and refs.
</t>
    </r>
    <r>
      <rPr>
        <sz val="13"/>
        <color rgb="FFFF0000"/>
        <rFont val="Calibri"/>
        <family val="2"/>
      </rPr>
      <t xml:space="preserve">
Moved rationale from Moderate to here - based on B2B businesses and providing a service there is high technical understanding from customers and low risk of misuse. </t>
    </r>
  </si>
  <si>
    <t>Changed to NO and rationale moved up to BE15-T-L-2</t>
  </si>
  <si>
    <r>
      <t xml:space="preserve">A typical company in the design sector provides  plans, drawings and specifications for other businesses to use. These may require technical knowledge on the part of the user to be interpreted correctly. </t>
    </r>
    <r>
      <rPr>
        <sz val="13"/>
        <color rgb="FFFF0000"/>
        <rFont val="Calibri"/>
        <family val="2"/>
      </rPr>
      <t>However, because their customers are businesses with technical knowledge, this risk is mitigated.</t>
    </r>
    <r>
      <rPr>
        <sz val="13"/>
        <color theme="1"/>
        <rFont val="Calibri"/>
        <family val="2"/>
      </rPr>
      <t xml:space="preserve"> [19] [21]</t>
    </r>
  </si>
  <si>
    <t>Design businesses predominantly offer services which do not rely on physical goods. Although sometimes a physical final prototype is created, the majority of designs are in the form of paper documents, which are widely repurposable</t>
  </si>
  <si>
    <r>
      <t xml:space="preserve"> Would designers not be doing graphics etc for clients, who are ultimately responsible for the dissemination of information themselves, rather than it being the responsibility of designers? [ S.O Designers select graphics and make decisions on behalf of clients which can have a detrimental effect on society so I've kept it as a High as your comment below.]
If so, change this to a Moderate goal. 
On the issue of ethical fashion - I get your point, this plays into the idea articulated earlier of some mutual accountability. Rather than focusing solely on ethical fashion, broaden this point to the mutual accountability designers have to consider the impacts of the designs they provide. 
FF on mutual accountability: 
' A company is wholly accountable for impacts within its direct control, such as those related to its operational activities and the design of its products. However, a business is mutually accountable for certain impacts outside its direct control, defined as follows:
A company is mutually accountable for any impact beyond its own four walls, to the degree to which that impact is a consequence of the company’s existence.' [S.O Thanks for reminding me about mutual accountability. Its very helpful for this BA]
</t>
    </r>
    <r>
      <rPr>
        <sz val="13"/>
        <color rgb="FFFF0000"/>
        <rFont val="Calibri"/>
        <family val="2"/>
      </rPr>
      <t>Don't think this is enough to upgrade SPLIT. Move to moderate.</t>
    </r>
  </si>
  <si>
    <r>
      <rPr>
        <sz val="13"/>
        <color rgb="FFFF0000"/>
        <rFont val="Calibri"/>
        <family val="2"/>
      </rPr>
      <t xml:space="preserve">This business activity typically occurs within offices and therefore relies on energy for two predominant uses - electricity within offices for uses </t>
    </r>
    <r>
      <rPr>
        <sz val="13"/>
        <color theme="1"/>
        <rFont val="Calibri"/>
        <family val="2"/>
      </rPr>
      <t>such as lighting, heating and air conditiong, and IT equipment [12]
Some specialists, su</t>
    </r>
    <r>
      <rPr>
        <sz val="13"/>
        <color rgb="FFFF0000"/>
        <rFont val="Calibri"/>
        <family val="2"/>
      </rPr>
      <t>ch as architects or engineers,</t>
    </r>
    <r>
      <rPr>
        <sz val="13"/>
        <color theme="1"/>
        <rFont val="Calibri"/>
        <family val="2"/>
      </rPr>
      <t xml:space="preserve"> will have a higher energy usage due to the integral role of travel to and from client or project locations. [12] T</t>
    </r>
    <r>
      <rPr>
        <sz val="13"/>
        <color rgb="FFFF0000"/>
        <rFont val="Calibri"/>
        <family val="2"/>
      </rPr>
      <t>echnical surveying companies may own vehicles for surveying purposes, with drones increasing in popularity.</t>
    </r>
  </si>
  <si>
    <t>Commercial and industrial water use is unlikely in the provision of design and engineering services. The only water use is personal consumption by employees to fulfil basic needs.</t>
  </si>
  <si>
    <t xml:space="preserve">Suggest to move all into MODERATE
</t>
  </si>
  <si>
    <t>A large proportion of design services is digitised,  with small quantities of paper, textiles and ink supporting the  creation  of design plans, concept sketches and samples for clients. [12][24]
However, some specialised activities, such as engineering and architecture, rely on physical prototypes. [24] Prototypes range from basic models made of clay, cardboard and foam to fabrication and 3D printing, which uses sheet metal, plastiic and wood. These mockups are likely to create operational waste. [25]
Waste from photographic services carried out in dark rooms should also be noted. All unused, concentrated photographic materials are considered to be hazardous [15]</t>
  </si>
  <si>
    <r>
      <t xml:space="preserve">Design services are typically based in offices within built-up areas so they have access to clients. Field work is an integral part of some jobs such as photo journalist, architects and engineers (during site surveys), surveyors and those producing technical surveys. [12] </t>
    </r>
    <r>
      <rPr>
        <sz val="13"/>
        <color rgb="FFFF0000"/>
        <rFont val="Calibri"/>
        <family val="2"/>
      </rPr>
      <t xml:space="preserve">For certain engineering and design projects, site surveys may be conducted throughout the design and construction process of a project. [26] </t>
    </r>
  </si>
  <si>
    <r>
      <t>Employees in this business activity whose work does not involve high risk field work or other specific occupational hazards may be exposed to common hazards and risks from working in offices. These include: repetitive work, like computer use; sitting for long periods; poorly designed workstations lifting, handling and moving office equipment and supplies; tripping on objects on the floor or power cords; and work-related stress. [14]</t>
    </r>
    <r>
      <rPr>
        <sz val="13"/>
        <color theme="9"/>
        <rFont val="Calibri"/>
        <family val="2"/>
      </rPr>
      <t xml:space="preserve"> </t>
    </r>
  </si>
  <si>
    <t>Nearly all professionals in design service industries require an undergraduate degree, skill based training in software such as computer assisted design (CAD); industrial design (CAID); and drafting (CADD).  The US median wage is between $50 and $100K USD for professionals and it is likely to be high in other developed countries. [12] In the UK, a male architect is on average paid £37k a year. [28]</t>
  </si>
  <si>
    <t xml:space="preserve">There is no particular characteristic of design and engineering services that would lead to high levels of discrimination. However, there is potential for discrimination to occur in all workplaces and therefore it should always be a consideration. Indeed, certain sub-groups of this space are known for the lack of diversity at senior levels and enduring gender pay gaps, among other related challenges particularly excessive working hours of skilled professionals. [7] [8] [9] [10] [11] </t>
  </si>
  <si>
    <r>
      <t xml:space="preserve">A typical company in the design sector provides plans, drawings and specifications for other businesses to use. These may require technical knowledge on the part of the user to be interpreted correctly. </t>
    </r>
    <r>
      <rPr>
        <sz val="13"/>
        <color rgb="FFFF0000"/>
        <rFont val="Calibri"/>
        <family val="2"/>
      </rPr>
      <t>However, because their customers are businesses with technical knowledge, this risk is mitigated.</t>
    </r>
    <r>
      <rPr>
        <sz val="13"/>
        <color theme="1"/>
        <rFont val="Calibri"/>
        <family val="2"/>
      </rPr>
      <t xml:space="preserve"> [19] [21]</t>
    </r>
  </si>
  <si>
    <r>
      <rPr>
        <sz val="13"/>
        <color rgb="FFFF0000"/>
        <rFont val="Calibri"/>
        <family val="2"/>
      </rPr>
      <t>Although this business activity is focused on providing services,</t>
    </r>
    <r>
      <rPr>
        <sz val="13"/>
        <color theme="1"/>
        <rFont val="Calibri"/>
        <family val="2"/>
      </rPr>
      <t xml:space="preserve"> to the extent that companies in this business activity have the power to influence the client's design, they are mutually accountable for the resulting negative environmental and social impacts of the final product. This risk is present when sustainable design principles and lifecycle tools are not considered or applied. For example, failure to choose sustainably managed renewable resources; non-toxic and safer ingredients and - where relevant - features that enable repair, re-use and recycling. [17 [18]  
Notable examples are products that become quickly obsolete such as "fast fashion" and consumer electronics. Some design services can cause significant harm to society such as engineering design flaws and sub-standard materials that cause buildings to collapse or spread fire. [5] [13[[19] [20] [21]</t>
    </r>
  </si>
  <si>
    <t>Design products in and of themselves will not emit greenhouse gases. However, companies undertaking this business activity should be aware of the possible knock-on impacts of their designs. For example, the design of a building or structure that is inherently dependent on fossil fuels will emit greenhouse gases.</t>
  </si>
  <si>
    <t xml:space="preserve">A range of ethical issues are present but not heightened in this business activity. A potential for a breach of confidentiality is present across much of the design work. For example, the failure to gain permission prior to entering private property or taking photographs or videos of individuals. [4] Due to the high use of technology, there is a risk of illegal software download;  design, photo and image theft; and plagiarism. Designers are mutually accountable for the impact of their designs such as "fast fashion" which is associated with upstream pollution, poor workmanship and sub-standard working conditions in 3rd world countries. ]2] [5] [7] [13] </t>
  </si>
  <si>
    <t>A typical business may lobby directly, or pay third
parties to do so on their behalf. When business and societal incentives misalign, lobbying practices can risk undermining the democratic process. This risk is present but not heightened for this Business Activity.</t>
  </si>
  <si>
    <t>Design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</si>
</sst>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2"/>
      <color rgb="FF3E3E3E"/>
      <name val="Calibri"/>
      <family val="2"/>
      <scheme val="minor"/>
    </font>
    <font>
      <sz val="13"/>
      <color theme="9"/>
      <name val="Calibri"/>
      <family val="2"/>
    </font>
    <font>
      <sz val="13"/>
      <color theme="9"/>
      <name val="Calibri"/>
      <family val="2"/>
      <scheme val="minor"/>
    </font>
    <font>
      <sz val="12"/>
      <color rgb="FFFF0000"/>
      <name val="Calibri (Body)"/>
    </font>
    <font>
      <sz val="13"/>
      <color rgb="FFFF0000"/>
      <name val="Calibri"/>
      <family val="2"/>
    </font>
    <font>
      <sz val="13"/>
      <color rgb="FFFF0000"/>
      <name val="Calibri (Body)"/>
    </font>
    <font>
      <b/>
      <sz val="18"/>
      <color rgb="FFFF0000"/>
      <name val="Calibri"/>
      <family val="2"/>
      <scheme val="minor"/>
    </font>
    <font>
      <sz val="12"/>
      <color rgb="FFFF0000"/>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0" borderId="5" xfId="0" applyFont="1" applyFill="1" applyBorder="1" applyAlignment="1" applyProtection="1">
      <alignment vertical="center" wrapText="1"/>
      <protection locked="0"/>
    </xf>
    <xf numFmtId="0" fontId="33" fillId="0" borderId="0" xfId="0" applyFont="1" applyAlignment="1" applyProtection="1">
      <alignment horizontal="left" vertical="center" indent="4"/>
      <protection locked="0"/>
    </xf>
    <xf numFmtId="0" fontId="43" fillId="0" borderId="0" xfId="0" applyFont="1" applyAlignment="1" applyProtection="1">
      <alignment vertical="center"/>
      <protection locked="0"/>
    </xf>
    <xf numFmtId="0" fontId="33" fillId="0" borderId="0" xfId="0" applyFont="1" applyAlignment="1" applyProtection="1">
      <alignment vertical="center"/>
      <protection locked="0"/>
    </xf>
    <xf numFmtId="0" fontId="44"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5" fillId="15" borderId="22" xfId="0" applyFont="1" applyFill="1" applyBorder="1" applyAlignment="1" applyProtection="1">
      <alignment horizontal="left" vertical="center" wrapText="1"/>
      <protection locked="0"/>
    </xf>
    <xf numFmtId="0" fontId="44" fillId="15" borderId="17" xfId="0" applyFont="1" applyFill="1" applyBorder="1" applyAlignment="1" applyProtection="1">
      <alignment horizontal="left" vertical="center" wrapText="1"/>
      <protection locked="0"/>
    </xf>
    <xf numFmtId="0" fontId="45" fillId="15" borderId="25" xfId="0" applyFont="1" applyFill="1" applyBorder="1" applyAlignment="1" applyProtection="1">
      <alignment horizontal="left"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27" fillId="15" borderId="5" xfId="0" quotePrefix="1"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14" fontId="0" fillId="15" borderId="5" xfId="0" applyNumberFormat="1" applyFill="1" applyBorder="1" applyAlignment="1" applyProtection="1">
      <alignment horizontal="center" vertical="center" wrapText="1"/>
      <protection locked="0"/>
    </xf>
    <xf numFmtId="0" fontId="47" fillId="15" borderId="14" xfId="0" applyFont="1" applyFill="1" applyBorder="1" applyAlignment="1" applyProtection="1">
      <alignment horizontal="left" vertical="center" wrapText="1"/>
      <protection locked="0"/>
    </xf>
    <xf numFmtId="0" fontId="49" fillId="0" borderId="0" xfId="0" applyFont="1" applyFill="1" applyBorder="1" applyAlignment="1" applyProtection="1">
      <alignment vertical="center" wrapText="1"/>
      <protection locked="0"/>
    </xf>
    <xf numFmtId="0" fontId="47" fillId="15" borderId="5" xfId="0" applyFont="1" applyFill="1" applyBorder="1" applyAlignment="1" applyProtection="1">
      <alignment horizontal="left" vertical="center" wrapText="1"/>
      <protection locked="0"/>
    </xf>
    <xf numFmtId="0" fontId="50" fillId="16" borderId="5" xfId="0" applyFont="1" applyFill="1" applyBorder="1" applyAlignment="1" applyProtection="1">
      <alignment horizontal="center" vertical="center" wrapText="1"/>
    </xf>
    <xf numFmtId="0" fontId="47" fillId="15" borderId="17" xfId="0" applyFont="1" applyFill="1" applyBorder="1" applyAlignment="1" applyProtection="1">
      <alignment horizontal="left" vertical="center" wrapText="1"/>
      <protection locked="0"/>
    </xf>
    <xf numFmtId="0" fontId="44" fillId="20" borderId="17" xfId="0" applyFont="1" applyFill="1" applyBorder="1" applyAlignment="1" applyProtection="1">
      <alignment horizontal="left" vertical="center" wrapText="1"/>
      <protection locked="0"/>
    </xf>
    <xf numFmtId="0" fontId="44" fillId="20" borderId="14" xfId="0" applyFont="1" applyFill="1" applyBorder="1" applyAlignment="1" applyProtection="1">
      <alignment horizontal="left" vertical="center" wrapText="1"/>
      <protection locked="0"/>
    </xf>
    <xf numFmtId="0" fontId="0" fillId="15" borderId="5" xfId="0" applyNumberFormat="1" applyFont="1" applyFill="1" applyBorder="1" applyAlignment="1" applyProtection="1">
      <alignment horizontal="center" vertical="center" wrapText="1"/>
      <protection locked="0"/>
    </xf>
    <xf numFmtId="0" fontId="47" fillId="15" borderId="1" xfId="0" applyFont="1" applyFill="1" applyBorder="1" applyAlignment="1" applyProtection="1">
      <alignment horizontal="left" vertical="center" wrapText="1"/>
      <protection locked="0"/>
    </xf>
    <xf numFmtId="0" fontId="47" fillId="15" borderId="22" xfId="0" applyFont="1" applyFill="1" applyBorder="1" applyAlignment="1" applyProtection="1">
      <alignment horizontal="left" vertical="center" wrapText="1"/>
      <protection locked="0"/>
    </xf>
    <xf numFmtId="0" fontId="47" fillId="15" borderId="11" xfId="0" applyFont="1" applyFill="1" applyBorder="1" applyAlignment="1" applyProtection="1">
      <alignment horizontal="left" vertical="center" wrapText="1"/>
      <protection locked="0"/>
    </xf>
    <xf numFmtId="0" fontId="50" fillId="16" borderId="11" xfId="0" applyFont="1" applyFill="1" applyBorder="1" applyAlignment="1" applyProtection="1">
      <alignment horizontal="center" vertical="center" wrapText="1"/>
    </xf>
    <xf numFmtId="0" fontId="50" fillId="16" borderId="4" xfId="0" applyFont="1" applyFill="1" applyBorder="1" applyAlignment="1" applyProtection="1">
      <alignment horizontal="center" vertical="center" wrapText="1"/>
    </xf>
    <xf numFmtId="0" fontId="47" fillId="15" borderId="12" xfId="0" applyFont="1" applyFill="1" applyBorder="1" applyAlignment="1" applyProtection="1">
      <alignment horizontal="left" vertical="center" wrapText="1"/>
      <protection locked="0"/>
    </xf>
    <xf numFmtId="0" fontId="47" fillId="15" borderId="25" xfId="0" applyFont="1" applyFill="1" applyBorder="1" applyAlignment="1" applyProtection="1">
      <alignment horizontal="left" vertical="center" wrapText="1"/>
      <protection locked="0"/>
    </xf>
    <xf numFmtId="0" fontId="47" fillId="15" borderId="16" xfId="0" quotePrefix="1"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zoomScale="110" zoomScaleNormal="110" zoomScalePageLayoutView="125"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821</v>
      </c>
    </row>
    <row r="4" spans="1:18" ht="31" customHeight="1" x14ac:dyDescent="0.2">
      <c r="A4" s="263" t="s">
        <v>447</v>
      </c>
      <c r="B4" s="263"/>
      <c r="D4" s="263" t="s">
        <v>385</v>
      </c>
      <c r="E4" s="264"/>
      <c r="F4" s="13"/>
      <c r="G4" s="13"/>
      <c r="H4" s="14"/>
    </row>
    <row r="5" spans="1:18" ht="31" customHeight="1" x14ac:dyDescent="0.2">
      <c r="A5" s="267" t="s">
        <v>452</v>
      </c>
      <c r="B5" s="268"/>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67" t="s">
        <v>454</v>
      </c>
      <c r="B9" s="268"/>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3" t="s">
        <v>446</v>
      </c>
      <c r="B20" s="274"/>
      <c r="D20" s="265" t="s">
        <v>445</v>
      </c>
      <c r="E20" s="266"/>
      <c r="F20" s="266"/>
      <c r="G20" s="266"/>
      <c r="H20" s="266"/>
      <c r="I20" s="266"/>
    </row>
    <row r="21" spans="1:9" ht="19" x14ac:dyDescent="0.2">
      <c r="A21" s="271" t="s">
        <v>747</v>
      </c>
      <c r="B21" s="271"/>
      <c r="D21" s="15" t="s">
        <v>488</v>
      </c>
      <c r="E21" s="15" t="s">
        <v>489</v>
      </c>
      <c r="F21" s="42" t="s">
        <v>453</v>
      </c>
      <c r="G21" s="15" t="s">
        <v>491</v>
      </c>
      <c r="H21" s="15" t="s">
        <v>490</v>
      </c>
      <c r="I21" s="15" t="s">
        <v>492</v>
      </c>
    </row>
    <row r="22" spans="1:9" x14ac:dyDescent="0.2">
      <c r="A22" s="272"/>
      <c r="B22" s="272"/>
      <c r="D22" s="39" t="s">
        <v>632</v>
      </c>
      <c r="E22" s="40" t="s">
        <v>637</v>
      </c>
      <c r="F22" s="41" t="str">
        <f>HYPERLINK(CONCATENATE("https://siccode.com/search-isic/",$D22),"Description")</f>
        <v>Description</v>
      </c>
      <c r="G22" s="182" t="s">
        <v>639</v>
      </c>
      <c r="H22" s="17" t="s">
        <v>640</v>
      </c>
      <c r="I22" s="17" t="s">
        <v>640</v>
      </c>
    </row>
    <row r="23" spans="1:9" x14ac:dyDescent="0.2">
      <c r="A23" s="272"/>
      <c r="B23" s="272"/>
      <c r="D23" s="36" t="s">
        <v>635</v>
      </c>
      <c r="E23" s="37" t="s">
        <v>633</v>
      </c>
      <c r="F23" s="38" t="str">
        <f t="shared" ref="F23:F25" si="0">HYPERLINK(CONCATENATE("https://siccode.com/search-isic/",$D23),"Description")</f>
        <v>Description</v>
      </c>
      <c r="G23" s="184" t="s">
        <v>638</v>
      </c>
      <c r="H23" s="20" t="s">
        <v>641</v>
      </c>
      <c r="I23" s="20" t="s">
        <v>642</v>
      </c>
    </row>
    <row r="24" spans="1:9" x14ac:dyDescent="0.2">
      <c r="A24" s="272"/>
      <c r="B24" s="272"/>
      <c r="D24" s="39" t="s">
        <v>636</v>
      </c>
      <c r="E24" s="40" t="s">
        <v>634</v>
      </c>
      <c r="F24" s="41" t="str">
        <f t="shared" si="0"/>
        <v>Description</v>
      </c>
      <c r="G24" s="182" t="s">
        <v>639</v>
      </c>
      <c r="H24" s="17" t="s">
        <v>640</v>
      </c>
      <c r="I24" s="17" t="s">
        <v>640</v>
      </c>
    </row>
    <row r="25" spans="1:9" x14ac:dyDescent="0.2">
      <c r="A25" s="272"/>
      <c r="B25" s="272"/>
      <c r="D25" s="36" t="s">
        <v>644</v>
      </c>
      <c r="E25" s="37" t="s">
        <v>643</v>
      </c>
      <c r="F25" s="38" t="str">
        <f t="shared" si="0"/>
        <v>Description</v>
      </c>
      <c r="G25" s="184" t="s">
        <v>639</v>
      </c>
      <c r="H25" s="20" t="s">
        <v>640</v>
      </c>
      <c r="I25" s="185" t="s">
        <v>640</v>
      </c>
    </row>
    <row r="26" spans="1:9" x14ac:dyDescent="0.2">
      <c r="A26" s="272"/>
      <c r="B26" s="272"/>
      <c r="D26" s="39"/>
      <c r="E26" s="40"/>
      <c r="F26" s="41"/>
      <c r="G26" s="182"/>
      <c r="H26" s="17"/>
      <c r="I26" s="183"/>
    </row>
    <row r="27" spans="1:9" ht="16" customHeight="1" x14ac:dyDescent="0.2">
      <c r="A27" s="272"/>
      <c r="B27" s="272"/>
      <c r="D27" s="36"/>
      <c r="E27" s="37"/>
      <c r="F27" s="38"/>
      <c r="G27" s="184"/>
      <c r="H27" s="20"/>
      <c r="I27" s="185"/>
    </row>
    <row r="28" spans="1:9" ht="16" customHeight="1" x14ac:dyDescent="0.2">
      <c r="A28" s="272"/>
      <c r="B28" s="272"/>
      <c r="D28" s="39"/>
      <c r="E28" s="40"/>
      <c r="F28" s="41"/>
      <c r="G28" s="182"/>
      <c r="H28" s="17"/>
      <c r="I28" s="183"/>
    </row>
    <row r="29" spans="1:9" x14ac:dyDescent="0.2">
      <c r="A29" s="272"/>
      <c r="B29" s="272"/>
      <c r="D29" s="36"/>
      <c r="E29" s="37"/>
      <c r="F29" s="38"/>
      <c r="G29" s="184"/>
      <c r="H29" s="20"/>
      <c r="I29" s="185"/>
    </row>
    <row r="30" spans="1:9" x14ac:dyDescent="0.2">
      <c r="A30" s="272"/>
      <c r="B30" s="272"/>
      <c r="D30" s="39"/>
      <c r="E30" s="40"/>
      <c r="F30" s="41"/>
      <c r="G30" s="182"/>
      <c r="H30" s="17"/>
      <c r="I30" s="183"/>
    </row>
    <row r="31" spans="1:9" x14ac:dyDescent="0.2">
      <c r="A31" s="272"/>
      <c r="B31" s="272"/>
      <c r="D31" s="36"/>
      <c r="E31" s="37"/>
      <c r="F31" s="38"/>
      <c r="G31" s="184"/>
      <c r="H31" s="20"/>
      <c r="I31" s="185"/>
    </row>
    <row r="32" spans="1:9" x14ac:dyDescent="0.2">
      <c r="A32" s="272"/>
      <c r="B32" s="272"/>
      <c r="D32" s="39"/>
      <c r="E32" s="40"/>
      <c r="F32" s="41"/>
      <c r="G32" s="182"/>
      <c r="H32" s="17"/>
      <c r="I32" s="183"/>
    </row>
    <row r="33" spans="1:9" x14ac:dyDescent="0.2">
      <c r="A33" s="272"/>
      <c r="B33" s="272"/>
      <c r="D33" s="36"/>
      <c r="E33" s="37"/>
      <c r="F33" s="38"/>
      <c r="G33" s="184"/>
      <c r="H33" s="20"/>
      <c r="I33" s="185"/>
    </row>
    <row r="34" spans="1:9" x14ac:dyDescent="0.2">
      <c r="A34" s="272"/>
      <c r="B34" s="272"/>
      <c r="D34" s="39"/>
      <c r="E34" s="40"/>
      <c r="F34" s="41"/>
      <c r="G34" s="182"/>
      <c r="H34" s="17"/>
      <c r="I34" s="183"/>
    </row>
    <row r="35" spans="1:9" x14ac:dyDescent="0.2">
      <c r="A35" s="272"/>
      <c r="B35" s="272"/>
      <c r="D35" s="36"/>
      <c r="E35" s="37"/>
      <c r="F35" s="38"/>
      <c r="G35" s="184"/>
      <c r="H35" s="20"/>
      <c r="I35" s="185"/>
    </row>
    <row r="36" spans="1:9" ht="17" customHeight="1" x14ac:dyDescent="0.2">
      <c r="A36" s="248"/>
      <c r="B36" s="176"/>
      <c r="D36" s="39"/>
      <c r="E36" s="40"/>
      <c r="F36" s="41"/>
      <c r="G36" s="182"/>
      <c r="H36" s="17"/>
      <c r="I36" s="183"/>
    </row>
    <row r="37" spans="1:9" ht="23" customHeight="1" x14ac:dyDescent="0.2">
      <c r="A37" s="269" t="s">
        <v>483</v>
      </c>
      <c r="B37" s="270"/>
      <c r="D37" s="36"/>
      <c r="E37" s="37"/>
      <c r="F37" s="38"/>
      <c r="G37" s="184"/>
      <c r="H37" s="20"/>
      <c r="I37" s="185"/>
    </row>
    <row r="38" spans="1:9" ht="19" x14ac:dyDescent="0.2">
      <c r="A38" s="15" t="s">
        <v>493</v>
      </c>
      <c r="B38" s="15" t="s">
        <v>494</v>
      </c>
      <c r="D38" s="39"/>
      <c r="E38" s="40"/>
      <c r="F38" s="41"/>
      <c r="G38" s="182"/>
      <c r="H38" s="17"/>
      <c r="I38" s="183"/>
    </row>
    <row r="39" spans="1:9" x14ac:dyDescent="0.2">
      <c r="A39" s="171"/>
      <c r="B39" s="171"/>
      <c r="D39" s="36"/>
      <c r="E39" s="37"/>
      <c r="F39" s="38"/>
      <c r="G39" s="184"/>
      <c r="H39" s="20"/>
      <c r="I39" s="185"/>
    </row>
    <row r="40" spans="1:9" x14ac:dyDescent="0.2">
      <c r="A40" s="172"/>
      <c r="B40" s="172"/>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233"/>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H43">
    <cfRule type="expression" dxfId="20" priority="17">
      <formula>$G22="All except"</formula>
    </cfRule>
  </conditionalFormatting>
  <conditionalFormatting sqref="E26:F43 E22:F23">
    <cfRule type="expression" dxfId="19" priority="16">
      <formula>$G22="Only"</formula>
    </cfRule>
  </conditionalFormatting>
  <conditionalFormatting sqref="D22:D23 D26:D43">
    <cfRule type="expression" dxfId="18" priority="15">
      <formula>$G22="Only"</formula>
    </cfRule>
  </conditionalFormatting>
  <conditionalFormatting sqref="I25:I43">
    <cfRule type="expression" dxfId="17" priority="13">
      <formula>$G25="Only"</formula>
    </cfRule>
  </conditionalFormatting>
  <conditionalFormatting sqref="I25:I43">
    <cfRule type="expression" dxfId="16" priority="12">
      <formula>$G25="All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E24:F24">
    <cfRule type="expression" dxfId="10" priority="6">
      <formula>$G24="Only"</formula>
    </cfRule>
  </conditionalFormatting>
  <conditionalFormatting sqref="D24">
    <cfRule type="expression" dxfId="9" priority="5">
      <formula>$G24="Only"</formula>
    </cfRule>
  </conditionalFormatting>
  <conditionalFormatting sqref="E25">
    <cfRule type="expression" dxfId="8" priority="4">
      <formula>$G25="Only"</formula>
    </cfRule>
  </conditionalFormatting>
  <conditionalFormatting sqref="D25">
    <cfRule type="expression" dxfId="7" priority="3">
      <formula>$G25="Only"</formula>
    </cfRule>
  </conditionalFormatting>
  <conditionalFormatting sqref="I22:I24">
    <cfRule type="expression" dxfId="6" priority="2">
      <formula>$G22="All except"</formula>
    </cfRule>
  </conditionalFormatting>
  <conditionalFormatting sqref="F25">
    <cfRule type="expression" dxfId="5" priority="1">
      <formula>$G25="Only"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zoomScalePageLayoutView="125" workbookViewId="0">
      <pane xSplit="2" ySplit="4" topLeftCell="C5" activePane="bottomRight" state="frozenSplit"/>
      <selection activeCell="I1" sqref="I1:O1048576"/>
      <selection pane="topRight" activeCell="I1" sqref="I1:O1048576"/>
      <selection pane="bottomLeft" activeCell="I1" sqref="I1:O1048576"/>
      <selection pane="bottomRight" activeCell="I249" sqref="I249"/>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5" width="49.5" style="155" customWidth="1"/>
    <col min="6" max="6" width="56.6640625" style="155" customWidth="1"/>
    <col min="7" max="7" width="3.83203125" style="91" customWidth="1"/>
    <col min="8" max="8" width="14.6640625" style="90" customWidth="1"/>
    <col min="9" max="9" width="61.5" style="177" customWidth="1"/>
    <col min="10" max="10" width="7.83203125" style="178" hidden="1" customWidth="1"/>
    <col min="11" max="17" width="4.1640625" style="179" hidden="1" customWidth="1"/>
    <col min="18" max="18" width="5.83203125" style="179" hidden="1" customWidth="1"/>
    <col min="19" max="19" width="65.6640625" style="179" customWidth="1"/>
    <col min="20" max="20" width="41.6640625" style="11" customWidth="1"/>
    <col min="21" max="16384" width="10.83203125" style="11"/>
  </cols>
  <sheetData>
    <row r="1" spans="1:19" ht="60" x14ac:dyDescent="0.2">
      <c r="A1" s="44"/>
      <c r="B1" s="45" t="str">
        <f>IF(Introduction!B1&lt;&gt;"",Introduction!B1,"")</f>
        <v>Design services</v>
      </c>
      <c r="E1" s="47"/>
      <c r="F1" s="48"/>
    </row>
    <row r="2" spans="1:19" ht="18" thickBot="1" x14ac:dyDescent="0.25">
      <c r="E2" s="47"/>
      <c r="F2" s="47"/>
    </row>
    <row r="3" spans="1:19" s="93" customFormat="1" ht="27" thickTop="1" x14ac:dyDescent="0.2">
      <c r="A3" s="290" t="s">
        <v>442</v>
      </c>
      <c r="B3" s="290"/>
      <c r="C3" s="290"/>
      <c r="D3" s="290"/>
      <c r="E3" s="290"/>
      <c r="F3" s="290"/>
      <c r="G3" s="143"/>
      <c r="H3" s="291" t="s">
        <v>443</v>
      </c>
      <c r="I3" s="292"/>
      <c r="J3" s="292"/>
      <c r="K3" s="292"/>
      <c r="L3" s="292"/>
      <c r="M3" s="292"/>
      <c r="N3" s="292"/>
      <c r="O3" s="292"/>
      <c r="P3" s="292"/>
      <c r="Q3" s="292"/>
      <c r="R3" s="292"/>
      <c r="S3" s="293"/>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76" t="s">
        <v>0</v>
      </c>
      <c r="B5" s="276" t="s">
        <v>40</v>
      </c>
      <c r="C5" s="49" t="s">
        <v>178</v>
      </c>
      <c r="D5" s="49" t="s">
        <v>65</v>
      </c>
      <c r="E5" s="50" t="s">
        <v>177</v>
      </c>
      <c r="F5" s="51" t="s">
        <v>90</v>
      </c>
      <c r="G5" s="96"/>
      <c r="H5" s="134" t="s">
        <v>646</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59" customHeight="1" x14ac:dyDescent="0.2">
      <c r="A6" s="276"/>
      <c r="B6" s="276"/>
      <c r="C6" s="52" t="s">
        <v>179</v>
      </c>
      <c r="D6" s="52" t="s">
        <v>65</v>
      </c>
      <c r="E6" s="53" t="s">
        <v>184</v>
      </c>
      <c r="F6" s="54" t="s">
        <v>91</v>
      </c>
      <c r="G6" s="96"/>
      <c r="H6" s="131" t="s">
        <v>646</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90" x14ac:dyDescent="0.2">
      <c r="A7" s="276"/>
      <c r="B7" s="276"/>
      <c r="C7" s="52" t="s">
        <v>180</v>
      </c>
      <c r="D7" s="52" t="s">
        <v>65</v>
      </c>
      <c r="E7" s="53" t="s">
        <v>185</v>
      </c>
      <c r="F7" s="54" t="s">
        <v>517</v>
      </c>
      <c r="G7" s="96"/>
      <c r="H7" s="131" t="s">
        <v>646</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247" t="s">
        <v>760</v>
      </c>
    </row>
    <row r="8" spans="1:19" s="93" customFormat="1" ht="36" x14ac:dyDescent="0.2">
      <c r="A8" s="276"/>
      <c r="B8" s="276"/>
      <c r="C8" s="52" t="s">
        <v>181</v>
      </c>
      <c r="D8" s="52" t="s">
        <v>65</v>
      </c>
      <c r="E8" s="53" t="s">
        <v>186</v>
      </c>
      <c r="F8" s="54" t="s">
        <v>92</v>
      </c>
      <c r="G8" s="96"/>
      <c r="H8" s="131" t="s">
        <v>646</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6"/>
      <c r="B9" s="276"/>
      <c r="C9" s="52" t="s">
        <v>182</v>
      </c>
      <c r="D9" s="52" t="s">
        <v>65</v>
      </c>
      <c r="E9" s="55" t="s">
        <v>612</v>
      </c>
      <c r="F9" s="56" t="s">
        <v>518</v>
      </c>
      <c r="G9" s="96"/>
      <c r="H9" s="131" t="s">
        <v>646</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247"/>
    </row>
    <row r="10" spans="1:19" s="93" customFormat="1" ht="57" customHeight="1" x14ac:dyDescent="0.2">
      <c r="A10" s="276"/>
      <c r="B10" s="276"/>
      <c r="C10" s="52" t="s">
        <v>183</v>
      </c>
      <c r="D10" s="52" t="s">
        <v>65</v>
      </c>
      <c r="E10" s="55" t="s">
        <v>187</v>
      </c>
      <c r="F10" s="56" t="s">
        <v>93</v>
      </c>
      <c r="G10" s="96"/>
      <c r="H10" s="133" t="s">
        <v>646</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6"/>
      <c r="B11" s="276"/>
      <c r="C11" s="52" t="s">
        <v>535</v>
      </c>
      <c r="D11" s="52" t="s">
        <v>65</v>
      </c>
      <c r="E11" s="55" t="s">
        <v>537</v>
      </c>
      <c r="F11" s="56"/>
      <c r="G11" s="96"/>
      <c r="H11" s="133" t="s">
        <v>646</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6"/>
      <c r="B12" s="276"/>
      <c r="C12" s="52" t="s">
        <v>536</v>
      </c>
      <c r="D12" s="52" t="s">
        <v>66</v>
      </c>
      <c r="E12" s="55" t="s">
        <v>538</v>
      </c>
      <c r="F12" s="56"/>
      <c r="G12" s="96"/>
      <c r="H12" s="133" t="s">
        <v>646</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181" thickBot="1" x14ac:dyDescent="0.25">
      <c r="A13" s="276"/>
      <c r="B13" s="276"/>
      <c r="C13" s="52" t="s">
        <v>456</v>
      </c>
      <c r="D13" s="52" t="s">
        <v>390</v>
      </c>
      <c r="E13" s="55" t="s">
        <v>458</v>
      </c>
      <c r="F13" s="56"/>
      <c r="G13" s="96"/>
      <c r="H13" s="132" t="s">
        <v>645</v>
      </c>
      <c r="I13" s="7" t="s">
        <v>808</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252" t="s">
        <v>752</v>
      </c>
    </row>
    <row r="14" spans="1:19" s="93" customFormat="1" ht="37" thickTop="1" x14ac:dyDescent="0.2">
      <c r="A14" s="278" t="s">
        <v>1</v>
      </c>
      <c r="B14" s="278" t="s">
        <v>60</v>
      </c>
      <c r="C14" s="57" t="s">
        <v>188</v>
      </c>
      <c r="D14" s="57" t="s">
        <v>65</v>
      </c>
      <c r="E14" s="58" t="s">
        <v>190</v>
      </c>
      <c r="F14" s="59" t="s">
        <v>593</v>
      </c>
      <c r="G14" s="96"/>
      <c r="H14" s="130" t="s">
        <v>646</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79"/>
      <c r="B15" s="279"/>
      <c r="C15" s="57" t="s">
        <v>189</v>
      </c>
      <c r="D15" s="57" t="s">
        <v>65</v>
      </c>
      <c r="E15" s="58" t="s">
        <v>191</v>
      </c>
      <c r="F15" s="59" t="s">
        <v>94</v>
      </c>
      <c r="G15" s="96"/>
      <c r="H15" s="131" t="s">
        <v>646</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79"/>
      <c r="B16" s="279"/>
      <c r="C16" s="57" t="s">
        <v>193</v>
      </c>
      <c r="D16" s="57" t="s">
        <v>65</v>
      </c>
      <c r="E16" s="58" t="s">
        <v>192</v>
      </c>
      <c r="F16" s="59" t="s">
        <v>522</v>
      </c>
      <c r="G16" s="96"/>
      <c r="H16" s="131" t="s">
        <v>646</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3" thickBot="1" x14ac:dyDescent="0.25">
      <c r="A17" s="279"/>
      <c r="B17" s="279"/>
      <c r="C17" s="57" t="s">
        <v>194</v>
      </c>
      <c r="D17" s="57" t="s">
        <v>66</v>
      </c>
      <c r="E17" s="60" t="s">
        <v>482</v>
      </c>
      <c r="F17" s="61" t="s">
        <v>519</v>
      </c>
      <c r="G17" s="96"/>
      <c r="H17" s="131" t="s">
        <v>645</v>
      </c>
      <c r="I17" s="3" t="s">
        <v>809</v>
      </c>
      <c r="J17" s="157" t="s">
        <v>1</v>
      </c>
      <c r="K17" s="157">
        <f t="shared" si="3"/>
        <v>0</v>
      </c>
      <c r="L17" s="157">
        <f t="shared" si="0"/>
        <v>1</v>
      </c>
      <c r="M17" s="157">
        <f t="shared" si="1"/>
        <v>0</v>
      </c>
      <c r="N17" s="157">
        <f t="shared" si="2"/>
        <v>0</v>
      </c>
      <c r="O17" s="157">
        <f t="shared" si="4"/>
        <v>0</v>
      </c>
      <c r="P17" s="157">
        <f t="shared" si="5"/>
        <v>0</v>
      </c>
      <c r="Q17" s="157">
        <f t="shared" si="6"/>
        <v>0</v>
      </c>
      <c r="R17" s="157">
        <f t="shared" si="7"/>
        <v>0</v>
      </c>
      <c r="S17" s="238" t="s">
        <v>697</v>
      </c>
    </row>
    <row r="18" spans="1:20" s="93" customFormat="1" ht="37" thickTop="1" x14ac:dyDescent="0.2">
      <c r="A18" s="279"/>
      <c r="B18" s="279"/>
      <c r="C18" s="186" t="s">
        <v>539</v>
      </c>
      <c r="D18" s="186" t="s">
        <v>65</v>
      </c>
      <c r="E18" s="58" t="s">
        <v>537</v>
      </c>
      <c r="F18" s="59"/>
      <c r="G18" s="96"/>
      <c r="H18" s="130" t="s">
        <v>646</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79"/>
      <c r="B19" s="279"/>
      <c r="C19" s="186" t="s">
        <v>540</v>
      </c>
      <c r="D19" s="186" t="s">
        <v>66</v>
      </c>
      <c r="E19" s="58" t="s">
        <v>538</v>
      </c>
      <c r="F19" s="59"/>
      <c r="G19" s="96"/>
      <c r="H19" s="131" t="s">
        <v>646</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37" thickBot="1" x14ac:dyDescent="0.25">
      <c r="A20" s="280"/>
      <c r="B20" s="280"/>
      <c r="C20" s="57" t="s">
        <v>459</v>
      </c>
      <c r="D20" s="57" t="s">
        <v>390</v>
      </c>
      <c r="E20" s="60" t="s">
        <v>458</v>
      </c>
      <c r="F20" s="61"/>
      <c r="G20" s="96"/>
      <c r="H20" s="131" t="s">
        <v>646</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40" customHeight="1" thickTop="1" x14ac:dyDescent="0.2">
      <c r="A21" s="275" t="s">
        <v>2</v>
      </c>
      <c r="B21" s="275" t="s">
        <v>39</v>
      </c>
      <c r="C21" s="62" t="s">
        <v>195</v>
      </c>
      <c r="D21" s="62" t="s">
        <v>65</v>
      </c>
      <c r="E21" s="55" t="s">
        <v>293</v>
      </c>
      <c r="F21" s="56" t="s">
        <v>95</v>
      </c>
      <c r="G21" s="97"/>
      <c r="H21" s="130" t="s">
        <v>646</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40" customHeight="1" x14ac:dyDescent="0.2">
      <c r="A22" s="276"/>
      <c r="B22" s="276"/>
      <c r="C22" s="62" t="s">
        <v>196</v>
      </c>
      <c r="D22" s="62" t="s">
        <v>65</v>
      </c>
      <c r="E22" s="55" t="s">
        <v>294</v>
      </c>
      <c r="F22" s="56" t="s">
        <v>96</v>
      </c>
      <c r="G22" s="96"/>
      <c r="H22" s="131" t="s">
        <v>646</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40" customHeight="1" x14ac:dyDescent="0.2">
      <c r="A23" s="276"/>
      <c r="B23" s="276"/>
      <c r="C23" s="62" t="s">
        <v>197</v>
      </c>
      <c r="D23" s="62" t="s">
        <v>65</v>
      </c>
      <c r="E23" s="55" t="s">
        <v>295</v>
      </c>
      <c r="F23" s="56" t="s">
        <v>97</v>
      </c>
      <c r="G23" s="96"/>
      <c r="H23" s="131" t="s">
        <v>646</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40" customHeight="1" x14ac:dyDescent="0.2">
      <c r="A24" s="276"/>
      <c r="B24" s="276"/>
      <c r="C24" s="62" t="s">
        <v>198</v>
      </c>
      <c r="D24" s="62" t="s">
        <v>65</v>
      </c>
      <c r="E24" s="55" t="s">
        <v>296</v>
      </c>
      <c r="F24" s="56" t="s">
        <v>98</v>
      </c>
      <c r="G24" s="96"/>
      <c r="H24" s="131" t="s">
        <v>646</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40" customHeight="1" x14ac:dyDescent="0.2">
      <c r="A25" s="276"/>
      <c r="B25" s="276"/>
      <c r="C25" s="62" t="s">
        <v>199</v>
      </c>
      <c r="D25" s="62" t="s">
        <v>65</v>
      </c>
      <c r="E25" s="55" t="s">
        <v>297</v>
      </c>
      <c r="F25" s="56" t="s">
        <v>99</v>
      </c>
      <c r="G25" s="96"/>
      <c r="H25" s="131" t="s">
        <v>646</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40" customHeight="1" thickBot="1" x14ac:dyDescent="0.25">
      <c r="A26" s="276"/>
      <c r="B26" s="276"/>
      <c r="C26" s="62" t="s">
        <v>200</v>
      </c>
      <c r="D26" s="62" t="s">
        <v>67</v>
      </c>
      <c r="E26" s="53" t="s">
        <v>298</v>
      </c>
      <c r="F26" s="56"/>
      <c r="G26" s="96"/>
      <c r="H26" s="133" t="s">
        <v>645</v>
      </c>
      <c r="I26" s="9" t="s">
        <v>746</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40" customHeight="1" thickTop="1" x14ac:dyDescent="0.2">
      <c r="A27" s="276"/>
      <c r="B27" s="276"/>
      <c r="C27" s="52" t="s">
        <v>541</v>
      </c>
      <c r="D27" s="52" t="s">
        <v>65</v>
      </c>
      <c r="E27" s="55" t="s">
        <v>537</v>
      </c>
      <c r="F27" s="56"/>
      <c r="G27" s="96"/>
      <c r="H27" s="130" t="s">
        <v>646</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40" customHeight="1" x14ac:dyDescent="0.2">
      <c r="A28" s="276"/>
      <c r="B28" s="276"/>
      <c r="C28" s="52" t="s">
        <v>542</v>
      </c>
      <c r="D28" s="52" t="s">
        <v>66</v>
      </c>
      <c r="E28" s="55" t="s">
        <v>538</v>
      </c>
      <c r="F28" s="56"/>
      <c r="G28" s="96"/>
      <c r="H28" s="131" t="s">
        <v>646</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40" customHeight="1" thickBot="1" x14ac:dyDescent="0.25">
      <c r="A29" s="276"/>
      <c r="B29" s="276"/>
      <c r="C29" s="62" t="s">
        <v>457</v>
      </c>
      <c r="D29" s="62" t="s">
        <v>390</v>
      </c>
      <c r="E29" s="53" t="s">
        <v>458</v>
      </c>
      <c r="F29" s="54"/>
      <c r="G29" s="98"/>
      <c r="H29" s="131" t="s">
        <v>646</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48" customHeight="1" thickTop="1" x14ac:dyDescent="0.2">
      <c r="A30" s="278" t="s">
        <v>3</v>
      </c>
      <c r="B30" s="278" t="s">
        <v>4</v>
      </c>
      <c r="C30" s="57" t="s">
        <v>201</v>
      </c>
      <c r="D30" s="57" t="s">
        <v>65</v>
      </c>
      <c r="E30" s="58" t="s">
        <v>299</v>
      </c>
      <c r="F30" s="59" t="s">
        <v>100</v>
      </c>
      <c r="G30" s="96"/>
      <c r="H30" s="130" t="s">
        <v>646</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48" customHeight="1" x14ac:dyDescent="0.2">
      <c r="A31" s="279"/>
      <c r="B31" s="279"/>
      <c r="C31" s="57" t="s">
        <v>202</v>
      </c>
      <c r="D31" s="57" t="s">
        <v>65</v>
      </c>
      <c r="E31" s="58" t="s">
        <v>614</v>
      </c>
      <c r="F31" s="59" t="s">
        <v>613</v>
      </c>
      <c r="G31" s="96"/>
      <c r="H31" s="131" t="s">
        <v>646</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48" customHeight="1" x14ac:dyDescent="0.2">
      <c r="A32" s="279"/>
      <c r="B32" s="279"/>
      <c r="C32" s="57" t="s">
        <v>203</v>
      </c>
      <c r="D32" s="57" t="s">
        <v>65</v>
      </c>
      <c r="E32" s="58" t="s">
        <v>588</v>
      </c>
      <c r="F32" s="59" t="s">
        <v>615</v>
      </c>
      <c r="G32" s="96"/>
      <c r="H32" s="131" t="s">
        <v>646</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122" customHeight="1" x14ac:dyDescent="0.2">
      <c r="A33" s="279"/>
      <c r="B33" s="279"/>
      <c r="C33" s="57" t="s">
        <v>204</v>
      </c>
      <c r="D33" s="57" t="s">
        <v>65</v>
      </c>
      <c r="E33" s="58" t="s">
        <v>300</v>
      </c>
      <c r="F33" s="59" t="s">
        <v>101</v>
      </c>
      <c r="G33" s="96"/>
      <c r="H33" s="131" t="s">
        <v>646</v>
      </c>
      <c r="I33" s="249"/>
      <c r="J33" s="250" t="s">
        <v>3</v>
      </c>
      <c r="K33" s="250">
        <f t="shared" si="3"/>
        <v>0</v>
      </c>
      <c r="L33" s="250">
        <f t="shared" si="0"/>
        <v>0</v>
      </c>
      <c r="M33" s="250">
        <f t="shared" si="1"/>
        <v>0</v>
      </c>
      <c r="N33" s="250">
        <f t="shared" si="2"/>
        <v>0</v>
      </c>
      <c r="O33" s="250">
        <f t="shared" si="4"/>
        <v>0</v>
      </c>
      <c r="P33" s="250">
        <f t="shared" si="5"/>
        <v>0</v>
      </c>
      <c r="Q33" s="250">
        <f t="shared" si="6"/>
        <v>0</v>
      </c>
      <c r="R33" s="250">
        <f t="shared" si="7"/>
        <v>0</v>
      </c>
      <c r="S33" s="247"/>
    </row>
    <row r="34" spans="1:19" s="93" customFormat="1" ht="48" customHeight="1" x14ac:dyDescent="0.2">
      <c r="A34" s="279"/>
      <c r="B34" s="279"/>
      <c r="C34" s="214" t="s">
        <v>205</v>
      </c>
      <c r="D34" s="214" t="s">
        <v>65</v>
      </c>
      <c r="E34" s="215" t="s">
        <v>301</v>
      </c>
      <c r="F34" s="216" t="s">
        <v>102</v>
      </c>
      <c r="H34" s="131" t="s">
        <v>646</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48" customHeight="1" x14ac:dyDescent="0.2">
      <c r="A35" s="279"/>
      <c r="B35" s="279"/>
      <c r="C35" s="57" t="s">
        <v>206</v>
      </c>
      <c r="D35" s="57" t="s">
        <v>65</v>
      </c>
      <c r="E35" s="63" t="s">
        <v>616</v>
      </c>
      <c r="F35" s="64" t="s">
        <v>103</v>
      </c>
      <c r="G35" s="96"/>
      <c r="H35" s="131" t="s">
        <v>646</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229" customHeight="1" x14ac:dyDescent="0.2">
      <c r="A36" s="279"/>
      <c r="B36" s="279"/>
      <c r="C36" s="57" t="s">
        <v>207</v>
      </c>
      <c r="D36" s="57" t="s">
        <v>66</v>
      </c>
      <c r="E36" s="60" t="s">
        <v>302</v>
      </c>
      <c r="F36" s="61" t="s">
        <v>104</v>
      </c>
      <c r="G36" s="96"/>
      <c r="H36" s="133" t="s">
        <v>645</v>
      </c>
      <c r="I36" s="9" t="s">
        <v>753</v>
      </c>
      <c r="J36" s="157" t="s">
        <v>3</v>
      </c>
      <c r="K36" s="157">
        <f t="shared" si="3"/>
        <v>0</v>
      </c>
      <c r="L36" s="157">
        <f t="shared" si="0"/>
        <v>1</v>
      </c>
      <c r="M36" s="157">
        <f t="shared" si="1"/>
        <v>0</v>
      </c>
      <c r="N36" s="157">
        <f t="shared" si="2"/>
        <v>0</v>
      </c>
      <c r="O36" s="157">
        <f t="shared" si="4"/>
        <v>0</v>
      </c>
      <c r="P36" s="157">
        <f t="shared" si="5"/>
        <v>0</v>
      </c>
      <c r="Q36" s="157">
        <f t="shared" si="6"/>
        <v>0</v>
      </c>
      <c r="R36" s="157">
        <f t="shared" si="7"/>
        <v>0</v>
      </c>
      <c r="S36" s="237" t="s">
        <v>754</v>
      </c>
    </row>
    <row r="37" spans="1:19" s="93" customFormat="1" ht="48" customHeight="1" x14ac:dyDescent="0.2">
      <c r="A37" s="279"/>
      <c r="B37" s="279"/>
      <c r="C37" s="186" t="s">
        <v>543</v>
      </c>
      <c r="D37" s="186" t="s">
        <v>65</v>
      </c>
      <c r="E37" s="58" t="s">
        <v>537</v>
      </c>
      <c r="F37" s="61"/>
      <c r="G37" s="96"/>
      <c r="H37" s="133" t="s">
        <v>646</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48" customHeight="1" x14ac:dyDescent="0.2">
      <c r="A38" s="279"/>
      <c r="B38" s="279"/>
      <c r="C38" s="186" t="s">
        <v>544</v>
      </c>
      <c r="D38" s="186" t="s">
        <v>66</v>
      </c>
      <c r="E38" s="58" t="s">
        <v>538</v>
      </c>
      <c r="F38" s="61"/>
      <c r="G38" s="96"/>
      <c r="H38" s="133" t="s">
        <v>646</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42" customHeight="1" thickBot="1" x14ac:dyDescent="0.25">
      <c r="A39" s="279"/>
      <c r="B39" s="279"/>
      <c r="C39" s="57" t="s">
        <v>460</v>
      </c>
      <c r="D39" s="57" t="s">
        <v>390</v>
      </c>
      <c r="E39" s="60" t="s">
        <v>458</v>
      </c>
      <c r="F39" s="61"/>
      <c r="G39" s="96"/>
      <c r="H39" s="133" t="s">
        <v>646</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251" t="s">
        <v>755</v>
      </c>
    </row>
    <row r="40" spans="1:19" s="103" customFormat="1" ht="37" thickTop="1" x14ac:dyDescent="0.2">
      <c r="A40" s="275" t="s">
        <v>5</v>
      </c>
      <c r="B40" s="275"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76"/>
      <c r="B41" s="276"/>
      <c r="C41" s="62" t="s">
        <v>208</v>
      </c>
      <c r="D41" s="62" t="s">
        <v>65</v>
      </c>
      <c r="E41" s="67" t="s">
        <v>303</v>
      </c>
      <c r="F41" s="284" t="s">
        <v>105</v>
      </c>
      <c r="G41" s="96"/>
      <c r="H41" s="131" t="s">
        <v>646</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76"/>
      <c r="B42" s="276"/>
      <c r="C42" s="62" t="s">
        <v>209</v>
      </c>
      <c r="D42" s="62" t="s">
        <v>65</v>
      </c>
      <c r="E42" s="67" t="s">
        <v>304</v>
      </c>
      <c r="F42" s="285"/>
      <c r="G42" s="96"/>
      <c r="H42" s="131" t="s">
        <v>646</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76"/>
      <c r="B43" s="276"/>
      <c r="C43" s="62" t="s">
        <v>210</v>
      </c>
      <c r="D43" s="62" t="s">
        <v>65</v>
      </c>
      <c r="E43" s="67" t="s">
        <v>305</v>
      </c>
      <c r="F43" s="286"/>
      <c r="G43" s="96"/>
      <c r="H43" s="131" t="s">
        <v>646</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76"/>
      <c r="B44" s="276"/>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33" customHeight="1" x14ac:dyDescent="0.2">
      <c r="A45" s="276"/>
      <c r="B45" s="276"/>
      <c r="C45" s="69" t="s">
        <v>211</v>
      </c>
      <c r="D45" s="69" t="s">
        <v>65</v>
      </c>
      <c r="E45" s="53" t="s">
        <v>592</v>
      </c>
      <c r="F45" s="54" t="s">
        <v>107</v>
      </c>
      <c r="G45" s="96"/>
      <c r="H45" s="131" t="s">
        <v>646</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6"/>
      <c r="B46" s="276"/>
      <c r="C46" s="62" t="s">
        <v>212</v>
      </c>
      <c r="D46" s="62" t="s">
        <v>65</v>
      </c>
      <c r="E46" s="55" t="s">
        <v>602</v>
      </c>
      <c r="F46" s="56" t="s">
        <v>108</v>
      </c>
      <c r="G46" s="96"/>
      <c r="H46" s="131" t="s">
        <v>646</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73" customHeight="1" x14ac:dyDescent="0.2">
      <c r="A47" s="276"/>
      <c r="B47" s="276"/>
      <c r="C47" s="62" t="s">
        <v>213</v>
      </c>
      <c r="D47" s="62" t="s">
        <v>66</v>
      </c>
      <c r="E47" s="53" t="s">
        <v>306</v>
      </c>
      <c r="F47" s="54" t="s">
        <v>109</v>
      </c>
      <c r="G47" s="96"/>
      <c r="H47" s="131" t="s">
        <v>645</v>
      </c>
      <c r="I47" s="3" t="s">
        <v>757</v>
      </c>
      <c r="J47" s="162" t="s">
        <v>5</v>
      </c>
      <c r="K47" s="157">
        <f t="shared" si="3"/>
        <v>0</v>
      </c>
      <c r="L47" s="157">
        <f t="shared" si="0"/>
        <v>1</v>
      </c>
      <c r="M47" s="157">
        <f t="shared" si="1"/>
        <v>0</v>
      </c>
      <c r="N47" s="157">
        <f t="shared" si="2"/>
        <v>0</v>
      </c>
      <c r="O47" s="157">
        <f t="shared" si="4"/>
        <v>0</v>
      </c>
      <c r="P47" s="157">
        <f t="shared" si="5"/>
        <v>0</v>
      </c>
      <c r="Q47" s="157">
        <f t="shared" si="6"/>
        <v>0</v>
      </c>
      <c r="R47" s="157">
        <f t="shared" si="7"/>
        <v>0</v>
      </c>
      <c r="S47" s="6"/>
    </row>
    <row r="48" spans="1:19" s="93" customFormat="1" ht="194" customHeight="1" x14ac:dyDescent="0.2">
      <c r="A48" s="276"/>
      <c r="B48" s="276"/>
      <c r="C48" s="52" t="s">
        <v>214</v>
      </c>
      <c r="D48" s="52" t="s">
        <v>66</v>
      </c>
      <c r="E48" s="53" t="s">
        <v>307</v>
      </c>
      <c r="F48" s="54" t="s">
        <v>110</v>
      </c>
      <c r="G48" s="96"/>
      <c r="H48" s="131" t="s">
        <v>645</v>
      </c>
      <c r="I48" s="3" t="s">
        <v>786</v>
      </c>
      <c r="J48" s="162" t="s">
        <v>5</v>
      </c>
      <c r="K48" s="157">
        <f t="shared" si="3"/>
        <v>0</v>
      </c>
      <c r="L48" s="157">
        <f t="shared" si="0"/>
        <v>1</v>
      </c>
      <c r="M48" s="157">
        <f t="shared" si="1"/>
        <v>0</v>
      </c>
      <c r="N48" s="157">
        <f t="shared" si="2"/>
        <v>0</v>
      </c>
      <c r="O48" s="157">
        <f t="shared" si="4"/>
        <v>0</v>
      </c>
      <c r="P48" s="157">
        <f t="shared" si="5"/>
        <v>0</v>
      </c>
      <c r="Q48" s="157">
        <f t="shared" si="6"/>
        <v>0</v>
      </c>
      <c r="R48" s="157">
        <f t="shared" si="7"/>
        <v>0</v>
      </c>
      <c r="S48" s="253" t="s">
        <v>756</v>
      </c>
    </row>
    <row r="49" spans="1:19" s="93" customFormat="1" ht="36" x14ac:dyDescent="0.2">
      <c r="A49" s="276"/>
      <c r="B49" s="276"/>
      <c r="C49" s="52" t="s">
        <v>215</v>
      </c>
      <c r="D49" s="52" t="s">
        <v>66</v>
      </c>
      <c r="E49" s="53" t="s">
        <v>308</v>
      </c>
      <c r="F49" s="54" t="s">
        <v>102</v>
      </c>
      <c r="G49" s="96"/>
      <c r="H49" s="133" t="s">
        <v>646</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76"/>
      <c r="B50" s="276"/>
      <c r="C50" s="52" t="s">
        <v>545</v>
      </c>
      <c r="D50" s="52" t="s">
        <v>65</v>
      </c>
      <c r="E50" s="55" t="s">
        <v>537</v>
      </c>
      <c r="F50" s="54"/>
      <c r="G50" s="96"/>
      <c r="H50" s="133" t="s">
        <v>646</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6"/>
      <c r="B51" s="276"/>
      <c r="C51" s="52" t="s">
        <v>546</v>
      </c>
      <c r="D51" s="52" t="s">
        <v>66</v>
      </c>
      <c r="E51" s="55" t="s">
        <v>538</v>
      </c>
      <c r="F51" s="54"/>
      <c r="G51" s="96"/>
      <c r="H51" s="133" t="s">
        <v>646</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37" thickBot="1" x14ac:dyDescent="0.25">
      <c r="A52" s="276"/>
      <c r="B52" s="276"/>
      <c r="C52" s="52" t="s">
        <v>461</v>
      </c>
      <c r="D52" s="52" t="s">
        <v>390</v>
      </c>
      <c r="E52" s="53" t="s">
        <v>458</v>
      </c>
      <c r="F52" s="54"/>
      <c r="G52" s="96"/>
      <c r="H52" s="133" t="s">
        <v>646</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54" customHeight="1" thickTop="1" x14ac:dyDescent="0.2">
      <c r="A53" s="278" t="s">
        <v>6</v>
      </c>
      <c r="B53" s="278"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customHeight="1" x14ac:dyDescent="0.2">
      <c r="A54" s="279"/>
      <c r="B54" s="279"/>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54" customHeight="1" x14ac:dyDescent="0.2">
      <c r="A55" s="279"/>
      <c r="B55" s="279"/>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customHeight="1" x14ac:dyDescent="0.2">
      <c r="A56" s="279"/>
      <c r="B56" s="279"/>
      <c r="C56" s="217" t="s">
        <v>182</v>
      </c>
      <c r="D56" s="217" t="s">
        <v>65</v>
      </c>
      <c r="E56" s="218" t="s">
        <v>612</v>
      </c>
      <c r="F56" s="219"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54" customHeight="1" x14ac:dyDescent="0.2">
      <c r="A57" s="279"/>
      <c r="B57" s="279"/>
      <c r="C57" s="70" t="s">
        <v>183</v>
      </c>
      <c r="D57" s="70" t="s">
        <v>65</v>
      </c>
      <c r="E57" s="75" t="s">
        <v>309</v>
      </c>
      <c r="F57" s="76" t="s">
        <v>111</v>
      </c>
      <c r="G57" s="105"/>
      <c r="H57" s="108" t="str">
        <f>IF(ISBLANK(H10),"Waiting",H10)</f>
        <v>No</v>
      </c>
      <c r="I57" s="128"/>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54" customHeight="1" x14ac:dyDescent="0.2">
      <c r="A58" s="279"/>
      <c r="B58" s="279"/>
      <c r="C58" s="77" t="s">
        <v>216</v>
      </c>
      <c r="D58" s="77" t="s">
        <v>65</v>
      </c>
      <c r="E58" s="78" t="s">
        <v>310</v>
      </c>
      <c r="F58" s="79" t="s">
        <v>523</v>
      </c>
      <c r="G58" s="96"/>
      <c r="H58" s="131" t="s">
        <v>646</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customHeight="1" x14ac:dyDescent="0.2">
      <c r="A59" s="279"/>
      <c r="B59" s="279"/>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54" customHeight="1" x14ac:dyDescent="0.2">
      <c r="A60" s="279"/>
      <c r="B60" s="279"/>
      <c r="C60" s="57" t="s">
        <v>217</v>
      </c>
      <c r="D60" s="57" t="s">
        <v>65</v>
      </c>
      <c r="E60" s="78" t="s">
        <v>595</v>
      </c>
      <c r="F60" s="79" t="s">
        <v>112</v>
      </c>
      <c r="G60" s="109"/>
      <c r="H60" s="131" t="s">
        <v>646</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9"/>
    </row>
    <row r="61" spans="1:19" s="107" customFormat="1" ht="54" customHeight="1" x14ac:dyDescent="0.2">
      <c r="A61" s="279"/>
      <c r="B61" s="279"/>
      <c r="C61" s="186" t="s">
        <v>547</v>
      </c>
      <c r="D61" s="186" t="s">
        <v>65</v>
      </c>
      <c r="E61" s="58" t="s">
        <v>537</v>
      </c>
      <c r="F61" s="79"/>
      <c r="G61" s="109"/>
      <c r="H61" s="133" t="s">
        <v>646</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162" x14ac:dyDescent="0.2">
      <c r="A62" s="279"/>
      <c r="B62" s="279"/>
      <c r="C62" s="186" t="s">
        <v>548</v>
      </c>
      <c r="D62" s="186" t="s">
        <v>66</v>
      </c>
      <c r="E62" s="58" t="s">
        <v>538</v>
      </c>
      <c r="F62" s="79"/>
      <c r="G62" s="109"/>
      <c r="H62" s="133" t="s">
        <v>646</v>
      </c>
      <c r="I62" s="9"/>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239" t="s">
        <v>758</v>
      </c>
    </row>
    <row r="63" spans="1:19" s="93" customFormat="1" ht="181" thickBot="1" x14ac:dyDescent="0.25">
      <c r="A63" s="279"/>
      <c r="B63" s="279"/>
      <c r="C63" s="77" t="s">
        <v>462</v>
      </c>
      <c r="D63" s="77" t="s">
        <v>390</v>
      </c>
      <c r="E63" s="78" t="s">
        <v>458</v>
      </c>
      <c r="F63" s="79"/>
      <c r="G63" s="96"/>
      <c r="H63" s="132" t="s">
        <v>645</v>
      </c>
      <c r="I63" s="7" t="s">
        <v>808</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251" t="s">
        <v>759</v>
      </c>
    </row>
    <row r="64" spans="1:19" s="93" customFormat="1" ht="37" thickTop="1" x14ac:dyDescent="0.2">
      <c r="A64" s="275" t="s">
        <v>8</v>
      </c>
      <c r="B64" s="275" t="s">
        <v>37</v>
      </c>
      <c r="C64" s="62" t="s">
        <v>218</v>
      </c>
      <c r="D64" s="62" t="s">
        <v>65</v>
      </c>
      <c r="E64" s="67" t="s">
        <v>311</v>
      </c>
      <c r="F64" s="81" t="s">
        <v>524</v>
      </c>
      <c r="G64" s="96"/>
      <c r="H64" s="130" t="s">
        <v>646</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76"/>
      <c r="B65" s="276"/>
      <c r="C65" s="62" t="s">
        <v>219</v>
      </c>
      <c r="D65" s="62" t="s">
        <v>65</v>
      </c>
      <c r="E65" s="67" t="s">
        <v>312</v>
      </c>
      <c r="F65" s="81" t="s">
        <v>113</v>
      </c>
      <c r="G65" s="96"/>
      <c r="H65" s="131" t="s">
        <v>646</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36" x14ac:dyDescent="0.2">
      <c r="A66" s="276"/>
      <c r="B66" s="276"/>
      <c r="C66" s="62" t="s">
        <v>220</v>
      </c>
      <c r="D66" s="62" t="s">
        <v>65</v>
      </c>
      <c r="E66" s="67" t="s">
        <v>313</v>
      </c>
      <c r="F66" s="81" t="s">
        <v>114</v>
      </c>
      <c r="G66" s="96"/>
      <c r="H66" s="131" t="s">
        <v>646</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76"/>
      <c r="B67" s="276"/>
      <c r="C67" s="62" t="s">
        <v>221</v>
      </c>
      <c r="D67" s="62" t="s">
        <v>65</v>
      </c>
      <c r="E67" s="67" t="s">
        <v>314</v>
      </c>
      <c r="F67" s="81" t="s">
        <v>115</v>
      </c>
      <c r="G67" s="96"/>
      <c r="H67" s="131" t="s">
        <v>646</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340" customHeight="1" thickBot="1" x14ac:dyDescent="0.25">
      <c r="A68" s="276"/>
      <c r="B68" s="276"/>
      <c r="C68" s="62" t="s">
        <v>222</v>
      </c>
      <c r="D68" s="62" t="s">
        <v>66</v>
      </c>
      <c r="E68" s="67" t="s">
        <v>315</v>
      </c>
      <c r="F68" s="81" t="s">
        <v>116</v>
      </c>
      <c r="G68" s="96"/>
      <c r="H68" s="131" t="s">
        <v>646</v>
      </c>
      <c r="I68" s="244"/>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238" t="s">
        <v>764</v>
      </c>
    </row>
    <row r="69" spans="1:19" s="93" customFormat="1" ht="37" thickTop="1" x14ac:dyDescent="0.2">
      <c r="A69" s="276"/>
      <c r="B69" s="276"/>
      <c r="C69" s="62" t="s">
        <v>223</v>
      </c>
      <c r="D69" s="62" t="s">
        <v>66</v>
      </c>
      <c r="E69" s="82" t="s">
        <v>316</v>
      </c>
      <c r="F69" s="83" t="s">
        <v>117</v>
      </c>
      <c r="G69" s="96"/>
      <c r="H69" s="130" t="s">
        <v>646</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76"/>
      <c r="B70" s="276"/>
      <c r="C70" s="52" t="s">
        <v>549</v>
      </c>
      <c r="D70" s="52" t="s">
        <v>65</v>
      </c>
      <c r="E70" s="55" t="s">
        <v>537</v>
      </c>
      <c r="F70" s="83"/>
      <c r="G70" s="96"/>
      <c r="H70" s="131" t="s">
        <v>646</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6"/>
      <c r="B71" s="276"/>
      <c r="C71" s="52" t="s">
        <v>550</v>
      </c>
      <c r="D71" s="52" t="s">
        <v>66</v>
      </c>
      <c r="E71" s="55" t="s">
        <v>538</v>
      </c>
      <c r="F71" s="83"/>
      <c r="G71" s="96"/>
      <c r="H71" s="131" t="s">
        <v>646</v>
      </c>
      <c r="I71" s="9"/>
      <c r="J71" s="157" t="s">
        <v>8</v>
      </c>
      <c r="K71" s="157">
        <f t="shared" si="11"/>
        <v>0</v>
      </c>
      <c r="L71" s="157">
        <f t="shared" si="8"/>
        <v>0</v>
      </c>
      <c r="M71" s="157">
        <f t="shared" si="9"/>
        <v>0</v>
      </c>
      <c r="N71" s="157">
        <f t="shared" si="10"/>
        <v>0</v>
      </c>
      <c r="O71" s="157">
        <f t="shared" ref="O71:O136" si="12">IF(AND($H71="Split",$D71="High"),1,0)</f>
        <v>0</v>
      </c>
      <c r="P71" s="157">
        <f t="shared" ref="P71:P136" si="13">IF(AND($H71="Split",$D71="Low"),1,0)</f>
        <v>0</v>
      </c>
      <c r="Q71" s="157">
        <f t="shared" ref="Q71:Q136" si="14">IF(AND($H71="Split",$D71="Unlikely"),1,0)</f>
        <v>0</v>
      </c>
      <c r="R71" s="157">
        <f t="shared" ref="R71:R136" si="15">IF(AND($H71="Split",$D71="Moderate"),1,0)</f>
        <v>0</v>
      </c>
      <c r="S71" s="10"/>
    </row>
    <row r="72" spans="1:19" s="93" customFormat="1" ht="235" thickBot="1" x14ac:dyDescent="0.25">
      <c r="A72" s="276"/>
      <c r="B72" s="276"/>
      <c r="C72" s="62" t="s">
        <v>463</v>
      </c>
      <c r="D72" s="62" t="s">
        <v>390</v>
      </c>
      <c r="E72" s="82" t="s">
        <v>458</v>
      </c>
      <c r="F72" s="83"/>
      <c r="G72" s="96"/>
      <c r="H72" s="131" t="s">
        <v>645</v>
      </c>
      <c r="I72" s="262" t="s">
        <v>811</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251" t="s">
        <v>810</v>
      </c>
    </row>
    <row r="73" spans="1:19" s="107" customFormat="1" ht="44" customHeight="1" thickTop="1" x14ac:dyDescent="0.2">
      <c r="A73" s="278" t="s">
        <v>9</v>
      </c>
      <c r="B73" s="278"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44" customHeight="1" x14ac:dyDescent="0.2">
      <c r="A74" s="279"/>
      <c r="B74" s="279"/>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44" customHeight="1" x14ac:dyDescent="0.2">
      <c r="A75" s="279"/>
      <c r="B75" s="279"/>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44" customHeight="1" x14ac:dyDescent="0.2">
      <c r="A76" s="279"/>
      <c r="B76" s="279"/>
      <c r="C76" s="80" t="s">
        <v>198</v>
      </c>
      <c r="D76" s="80" t="s">
        <v>65</v>
      </c>
      <c r="E76" s="71" t="s">
        <v>296</v>
      </c>
      <c r="F76" s="72" t="s">
        <v>98</v>
      </c>
      <c r="G76" s="109"/>
      <c r="H76" s="108" t="str">
        <f>IF(ISBLANK(H24),"Waiting",H24)</f>
        <v>No</v>
      </c>
      <c r="I76" s="128"/>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9"/>
    </row>
    <row r="77" spans="1:19" s="107" customFormat="1" ht="44" customHeight="1" x14ac:dyDescent="0.2">
      <c r="A77" s="279"/>
      <c r="B77" s="279"/>
      <c r="C77" s="220" t="s">
        <v>211</v>
      </c>
      <c r="D77" s="220" t="s">
        <v>65</v>
      </c>
      <c r="E77" s="221" t="s">
        <v>592</v>
      </c>
      <c r="F77" s="222"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79"/>
      <c r="B78" s="279"/>
      <c r="C78" s="84" t="s">
        <v>224</v>
      </c>
      <c r="D78" s="84" t="s">
        <v>65</v>
      </c>
      <c r="E78" s="85" t="s">
        <v>317</v>
      </c>
      <c r="F78" s="86" t="s">
        <v>525</v>
      </c>
      <c r="G78" s="110"/>
      <c r="H78" s="131" t="s">
        <v>646</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79"/>
      <c r="B79" s="279"/>
      <c r="C79" s="57" t="s">
        <v>225</v>
      </c>
      <c r="D79" s="57" t="s">
        <v>65</v>
      </c>
      <c r="E79" s="85" t="s">
        <v>318</v>
      </c>
      <c r="F79" s="86" t="s">
        <v>118</v>
      </c>
      <c r="G79" s="96"/>
      <c r="H79" s="131" t="s">
        <v>646</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126" x14ac:dyDescent="0.2">
      <c r="A80" s="279"/>
      <c r="B80" s="279"/>
      <c r="C80" s="57" t="s">
        <v>226</v>
      </c>
      <c r="D80" s="57" t="s">
        <v>66</v>
      </c>
      <c r="E80" s="85" t="s">
        <v>319</v>
      </c>
      <c r="F80" s="86" t="s">
        <v>119</v>
      </c>
      <c r="G80" s="96"/>
      <c r="H80" s="133" t="s">
        <v>645</v>
      </c>
      <c r="I80" s="9" t="s">
        <v>812</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237" t="s">
        <v>715</v>
      </c>
    </row>
    <row r="81" spans="1:19" s="93" customFormat="1" ht="35" customHeight="1" x14ac:dyDescent="0.2">
      <c r="A81" s="279"/>
      <c r="B81" s="279"/>
      <c r="C81" s="187" t="s">
        <v>551</v>
      </c>
      <c r="D81" s="188" t="s">
        <v>65</v>
      </c>
      <c r="E81" s="189" t="s">
        <v>537</v>
      </c>
      <c r="F81" s="86"/>
      <c r="G81" s="96"/>
      <c r="H81" s="131" t="s">
        <v>646</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5" customHeight="1" x14ac:dyDescent="0.2">
      <c r="A82" s="279"/>
      <c r="B82" s="279"/>
      <c r="C82" s="190" t="s">
        <v>552</v>
      </c>
      <c r="D82" s="191" t="s">
        <v>66</v>
      </c>
      <c r="E82" s="192" t="s">
        <v>538</v>
      </c>
      <c r="F82" s="86"/>
      <c r="G82" s="96"/>
      <c r="H82" s="131" t="s">
        <v>646</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35" customHeight="1" thickBot="1" x14ac:dyDescent="0.25">
      <c r="A83" s="279"/>
      <c r="B83" s="279"/>
      <c r="C83" s="57" t="s">
        <v>464</v>
      </c>
      <c r="D83" s="57" t="s">
        <v>390</v>
      </c>
      <c r="E83" s="85" t="s">
        <v>458</v>
      </c>
      <c r="F83" s="86"/>
      <c r="G83" s="96"/>
      <c r="H83" s="132"/>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75" t="s">
        <v>10</v>
      </c>
      <c r="B84" s="287" t="s">
        <v>41</v>
      </c>
      <c r="C84" s="62" t="s">
        <v>227</v>
      </c>
      <c r="D84" s="62" t="s">
        <v>65</v>
      </c>
      <c r="E84" s="67" t="s">
        <v>331</v>
      </c>
      <c r="F84" s="81" t="s">
        <v>120</v>
      </c>
      <c r="G84" s="96"/>
      <c r="H84" s="131" t="s">
        <v>646</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6"/>
      <c r="B85" s="288"/>
      <c r="C85" s="62" t="s">
        <v>228</v>
      </c>
      <c r="D85" s="62" t="s">
        <v>65</v>
      </c>
      <c r="E85" s="67" t="s">
        <v>332</v>
      </c>
      <c r="F85" s="81" t="s">
        <v>121</v>
      </c>
      <c r="G85" s="96"/>
      <c r="H85" s="131" t="s">
        <v>646</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36" x14ac:dyDescent="0.2">
      <c r="A86" s="276"/>
      <c r="B86" s="288"/>
      <c r="C86" s="220" t="s">
        <v>211</v>
      </c>
      <c r="D86" s="220" t="s">
        <v>65</v>
      </c>
      <c r="E86" s="218" t="s">
        <v>592</v>
      </c>
      <c r="F86" s="219"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76"/>
      <c r="B87" s="288"/>
      <c r="C87" s="62" t="s">
        <v>229</v>
      </c>
      <c r="D87" s="62" t="s">
        <v>65</v>
      </c>
      <c r="E87" s="87" t="s">
        <v>320</v>
      </c>
      <c r="F87" s="88" t="s">
        <v>122</v>
      </c>
      <c r="G87" s="96"/>
      <c r="H87" s="131" t="s">
        <v>646</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76"/>
      <c r="B88" s="288"/>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76"/>
      <c r="B89" s="288"/>
      <c r="C89" s="62" t="s">
        <v>230</v>
      </c>
      <c r="D89" s="62" t="s">
        <v>65</v>
      </c>
      <c r="E89" s="67" t="s">
        <v>333</v>
      </c>
      <c r="F89" s="81" t="s">
        <v>123</v>
      </c>
      <c r="G89" s="96"/>
      <c r="H89" s="131" t="s">
        <v>646</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76"/>
      <c r="B90" s="288"/>
      <c r="C90" s="220" t="s">
        <v>212</v>
      </c>
      <c r="D90" s="220" t="s">
        <v>65</v>
      </c>
      <c r="E90" s="218" t="s">
        <v>602</v>
      </c>
      <c r="F90" s="218"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76"/>
      <c r="B91" s="288"/>
      <c r="C91" s="52" t="s">
        <v>603</v>
      </c>
      <c r="D91" s="52" t="s">
        <v>65</v>
      </c>
      <c r="E91" s="87" t="s">
        <v>604</v>
      </c>
      <c r="F91" s="87" t="s">
        <v>605</v>
      </c>
      <c r="G91" s="96"/>
      <c r="H91" s="131" t="s">
        <v>646</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126" x14ac:dyDescent="0.2">
      <c r="A92" s="276"/>
      <c r="B92" s="288"/>
      <c r="C92" s="62" t="s">
        <v>231</v>
      </c>
      <c r="D92" s="62" t="s">
        <v>66</v>
      </c>
      <c r="E92" s="87" t="s">
        <v>334</v>
      </c>
      <c r="F92" s="88" t="s">
        <v>124</v>
      </c>
      <c r="G92" s="96"/>
      <c r="H92" s="131" t="s">
        <v>645</v>
      </c>
      <c r="I92" s="9" t="s">
        <v>768</v>
      </c>
      <c r="J92" s="157" t="s">
        <v>10</v>
      </c>
      <c r="K92" s="157">
        <f t="shared" si="11"/>
        <v>0</v>
      </c>
      <c r="L92" s="157">
        <f t="shared" si="8"/>
        <v>1</v>
      </c>
      <c r="M92" s="157">
        <f t="shared" si="9"/>
        <v>0</v>
      </c>
      <c r="N92" s="157">
        <f t="shared" si="10"/>
        <v>0</v>
      </c>
      <c r="O92" s="157">
        <f t="shared" si="12"/>
        <v>0</v>
      </c>
      <c r="P92" s="157">
        <f t="shared" si="13"/>
        <v>0</v>
      </c>
      <c r="Q92" s="157">
        <f t="shared" si="14"/>
        <v>0</v>
      </c>
      <c r="R92" s="157">
        <f t="shared" si="15"/>
        <v>0</v>
      </c>
      <c r="S92" s="247" t="s">
        <v>769</v>
      </c>
    </row>
    <row r="93" spans="1:19" s="93" customFormat="1" ht="36" x14ac:dyDescent="0.2">
      <c r="A93" s="276"/>
      <c r="B93" s="288"/>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216" x14ac:dyDescent="0.2">
      <c r="A94" s="276"/>
      <c r="B94" s="288"/>
      <c r="C94" s="80" t="s">
        <v>214</v>
      </c>
      <c r="D94" s="80" t="s">
        <v>66</v>
      </c>
      <c r="E94" s="71" t="s">
        <v>307</v>
      </c>
      <c r="F94" s="72" t="s">
        <v>110</v>
      </c>
      <c r="G94" s="101"/>
      <c r="H94" s="104" t="str">
        <f>IF(ISBLANK(H48),"Waiting",H48)</f>
        <v>Yes</v>
      </c>
      <c r="I94" s="3" t="s">
        <v>786</v>
      </c>
      <c r="J94" s="157" t="s">
        <v>10</v>
      </c>
      <c r="K94" s="157">
        <f t="shared" si="11"/>
        <v>0</v>
      </c>
      <c r="L94" s="157">
        <f t="shared" si="8"/>
        <v>1</v>
      </c>
      <c r="M94" s="157">
        <f t="shared" si="9"/>
        <v>0</v>
      </c>
      <c r="N94" s="157">
        <f t="shared" si="10"/>
        <v>0</v>
      </c>
      <c r="O94" s="157">
        <f t="shared" si="12"/>
        <v>0</v>
      </c>
      <c r="P94" s="157">
        <f t="shared" si="13"/>
        <v>0</v>
      </c>
      <c r="Q94" s="157">
        <f t="shared" si="14"/>
        <v>0</v>
      </c>
      <c r="R94" s="157">
        <f t="shared" si="15"/>
        <v>0</v>
      </c>
      <c r="S94" s="238" t="s">
        <v>781</v>
      </c>
    </row>
    <row r="95" spans="1:19" s="93" customFormat="1" ht="36" x14ac:dyDescent="0.2">
      <c r="A95" s="276"/>
      <c r="B95" s="288"/>
      <c r="C95" s="194" t="s">
        <v>553</v>
      </c>
      <c r="D95" s="195" t="s">
        <v>65</v>
      </c>
      <c r="E95" s="196" t="s">
        <v>537</v>
      </c>
      <c r="F95" s="193"/>
      <c r="G95" s="101"/>
      <c r="H95" s="131" t="s">
        <v>646</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7" thickBot="1" x14ac:dyDescent="0.25">
      <c r="A96" s="276"/>
      <c r="B96" s="288"/>
      <c r="C96" s="197" t="s">
        <v>554</v>
      </c>
      <c r="D96" s="198" t="s">
        <v>66</v>
      </c>
      <c r="E96" s="199" t="s">
        <v>538</v>
      </c>
      <c r="F96" s="193"/>
      <c r="G96" s="101"/>
      <c r="H96" s="131" t="s">
        <v>646</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44" customHeight="1" thickTop="1" thickBot="1" x14ac:dyDescent="0.25">
      <c r="A97" s="277"/>
      <c r="B97" s="289"/>
      <c r="C97" s="62" t="s">
        <v>465</v>
      </c>
      <c r="D97" s="62" t="s">
        <v>390</v>
      </c>
      <c r="E97" s="87" t="s">
        <v>458</v>
      </c>
      <c r="F97" s="88"/>
      <c r="G97" s="101"/>
      <c r="H97" s="130" t="s">
        <v>646</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145" thickTop="1" x14ac:dyDescent="0.2">
      <c r="A98" s="278" t="s">
        <v>11</v>
      </c>
      <c r="B98" s="278" t="s">
        <v>42</v>
      </c>
      <c r="C98" s="57" t="s">
        <v>232</v>
      </c>
      <c r="D98" s="57" t="s">
        <v>65</v>
      </c>
      <c r="E98" s="78" t="s">
        <v>335</v>
      </c>
      <c r="F98" s="79" t="s">
        <v>125</v>
      </c>
      <c r="G98" s="111"/>
      <c r="H98" s="130" t="s">
        <v>645</v>
      </c>
      <c r="I98" s="257" t="s">
        <v>797</v>
      </c>
      <c r="J98" s="258" t="s">
        <v>11</v>
      </c>
      <c r="K98" s="258">
        <f t="shared" si="11"/>
        <v>1</v>
      </c>
      <c r="L98" s="258">
        <f t="shared" si="8"/>
        <v>0</v>
      </c>
      <c r="M98" s="258">
        <f t="shared" si="9"/>
        <v>0</v>
      </c>
      <c r="N98" s="258">
        <f t="shared" si="10"/>
        <v>0</v>
      </c>
      <c r="O98" s="259">
        <f t="shared" si="12"/>
        <v>0</v>
      </c>
      <c r="P98" s="259">
        <f t="shared" si="13"/>
        <v>0</v>
      </c>
      <c r="Q98" s="259">
        <f t="shared" si="14"/>
        <v>0</v>
      </c>
      <c r="R98" s="259">
        <f t="shared" si="15"/>
        <v>0</v>
      </c>
      <c r="S98" s="260" t="s">
        <v>801</v>
      </c>
    </row>
    <row r="99" spans="1:20" s="93" customFormat="1" ht="54" x14ac:dyDescent="0.2">
      <c r="A99" s="279"/>
      <c r="B99" s="279"/>
      <c r="C99" s="57" t="s">
        <v>233</v>
      </c>
      <c r="D99" s="57" t="s">
        <v>65</v>
      </c>
      <c r="E99" s="78" t="s">
        <v>336</v>
      </c>
      <c r="F99" s="79" t="s">
        <v>584</v>
      </c>
      <c r="G99" s="111"/>
      <c r="H99" s="131" t="s">
        <v>646</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52" customHeight="1" x14ac:dyDescent="0.2">
      <c r="A100" s="279"/>
      <c r="B100" s="279"/>
      <c r="C100" s="57" t="s">
        <v>234</v>
      </c>
      <c r="D100" s="57" t="s">
        <v>65</v>
      </c>
      <c r="E100" s="78" t="s">
        <v>337</v>
      </c>
      <c r="F100" s="79" t="s">
        <v>127</v>
      </c>
      <c r="G100" s="111"/>
      <c r="H100" s="131" t="s">
        <v>646</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52" customHeight="1" x14ac:dyDescent="0.2">
      <c r="A101" s="279"/>
      <c r="B101" s="279"/>
      <c r="C101" s="57" t="s">
        <v>235</v>
      </c>
      <c r="D101" s="57" t="s">
        <v>65</v>
      </c>
      <c r="E101" s="78" t="s">
        <v>338</v>
      </c>
      <c r="F101" s="79" t="s">
        <v>128</v>
      </c>
      <c r="G101" s="111"/>
      <c r="H101" s="131" t="s">
        <v>646</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52" customHeight="1" x14ac:dyDescent="0.2">
      <c r="A102" s="279"/>
      <c r="B102" s="279"/>
      <c r="C102" s="57" t="s">
        <v>236</v>
      </c>
      <c r="D102" s="57" t="s">
        <v>65</v>
      </c>
      <c r="E102" s="78" t="s">
        <v>339</v>
      </c>
      <c r="F102" s="79" t="s">
        <v>129</v>
      </c>
      <c r="G102" s="111"/>
      <c r="H102" s="131" t="s">
        <v>646</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114" customHeight="1" x14ac:dyDescent="0.2">
      <c r="A103" s="279"/>
      <c r="B103" s="279"/>
      <c r="C103" s="57" t="s">
        <v>237</v>
      </c>
      <c r="D103" s="57" t="s">
        <v>65</v>
      </c>
      <c r="E103" s="78" t="s">
        <v>340</v>
      </c>
      <c r="F103" s="79" t="s">
        <v>130</v>
      </c>
      <c r="G103" s="111"/>
      <c r="H103" s="131" t="s">
        <v>646</v>
      </c>
      <c r="I103" s="249"/>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3" t="s">
        <v>785</v>
      </c>
    </row>
    <row r="104" spans="1:20" s="93" customFormat="1" ht="52" customHeight="1" x14ac:dyDescent="0.2">
      <c r="A104" s="279"/>
      <c r="B104" s="279"/>
      <c r="C104" s="57" t="s">
        <v>238</v>
      </c>
      <c r="D104" s="57" t="s">
        <v>65</v>
      </c>
      <c r="E104" s="78" t="s">
        <v>341</v>
      </c>
      <c r="F104" s="79" t="s">
        <v>131</v>
      </c>
      <c r="G104" s="111"/>
      <c r="H104" s="133" t="s">
        <v>646</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162" x14ac:dyDescent="0.2">
      <c r="A105" s="279"/>
      <c r="B105" s="279"/>
      <c r="C105" s="225" t="s">
        <v>583</v>
      </c>
      <c r="D105" s="225" t="s">
        <v>65</v>
      </c>
      <c r="E105" s="226" t="s">
        <v>617</v>
      </c>
      <c r="F105" s="79" t="s">
        <v>585</v>
      </c>
      <c r="G105" s="111"/>
      <c r="H105" s="133" t="s">
        <v>645</v>
      </c>
      <c r="I105" s="9" t="s">
        <v>782</v>
      </c>
      <c r="J105" s="157" t="s">
        <v>11</v>
      </c>
      <c r="K105" s="157">
        <f t="shared" si="11"/>
        <v>1</v>
      </c>
      <c r="L105" s="157">
        <f t="shared" si="8"/>
        <v>0</v>
      </c>
      <c r="M105" s="157">
        <f t="shared" si="9"/>
        <v>0</v>
      </c>
      <c r="N105" s="157">
        <f t="shared" si="10"/>
        <v>0</v>
      </c>
      <c r="O105" s="157">
        <f t="shared" si="12"/>
        <v>0</v>
      </c>
      <c r="P105" s="157">
        <f t="shared" si="13"/>
        <v>0</v>
      </c>
      <c r="Q105" s="157">
        <f t="shared" si="14"/>
        <v>0</v>
      </c>
      <c r="R105" s="157">
        <f t="shared" si="15"/>
        <v>0</v>
      </c>
      <c r="S105" s="237" t="s">
        <v>699</v>
      </c>
    </row>
    <row r="106" spans="1:20" s="93" customFormat="1" ht="36" x14ac:dyDescent="0.2">
      <c r="A106" s="279"/>
      <c r="B106" s="279"/>
      <c r="C106" s="187" t="s">
        <v>555</v>
      </c>
      <c r="D106" s="188" t="s">
        <v>65</v>
      </c>
      <c r="E106" s="189" t="s">
        <v>537</v>
      </c>
      <c r="F106" s="79"/>
      <c r="G106" s="111"/>
      <c r="H106" s="133" t="s">
        <v>646</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79"/>
      <c r="B107" s="279"/>
      <c r="C107" s="206" t="s">
        <v>574</v>
      </c>
      <c r="D107" s="207" t="s">
        <v>66</v>
      </c>
      <c r="E107" s="208" t="s">
        <v>538</v>
      </c>
      <c r="F107" s="79"/>
      <c r="G107" s="111"/>
      <c r="H107" s="133" t="s">
        <v>646</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27" thickBot="1" x14ac:dyDescent="0.25">
      <c r="A108" s="279"/>
      <c r="B108" s="279"/>
      <c r="C108" s="57" t="s">
        <v>466</v>
      </c>
      <c r="D108" s="57" t="s">
        <v>390</v>
      </c>
      <c r="E108" s="78" t="s">
        <v>458</v>
      </c>
      <c r="F108" s="79"/>
      <c r="G108" s="111"/>
      <c r="H108" s="132" t="s">
        <v>645</v>
      </c>
      <c r="I108" s="7" t="s">
        <v>813</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240" t="s">
        <v>706</v>
      </c>
    </row>
    <row r="109" spans="1:20" s="100" customFormat="1" ht="55" thickTop="1" x14ac:dyDescent="0.2">
      <c r="A109" s="275" t="s">
        <v>12</v>
      </c>
      <c r="B109" s="275" t="s">
        <v>43</v>
      </c>
      <c r="C109" s="69" t="s">
        <v>239</v>
      </c>
      <c r="D109" s="69" t="s">
        <v>65</v>
      </c>
      <c r="E109" s="53" t="s">
        <v>321</v>
      </c>
      <c r="F109" s="54" t="s">
        <v>526</v>
      </c>
      <c r="G109" s="111"/>
      <c r="H109" s="130" t="s">
        <v>646</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76"/>
      <c r="B110" s="276"/>
      <c r="C110" s="69" t="s">
        <v>240</v>
      </c>
      <c r="D110" s="69" t="s">
        <v>65</v>
      </c>
      <c r="E110" s="53" t="s">
        <v>322</v>
      </c>
      <c r="F110" s="54" t="s">
        <v>132</v>
      </c>
      <c r="G110" s="96"/>
      <c r="H110" s="131" t="s">
        <v>646</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76"/>
      <c r="B111" s="276"/>
      <c r="C111" s="69" t="s">
        <v>241</v>
      </c>
      <c r="D111" s="69" t="s">
        <v>65</v>
      </c>
      <c r="E111" s="53" t="s">
        <v>323</v>
      </c>
      <c r="F111" s="54" t="s">
        <v>527</v>
      </c>
      <c r="G111" s="96"/>
      <c r="H111" s="131" t="s">
        <v>646</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76"/>
      <c r="B112" s="276"/>
      <c r="C112" s="69" t="s">
        <v>242</v>
      </c>
      <c r="D112" s="69" t="s">
        <v>65</v>
      </c>
      <c r="E112" s="53" t="s">
        <v>342</v>
      </c>
      <c r="F112" s="54" t="s">
        <v>133</v>
      </c>
      <c r="G112" s="96"/>
      <c r="H112" s="131" t="s">
        <v>646</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76"/>
      <c r="B113" s="276"/>
      <c r="C113" s="69" t="s">
        <v>243</v>
      </c>
      <c r="D113" s="69" t="s">
        <v>65</v>
      </c>
      <c r="E113" s="53" t="s">
        <v>343</v>
      </c>
      <c r="F113" s="54" t="s">
        <v>134</v>
      </c>
      <c r="G113" s="96"/>
      <c r="H113" s="131" t="s">
        <v>646</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76"/>
      <c r="B114" s="276"/>
      <c r="C114" s="69" t="s">
        <v>244</v>
      </c>
      <c r="D114" s="69" t="s">
        <v>65</v>
      </c>
      <c r="E114" s="53" t="s">
        <v>324</v>
      </c>
      <c r="F114" s="54" t="s">
        <v>135</v>
      </c>
      <c r="G114" s="96"/>
      <c r="H114" s="131" t="s">
        <v>646</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76"/>
      <c r="B115" s="276"/>
      <c r="C115" s="62" t="s">
        <v>245</v>
      </c>
      <c r="D115" s="62" t="s">
        <v>65</v>
      </c>
      <c r="E115" s="67" t="s">
        <v>344</v>
      </c>
      <c r="F115" s="81" t="s">
        <v>136</v>
      </c>
      <c r="G115" s="96"/>
      <c r="H115" s="131" t="s">
        <v>646</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126" x14ac:dyDescent="0.2">
      <c r="A116" s="276"/>
      <c r="B116" s="276"/>
      <c r="C116" s="52" t="s">
        <v>246</v>
      </c>
      <c r="D116" s="52" t="s">
        <v>66</v>
      </c>
      <c r="E116" s="87" t="s">
        <v>345</v>
      </c>
      <c r="F116" s="88" t="s">
        <v>137</v>
      </c>
      <c r="G116" s="96"/>
      <c r="H116" s="131" t="s">
        <v>645</v>
      </c>
      <c r="I116" s="255" t="s">
        <v>814</v>
      </c>
      <c r="J116" s="250" t="s">
        <v>12</v>
      </c>
      <c r="K116" s="250">
        <f t="shared" si="11"/>
        <v>0</v>
      </c>
      <c r="L116" s="250">
        <f t="shared" si="8"/>
        <v>1</v>
      </c>
      <c r="M116" s="250">
        <f t="shared" si="9"/>
        <v>0</v>
      </c>
      <c r="N116" s="250">
        <f t="shared" si="10"/>
        <v>0</v>
      </c>
      <c r="O116" s="250">
        <f t="shared" si="12"/>
        <v>0</v>
      </c>
      <c r="P116" s="250">
        <f t="shared" si="13"/>
        <v>0</v>
      </c>
      <c r="Q116" s="250">
        <f t="shared" si="14"/>
        <v>0</v>
      </c>
      <c r="R116" s="250">
        <f t="shared" si="15"/>
        <v>0</v>
      </c>
      <c r="S116" s="256" t="s">
        <v>783</v>
      </c>
    </row>
    <row r="117" spans="1:19" s="93" customFormat="1" ht="36" x14ac:dyDescent="0.2">
      <c r="A117" s="276"/>
      <c r="B117" s="276"/>
      <c r="C117" s="194" t="s">
        <v>556</v>
      </c>
      <c r="D117" s="195" t="s">
        <v>65</v>
      </c>
      <c r="E117" s="196" t="s">
        <v>537</v>
      </c>
      <c r="F117" s="88"/>
      <c r="G117" s="96"/>
      <c r="H117" s="131" t="s">
        <v>646</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6"/>
      <c r="B118" s="276"/>
      <c r="C118" s="197" t="s">
        <v>557</v>
      </c>
      <c r="D118" s="198" t="s">
        <v>66</v>
      </c>
      <c r="E118" s="199" t="s">
        <v>538</v>
      </c>
      <c r="F118" s="88"/>
      <c r="G118" s="96"/>
      <c r="H118" s="131" t="s">
        <v>646</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55" thickBot="1" x14ac:dyDescent="0.25">
      <c r="A119" s="276"/>
      <c r="B119" s="276"/>
      <c r="C119" s="52" t="s">
        <v>467</v>
      </c>
      <c r="D119" s="52" t="s">
        <v>390</v>
      </c>
      <c r="E119" s="87" t="s">
        <v>458</v>
      </c>
      <c r="F119" s="88"/>
      <c r="G119" s="96"/>
      <c r="H119" s="132" t="s">
        <v>646</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240" t="s">
        <v>784</v>
      </c>
    </row>
    <row r="120" spans="1:19" s="103" customFormat="1" ht="41" customHeight="1" thickTop="1" x14ac:dyDescent="0.2">
      <c r="A120" s="278" t="s">
        <v>13</v>
      </c>
      <c r="B120" s="281" t="s">
        <v>44</v>
      </c>
      <c r="C120" s="65" t="s">
        <v>240</v>
      </c>
      <c r="D120" s="65" t="s">
        <v>65</v>
      </c>
      <c r="E120" s="66" t="s">
        <v>322</v>
      </c>
      <c r="F120" s="68" t="s">
        <v>132</v>
      </c>
      <c r="G120" s="101"/>
      <c r="H120" s="227" t="str">
        <f>IF(ISBLANK(H110),"Waiting",H110)</f>
        <v>No</v>
      </c>
      <c r="I120" s="211"/>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79"/>
      <c r="B121" s="282"/>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79"/>
      <c r="B122" s="282"/>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79"/>
      <c r="B123" s="282"/>
      <c r="C123" s="57" t="s">
        <v>247</v>
      </c>
      <c r="D123" s="57" t="s">
        <v>65</v>
      </c>
      <c r="E123" s="78" t="s">
        <v>618</v>
      </c>
      <c r="F123" s="79" t="s">
        <v>138</v>
      </c>
      <c r="G123" s="96"/>
      <c r="H123" s="131" t="s">
        <v>646</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79"/>
      <c r="B124" s="282"/>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79"/>
      <c r="B125" s="282"/>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79"/>
      <c r="B126" s="282"/>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79"/>
      <c r="B127" s="282"/>
      <c r="C127" s="65" t="s">
        <v>237</v>
      </c>
      <c r="D127" s="65" t="s">
        <v>65</v>
      </c>
      <c r="E127" s="66" t="s">
        <v>340</v>
      </c>
      <c r="F127" s="68" t="s">
        <v>130</v>
      </c>
      <c r="G127" s="101"/>
      <c r="H127" s="104" t="str">
        <f>IF(ISBLANK(H103),"Waiting",H103)</f>
        <v>No</v>
      </c>
      <c r="I127" s="24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256" t="s">
        <v>791</v>
      </c>
    </row>
    <row r="128" spans="1:19" s="93" customFormat="1" ht="36" x14ac:dyDescent="0.2">
      <c r="A128" s="279"/>
      <c r="B128" s="282"/>
      <c r="C128" s="200" t="s">
        <v>558</v>
      </c>
      <c r="D128" s="201" t="s">
        <v>65</v>
      </c>
      <c r="E128" s="202" t="s">
        <v>537</v>
      </c>
      <c r="F128" s="203"/>
      <c r="G128" s="101"/>
      <c r="H128" s="131" t="s">
        <v>646</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79"/>
      <c r="B129" s="282"/>
      <c r="C129" s="206" t="s">
        <v>575</v>
      </c>
      <c r="D129" s="207" t="s">
        <v>66</v>
      </c>
      <c r="E129" s="208" t="s">
        <v>538</v>
      </c>
      <c r="F129" s="203"/>
      <c r="G129" s="101"/>
      <c r="H129" s="131" t="s">
        <v>646</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55" thickBot="1" x14ac:dyDescent="0.25">
      <c r="A130" s="280"/>
      <c r="B130" s="283"/>
      <c r="C130" s="57" t="s">
        <v>468</v>
      </c>
      <c r="D130" s="57" t="s">
        <v>390</v>
      </c>
      <c r="E130" s="78" t="s">
        <v>458</v>
      </c>
      <c r="F130" s="79"/>
      <c r="G130" s="101"/>
      <c r="H130" s="133" t="s">
        <v>645</v>
      </c>
      <c r="I130" s="7" t="s">
        <v>792</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240" t="s">
        <v>745</v>
      </c>
    </row>
    <row r="131" spans="1:19" s="93" customFormat="1" ht="55" thickTop="1" x14ac:dyDescent="0.2">
      <c r="A131" s="275" t="s">
        <v>14</v>
      </c>
      <c r="B131" s="275" t="s">
        <v>45</v>
      </c>
      <c r="C131" s="62" t="s">
        <v>248</v>
      </c>
      <c r="D131" s="62" t="s">
        <v>65</v>
      </c>
      <c r="E131" s="67" t="s">
        <v>346</v>
      </c>
      <c r="F131" s="81" t="s">
        <v>139</v>
      </c>
      <c r="G131" s="96"/>
      <c r="H131" s="130" t="s">
        <v>646</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76"/>
      <c r="B132" s="276"/>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76"/>
      <c r="B133" s="276"/>
      <c r="C133" s="194" t="s">
        <v>559</v>
      </c>
      <c r="D133" s="195" t="s">
        <v>65</v>
      </c>
      <c r="E133" s="196" t="s">
        <v>537</v>
      </c>
      <c r="F133" s="204"/>
      <c r="G133" s="109"/>
      <c r="H133" s="131" t="s">
        <v>646</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76"/>
      <c r="B134" s="276"/>
      <c r="C134" s="197" t="s">
        <v>576</v>
      </c>
      <c r="D134" s="198" t="s">
        <v>66</v>
      </c>
      <c r="E134" s="199" t="s">
        <v>538</v>
      </c>
      <c r="F134" s="204"/>
      <c r="G134" s="109"/>
      <c r="H134" s="131" t="s">
        <v>646</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163" thickBot="1" x14ac:dyDescent="0.25">
      <c r="A135" s="277"/>
      <c r="B135" s="277"/>
      <c r="C135" s="62" t="s">
        <v>469</v>
      </c>
      <c r="D135" s="62" t="s">
        <v>390</v>
      </c>
      <c r="E135" s="67" t="s">
        <v>458</v>
      </c>
      <c r="F135" s="81"/>
      <c r="G135" s="109"/>
      <c r="H135" s="131" t="s">
        <v>645</v>
      </c>
      <c r="I135" s="140" t="s">
        <v>815</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241" t="s">
        <v>716</v>
      </c>
    </row>
    <row r="136" spans="1:19" s="103" customFormat="1" ht="56" customHeight="1" thickTop="1" x14ac:dyDescent="0.2">
      <c r="A136" s="278" t="s">
        <v>15</v>
      </c>
      <c r="B136" s="278" t="s">
        <v>46</v>
      </c>
      <c r="C136" s="65" t="s">
        <v>232</v>
      </c>
      <c r="D136" s="65" t="s">
        <v>65</v>
      </c>
      <c r="E136" s="66" t="s">
        <v>347</v>
      </c>
      <c r="F136" s="68" t="s">
        <v>125</v>
      </c>
      <c r="G136" s="101"/>
      <c r="H136" s="106" t="str">
        <f t="shared" ref="H136:H142" si="24">IF(ISBLANK(H98),"Waiting",H98)</f>
        <v>Yes</v>
      </c>
      <c r="I136" s="257" t="s">
        <v>797</v>
      </c>
      <c r="J136" s="258" t="s">
        <v>11</v>
      </c>
      <c r="K136" s="258">
        <f t="shared" si="19"/>
        <v>1</v>
      </c>
      <c r="L136" s="258">
        <f t="shared" si="16"/>
        <v>0</v>
      </c>
      <c r="M136" s="258">
        <f t="shared" si="17"/>
        <v>0</v>
      </c>
      <c r="N136" s="258">
        <f t="shared" si="18"/>
        <v>0</v>
      </c>
      <c r="O136" s="259">
        <f t="shared" si="12"/>
        <v>0</v>
      </c>
      <c r="P136" s="259">
        <f t="shared" si="13"/>
        <v>0</v>
      </c>
      <c r="Q136" s="259">
        <f t="shared" si="14"/>
        <v>0</v>
      </c>
      <c r="R136" s="259">
        <f t="shared" si="15"/>
        <v>0</v>
      </c>
      <c r="S136" s="260" t="s">
        <v>801</v>
      </c>
    </row>
    <row r="137" spans="1:19" s="103" customFormat="1" ht="56" customHeight="1" x14ac:dyDescent="0.2">
      <c r="A137" s="279"/>
      <c r="B137" s="279"/>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56" customHeight="1" x14ac:dyDescent="0.2">
      <c r="A138" s="279"/>
      <c r="B138" s="279"/>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56" customHeight="1" x14ac:dyDescent="0.2">
      <c r="A139" s="279"/>
      <c r="B139" s="279"/>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56" customHeight="1" x14ac:dyDescent="0.2">
      <c r="A140" s="279"/>
      <c r="B140" s="279"/>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56" customHeight="1" x14ac:dyDescent="0.2">
      <c r="A141" s="279"/>
      <c r="B141" s="279"/>
      <c r="C141" s="65" t="s">
        <v>237</v>
      </c>
      <c r="D141" s="65" t="s">
        <v>65</v>
      </c>
      <c r="E141" s="66" t="s">
        <v>340</v>
      </c>
      <c r="F141" s="68" t="s">
        <v>130</v>
      </c>
      <c r="G141" s="101"/>
      <c r="H141" s="104" t="str">
        <f t="shared" si="24"/>
        <v>No</v>
      </c>
      <c r="I141" s="249"/>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56" customHeight="1" x14ac:dyDescent="0.2">
      <c r="A142" s="279"/>
      <c r="B142" s="279"/>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56" customHeight="1" x14ac:dyDescent="0.2">
      <c r="A143" s="279"/>
      <c r="B143" s="279"/>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56" customHeight="1" x14ac:dyDescent="0.2">
      <c r="A144" s="279"/>
      <c r="B144" s="279"/>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56" customHeight="1" x14ac:dyDescent="0.2">
      <c r="A145" s="279"/>
      <c r="B145" s="279"/>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56" customHeight="1" x14ac:dyDescent="0.2">
      <c r="A146" s="279"/>
      <c r="B146" s="279"/>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56" customHeight="1" x14ac:dyDescent="0.2">
      <c r="A147" s="279"/>
      <c r="B147" s="279"/>
      <c r="C147" s="228" t="s">
        <v>247</v>
      </c>
      <c r="D147" s="228" t="s">
        <v>65</v>
      </c>
      <c r="E147" s="66" t="s">
        <v>618</v>
      </c>
      <c r="F147" s="229"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56" customHeight="1" x14ac:dyDescent="0.2">
      <c r="A148" s="279"/>
      <c r="B148" s="279"/>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56" customHeight="1" x14ac:dyDescent="0.2">
      <c r="A149" s="279"/>
      <c r="B149" s="279"/>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6" customHeight="1" x14ac:dyDescent="0.2">
      <c r="A150" s="279"/>
      <c r="B150" s="279"/>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6" customHeight="1" x14ac:dyDescent="0.2">
      <c r="A151" s="279"/>
      <c r="B151" s="279"/>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79"/>
      <c r="B152" s="279"/>
      <c r="C152" s="57" t="s">
        <v>249</v>
      </c>
      <c r="D152" s="57" t="s">
        <v>65</v>
      </c>
      <c r="E152" s="78" t="s">
        <v>325</v>
      </c>
      <c r="F152" s="79" t="s">
        <v>521</v>
      </c>
      <c r="G152" s="101"/>
      <c r="H152" s="131" t="s">
        <v>646</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180" x14ac:dyDescent="0.2">
      <c r="A153" s="279"/>
      <c r="B153" s="279"/>
      <c r="C153" s="200" t="s">
        <v>560</v>
      </c>
      <c r="D153" s="201" t="s">
        <v>65</v>
      </c>
      <c r="E153" s="202" t="s">
        <v>537</v>
      </c>
      <c r="F153" s="79"/>
      <c r="G153" s="101"/>
      <c r="H153" s="131" t="s">
        <v>645</v>
      </c>
      <c r="I153" s="9" t="s">
        <v>698</v>
      </c>
      <c r="J153" s="157" t="s">
        <v>15</v>
      </c>
      <c r="K153" s="157">
        <f t="shared" si="19"/>
        <v>1</v>
      </c>
      <c r="L153" s="157">
        <f t="shared" si="16"/>
        <v>0</v>
      </c>
      <c r="M153" s="157">
        <f t="shared" si="17"/>
        <v>0</v>
      </c>
      <c r="N153" s="157">
        <f t="shared" si="18"/>
        <v>0</v>
      </c>
      <c r="O153" s="157">
        <f t="shared" si="20"/>
        <v>0</v>
      </c>
      <c r="P153" s="157">
        <f t="shared" si="21"/>
        <v>0</v>
      </c>
      <c r="Q153" s="157">
        <f t="shared" si="22"/>
        <v>0</v>
      </c>
      <c r="R153" s="157">
        <f t="shared" si="23"/>
        <v>0</v>
      </c>
      <c r="S153" s="10" t="s">
        <v>744</v>
      </c>
    </row>
    <row r="154" spans="1:19" s="103" customFormat="1" ht="36" x14ac:dyDescent="0.2">
      <c r="A154" s="279"/>
      <c r="B154" s="279"/>
      <c r="C154" s="206" t="s">
        <v>577</v>
      </c>
      <c r="D154" s="207" t="s">
        <v>66</v>
      </c>
      <c r="E154" s="208" t="s">
        <v>538</v>
      </c>
      <c r="F154" s="79"/>
      <c r="G154" s="101"/>
      <c r="H154" s="135"/>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127" thickBot="1" x14ac:dyDescent="0.25">
      <c r="A155" s="279"/>
      <c r="B155" s="279"/>
      <c r="C155" s="57" t="s">
        <v>470</v>
      </c>
      <c r="D155" s="57" t="s">
        <v>390</v>
      </c>
      <c r="E155" s="78" t="s">
        <v>458</v>
      </c>
      <c r="F155" s="79"/>
      <c r="G155" s="101"/>
      <c r="H155" s="141" t="s">
        <v>645</v>
      </c>
      <c r="I155" s="7" t="s">
        <v>813</v>
      </c>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240" t="s">
        <v>802</v>
      </c>
    </row>
    <row r="156" spans="1:19" s="93" customFormat="1" ht="73" thickTop="1" x14ac:dyDescent="0.2">
      <c r="A156" s="275" t="s">
        <v>16</v>
      </c>
      <c r="B156" s="275" t="s">
        <v>47</v>
      </c>
      <c r="C156" s="62" t="s">
        <v>250</v>
      </c>
      <c r="D156" s="62" t="s">
        <v>65</v>
      </c>
      <c r="E156" s="67" t="s">
        <v>348</v>
      </c>
      <c r="F156" s="81" t="s">
        <v>141</v>
      </c>
      <c r="G156" s="96"/>
      <c r="H156" s="130" t="s">
        <v>646</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76"/>
      <c r="B157" s="276"/>
      <c r="C157" s="62" t="s">
        <v>251</v>
      </c>
      <c r="D157" s="62" t="s">
        <v>65</v>
      </c>
      <c r="E157" s="67" t="s">
        <v>349</v>
      </c>
      <c r="F157" s="81" t="s">
        <v>142</v>
      </c>
      <c r="G157" s="96"/>
      <c r="H157" s="131" t="s">
        <v>646</v>
      </c>
      <c r="I157" s="9"/>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76"/>
      <c r="B158" s="276"/>
      <c r="C158" s="62" t="s">
        <v>252</v>
      </c>
      <c r="D158" s="62" t="s">
        <v>65</v>
      </c>
      <c r="E158" s="67" t="s">
        <v>606</v>
      </c>
      <c r="F158" s="81" t="s">
        <v>143</v>
      </c>
      <c r="G158" s="96"/>
      <c r="H158" s="131" t="s">
        <v>646</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76"/>
      <c r="B159" s="276"/>
      <c r="C159" s="62" t="s">
        <v>253</v>
      </c>
      <c r="D159" s="62" t="s">
        <v>65</v>
      </c>
      <c r="E159" s="67" t="s">
        <v>608</v>
      </c>
      <c r="F159" s="81" t="s">
        <v>609</v>
      </c>
      <c r="G159" s="96"/>
      <c r="H159" s="131" t="s">
        <v>646</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6"/>
      <c r="B160" s="276"/>
      <c r="C160" s="62" t="s">
        <v>254</v>
      </c>
      <c r="D160" s="62" t="s">
        <v>65</v>
      </c>
      <c r="E160" s="67" t="s">
        <v>326</v>
      </c>
      <c r="F160" s="81" t="s">
        <v>144</v>
      </c>
      <c r="G160" s="96"/>
      <c r="H160" s="131" t="s">
        <v>646</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54" x14ac:dyDescent="0.2">
      <c r="A161" s="276"/>
      <c r="B161" s="276"/>
      <c r="C161" s="62" t="s">
        <v>255</v>
      </c>
      <c r="D161" s="62" t="s">
        <v>65</v>
      </c>
      <c r="E161" s="67" t="s">
        <v>351</v>
      </c>
      <c r="F161" s="81" t="s">
        <v>148</v>
      </c>
      <c r="G161" s="96"/>
      <c r="H161" s="131" t="s">
        <v>646</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76"/>
      <c r="B162" s="276"/>
      <c r="C162" s="62" t="s">
        <v>607</v>
      </c>
      <c r="D162" s="62" t="s">
        <v>65</v>
      </c>
      <c r="E162" s="67" t="s">
        <v>622</v>
      </c>
      <c r="F162" s="81" t="s">
        <v>610</v>
      </c>
      <c r="G162" s="96"/>
      <c r="H162" s="131" t="s">
        <v>646</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76"/>
      <c r="B163" s="276"/>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54" x14ac:dyDescent="0.2">
      <c r="A164" s="276"/>
      <c r="B164" s="276"/>
      <c r="C164" s="228" t="s">
        <v>257</v>
      </c>
      <c r="D164" s="228" t="s">
        <v>66</v>
      </c>
      <c r="E164" s="230" t="s">
        <v>353</v>
      </c>
      <c r="F164" s="229"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238" t="s">
        <v>736</v>
      </c>
    </row>
    <row r="165" spans="1:19" s="93" customFormat="1" ht="144" x14ac:dyDescent="0.2">
      <c r="A165" s="276"/>
      <c r="B165" s="276"/>
      <c r="C165" s="62" t="s">
        <v>258</v>
      </c>
      <c r="D165" s="62" t="s">
        <v>66</v>
      </c>
      <c r="E165" s="87" t="s">
        <v>594</v>
      </c>
      <c r="F165" s="88" t="s">
        <v>146</v>
      </c>
      <c r="G165" s="101"/>
      <c r="H165" s="131" t="s">
        <v>645</v>
      </c>
      <c r="I165" s="3" t="s">
        <v>816</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237" t="s">
        <v>803</v>
      </c>
    </row>
    <row r="166" spans="1:19" s="93" customFormat="1" ht="36" x14ac:dyDescent="0.2">
      <c r="A166" s="276"/>
      <c r="B166" s="276"/>
      <c r="C166" s="194" t="s">
        <v>561</v>
      </c>
      <c r="D166" s="195" t="s">
        <v>65</v>
      </c>
      <c r="E166" s="196" t="s">
        <v>537</v>
      </c>
      <c r="F166" s="88"/>
      <c r="G166" s="101"/>
      <c r="H166" s="131" t="s">
        <v>646</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6"/>
      <c r="B167" s="276"/>
      <c r="C167" s="197" t="s">
        <v>562</v>
      </c>
      <c r="D167" s="198" t="s">
        <v>66</v>
      </c>
      <c r="E167" s="199" t="s">
        <v>538</v>
      </c>
      <c r="F167" s="88"/>
      <c r="G167" s="101"/>
      <c r="H167" s="131" t="s">
        <v>646</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37" thickBot="1" x14ac:dyDescent="0.25">
      <c r="A168" s="276"/>
      <c r="B168" s="276"/>
      <c r="C168" s="62" t="s">
        <v>471</v>
      </c>
      <c r="D168" s="62" t="s">
        <v>390</v>
      </c>
      <c r="E168" s="87" t="s">
        <v>458</v>
      </c>
      <c r="F168" s="88"/>
      <c r="G168" s="96"/>
      <c r="H168" s="131" t="s">
        <v>646</v>
      </c>
      <c r="I168" s="9"/>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251" t="s">
        <v>804</v>
      </c>
    </row>
    <row r="169" spans="1:19" s="103" customFormat="1" ht="73" thickTop="1" x14ac:dyDescent="0.2">
      <c r="A169" s="278" t="s">
        <v>17</v>
      </c>
      <c r="B169" s="278"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59" customHeight="1" x14ac:dyDescent="0.2">
      <c r="A170" s="279"/>
      <c r="B170" s="279"/>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59" customHeight="1" x14ac:dyDescent="0.2">
      <c r="A171" s="279"/>
      <c r="B171" s="279"/>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59" customHeight="1" x14ac:dyDescent="0.2">
      <c r="A172" s="279"/>
      <c r="B172" s="279"/>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59" customHeight="1" x14ac:dyDescent="0.2">
      <c r="A173" s="279"/>
      <c r="B173" s="279"/>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59" customHeight="1" x14ac:dyDescent="0.2">
      <c r="A174" s="279"/>
      <c r="B174" s="279"/>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59" customHeight="1" x14ac:dyDescent="0.2">
      <c r="A175" s="279"/>
      <c r="B175" s="279"/>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59" customHeight="1" x14ac:dyDescent="0.2">
      <c r="A176" s="279"/>
      <c r="B176" s="279"/>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59" customHeight="1" x14ac:dyDescent="0.2">
      <c r="A177" s="279"/>
      <c r="B177" s="279"/>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59" customHeight="1" x14ac:dyDescent="0.2">
      <c r="A178" s="279"/>
      <c r="B178" s="279"/>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59" customHeight="1" x14ac:dyDescent="0.2">
      <c r="A179" s="279"/>
      <c r="B179" s="279"/>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59" customHeight="1" x14ac:dyDescent="0.2">
      <c r="A180" s="279"/>
      <c r="B180" s="279"/>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59" customHeight="1" x14ac:dyDescent="0.2">
      <c r="A181" s="279"/>
      <c r="B181" s="279"/>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59" customHeight="1" x14ac:dyDescent="0.2">
      <c r="A182" s="279"/>
      <c r="B182" s="279"/>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59" customHeight="1" x14ac:dyDescent="0.2">
      <c r="A183" s="279"/>
      <c r="B183" s="279"/>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59" customHeight="1" thickBot="1" x14ac:dyDescent="0.25">
      <c r="A184" s="279"/>
      <c r="B184" s="279"/>
      <c r="C184" s="220" t="s">
        <v>257</v>
      </c>
      <c r="D184" s="220" t="s">
        <v>66</v>
      </c>
      <c r="E184" s="218" t="s">
        <v>353</v>
      </c>
      <c r="F184" s="229"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238" t="s">
        <v>737</v>
      </c>
    </row>
    <row r="185" spans="1:19" s="93" customFormat="1" ht="38" thickTop="1" thickBot="1" x14ac:dyDescent="0.25">
      <c r="A185" s="210"/>
      <c r="B185" s="210"/>
      <c r="C185" s="200" t="s">
        <v>563</v>
      </c>
      <c r="D185" s="201" t="s">
        <v>65</v>
      </c>
      <c r="E185" s="202" t="s">
        <v>537</v>
      </c>
      <c r="F185" s="205"/>
      <c r="G185" s="101"/>
      <c r="H185" s="130" t="s">
        <v>646</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8" thickTop="1" thickBot="1" x14ac:dyDescent="0.25">
      <c r="A186" s="210"/>
      <c r="B186" s="210"/>
      <c r="C186" s="206" t="s">
        <v>578</v>
      </c>
      <c r="D186" s="207" t="s">
        <v>66</v>
      </c>
      <c r="E186" s="208" t="s">
        <v>538</v>
      </c>
      <c r="F186" s="205"/>
      <c r="G186" s="101"/>
      <c r="H186" s="130" t="s">
        <v>646</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247"/>
    </row>
    <row r="187" spans="1:19" s="93" customFormat="1" ht="92" thickTop="1" thickBot="1" x14ac:dyDescent="0.25">
      <c r="A187" s="210"/>
      <c r="B187" s="210"/>
      <c r="C187" s="57" t="s">
        <v>473</v>
      </c>
      <c r="D187" s="57" t="s">
        <v>390</v>
      </c>
      <c r="E187" s="78" t="s">
        <v>458</v>
      </c>
      <c r="F187" s="79"/>
      <c r="G187" s="101"/>
      <c r="H187" s="130" t="s">
        <v>645</v>
      </c>
      <c r="I187" s="3" t="s">
        <v>805</v>
      </c>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261"/>
    </row>
    <row r="188" spans="1:19" s="93" customFormat="1" ht="62" customHeight="1" thickTop="1" x14ac:dyDescent="0.2">
      <c r="A188" s="275" t="s">
        <v>18</v>
      </c>
      <c r="B188" s="275" t="s">
        <v>49</v>
      </c>
      <c r="C188" s="62" t="s">
        <v>259</v>
      </c>
      <c r="D188" s="62" t="s">
        <v>65</v>
      </c>
      <c r="E188" s="67" t="s">
        <v>631</v>
      </c>
      <c r="F188" s="81" t="s">
        <v>155</v>
      </c>
      <c r="G188" s="96"/>
      <c r="H188" s="130" t="s">
        <v>646</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62" customHeight="1" x14ac:dyDescent="0.2">
      <c r="A189" s="276"/>
      <c r="B189" s="276"/>
      <c r="C189" s="62" t="s">
        <v>260</v>
      </c>
      <c r="D189" s="62" t="s">
        <v>65</v>
      </c>
      <c r="E189" s="67" t="s">
        <v>621</v>
      </c>
      <c r="F189" s="81" t="s">
        <v>149</v>
      </c>
      <c r="G189" s="96"/>
      <c r="H189" s="131" t="s">
        <v>646</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62" customHeight="1" x14ac:dyDescent="0.2">
      <c r="A190" s="276"/>
      <c r="B190" s="276"/>
      <c r="C190" s="62" t="s">
        <v>261</v>
      </c>
      <c r="D190" s="62" t="s">
        <v>65</v>
      </c>
      <c r="E190" s="67" t="s">
        <v>356</v>
      </c>
      <c r="F190" s="81" t="s">
        <v>150</v>
      </c>
      <c r="G190" s="96"/>
      <c r="H190" s="131" t="s">
        <v>646</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62" customHeight="1" x14ac:dyDescent="0.2">
      <c r="A191" s="276"/>
      <c r="B191" s="276"/>
      <c r="C191" s="62" t="s">
        <v>262</v>
      </c>
      <c r="D191" s="62" t="s">
        <v>65</v>
      </c>
      <c r="E191" s="67" t="s">
        <v>357</v>
      </c>
      <c r="F191" s="81" t="s">
        <v>151</v>
      </c>
      <c r="G191" s="96"/>
      <c r="H191" s="131" t="s">
        <v>646</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62" customHeight="1" x14ac:dyDescent="0.2">
      <c r="A192" s="276"/>
      <c r="B192" s="276"/>
      <c r="C192" s="62" t="s">
        <v>263</v>
      </c>
      <c r="D192" s="62" t="s">
        <v>65</v>
      </c>
      <c r="E192" s="67" t="s">
        <v>358</v>
      </c>
      <c r="F192" s="81" t="s">
        <v>152</v>
      </c>
      <c r="G192" s="96"/>
      <c r="H192" s="131" t="s">
        <v>646</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62" customHeight="1" x14ac:dyDescent="0.2">
      <c r="A193" s="276"/>
      <c r="B193" s="276"/>
      <c r="C193" s="62" t="s">
        <v>264</v>
      </c>
      <c r="D193" s="62" t="s">
        <v>65</v>
      </c>
      <c r="E193" s="67" t="s">
        <v>359</v>
      </c>
      <c r="F193" s="81" t="s">
        <v>153</v>
      </c>
      <c r="G193" s="96"/>
      <c r="H193" s="131" t="s">
        <v>646</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62" customHeight="1" x14ac:dyDescent="0.2">
      <c r="A194" s="276"/>
      <c r="B194" s="276"/>
      <c r="C194" s="62" t="s">
        <v>265</v>
      </c>
      <c r="D194" s="62" t="s">
        <v>65</v>
      </c>
      <c r="E194" s="67" t="s">
        <v>327</v>
      </c>
      <c r="F194" s="81" t="s">
        <v>154</v>
      </c>
      <c r="G194" s="96"/>
      <c r="H194" s="131" t="s">
        <v>646</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62" customHeight="1" x14ac:dyDescent="0.2">
      <c r="A195" s="276"/>
      <c r="B195" s="276"/>
      <c r="C195" s="62" t="s">
        <v>256</v>
      </c>
      <c r="D195" s="62" t="s">
        <v>65</v>
      </c>
      <c r="E195" s="67" t="s">
        <v>352</v>
      </c>
      <c r="F195" s="81" t="s">
        <v>145</v>
      </c>
      <c r="G195" s="96"/>
      <c r="H195" s="131" t="s">
        <v>646</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62" customHeight="1" x14ac:dyDescent="0.2">
      <c r="A196" s="276"/>
      <c r="B196" s="276"/>
      <c r="C196" s="62" t="s">
        <v>266</v>
      </c>
      <c r="D196" s="62" t="s">
        <v>66</v>
      </c>
      <c r="E196" s="87" t="s">
        <v>360</v>
      </c>
      <c r="F196" s="88" t="s">
        <v>156</v>
      </c>
      <c r="G196" s="96"/>
      <c r="H196" s="131" t="s">
        <v>646</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62" customHeight="1" x14ac:dyDescent="0.2">
      <c r="A197" s="276"/>
      <c r="B197" s="276"/>
      <c r="C197" s="62" t="s">
        <v>267</v>
      </c>
      <c r="D197" s="62" t="s">
        <v>66</v>
      </c>
      <c r="E197" s="87" t="s">
        <v>361</v>
      </c>
      <c r="F197" s="88" t="s">
        <v>530</v>
      </c>
      <c r="G197" s="96"/>
      <c r="H197" s="131" t="s">
        <v>646</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06" x14ac:dyDescent="0.2">
      <c r="A198" s="276"/>
      <c r="B198" s="276"/>
      <c r="C198" s="69" t="s">
        <v>257</v>
      </c>
      <c r="D198" s="69" t="s">
        <v>66</v>
      </c>
      <c r="E198" s="87" t="s">
        <v>353</v>
      </c>
      <c r="F198" s="88" t="s">
        <v>598</v>
      </c>
      <c r="G198" s="96"/>
      <c r="H198" s="133" t="s">
        <v>646</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237" t="s">
        <v>731</v>
      </c>
    </row>
    <row r="199" spans="1:19" s="93" customFormat="1" ht="36" x14ac:dyDescent="0.2">
      <c r="A199" s="276"/>
      <c r="B199" s="276"/>
      <c r="C199" s="194" t="s">
        <v>564</v>
      </c>
      <c r="D199" s="195" t="s">
        <v>65</v>
      </c>
      <c r="E199" s="196" t="s">
        <v>537</v>
      </c>
      <c r="F199" s="88"/>
      <c r="G199" s="96"/>
      <c r="H199" s="131" t="s">
        <v>646</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6"/>
      <c r="B200" s="276"/>
      <c r="C200" s="197" t="s">
        <v>565</v>
      </c>
      <c r="D200" s="198" t="s">
        <v>66</v>
      </c>
      <c r="E200" s="199" t="s">
        <v>538</v>
      </c>
      <c r="F200" s="88"/>
      <c r="G200" s="96"/>
      <c r="H200" s="131" t="s">
        <v>646</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71" thickBot="1" x14ac:dyDescent="0.25">
      <c r="A201" s="276"/>
      <c r="B201" s="276"/>
      <c r="C201" s="69" t="s">
        <v>472</v>
      </c>
      <c r="D201" s="69" t="s">
        <v>390</v>
      </c>
      <c r="E201" s="87" t="s">
        <v>458</v>
      </c>
      <c r="F201" s="88"/>
      <c r="G201" s="96"/>
      <c r="H201" s="131" t="s">
        <v>645</v>
      </c>
      <c r="I201" s="7" t="s">
        <v>817</v>
      </c>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t="s">
        <v>723</v>
      </c>
    </row>
    <row r="202" spans="1:19" s="93" customFormat="1" ht="37" customHeight="1" thickTop="1" x14ac:dyDescent="0.2">
      <c r="A202" s="278" t="s">
        <v>19</v>
      </c>
      <c r="B202" s="281" t="s">
        <v>50</v>
      </c>
      <c r="C202" s="57" t="s">
        <v>268</v>
      </c>
      <c r="D202" s="57" t="s">
        <v>65</v>
      </c>
      <c r="E202" s="78" t="s">
        <v>362</v>
      </c>
      <c r="F202" s="79" t="s">
        <v>157</v>
      </c>
      <c r="G202" s="96"/>
      <c r="H202" s="131" t="s">
        <v>646</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79"/>
      <c r="B203" s="282"/>
      <c r="C203" s="57" t="s">
        <v>269</v>
      </c>
      <c r="D203" s="57" t="s">
        <v>65</v>
      </c>
      <c r="E203" s="78" t="s">
        <v>363</v>
      </c>
      <c r="F203" s="79" t="s">
        <v>158</v>
      </c>
      <c r="G203" s="96"/>
      <c r="H203" s="131" t="s">
        <v>646</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79"/>
      <c r="B204" s="282"/>
      <c r="C204" s="57" t="s">
        <v>270</v>
      </c>
      <c r="D204" s="57" t="s">
        <v>65</v>
      </c>
      <c r="E204" s="78" t="s">
        <v>364</v>
      </c>
      <c r="F204" s="79" t="s">
        <v>159</v>
      </c>
      <c r="G204" s="96"/>
      <c r="H204" s="131" t="s">
        <v>646</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54" x14ac:dyDescent="0.2">
      <c r="A205" s="279"/>
      <c r="B205" s="282"/>
      <c r="C205" s="57" t="s">
        <v>271</v>
      </c>
      <c r="D205" s="57" t="s">
        <v>65</v>
      </c>
      <c r="E205" s="78" t="s">
        <v>365</v>
      </c>
      <c r="F205" s="79" t="s">
        <v>160</v>
      </c>
      <c r="G205" s="96"/>
      <c r="H205" s="131" t="s">
        <v>646</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54" x14ac:dyDescent="0.2">
      <c r="A206" s="279"/>
      <c r="B206" s="282"/>
      <c r="C206" s="57" t="s">
        <v>272</v>
      </c>
      <c r="D206" s="57" t="s">
        <v>65</v>
      </c>
      <c r="E206" s="78" t="s">
        <v>366</v>
      </c>
      <c r="F206" s="79" t="s">
        <v>161</v>
      </c>
      <c r="G206" s="96"/>
      <c r="H206" s="131" t="s">
        <v>646</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79"/>
      <c r="B207" s="282"/>
      <c r="C207" s="89" t="s">
        <v>273</v>
      </c>
      <c r="D207" s="57" t="s">
        <v>66</v>
      </c>
      <c r="E207" s="85" t="s">
        <v>367</v>
      </c>
      <c r="F207" s="86" t="s">
        <v>162</v>
      </c>
      <c r="G207" s="96"/>
      <c r="H207" s="131" t="s">
        <v>646</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108" x14ac:dyDescent="0.2">
      <c r="A208" s="279"/>
      <c r="B208" s="282"/>
      <c r="C208" s="89" t="s">
        <v>382</v>
      </c>
      <c r="D208" s="57" t="s">
        <v>67</v>
      </c>
      <c r="E208" s="85" t="s">
        <v>381</v>
      </c>
      <c r="F208" s="86" t="s">
        <v>383</v>
      </c>
      <c r="G208" s="96"/>
      <c r="H208" s="133" t="s">
        <v>645</v>
      </c>
      <c r="I208" s="255" t="s">
        <v>818</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37" t="s">
        <v>738</v>
      </c>
    </row>
    <row r="209" spans="1:19" s="93" customFormat="1" ht="36" x14ac:dyDescent="0.2">
      <c r="A209" s="279"/>
      <c r="B209" s="282"/>
      <c r="C209" s="200" t="s">
        <v>566</v>
      </c>
      <c r="D209" s="201" t="s">
        <v>65</v>
      </c>
      <c r="E209" s="202" t="s">
        <v>537</v>
      </c>
      <c r="F209" s="86"/>
      <c r="G209" s="96"/>
      <c r="H209" s="131" t="s">
        <v>646</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79"/>
      <c r="B210" s="282"/>
      <c r="C210" s="206" t="s">
        <v>567</v>
      </c>
      <c r="D210" s="207" t="s">
        <v>66</v>
      </c>
      <c r="E210" s="208" t="s">
        <v>538</v>
      </c>
      <c r="F210" s="86"/>
      <c r="G210" s="96"/>
      <c r="H210" s="131" t="s">
        <v>646</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37" thickBot="1" x14ac:dyDescent="0.25">
      <c r="A211" s="280"/>
      <c r="B211" s="283"/>
      <c r="C211" s="89" t="s">
        <v>474</v>
      </c>
      <c r="D211" s="57" t="s">
        <v>390</v>
      </c>
      <c r="E211" s="85" t="s">
        <v>458</v>
      </c>
      <c r="F211" s="86"/>
      <c r="G211" s="96"/>
      <c r="H211" s="131" t="s">
        <v>646</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55" thickTop="1" x14ac:dyDescent="0.2">
      <c r="A212" s="275" t="s">
        <v>20</v>
      </c>
      <c r="B212" s="275" t="s">
        <v>51</v>
      </c>
      <c r="C212" s="62" t="s">
        <v>274</v>
      </c>
      <c r="D212" s="62" t="s">
        <v>65</v>
      </c>
      <c r="E212" s="67" t="s">
        <v>368</v>
      </c>
      <c r="F212" s="81" t="s">
        <v>163</v>
      </c>
      <c r="G212" s="96"/>
      <c r="H212" s="131" t="s">
        <v>646</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76"/>
      <c r="B213" s="276"/>
      <c r="C213" s="62" t="s">
        <v>275</v>
      </c>
      <c r="D213" s="62" t="s">
        <v>65</v>
      </c>
      <c r="E213" s="87" t="s">
        <v>369</v>
      </c>
      <c r="F213" s="88" t="s">
        <v>164</v>
      </c>
      <c r="G213" s="96"/>
      <c r="H213" s="131" t="s">
        <v>646</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54" x14ac:dyDescent="0.2">
      <c r="A214" s="276"/>
      <c r="B214" s="276"/>
      <c r="C214" s="62" t="s">
        <v>276</v>
      </c>
      <c r="D214" s="62" t="s">
        <v>65</v>
      </c>
      <c r="E214" s="67" t="s">
        <v>370</v>
      </c>
      <c r="F214" s="81" t="s">
        <v>165</v>
      </c>
      <c r="G214" s="96"/>
      <c r="H214" s="131" t="s">
        <v>646</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72" x14ac:dyDescent="0.2">
      <c r="A215" s="276"/>
      <c r="B215" s="276"/>
      <c r="C215" s="62" t="s">
        <v>277</v>
      </c>
      <c r="D215" s="62" t="s">
        <v>66</v>
      </c>
      <c r="E215" s="87" t="s">
        <v>328</v>
      </c>
      <c r="F215" s="88" t="s">
        <v>166</v>
      </c>
      <c r="G215" s="96"/>
      <c r="H215" s="131" t="s">
        <v>645</v>
      </c>
      <c r="I215" s="3" t="s">
        <v>806</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76"/>
      <c r="B216" s="276"/>
      <c r="C216" s="62" t="s">
        <v>278</v>
      </c>
      <c r="D216" s="62" t="s">
        <v>66</v>
      </c>
      <c r="E216" s="87" t="s">
        <v>371</v>
      </c>
      <c r="F216" s="88" t="s">
        <v>167</v>
      </c>
      <c r="G216" s="96"/>
      <c r="H216" s="131" t="s">
        <v>646</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54" x14ac:dyDescent="0.2">
      <c r="A217" s="276"/>
      <c r="B217" s="276"/>
      <c r="C217" s="62" t="s">
        <v>279</v>
      </c>
      <c r="D217" s="62" t="s">
        <v>66</v>
      </c>
      <c r="E217" s="67" t="s">
        <v>372</v>
      </c>
      <c r="F217" s="81" t="s">
        <v>168</v>
      </c>
      <c r="G217" s="96"/>
      <c r="H217" s="131" t="s">
        <v>646</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76"/>
      <c r="B218" s="276"/>
      <c r="C218" s="194" t="s">
        <v>568</v>
      </c>
      <c r="D218" s="195" t="s">
        <v>65</v>
      </c>
      <c r="E218" s="196" t="s">
        <v>537</v>
      </c>
      <c r="F218" s="81"/>
      <c r="G218" s="96"/>
      <c r="H218" s="131" t="s">
        <v>646</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76"/>
      <c r="B219" s="276"/>
      <c r="C219" s="197" t="s">
        <v>569</v>
      </c>
      <c r="D219" s="198" t="s">
        <v>66</v>
      </c>
      <c r="E219" s="199" t="s">
        <v>538</v>
      </c>
      <c r="F219" s="81"/>
      <c r="G219" s="96"/>
      <c r="H219" s="131" t="s">
        <v>646</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36" x14ac:dyDescent="0.2">
      <c r="A220" s="276"/>
      <c r="B220" s="276"/>
      <c r="C220" s="62" t="s">
        <v>475</v>
      </c>
      <c r="D220" s="62" t="s">
        <v>390</v>
      </c>
      <c r="E220" s="67" t="s">
        <v>458</v>
      </c>
      <c r="F220" s="81"/>
      <c r="G220" s="96"/>
      <c r="H220" s="131" t="s">
        <v>646</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61" customHeight="1" thickTop="1" x14ac:dyDescent="0.2">
      <c r="A221" s="279"/>
      <c r="B221" s="279"/>
      <c r="C221" s="57" t="s">
        <v>280</v>
      </c>
      <c r="D221" s="57" t="s">
        <v>65</v>
      </c>
      <c r="E221" s="78" t="s">
        <v>619</v>
      </c>
      <c r="F221" s="79" t="s">
        <v>169</v>
      </c>
      <c r="G221" s="96"/>
      <c r="H221" s="131" t="s">
        <v>646</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61" customHeight="1" x14ac:dyDescent="0.2">
      <c r="A222" s="279"/>
      <c r="B222" s="279"/>
      <c r="C222" s="89" t="s">
        <v>281</v>
      </c>
      <c r="D222" s="57" t="s">
        <v>65</v>
      </c>
      <c r="E222" s="78" t="s">
        <v>373</v>
      </c>
      <c r="F222" s="79" t="s">
        <v>170</v>
      </c>
      <c r="G222" s="96"/>
      <c r="H222" s="131" t="s">
        <v>646</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61" customHeight="1" x14ac:dyDescent="0.2">
      <c r="A223" s="279"/>
      <c r="B223" s="279"/>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61" customHeight="1" x14ac:dyDescent="0.2">
      <c r="A224" s="279"/>
      <c r="B224" s="279"/>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79"/>
      <c r="B225" s="279"/>
      <c r="C225" s="57" t="s">
        <v>284</v>
      </c>
      <c r="D225" s="57" t="s">
        <v>65</v>
      </c>
      <c r="E225" s="78" t="s">
        <v>375</v>
      </c>
      <c r="F225" s="79" t="s">
        <v>531</v>
      </c>
      <c r="G225" s="96"/>
      <c r="H225" s="131" t="s">
        <v>646</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238" t="s">
        <v>700</v>
      </c>
    </row>
    <row r="226" spans="1:19" s="93" customFormat="1" ht="72" x14ac:dyDescent="0.2">
      <c r="A226" s="279"/>
      <c r="B226" s="279"/>
      <c r="C226" s="57" t="s">
        <v>285</v>
      </c>
      <c r="D226" s="57" t="s">
        <v>65</v>
      </c>
      <c r="E226" s="78" t="s">
        <v>620</v>
      </c>
      <c r="F226" s="79" t="s">
        <v>173</v>
      </c>
      <c r="G226" s="96"/>
      <c r="H226" s="131" t="s">
        <v>646</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3"/>
    </row>
    <row r="227" spans="1:19" s="103" customFormat="1" ht="28" customHeight="1" x14ac:dyDescent="0.2">
      <c r="A227" s="279"/>
      <c r="B227" s="279"/>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67" customHeight="1" x14ac:dyDescent="0.2">
      <c r="A228" s="279"/>
      <c r="B228" s="279"/>
      <c r="C228" s="57" t="s">
        <v>286</v>
      </c>
      <c r="D228" s="57" t="s">
        <v>65</v>
      </c>
      <c r="E228" s="78" t="s">
        <v>376</v>
      </c>
      <c r="F228" s="79" t="s">
        <v>174</v>
      </c>
      <c r="G228" s="96"/>
      <c r="H228" s="131" t="s">
        <v>646</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409.6" x14ac:dyDescent="0.2">
      <c r="A229" s="279"/>
      <c r="B229" s="279"/>
      <c r="C229" s="57" t="s">
        <v>287</v>
      </c>
      <c r="D229" s="57" t="s">
        <v>65</v>
      </c>
      <c r="E229" s="78" t="s">
        <v>377</v>
      </c>
      <c r="F229" s="79" t="s">
        <v>175</v>
      </c>
      <c r="G229" s="96"/>
      <c r="H229" s="133" t="s">
        <v>646</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237" t="s">
        <v>807</v>
      </c>
    </row>
    <row r="230" spans="1:19" s="93" customFormat="1" ht="36" x14ac:dyDescent="0.2">
      <c r="A230" s="279"/>
      <c r="B230" s="279"/>
      <c r="C230" s="200" t="s">
        <v>570</v>
      </c>
      <c r="D230" s="201" t="s">
        <v>65</v>
      </c>
      <c r="E230" s="202" t="s">
        <v>537</v>
      </c>
      <c r="F230" s="79"/>
      <c r="G230" s="96"/>
      <c r="H230" s="131" t="s">
        <v>646</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79"/>
      <c r="B231" s="279"/>
      <c r="C231" s="206" t="s">
        <v>579</v>
      </c>
      <c r="D231" s="207" t="s">
        <v>66</v>
      </c>
      <c r="E231" s="208" t="s">
        <v>538</v>
      </c>
      <c r="F231" s="79"/>
      <c r="G231" s="96"/>
      <c r="H231" s="131" t="s">
        <v>646</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199" thickBot="1" x14ac:dyDescent="0.25">
      <c r="A232" s="279"/>
      <c r="B232" s="279"/>
      <c r="C232" s="57" t="s">
        <v>476</v>
      </c>
      <c r="D232" s="57" t="s">
        <v>390</v>
      </c>
      <c r="E232" s="78" t="s">
        <v>458</v>
      </c>
      <c r="F232" s="79"/>
      <c r="G232" s="96"/>
      <c r="H232" s="131" t="s">
        <v>645</v>
      </c>
      <c r="I232" s="7" t="s">
        <v>819</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55" thickTop="1" x14ac:dyDescent="0.2">
      <c r="A233" s="275" t="s">
        <v>22</v>
      </c>
      <c r="B233" s="275" t="s">
        <v>23</v>
      </c>
      <c r="C233" s="62" t="s">
        <v>288</v>
      </c>
      <c r="D233" s="62" t="s">
        <v>65</v>
      </c>
      <c r="E233" s="67" t="s">
        <v>589</v>
      </c>
      <c r="F233" s="81" t="s">
        <v>599</v>
      </c>
      <c r="G233" s="96"/>
      <c r="H233" s="131" t="s">
        <v>646</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54" x14ac:dyDescent="0.2">
      <c r="A234" s="276"/>
      <c r="B234" s="276"/>
      <c r="C234" s="223" t="s">
        <v>587</v>
      </c>
      <c r="D234" s="223" t="s">
        <v>65</v>
      </c>
      <c r="E234" s="224" t="s">
        <v>590</v>
      </c>
      <c r="F234" s="81" t="s">
        <v>591</v>
      </c>
      <c r="G234" s="96"/>
      <c r="H234" s="131" t="s">
        <v>646</v>
      </c>
      <c r="I234" s="211"/>
      <c r="J234" s="212" t="s">
        <v>22</v>
      </c>
      <c r="K234" s="212">
        <f t="shared" si="30"/>
        <v>0</v>
      </c>
      <c r="L234" s="212">
        <f t="shared" si="27"/>
        <v>0</v>
      </c>
      <c r="M234" s="212">
        <f t="shared" si="28"/>
        <v>0</v>
      </c>
      <c r="N234" s="212">
        <f t="shared" si="29"/>
        <v>0</v>
      </c>
      <c r="O234" s="157">
        <f t="shared" si="31"/>
        <v>0</v>
      </c>
      <c r="P234" s="157">
        <f t="shared" si="32"/>
        <v>0</v>
      </c>
      <c r="Q234" s="157">
        <f t="shared" si="33"/>
        <v>0</v>
      </c>
      <c r="R234" s="157">
        <f t="shared" si="34"/>
        <v>0</v>
      </c>
      <c r="S234" s="209"/>
    </row>
    <row r="235" spans="1:19" s="93" customFormat="1" ht="36" x14ac:dyDescent="0.2">
      <c r="A235" s="276"/>
      <c r="B235" s="276"/>
      <c r="C235" s="194" t="s">
        <v>586</v>
      </c>
      <c r="D235" s="195" t="s">
        <v>65</v>
      </c>
      <c r="E235" s="196" t="s">
        <v>537</v>
      </c>
      <c r="F235" s="81"/>
      <c r="G235" s="96"/>
      <c r="H235" s="131" t="s">
        <v>646</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76"/>
      <c r="B236" s="276"/>
      <c r="C236" s="197" t="s">
        <v>580</v>
      </c>
      <c r="D236" s="198" t="s">
        <v>66</v>
      </c>
      <c r="E236" s="199" t="s">
        <v>538</v>
      </c>
      <c r="F236" s="81"/>
      <c r="G236" s="96"/>
      <c r="H236" s="131" t="s">
        <v>646</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109" thickBot="1" x14ac:dyDescent="0.25">
      <c r="A237" s="277"/>
      <c r="B237" s="277"/>
      <c r="C237" s="62" t="s">
        <v>477</v>
      </c>
      <c r="D237" s="62" t="s">
        <v>390</v>
      </c>
      <c r="E237" s="67" t="s">
        <v>458</v>
      </c>
      <c r="F237" s="81"/>
      <c r="G237" s="96"/>
      <c r="H237" s="135" t="s">
        <v>645</v>
      </c>
      <c r="I237" s="136" t="s">
        <v>701</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 customHeight="1" thickTop="1" x14ac:dyDescent="0.2">
      <c r="A238" s="278" t="s">
        <v>24</v>
      </c>
      <c r="B238" s="278" t="s">
        <v>53</v>
      </c>
      <c r="C238" s="57" t="s">
        <v>289</v>
      </c>
      <c r="D238" s="57" t="s">
        <v>65</v>
      </c>
      <c r="E238" s="78" t="s">
        <v>378</v>
      </c>
      <c r="F238" s="79" t="s">
        <v>532</v>
      </c>
      <c r="G238" s="96"/>
      <c r="H238" s="130" t="s">
        <v>646</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79"/>
      <c r="B239" s="279"/>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36" x14ac:dyDescent="0.2">
      <c r="A240" s="279"/>
      <c r="B240" s="279"/>
      <c r="C240" s="57" t="s">
        <v>290</v>
      </c>
      <c r="D240" s="57" t="s">
        <v>65</v>
      </c>
      <c r="E240" s="78" t="s">
        <v>330</v>
      </c>
      <c r="F240" s="79" t="s">
        <v>176</v>
      </c>
      <c r="G240" s="96"/>
      <c r="H240" s="131" t="s">
        <v>646</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79"/>
      <c r="B241" s="279"/>
      <c r="C241" s="57" t="s">
        <v>291</v>
      </c>
      <c r="D241" s="57" t="s">
        <v>65</v>
      </c>
      <c r="E241" s="78" t="s">
        <v>611</v>
      </c>
      <c r="F241" s="79" t="s">
        <v>601</v>
      </c>
      <c r="G241" s="96"/>
      <c r="H241" s="131" t="s">
        <v>646</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3"/>
    </row>
    <row r="242" spans="1:19" s="93" customFormat="1" ht="54" x14ac:dyDescent="0.2">
      <c r="A242" s="279"/>
      <c r="B242" s="279"/>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54" x14ac:dyDescent="0.2">
      <c r="A243" s="279"/>
      <c r="B243" s="279"/>
      <c r="C243" s="57" t="s">
        <v>596</v>
      </c>
      <c r="D243" s="57" t="s">
        <v>65</v>
      </c>
      <c r="E243" s="78" t="s">
        <v>600</v>
      </c>
      <c r="F243" s="79" t="s">
        <v>597</v>
      </c>
      <c r="G243" s="101"/>
      <c r="H243" s="131" t="s">
        <v>646</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79"/>
      <c r="B244" s="279"/>
      <c r="C244" s="200" t="s">
        <v>571</v>
      </c>
      <c r="D244" s="201" t="s">
        <v>65</v>
      </c>
      <c r="E244" s="202" t="s">
        <v>537</v>
      </c>
      <c r="F244" s="203"/>
      <c r="G244" s="101"/>
      <c r="H244" s="131"/>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79"/>
      <c r="B245" s="279"/>
      <c r="C245" s="206" t="s">
        <v>581</v>
      </c>
      <c r="D245" s="207" t="s">
        <v>66</v>
      </c>
      <c r="E245" s="208" t="s">
        <v>538</v>
      </c>
      <c r="F245" s="203"/>
      <c r="G245" s="101"/>
      <c r="H245" s="131" t="s">
        <v>646</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91" thickBot="1" x14ac:dyDescent="0.25">
      <c r="A246" s="280"/>
      <c r="B246" s="280"/>
      <c r="C246" s="57" t="s">
        <v>478</v>
      </c>
      <c r="D246" s="57" t="s">
        <v>390</v>
      </c>
      <c r="E246" s="78" t="s">
        <v>458</v>
      </c>
      <c r="F246" s="79"/>
      <c r="G246" s="101"/>
      <c r="H246" s="131" t="s">
        <v>645</v>
      </c>
      <c r="I246" s="136" t="s">
        <v>820</v>
      </c>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7"/>
    </row>
    <row r="247" spans="1:19" s="93" customFormat="1" ht="55" thickTop="1" x14ac:dyDescent="0.2">
      <c r="A247" s="275" t="s">
        <v>25</v>
      </c>
      <c r="B247" s="275" t="s">
        <v>54</v>
      </c>
      <c r="C247" s="62" t="s">
        <v>282</v>
      </c>
      <c r="D247" s="62" t="s">
        <v>65</v>
      </c>
      <c r="E247" s="67" t="s">
        <v>329</v>
      </c>
      <c r="F247" s="81" t="s">
        <v>171</v>
      </c>
      <c r="G247" s="96"/>
      <c r="H247" s="130" t="s">
        <v>646</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76"/>
      <c r="B248" s="276"/>
      <c r="C248" s="62" t="s">
        <v>283</v>
      </c>
      <c r="D248" s="62" t="s">
        <v>65</v>
      </c>
      <c r="E248" s="67" t="s">
        <v>374</v>
      </c>
      <c r="F248" s="81" t="s">
        <v>172</v>
      </c>
      <c r="G248" s="96"/>
      <c r="H248" s="131" t="s">
        <v>646</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76"/>
      <c r="B249" s="276"/>
      <c r="C249" s="62" t="s">
        <v>292</v>
      </c>
      <c r="D249" s="62" t="s">
        <v>66</v>
      </c>
      <c r="E249" s="87" t="s">
        <v>379</v>
      </c>
      <c r="F249" s="88" t="s">
        <v>533</v>
      </c>
      <c r="G249" s="96"/>
      <c r="H249" s="133" t="s">
        <v>645</v>
      </c>
      <c r="I249" s="9" t="s">
        <v>702</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76"/>
      <c r="B250" s="276"/>
      <c r="C250" s="194" t="s">
        <v>572</v>
      </c>
      <c r="D250" s="195" t="s">
        <v>65</v>
      </c>
      <c r="E250" s="196" t="s">
        <v>537</v>
      </c>
      <c r="F250" s="88"/>
      <c r="G250" s="96"/>
      <c r="H250" s="131" t="s">
        <v>646</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76"/>
      <c r="B251" s="276"/>
      <c r="C251" s="197" t="s">
        <v>573</v>
      </c>
      <c r="D251" s="198" t="s">
        <v>66</v>
      </c>
      <c r="E251" s="199" t="s">
        <v>538</v>
      </c>
      <c r="F251" s="88"/>
      <c r="G251" s="96"/>
      <c r="H251" s="131" t="s">
        <v>646</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37" thickBot="1" x14ac:dyDescent="0.25">
      <c r="A252" s="276"/>
      <c r="B252" s="276"/>
      <c r="C252" s="62" t="s">
        <v>479</v>
      </c>
      <c r="D252" s="62" t="s">
        <v>390</v>
      </c>
      <c r="E252" s="87" t="s">
        <v>458</v>
      </c>
      <c r="F252" s="88"/>
      <c r="G252" s="96"/>
      <c r="H252" s="131" t="s">
        <v>646</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76ZEDIgXLoglRF+imtKVBcQd5Slr/8ruoACfHAqvAcF8S7QCkvA+/9Ptl1i9seRBeNcKnIOk6LMa5Tpk1c40ew==" saltValue="j18wqd1YV2kBYN5uj4dVj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78:H85 H58 H95:H119 H87 H123 H185:H220 H221:H222 H225:H226 H240:H241 H133:H135 H243:H252 H165:H168 H152:H162 H128:H131 H5:H39 H91:H92 H89 H45:H52 H60:H72 H228:H238" xr:uid="{00000000-0002-0000-0100-000000000000}">
      <formula1>"Yes,No,Split"</formula1>
    </dataValidation>
  </dataValidations>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16" zoomScale="110" zoomScaleNormal="110" zoomScalePageLayoutView="125" workbookViewId="0">
      <selection activeCell="D36" sqref="D36"/>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Design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90" t="s">
        <v>397</v>
      </c>
      <c r="B3" s="290"/>
      <c r="C3" s="290"/>
      <c r="D3" s="290"/>
      <c r="E3" s="290"/>
      <c r="F3" s="290"/>
      <c r="G3" s="290"/>
      <c r="H3" s="290"/>
      <c r="I3" s="29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693</v>
      </c>
      <c r="C5" s="120" t="s">
        <v>648</v>
      </c>
      <c r="D5" s="120" t="s">
        <v>658</v>
      </c>
      <c r="E5" s="120" t="s">
        <v>689</v>
      </c>
      <c r="F5" s="120"/>
      <c r="G5" s="123">
        <v>44085</v>
      </c>
      <c r="H5" s="123">
        <v>44195</v>
      </c>
      <c r="I5" s="122" t="s">
        <v>690</v>
      </c>
    </row>
    <row r="6" spans="1:9" s="116" customFormat="1" ht="34" x14ac:dyDescent="0.2">
      <c r="A6" s="33" t="s">
        <v>403</v>
      </c>
      <c r="B6" s="120" t="s">
        <v>693</v>
      </c>
      <c r="C6" s="120" t="s">
        <v>692</v>
      </c>
      <c r="D6" s="120" t="s">
        <v>658</v>
      </c>
      <c r="E6" s="120" t="s">
        <v>691</v>
      </c>
      <c r="F6" s="120"/>
      <c r="G6" s="121"/>
      <c r="H6" s="123">
        <v>44195</v>
      </c>
      <c r="I6" s="124" t="s">
        <v>690</v>
      </c>
    </row>
    <row r="7" spans="1:9" s="116" customFormat="1" ht="17" x14ac:dyDescent="0.2">
      <c r="A7" s="31" t="s">
        <v>404</v>
      </c>
      <c r="B7" s="120" t="s">
        <v>693</v>
      </c>
      <c r="C7" s="120" t="s">
        <v>647</v>
      </c>
      <c r="D7" s="120" t="s">
        <v>658</v>
      </c>
      <c r="E7" s="120" t="s">
        <v>688</v>
      </c>
      <c r="F7" s="120"/>
      <c r="G7" s="123">
        <v>43803</v>
      </c>
      <c r="H7" s="123">
        <v>44195</v>
      </c>
      <c r="I7" s="122" t="s">
        <v>690</v>
      </c>
    </row>
    <row r="8" spans="1:9" s="116" customFormat="1" ht="17" x14ac:dyDescent="0.2">
      <c r="A8" s="33" t="s">
        <v>405</v>
      </c>
      <c r="B8" s="120" t="s">
        <v>693</v>
      </c>
      <c r="C8" s="120" t="s">
        <v>649</v>
      </c>
      <c r="D8" s="120" t="s">
        <v>659</v>
      </c>
      <c r="E8" s="120"/>
      <c r="F8" s="120" t="s">
        <v>660</v>
      </c>
      <c r="G8" s="121" t="s">
        <v>661</v>
      </c>
      <c r="H8" s="123">
        <v>44195</v>
      </c>
      <c r="I8" s="234" t="s">
        <v>680</v>
      </c>
    </row>
    <row r="9" spans="1:9" s="116" customFormat="1" ht="17" x14ac:dyDescent="0.2">
      <c r="A9" s="31" t="s">
        <v>406</v>
      </c>
      <c r="B9" s="120" t="s">
        <v>693</v>
      </c>
      <c r="C9" s="120" t="s">
        <v>650</v>
      </c>
      <c r="D9" s="120" t="s">
        <v>662</v>
      </c>
      <c r="E9" s="120"/>
      <c r="F9" s="120" t="s">
        <v>663</v>
      </c>
      <c r="G9" s="121" t="s">
        <v>664</v>
      </c>
      <c r="H9" s="123">
        <v>44195</v>
      </c>
      <c r="I9" s="11" t="s">
        <v>681</v>
      </c>
    </row>
    <row r="10" spans="1:9" s="116" customFormat="1" ht="34" x14ac:dyDescent="0.2">
      <c r="A10" s="33" t="s">
        <v>407</v>
      </c>
      <c r="B10" s="120" t="s">
        <v>693</v>
      </c>
      <c r="C10" s="120" t="s">
        <v>714</v>
      </c>
      <c r="D10" s="120" t="s">
        <v>665</v>
      </c>
      <c r="E10" s="120"/>
      <c r="F10" s="120" t="s">
        <v>666</v>
      </c>
      <c r="G10" s="123">
        <v>42062</v>
      </c>
      <c r="H10" s="123">
        <v>44195</v>
      </c>
      <c r="I10" s="235" t="s">
        <v>682</v>
      </c>
    </row>
    <row r="11" spans="1:9" s="116" customFormat="1" ht="34" x14ac:dyDescent="0.2">
      <c r="A11" s="31" t="s">
        <v>408</v>
      </c>
      <c r="B11" s="120" t="s">
        <v>693</v>
      </c>
      <c r="C11" s="120" t="s">
        <v>657</v>
      </c>
      <c r="D11" s="120" t="s">
        <v>667</v>
      </c>
      <c r="E11" s="120"/>
      <c r="F11" s="120" t="s">
        <v>668</v>
      </c>
      <c r="G11" s="123">
        <v>43033</v>
      </c>
      <c r="H11" s="123">
        <v>44195</v>
      </c>
      <c r="I11" s="236" t="s">
        <v>683</v>
      </c>
    </row>
    <row r="12" spans="1:9" s="116" customFormat="1" ht="34" x14ac:dyDescent="0.2">
      <c r="A12" s="33" t="s">
        <v>409</v>
      </c>
      <c r="B12" s="120" t="s">
        <v>695</v>
      </c>
      <c r="C12" s="120" t="s">
        <v>651</v>
      </c>
      <c r="D12" s="120" t="s">
        <v>669</v>
      </c>
      <c r="E12" s="120" t="s">
        <v>696</v>
      </c>
      <c r="F12" s="120" t="s">
        <v>670</v>
      </c>
      <c r="G12" s="123">
        <v>43809</v>
      </c>
      <c r="H12" s="123">
        <v>44195</v>
      </c>
      <c r="I12" s="236" t="s">
        <v>684</v>
      </c>
    </row>
    <row r="13" spans="1:9" s="116" customFormat="1" ht="34" x14ac:dyDescent="0.2">
      <c r="A13" s="31" t="s">
        <v>410</v>
      </c>
      <c r="B13" s="120" t="s">
        <v>693</v>
      </c>
      <c r="C13" s="120" t="s">
        <v>653</v>
      </c>
      <c r="D13" s="120" t="s">
        <v>671</v>
      </c>
      <c r="E13" s="120"/>
      <c r="F13" s="120" t="s">
        <v>672</v>
      </c>
      <c r="G13" s="123">
        <v>43479</v>
      </c>
      <c r="H13" s="123">
        <v>44195</v>
      </c>
      <c r="I13" s="115" t="s">
        <v>685</v>
      </c>
    </row>
    <row r="14" spans="1:9" s="116" customFormat="1" ht="34" x14ac:dyDescent="0.2">
      <c r="A14" s="33" t="s">
        <v>411</v>
      </c>
      <c r="B14" s="120" t="s">
        <v>694</v>
      </c>
      <c r="C14" s="120" t="s">
        <v>654</v>
      </c>
      <c r="D14" s="120" t="s">
        <v>673</v>
      </c>
      <c r="E14" s="120"/>
      <c r="F14" s="120"/>
      <c r="G14" s="121">
        <v>2019</v>
      </c>
      <c r="H14" s="123">
        <v>44195</v>
      </c>
      <c r="I14" s="11" t="s">
        <v>686</v>
      </c>
    </row>
    <row r="15" spans="1:9" s="116" customFormat="1" ht="51" x14ac:dyDescent="0.2">
      <c r="A15" s="31" t="s">
        <v>412</v>
      </c>
      <c r="B15" s="120" t="s">
        <v>693</v>
      </c>
      <c r="C15" s="120" t="s">
        <v>655</v>
      </c>
      <c r="D15" s="120" t="s">
        <v>674</v>
      </c>
      <c r="E15" s="120"/>
      <c r="F15" s="120" t="s">
        <v>675</v>
      </c>
      <c r="G15" s="123">
        <v>43055</v>
      </c>
      <c r="H15" s="123">
        <v>44195</v>
      </c>
      <c r="I15" s="236" t="s">
        <v>687</v>
      </c>
    </row>
    <row r="16" spans="1:9" s="116" customFormat="1" ht="51" x14ac:dyDescent="0.2">
      <c r="A16" s="33" t="s">
        <v>413</v>
      </c>
      <c r="B16" s="120" t="s">
        <v>693</v>
      </c>
      <c r="C16" s="120" t="s">
        <v>743</v>
      </c>
      <c r="D16" s="120" t="s">
        <v>656</v>
      </c>
      <c r="E16" s="120"/>
      <c r="F16" s="120"/>
      <c r="G16" s="121"/>
      <c r="H16" s="121"/>
      <c r="I16" s="115" t="s">
        <v>748</v>
      </c>
    </row>
    <row r="17" spans="1:9" s="116" customFormat="1" ht="17" x14ac:dyDescent="0.2">
      <c r="A17" s="31" t="s">
        <v>414</v>
      </c>
      <c r="B17" s="120"/>
      <c r="C17" s="120" t="s">
        <v>652</v>
      </c>
      <c r="D17" s="120" t="s">
        <v>676</v>
      </c>
      <c r="E17" s="120"/>
      <c r="F17" s="120" t="s">
        <v>677</v>
      </c>
      <c r="G17" s="121" t="s">
        <v>678</v>
      </c>
      <c r="H17" s="123">
        <v>44195</v>
      </c>
      <c r="I17" s="115" t="s">
        <v>679</v>
      </c>
    </row>
    <row r="18" spans="1:9" s="116" customFormat="1" ht="17" x14ac:dyDescent="0.2">
      <c r="A18" s="33" t="s">
        <v>415</v>
      </c>
      <c r="B18" s="120" t="s">
        <v>693</v>
      </c>
      <c r="C18" s="242" t="s">
        <v>703</v>
      </c>
      <c r="D18" s="242" t="s">
        <v>704</v>
      </c>
      <c r="E18" s="242"/>
      <c r="F18" s="242"/>
      <c r="G18" s="243"/>
      <c r="H18" s="243"/>
      <c r="I18" s="115" t="s">
        <v>705</v>
      </c>
    </row>
    <row r="19" spans="1:9" s="116" customFormat="1" ht="34" x14ac:dyDescent="0.2">
      <c r="A19" s="31" t="s">
        <v>416</v>
      </c>
      <c r="B19" s="120" t="s">
        <v>693</v>
      </c>
      <c r="C19" s="120" t="s">
        <v>707</v>
      </c>
      <c r="D19" s="120" t="s">
        <v>708</v>
      </c>
      <c r="E19" s="120"/>
      <c r="F19" s="120"/>
      <c r="G19" s="121"/>
      <c r="H19" s="121"/>
      <c r="I19" s="115" t="s">
        <v>709</v>
      </c>
    </row>
    <row r="20" spans="1:9" s="116" customFormat="1" ht="34" x14ac:dyDescent="0.2">
      <c r="A20" s="33" t="s">
        <v>417</v>
      </c>
      <c r="B20" s="120" t="s">
        <v>693</v>
      </c>
      <c r="C20" s="120" t="s">
        <v>710</v>
      </c>
      <c r="D20" s="120" t="s">
        <v>711</v>
      </c>
      <c r="E20" s="120"/>
      <c r="F20" s="120" t="s">
        <v>712</v>
      </c>
      <c r="G20" s="123">
        <v>42164</v>
      </c>
      <c r="H20" s="123">
        <v>44240</v>
      </c>
      <c r="I20" s="115" t="s">
        <v>713</v>
      </c>
    </row>
    <row r="21" spans="1:9" s="116" customFormat="1" ht="34" x14ac:dyDescent="0.2">
      <c r="A21" s="31" t="s">
        <v>418</v>
      </c>
      <c r="B21" s="120" t="s">
        <v>693</v>
      </c>
      <c r="C21" s="120" t="s">
        <v>718</v>
      </c>
      <c r="D21" s="120" t="s">
        <v>722</v>
      </c>
      <c r="E21" s="120"/>
      <c r="F21" s="120"/>
      <c r="G21" s="123">
        <v>44230</v>
      </c>
      <c r="H21" s="123">
        <v>44241</v>
      </c>
      <c r="I21" s="116" t="s">
        <v>717</v>
      </c>
    </row>
    <row r="22" spans="1:9" s="116" customFormat="1" ht="34" x14ac:dyDescent="0.2">
      <c r="A22" s="33" t="s">
        <v>419</v>
      </c>
      <c r="B22" s="120" t="s">
        <v>694</v>
      </c>
      <c r="C22" s="120" t="s">
        <v>721</v>
      </c>
      <c r="D22" s="120" t="s">
        <v>720</v>
      </c>
      <c r="E22" s="120"/>
      <c r="F22" s="120"/>
      <c r="G22" s="121"/>
      <c r="H22" s="123">
        <v>44241</v>
      </c>
      <c r="I22" s="122" t="s">
        <v>719</v>
      </c>
    </row>
    <row r="23" spans="1:9" s="116" customFormat="1" ht="51" x14ac:dyDescent="0.2">
      <c r="A23" s="31" t="s">
        <v>420</v>
      </c>
      <c r="B23" s="120" t="s">
        <v>694</v>
      </c>
      <c r="C23" s="245" t="s">
        <v>728</v>
      </c>
      <c r="D23" s="245" t="s">
        <v>730</v>
      </c>
      <c r="E23" s="245"/>
      <c r="F23" s="245"/>
      <c r="G23" s="246" t="s">
        <v>729</v>
      </c>
      <c r="H23" s="246">
        <v>44174</v>
      </c>
      <c r="I23" s="242" t="s">
        <v>727</v>
      </c>
    </row>
    <row r="24" spans="1:9" s="116" customFormat="1" ht="17" x14ac:dyDescent="0.2">
      <c r="A24" s="33" t="s">
        <v>421</v>
      </c>
      <c r="B24" s="120" t="s">
        <v>694</v>
      </c>
      <c r="C24" s="245" t="s">
        <v>724</v>
      </c>
      <c r="D24" s="245" t="s">
        <v>725</v>
      </c>
      <c r="E24" s="245"/>
      <c r="F24" s="245" t="s">
        <v>726</v>
      </c>
      <c r="G24" s="246">
        <v>40889</v>
      </c>
      <c r="H24" s="246">
        <v>44174</v>
      </c>
      <c r="I24" s="242" t="s">
        <v>727</v>
      </c>
    </row>
    <row r="25" spans="1:9" s="116" customFormat="1" ht="34" x14ac:dyDescent="0.2">
      <c r="A25" s="31" t="s">
        <v>422</v>
      </c>
      <c r="B25" s="120" t="s">
        <v>693</v>
      </c>
      <c r="C25" s="120" t="s">
        <v>732</v>
      </c>
      <c r="D25" s="120" t="s">
        <v>733</v>
      </c>
      <c r="E25" s="120"/>
      <c r="F25" s="120" t="s">
        <v>734</v>
      </c>
      <c r="G25" s="121"/>
      <c r="H25" s="121"/>
      <c r="I25" s="115" t="s">
        <v>735</v>
      </c>
    </row>
    <row r="26" spans="1:9" s="116" customFormat="1" ht="34" x14ac:dyDescent="0.2">
      <c r="A26" s="33" t="s">
        <v>423</v>
      </c>
      <c r="B26" s="120" t="s">
        <v>694</v>
      </c>
      <c r="C26" s="120" t="s">
        <v>739</v>
      </c>
      <c r="D26" s="120" t="s">
        <v>740</v>
      </c>
      <c r="E26" s="120"/>
      <c r="F26" s="120" t="s">
        <v>741</v>
      </c>
      <c r="G26" s="123">
        <v>42845</v>
      </c>
      <c r="H26" s="123">
        <v>44242</v>
      </c>
      <c r="I26" s="122" t="s">
        <v>742</v>
      </c>
    </row>
    <row r="27" spans="1:9" s="116" customFormat="1" ht="17" x14ac:dyDescent="0.2">
      <c r="A27" s="31" t="s">
        <v>424</v>
      </c>
      <c r="B27" s="120" t="s">
        <v>693</v>
      </c>
      <c r="C27" s="120" t="s">
        <v>750</v>
      </c>
      <c r="D27" s="120" t="s">
        <v>751</v>
      </c>
      <c r="E27" s="120"/>
      <c r="F27" s="120"/>
      <c r="G27" s="254">
        <v>2018</v>
      </c>
      <c r="H27" s="123">
        <v>44250</v>
      </c>
      <c r="I27" s="122" t="s">
        <v>749</v>
      </c>
    </row>
    <row r="28" spans="1:9" s="116" customFormat="1" ht="17" x14ac:dyDescent="0.2">
      <c r="A28" s="33" t="s">
        <v>425</v>
      </c>
      <c r="B28" s="120" t="s">
        <v>693</v>
      </c>
      <c r="C28" s="120" t="s">
        <v>762</v>
      </c>
      <c r="D28" s="120" t="s">
        <v>763</v>
      </c>
      <c r="E28" s="120"/>
      <c r="F28" s="120"/>
      <c r="G28" s="254">
        <v>2019</v>
      </c>
      <c r="H28" s="123">
        <v>44250</v>
      </c>
      <c r="I28" s="122" t="s">
        <v>761</v>
      </c>
    </row>
    <row r="29" spans="1:9" s="116" customFormat="1" ht="34" x14ac:dyDescent="0.2">
      <c r="A29" s="31" t="s">
        <v>426</v>
      </c>
      <c r="B29" s="120" t="s">
        <v>693</v>
      </c>
      <c r="C29" s="120" t="s">
        <v>766</v>
      </c>
      <c r="D29" s="120" t="s">
        <v>767</v>
      </c>
      <c r="E29" s="120"/>
      <c r="F29" s="120"/>
      <c r="G29" s="121">
        <v>2021</v>
      </c>
      <c r="H29" s="123">
        <v>44250</v>
      </c>
      <c r="I29" s="122" t="s">
        <v>765</v>
      </c>
    </row>
    <row r="30" spans="1:9" s="116" customFormat="1" ht="34" x14ac:dyDescent="0.2">
      <c r="A30" s="33" t="s">
        <v>427</v>
      </c>
      <c r="B30" s="120" t="s">
        <v>693</v>
      </c>
      <c r="C30" s="120" t="s">
        <v>775</v>
      </c>
      <c r="D30" s="120" t="s">
        <v>776</v>
      </c>
      <c r="E30" s="120"/>
      <c r="F30" s="120" t="s">
        <v>777</v>
      </c>
      <c r="G30" s="121">
        <v>2020</v>
      </c>
      <c r="H30" s="123">
        <v>44250</v>
      </c>
      <c r="I30" s="122" t="s">
        <v>770</v>
      </c>
    </row>
    <row r="31" spans="1:9" s="116" customFormat="1" ht="17" x14ac:dyDescent="0.2">
      <c r="A31" s="31" t="s">
        <v>428</v>
      </c>
      <c r="B31" s="120" t="s">
        <v>693</v>
      </c>
      <c r="C31" s="120" t="s">
        <v>773</v>
      </c>
      <c r="D31" s="120" t="s">
        <v>774</v>
      </c>
      <c r="E31" s="120"/>
      <c r="F31" s="120" t="s">
        <v>772</v>
      </c>
      <c r="G31" s="121">
        <v>2017</v>
      </c>
      <c r="H31" s="123">
        <v>44250</v>
      </c>
      <c r="I31" s="122" t="s">
        <v>771</v>
      </c>
    </row>
    <row r="32" spans="1:9" s="116" customFormat="1" ht="34" x14ac:dyDescent="0.2">
      <c r="A32" s="33" t="s">
        <v>429</v>
      </c>
      <c r="B32" s="120" t="s">
        <v>693</v>
      </c>
      <c r="C32" s="120" t="s">
        <v>780</v>
      </c>
      <c r="D32" s="120" t="s">
        <v>779</v>
      </c>
      <c r="E32" s="120"/>
      <c r="F32" s="120"/>
      <c r="G32" s="121"/>
      <c r="H32" s="123">
        <v>44250</v>
      </c>
      <c r="I32" s="122" t="s">
        <v>778</v>
      </c>
    </row>
    <row r="33" spans="1:9" s="116" customFormat="1" ht="34" x14ac:dyDescent="0.2">
      <c r="A33" s="31" t="s">
        <v>430</v>
      </c>
      <c r="B33" s="120" t="s">
        <v>693</v>
      </c>
      <c r="C33" s="120" t="s">
        <v>789</v>
      </c>
      <c r="D33" s="120" t="s">
        <v>790</v>
      </c>
      <c r="E33" s="120"/>
      <c r="F33" s="120" t="s">
        <v>788</v>
      </c>
      <c r="G33" s="121">
        <v>2017</v>
      </c>
      <c r="H33" s="123">
        <v>44250</v>
      </c>
      <c r="I33" s="122" t="s">
        <v>787</v>
      </c>
    </row>
    <row r="34" spans="1:9" s="116" customFormat="1" ht="34" x14ac:dyDescent="0.2">
      <c r="A34" s="33" t="s">
        <v>431</v>
      </c>
      <c r="B34" s="120" t="s">
        <v>695</v>
      </c>
      <c r="C34" s="120" t="s">
        <v>796</v>
      </c>
      <c r="D34" s="120" t="s">
        <v>795</v>
      </c>
      <c r="E34" s="120">
        <v>22</v>
      </c>
      <c r="F34" s="120" t="s">
        <v>794</v>
      </c>
      <c r="G34" s="121">
        <v>2016</v>
      </c>
      <c r="H34" s="123">
        <v>44250</v>
      </c>
      <c r="I34" s="122" t="s">
        <v>793</v>
      </c>
    </row>
    <row r="35" spans="1:9" ht="17" x14ac:dyDescent="0.2">
      <c r="A35" s="17" t="s">
        <v>432</v>
      </c>
      <c r="B35" s="120" t="s">
        <v>693</v>
      </c>
      <c r="C35" s="122" t="s">
        <v>799</v>
      </c>
      <c r="D35" s="122" t="s">
        <v>800</v>
      </c>
      <c r="E35" s="122"/>
      <c r="F35" s="122"/>
      <c r="G35" s="125"/>
      <c r="H35" s="123">
        <v>44250</v>
      </c>
      <c r="I35" s="122" t="s">
        <v>798</v>
      </c>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activeCell="J21" sqref="J21"/>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Design services</v>
      </c>
    </row>
    <row r="3" spans="1:10" s="147" customFormat="1" ht="31" customHeight="1" x14ac:dyDescent="0.2">
      <c r="A3" s="294" t="s">
        <v>87</v>
      </c>
      <c r="B3" s="295"/>
      <c r="C3" s="295"/>
      <c r="D3" s="295"/>
      <c r="E3" s="295"/>
      <c r="F3" s="295"/>
      <c r="G3" s="295"/>
      <c r="H3" s="295"/>
      <c r="I3" s="295"/>
      <c r="J3" s="295"/>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2">
        <f>SUMIF('Goal Risk Assessment'!$J$5:$J$252,$A8,'Goal Risk Assessment'!K$5:K$252)</f>
        <v>0</v>
      </c>
      <c r="D8" s="232">
        <f>SUMIF('Goal Risk Assessment'!$J$5:$J$252,$A8,'Goal Risk Assessment'!L$5:L$252)</f>
        <v>1</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Low</v>
      </c>
    </row>
    <row r="9" spans="1:10" ht="22" customHeight="1" x14ac:dyDescent="0.2">
      <c r="A9" s="62" t="s">
        <v>5</v>
      </c>
      <c r="B9" s="152" t="s">
        <v>76</v>
      </c>
      <c r="C9" s="153">
        <f>SUMIF('Goal Risk Assessment'!$J$5:$J$252,$A9,'Goal Risk Assessment'!K$5:K$252)</f>
        <v>0</v>
      </c>
      <c r="D9" s="153">
        <f>SUMIF('Goal Risk Assessment'!$J$5:$J$252,$A9,'Goal Risk Assessment'!L$5:L$252)</f>
        <v>2</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2</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2">
        <f>SUMIF('Goal Risk Assessment'!$J$5:$J$252,$A14,'Goal Risk Assessment'!K$5:K$252)</f>
        <v>3</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2">
        <f>SUMIF('Goal Risk Assessment'!$J$5:$J$252,$A18,'Goal Risk Assessment'!K$5:K$252)</f>
        <v>1</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1</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2" t="s">
        <v>82</v>
      </c>
      <c r="C21" s="153">
        <f>SUMIF('Goal Risk Assessment'!$J$5:$J$252,$A21,'Goal Risk Assessment'!K$5:K$252)</f>
        <v>0</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Moderate</v>
      </c>
    </row>
    <row r="22" spans="1:10" ht="22" customHeight="1" x14ac:dyDescent="0.2">
      <c r="A22" s="57" t="s">
        <v>19</v>
      </c>
      <c r="B22" s="154"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gS/p3sXSoQhFzltnmv9YkBlo5frtGQpmS0bS/TgQsvBzONfbcQg6qSTL1v5POsCNqiWZBeVv6e+vt7YAV4VqvA==" saltValue="ZR/QRU2p/p5NDeU/h1CErg=="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2021-02-26T18:15:11Z</dcterms:modified>
</cp:coreProperties>
</file>