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codeName="ThisWorkbook" autoCompressPictures="0"/>
  <mc:AlternateContent xmlns:mc="http://schemas.openxmlformats.org/markup-compatibility/2006">
    <mc:Choice Requires="x15">
      <x15ac:absPath xmlns:x15ac="http://schemas.microsoft.com/office/spreadsheetml/2010/11/ac" url="/Volumes/GoogleDrive/My Drive/Tom's working files/HM edit/1711 20210226 HM edit/FINAL for Feb 2021 scraping/Services/"/>
    </mc:Choice>
  </mc:AlternateContent>
  <xr:revisionPtr revIDLastSave="0" documentId="13_ncr:1_{F9485DA3-5705-8346-A0D9-A34018CD7006}" xr6:coauthVersionLast="46" xr6:coauthVersionMax="46" xr10:uidLastSave="{00000000-0000-0000-0000-000000000000}"/>
  <bookViews>
    <workbookView xWindow="120" yWindow="1480" windowWidth="28680" windowHeight="16520" activeTab="1" xr2:uid="{00000000-000D-0000-FFFF-FFFF00000000}"/>
  </bookViews>
  <sheets>
    <sheet name="Introduction" sheetId="7" r:id="rId1"/>
    <sheet name="Goal Risk Assessment" sheetId="9" r:id="rId2"/>
    <sheet name="References" sheetId="8" r:id="rId3"/>
    <sheet name="Risk Level Summary" sheetId="6" r:id="rId4"/>
    <sheet name="Code Key" sheetId="5" state="hidden" r:id="rId5"/>
  </sheets>
  <definedNames>
    <definedName name="_xlnm._FilterDatabase" localSheetId="1" hidden="1">'Goal Risk Assessment'!$A$3:$I$252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F26" i="7" l="1"/>
  <c r="F22" i="7" l="1"/>
  <c r="F24" i="7"/>
  <c r="F23" i="7"/>
  <c r="P64" i="9"/>
  <c r="P65" i="9"/>
  <c r="P66" i="9"/>
  <c r="P67" i="9"/>
  <c r="P5" i="9"/>
  <c r="P6" i="9"/>
  <c r="P7" i="9"/>
  <c r="P8" i="9"/>
  <c r="P9" i="9"/>
  <c r="P10" i="9"/>
  <c r="P11" i="9"/>
  <c r="P12" i="9"/>
  <c r="P13" i="9"/>
  <c r="P14" i="9"/>
  <c r="P15" i="9"/>
  <c r="P16" i="9"/>
  <c r="P17" i="9"/>
  <c r="P18" i="9"/>
  <c r="P19" i="9"/>
  <c r="P20" i="9"/>
  <c r="P21" i="9"/>
  <c r="P22" i="9"/>
  <c r="P23" i="9"/>
  <c r="P24" i="9"/>
  <c r="P25" i="9"/>
  <c r="P26" i="9"/>
  <c r="P27" i="9"/>
  <c r="P28" i="9"/>
  <c r="P29" i="9"/>
  <c r="P30" i="9"/>
  <c r="P31" i="9"/>
  <c r="P32" i="9"/>
  <c r="P33" i="9"/>
  <c r="P34" i="9"/>
  <c r="P35" i="9"/>
  <c r="P36" i="9"/>
  <c r="P37" i="9"/>
  <c r="P38" i="9"/>
  <c r="P39" i="9"/>
  <c r="H40" i="9"/>
  <c r="P40" i="9" s="1"/>
  <c r="P50" i="9"/>
  <c r="P41" i="9"/>
  <c r="P42" i="9"/>
  <c r="P43" i="9"/>
  <c r="H44" i="9"/>
  <c r="Q44" i="9" s="1"/>
  <c r="P45" i="9"/>
  <c r="P46" i="9"/>
  <c r="P47" i="9"/>
  <c r="P48" i="9"/>
  <c r="P49" i="9"/>
  <c r="P51" i="9"/>
  <c r="P52" i="9"/>
  <c r="H53" i="9"/>
  <c r="P53" i="9" s="1"/>
  <c r="P63" i="9"/>
  <c r="P62" i="9"/>
  <c r="P61" i="9"/>
  <c r="H54" i="9"/>
  <c r="P54" i="9" s="1"/>
  <c r="H55" i="9"/>
  <c r="P55" i="9" s="1"/>
  <c r="H56" i="9"/>
  <c r="P56" i="9" s="1"/>
  <c r="H57" i="9"/>
  <c r="P57" i="9" s="1"/>
  <c r="P58" i="9"/>
  <c r="H59" i="9"/>
  <c r="P59" i="9" s="1"/>
  <c r="P60" i="9"/>
  <c r="P68" i="9"/>
  <c r="P69" i="9"/>
  <c r="P70" i="9"/>
  <c r="P71" i="9"/>
  <c r="P72" i="9"/>
  <c r="H73" i="9"/>
  <c r="P73" i="9" s="1"/>
  <c r="H74" i="9"/>
  <c r="P74" i="9" s="1"/>
  <c r="H75" i="9"/>
  <c r="P75" i="9" s="1"/>
  <c r="H76" i="9"/>
  <c r="P76" i="9" s="1"/>
  <c r="H77" i="9"/>
  <c r="R77" i="9" s="1"/>
  <c r="P78" i="9"/>
  <c r="P79" i="9"/>
  <c r="P80" i="9"/>
  <c r="P81" i="9"/>
  <c r="P82" i="9"/>
  <c r="P83" i="9"/>
  <c r="P84" i="9"/>
  <c r="P85" i="9"/>
  <c r="H86" i="9"/>
  <c r="P86" i="9" s="1"/>
  <c r="P87" i="9"/>
  <c r="H88" i="9"/>
  <c r="Q88" i="9" s="1"/>
  <c r="P88" i="9"/>
  <c r="P89" i="9"/>
  <c r="H90" i="9"/>
  <c r="P90" i="9" s="1"/>
  <c r="P91" i="9"/>
  <c r="P92" i="9"/>
  <c r="H93" i="9"/>
  <c r="R93" i="9" s="1"/>
  <c r="H94" i="9"/>
  <c r="P94" i="9" s="1"/>
  <c r="P95" i="9"/>
  <c r="P96" i="9"/>
  <c r="P97" i="9"/>
  <c r="P98" i="9"/>
  <c r="P99" i="9"/>
  <c r="P100" i="9"/>
  <c r="P101" i="9"/>
  <c r="P102" i="9"/>
  <c r="P103" i="9"/>
  <c r="P104" i="9"/>
  <c r="P105" i="9"/>
  <c r="P106" i="9"/>
  <c r="P107" i="9"/>
  <c r="P108" i="9"/>
  <c r="P109" i="9"/>
  <c r="P110" i="9"/>
  <c r="P111" i="9"/>
  <c r="P112" i="9"/>
  <c r="P113" i="9"/>
  <c r="P114" i="9"/>
  <c r="P115" i="9"/>
  <c r="P116" i="9"/>
  <c r="P117" i="9"/>
  <c r="P118" i="9"/>
  <c r="P119" i="9"/>
  <c r="H120" i="9"/>
  <c r="R120" i="9" s="1"/>
  <c r="H121" i="9"/>
  <c r="P121" i="9"/>
  <c r="H122" i="9"/>
  <c r="P122" i="9" s="1"/>
  <c r="P123" i="9"/>
  <c r="H124" i="9"/>
  <c r="P124" i="9" s="1"/>
  <c r="H125" i="9"/>
  <c r="P125" i="9" s="1"/>
  <c r="H126" i="9"/>
  <c r="H150" i="9" s="1"/>
  <c r="H127" i="9"/>
  <c r="P127" i="9" s="1"/>
  <c r="P128" i="9"/>
  <c r="P129" i="9"/>
  <c r="P130" i="9"/>
  <c r="P131" i="9"/>
  <c r="H132" i="9"/>
  <c r="P132" i="9" s="1"/>
  <c r="G17" i="6" s="1"/>
  <c r="P133" i="9"/>
  <c r="P134" i="9"/>
  <c r="P135" i="9"/>
  <c r="H136" i="9"/>
  <c r="P136" i="9" s="1"/>
  <c r="H137" i="9"/>
  <c r="P137" i="9" s="1"/>
  <c r="H138" i="9"/>
  <c r="O138" i="9" s="1"/>
  <c r="H139" i="9"/>
  <c r="P139" i="9" s="1"/>
  <c r="H140" i="9"/>
  <c r="P140" i="9"/>
  <c r="H141" i="9"/>
  <c r="P141" i="9" s="1"/>
  <c r="H142" i="9"/>
  <c r="P142" i="9"/>
  <c r="H143" i="9"/>
  <c r="P143" i="9" s="1"/>
  <c r="H144" i="9"/>
  <c r="P144" i="9"/>
  <c r="H145" i="9"/>
  <c r="P145" i="9" s="1"/>
  <c r="H146" i="9"/>
  <c r="P146" i="9"/>
  <c r="H147" i="9"/>
  <c r="P147" i="9" s="1"/>
  <c r="H151" i="9"/>
  <c r="P151" i="9"/>
  <c r="P152" i="9"/>
  <c r="P153" i="9"/>
  <c r="P154" i="9"/>
  <c r="P155" i="9"/>
  <c r="P156" i="9"/>
  <c r="P157" i="9"/>
  <c r="P158" i="9"/>
  <c r="P159" i="9"/>
  <c r="P160" i="9"/>
  <c r="P161" i="9"/>
  <c r="P162" i="9"/>
  <c r="H163" i="9"/>
  <c r="P163" i="9" s="1"/>
  <c r="H164" i="9"/>
  <c r="P168" i="9"/>
  <c r="P165" i="9"/>
  <c r="P166" i="9"/>
  <c r="P167" i="9"/>
  <c r="H169" i="9"/>
  <c r="P169" i="9" s="1"/>
  <c r="H170" i="9"/>
  <c r="O170" i="9" s="1"/>
  <c r="H171" i="9"/>
  <c r="P171" i="9" s="1"/>
  <c r="H172" i="9"/>
  <c r="Q172" i="9" s="1"/>
  <c r="P172" i="9"/>
  <c r="H173" i="9"/>
  <c r="P173" i="9" s="1"/>
  <c r="H174" i="9"/>
  <c r="P174" i="9"/>
  <c r="H175" i="9"/>
  <c r="P175" i="9" s="1"/>
  <c r="H176" i="9"/>
  <c r="Q176" i="9" s="1"/>
  <c r="P176" i="9"/>
  <c r="H177" i="9"/>
  <c r="P177" i="9" s="1"/>
  <c r="H178" i="9"/>
  <c r="P178" i="9"/>
  <c r="H179" i="9"/>
  <c r="P179" i="9" s="1"/>
  <c r="H180" i="9"/>
  <c r="Q180" i="9" s="1"/>
  <c r="P180" i="9"/>
  <c r="H181" i="9"/>
  <c r="P181" i="9" s="1"/>
  <c r="H182" i="9"/>
  <c r="P182" i="9"/>
  <c r="H183" i="9"/>
  <c r="P183" i="9" s="1"/>
  <c r="H184" i="9"/>
  <c r="P185" i="9"/>
  <c r="P186" i="9"/>
  <c r="P187" i="9"/>
  <c r="P188" i="9"/>
  <c r="P189" i="9"/>
  <c r="P190" i="9"/>
  <c r="P191" i="9"/>
  <c r="P192" i="9"/>
  <c r="P193" i="9"/>
  <c r="P194" i="9"/>
  <c r="P195" i="9"/>
  <c r="P196" i="9"/>
  <c r="P197" i="9"/>
  <c r="P198" i="9"/>
  <c r="P199" i="9"/>
  <c r="P200" i="9"/>
  <c r="P201" i="9"/>
  <c r="P202" i="9"/>
  <c r="P203" i="9"/>
  <c r="P204" i="9"/>
  <c r="P205" i="9"/>
  <c r="P206" i="9"/>
  <c r="P207" i="9"/>
  <c r="P208" i="9"/>
  <c r="P209" i="9"/>
  <c r="P210" i="9"/>
  <c r="P211" i="9"/>
  <c r="P212" i="9"/>
  <c r="P213" i="9"/>
  <c r="P214" i="9"/>
  <c r="P215" i="9"/>
  <c r="P216" i="9"/>
  <c r="P217" i="9"/>
  <c r="P218" i="9"/>
  <c r="P219" i="9"/>
  <c r="P220" i="9"/>
  <c r="P221" i="9"/>
  <c r="P222" i="9"/>
  <c r="H223" i="9"/>
  <c r="P223" i="9" s="1"/>
  <c r="H224" i="9"/>
  <c r="P224" i="9" s="1"/>
  <c r="P225" i="9"/>
  <c r="P226" i="9"/>
  <c r="H227" i="9"/>
  <c r="P227" i="9" s="1"/>
  <c r="P228" i="9"/>
  <c r="P229" i="9"/>
  <c r="P230" i="9"/>
  <c r="P231" i="9"/>
  <c r="P232" i="9"/>
  <c r="P233" i="9"/>
  <c r="P234" i="9"/>
  <c r="P235" i="9"/>
  <c r="P236" i="9"/>
  <c r="P237" i="9"/>
  <c r="P238" i="9"/>
  <c r="H239" i="9"/>
  <c r="P239" i="9" s="1"/>
  <c r="P240" i="9"/>
  <c r="P241" i="9"/>
  <c r="H242" i="9"/>
  <c r="P242" i="9" s="1"/>
  <c r="P243" i="9"/>
  <c r="P244" i="9"/>
  <c r="P245" i="9"/>
  <c r="P246" i="9"/>
  <c r="P247" i="9"/>
  <c r="P248" i="9"/>
  <c r="P249" i="9"/>
  <c r="P250" i="9"/>
  <c r="P251" i="9"/>
  <c r="P252" i="9"/>
  <c r="Q64" i="9"/>
  <c r="Q65" i="9"/>
  <c r="Q66" i="9"/>
  <c r="Q67" i="9"/>
  <c r="Q68" i="9"/>
  <c r="Q72" i="9"/>
  <c r="Q70" i="9"/>
  <c r="Q71" i="9"/>
  <c r="Q5" i="9"/>
  <c r="Q6" i="9"/>
  <c r="Q7" i="9"/>
  <c r="Q8" i="9"/>
  <c r="Q9" i="9"/>
  <c r="Q10" i="9"/>
  <c r="Q11" i="9"/>
  <c r="Q12" i="9"/>
  <c r="Q13" i="9"/>
  <c r="Q14" i="9"/>
  <c r="Q15" i="9"/>
  <c r="Q16" i="9"/>
  <c r="Q17" i="9"/>
  <c r="Q18" i="9"/>
  <c r="Q19" i="9"/>
  <c r="Q20" i="9"/>
  <c r="Q21" i="9"/>
  <c r="Q22" i="9"/>
  <c r="Q23" i="9"/>
  <c r="Q24" i="9"/>
  <c r="Q25" i="9"/>
  <c r="Q26" i="9"/>
  <c r="Q27" i="9"/>
  <c r="Q28" i="9"/>
  <c r="Q29" i="9"/>
  <c r="Q30" i="9"/>
  <c r="Q31" i="9"/>
  <c r="Q32" i="9"/>
  <c r="Q33" i="9"/>
  <c r="Q34" i="9"/>
  <c r="Q35" i="9"/>
  <c r="Q36" i="9"/>
  <c r="Q37" i="9"/>
  <c r="Q38" i="9"/>
  <c r="Q39" i="9"/>
  <c r="Q41" i="9"/>
  <c r="Q42" i="9"/>
  <c r="Q43" i="9"/>
  <c r="Q45" i="9"/>
  <c r="Q46" i="9"/>
  <c r="Q47" i="9"/>
  <c r="Q48" i="9"/>
  <c r="Q49" i="9"/>
  <c r="Q50" i="9"/>
  <c r="Q51" i="9"/>
  <c r="Q52" i="9"/>
  <c r="Q53" i="9"/>
  <c r="Q54" i="9"/>
  <c r="Q55" i="9"/>
  <c r="Q56" i="9"/>
  <c r="Q57" i="9"/>
  <c r="Q58" i="9"/>
  <c r="Q59" i="9"/>
  <c r="Q60" i="9"/>
  <c r="Q61" i="9"/>
  <c r="Q62" i="9"/>
  <c r="Q63" i="9"/>
  <c r="Q69" i="9"/>
  <c r="Q73" i="9"/>
  <c r="Q75" i="9"/>
  <c r="Q77" i="9"/>
  <c r="Q78" i="9"/>
  <c r="Q79" i="9"/>
  <c r="Q80" i="9"/>
  <c r="Q81" i="9"/>
  <c r="Q82" i="9"/>
  <c r="Q83" i="9"/>
  <c r="Q84" i="9"/>
  <c r="Q85" i="9"/>
  <c r="Q87" i="9"/>
  <c r="Q89" i="9"/>
  <c r="Q91" i="9"/>
  <c r="Q92" i="9"/>
  <c r="Q93" i="9"/>
  <c r="Q95" i="9"/>
  <c r="Q96" i="9"/>
  <c r="Q97" i="9"/>
  <c r="Q98" i="9"/>
  <c r="Q99" i="9"/>
  <c r="Q100" i="9"/>
  <c r="Q101" i="9"/>
  <c r="Q102" i="9"/>
  <c r="Q103" i="9"/>
  <c r="Q104" i="9"/>
  <c r="Q105" i="9"/>
  <c r="Q106" i="9"/>
  <c r="Q107" i="9"/>
  <c r="Q108" i="9"/>
  <c r="Q109" i="9"/>
  <c r="Q110" i="9"/>
  <c r="Q111" i="9"/>
  <c r="Q112" i="9"/>
  <c r="Q119" i="9"/>
  <c r="Q113" i="9"/>
  <c r="Q114" i="9"/>
  <c r="Q115" i="9"/>
  <c r="Q116" i="9"/>
  <c r="Q117" i="9"/>
  <c r="Q118" i="9"/>
  <c r="Q120" i="9"/>
  <c r="Q121" i="9"/>
  <c r="Q122" i="9"/>
  <c r="Q123" i="9"/>
  <c r="Q124" i="9"/>
  <c r="Q126" i="9"/>
  <c r="Q128" i="9"/>
  <c r="Q129" i="9"/>
  <c r="Q130" i="9"/>
  <c r="Q131" i="9"/>
  <c r="Q132" i="9"/>
  <c r="Q133" i="9"/>
  <c r="Q134" i="9"/>
  <c r="Q135" i="9"/>
  <c r="Q136" i="9"/>
  <c r="Q137" i="9"/>
  <c r="Q139" i="9"/>
  <c r="Q140" i="9"/>
  <c r="Q141" i="9"/>
  <c r="Q142" i="9"/>
  <c r="Q143" i="9"/>
  <c r="Q144" i="9"/>
  <c r="Q145" i="9"/>
  <c r="Q146" i="9"/>
  <c r="Q147" i="9"/>
  <c r="Q151" i="9"/>
  <c r="Q152" i="9"/>
  <c r="Q153" i="9"/>
  <c r="Q154" i="9"/>
  <c r="Q155" i="9"/>
  <c r="Q156" i="9"/>
  <c r="Q157" i="9"/>
  <c r="Q158" i="9"/>
  <c r="Q159" i="9"/>
  <c r="Q160" i="9"/>
  <c r="Q161" i="9"/>
  <c r="Q162" i="9"/>
  <c r="Q163" i="9"/>
  <c r="Q165" i="9"/>
  <c r="Q166" i="9"/>
  <c r="Q167" i="9"/>
  <c r="Q168" i="9"/>
  <c r="Q169" i="9"/>
  <c r="Q170" i="9"/>
  <c r="Q171" i="9"/>
  <c r="Q173" i="9"/>
  <c r="Q174" i="9"/>
  <c r="Q175" i="9"/>
  <c r="Q177" i="9"/>
  <c r="Q178" i="9"/>
  <c r="Q179" i="9"/>
  <c r="Q181" i="9"/>
  <c r="Q182" i="9"/>
  <c r="Q183" i="9"/>
  <c r="Q185" i="9"/>
  <c r="Q186" i="9"/>
  <c r="Q187" i="9"/>
  <c r="Q188" i="9"/>
  <c r="Q189" i="9"/>
  <c r="Q190" i="9"/>
  <c r="Q191" i="9"/>
  <c r="Q192" i="9"/>
  <c r="Q193" i="9"/>
  <c r="Q194" i="9"/>
  <c r="Q195" i="9"/>
  <c r="Q196" i="9"/>
  <c r="Q197" i="9"/>
  <c r="Q198" i="9"/>
  <c r="Q199" i="9"/>
  <c r="Q200" i="9"/>
  <c r="Q201" i="9"/>
  <c r="Q202" i="9"/>
  <c r="Q203" i="9"/>
  <c r="Q204" i="9"/>
  <c r="Q205" i="9"/>
  <c r="Q206" i="9"/>
  <c r="Q207" i="9"/>
  <c r="Q208" i="9"/>
  <c r="Q209" i="9"/>
  <c r="Q210" i="9"/>
  <c r="Q211" i="9"/>
  <c r="Q212" i="9"/>
  <c r="Q213" i="9"/>
  <c r="Q214" i="9"/>
  <c r="Q215" i="9"/>
  <c r="Q216" i="9"/>
  <c r="Q217" i="9"/>
  <c r="Q218" i="9"/>
  <c r="Q219" i="9"/>
  <c r="Q220" i="9"/>
  <c r="Q221" i="9"/>
  <c r="Q222" i="9"/>
  <c r="Q225" i="9"/>
  <c r="Q226" i="9"/>
  <c r="Q227" i="9"/>
  <c r="Q228" i="9"/>
  <c r="Q229" i="9"/>
  <c r="Q230" i="9"/>
  <c r="Q231" i="9"/>
  <c r="Q232" i="9"/>
  <c r="Q233" i="9"/>
  <c r="Q234" i="9"/>
  <c r="Q235" i="9"/>
  <c r="Q236" i="9"/>
  <c r="Q237" i="9"/>
  <c r="Q238" i="9"/>
  <c r="Q240" i="9"/>
  <c r="Q241" i="9"/>
  <c r="Q243" i="9"/>
  <c r="Q244" i="9"/>
  <c r="Q245" i="9"/>
  <c r="Q246" i="9"/>
  <c r="Q247" i="9"/>
  <c r="Q248" i="9"/>
  <c r="Q249" i="9"/>
  <c r="Q250" i="9"/>
  <c r="Q251" i="9"/>
  <c r="Q252" i="9"/>
  <c r="R64" i="9"/>
  <c r="R65" i="9"/>
  <c r="R66" i="9"/>
  <c r="R67" i="9"/>
  <c r="R5" i="9"/>
  <c r="R6" i="9"/>
  <c r="R7" i="9"/>
  <c r="R8" i="9"/>
  <c r="R9" i="9"/>
  <c r="R10" i="9"/>
  <c r="R11" i="9"/>
  <c r="R12" i="9"/>
  <c r="R13" i="9"/>
  <c r="R14" i="9"/>
  <c r="R15" i="9"/>
  <c r="R16" i="9"/>
  <c r="R17" i="9"/>
  <c r="R18" i="9"/>
  <c r="R19" i="9"/>
  <c r="R20" i="9"/>
  <c r="R21" i="9"/>
  <c r="R22" i="9"/>
  <c r="R23" i="9"/>
  <c r="R24" i="9"/>
  <c r="R25" i="9"/>
  <c r="R26" i="9"/>
  <c r="R27" i="9"/>
  <c r="R28" i="9"/>
  <c r="R29" i="9"/>
  <c r="R30" i="9"/>
  <c r="R31" i="9"/>
  <c r="R32" i="9"/>
  <c r="R33" i="9"/>
  <c r="R34" i="9"/>
  <c r="R35" i="9"/>
  <c r="R36" i="9"/>
  <c r="R37" i="9"/>
  <c r="R38" i="9"/>
  <c r="R39" i="9"/>
  <c r="R40" i="9"/>
  <c r="R41" i="9"/>
  <c r="R42" i="9"/>
  <c r="R43" i="9"/>
  <c r="R45" i="9"/>
  <c r="R46" i="9"/>
  <c r="R47" i="9"/>
  <c r="R48" i="9"/>
  <c r="R49" i="9"/>
  <c r="R50" i="9"/>
  <c r="R51" i="9"/>
  <c r="R52" i="9"/>
  <c r="R53" i="9"/>
  <c r="R54" i="9"/>
  <c r="R55" i="9"/>
  <c r="R56" i="9"/>
  <c r="R57" i="9"/>
  <c r="R58" i="9"/>
  <c r="R59" i="9"/>
  <c r="R60" i="9"/>
  <c r="R61" i="9"/>
  <c r="R62" i="9"/>
  <c r="R63" i="9"/>
  <c r="R68" i="9"/>
  <c r="R69" i="9"/>
  <c r="R70" i="9"/>
  <c r="R71" i="9"/>
  <c r="R72" i="9"/>
  <c r="R73" i="9"/>
  <c r="R76" i="9"/>
  <c r="R78" i="9"/>
  <c r="R79" i="9"/>
  <c r="R80" i="9"/>
  <c r="R81" i="9"/>
  <c r="R82" i="9"/>
  <c r="R83" i="9"/>
  <c r="R84" i="9"/>
  <c r="R85" i="9"/>
  <c r="R86" i="9"/>
  <c r="R87" i="9"/>
  <c r="R88" i="9"/>
  <c r="R89" i="9"/>
  <c r="R90" i="9"/>
  <c r="R91" i="9"/>
  <c r="R92" i="9"/>
  <c r="R94" i="9"/>
  <c r="R95" i="9"/>
  <c r="R96" i="9"/>
  <c r="R97" i="9"/>
  <c r="R98" i="9"/>
  <c r="R99" i="9"/>
  <c r="R100" i="9"/>
  <c r="R101" i="9"/>
  <c r="R102" i="9"/>
  <c r="R103" i="9"/>
  <c r="R104" i="9"/>
  <c r="R105" i="9"/>
  <c r="R106" i="9"/>
  <c r="R107" i="9"/>
  <c r="R108" i="9"/>
  <c r="I14" i="6" s="1"/>
  <c r="R109" i="9"/>
  <c r="R110" i="9"/>
  <c r="R111" i="9"/>
  <c r="R112" i="9"/>
  <c r="R113" i="9"/>
  <c r="R114" i="9"/>
  <c r="R115" i="9"/>
  <c r="R116" i="9"/>
  <c r="R117" i="9"/>
  <c r="R118" i="9"/>
  <c r="R119" i="9"/>
  <c r="R121" i="9"/>
  <c r="R122" i="9"/>
  <c r="R123" i="9"/>
  <c r="R124" i="9"/>
  <c r="R126" i="9"/>
  <c r="R128" i="9"/>
  <c r="R129" i="9"/>
  <c r="R130" i="9"/>
  <c r="R131" i="9"/>
  <c r="R132" i="9"/>
  <c r="R133" i="9"/>
  <c r="R134" i="9"/>
  <c r="R135" i="9"/>
  <c r="R136" i="9"/>
  <c r="R137" i="9"/>
  <c r="R139" i="9"/>
  <c r="R140" i="9"/>
  <c r="R141" i="9"/>
  <c r="R142" i="9"/>
  <c r="R143" i="9"/>
  <c r="R144" i="9"/>
  <c r="R145" i="9"/>
  <c r="R146" i="9"/>
  <c r="R147" i="9"/>
  <c r="R151" i="9"/>
  <c r="R152" i="9"/>
  <c r="R153" i="9"/>
  <c r="R154" i="9"/>
  <c r="R155" i="9"/>
  <c r="R156" i="9"/>
  <c r="R157" i="9"/>
  <c r="R158" i="9"/>
  <c r="R159" i="9"/>
  <c r="R160" i="9"/>
  <c r="R161" i="9"/>
  <c r="R162" i="9"/>
  <c r="R163" i="9"/>
  <c r="R165" i="9"/>
  <c r="R166" i="9"/>
  <c r="R167" i="9"/>
  <c r="R168" i="9"/>
  <c r="R169" i="9"/>
  <c r="R170" i="9"/>
  <c r="R171" i="9"/>
  <c r="R172" i="9"/>
  <c r="R173" i="9"/>
  <c r="R174" i="9"/>
  <c r="R175" i="9"/>
  <c r="R176" i="9"/>
  <c r="R177" i="9"/>
  <c r="R178" i="9"/>
  <c r="R179" i="9"/>
  <c r="R180" i="9"/>
  <c r="R181" i="9"/>
  <c r="R182" i="9"/>
  <c r="R183" i="9"/>
  <c r="R185" i="9"/>
  <c r="R186" i="9"/>
  <c r="R187" i="9"/>
  <c r="R188" i="9"/>
  <c r="R189" i="9"/>
  <c r="R190" i="9"/>
  <c r="R191" i="9"/>
  <c r="R192" i="9"/>
  <c r="R193" i="9"/>
  <c r="R194" i="9"/>
  <c r="R195" i="9"/>
  <c r="R196" i="9"/>
  <c r="R197" i="9"/>
  <c r="R198" i="9"/>
  <c r="R199" i="9"/>
  <c r="R200" i="9"/>
  <c r="R201" i="9"/>
  <c r="R202" i="9"/>
  <c r="R203" i="9"/>
  <c r="R204" i="9"/>
  <c r="R205" i="9"/>
  <c r="R206" i="9"/>
  <c r="R207" i="9"/>
  <c r="R208" i="9"/>
  <c r="R209" i="9"/>
  <c r="I22" i="6"/>
  <c r="R210" i="9"/>
  <c r="R211" i="9"/>
  <c r="R212" i="9"/>
  <c r="R213" i="9"/>
  <c r="R214" i="9"/>
  <c r="R215" i="9"/>
  <c r="R216" i="9"/>
  <c r="R217" i="9"/>
  <c r="R218" i="9"/>
  <c r="R219" i="9"/>
  <c r="R220" i="9"/>
  <c r="R221" i="9"/>
  <c r="R222" i="9"/>
  <c r="R224" i="9"/>
  <c r="R225" i="9"/>
  <c r="R226" i="9"/>
  <c r="R227" i="9"/>
  <c r="R228" i="9"/>
  <c r="R229" i="9"/>
  <c r="R230" i="9"/>
  <c r="R231" i="9"/>
  <c r="R232" i="9"/>
  <c r="R233" i="9"/>
  <c r="R234" i="9"/>
  <c r="I25" i="6" s="1"/>
  <c r="R235" i="9"/>
  <c r="R236" i="9"/>
  <c r="R237" i="9"/>
  <c r="R238" i="9"/>
  <c r="R240" i="9"/>
  <c r="R241" i="9"/>
  <c r="R242" i="9"/>
  <c r="R243" i="9"/>
  <c r="R244" i="9"/>
  <c r="R245" i="9"/>
  <c r="R246" i="9"/>
  <c r="R247" i="9"/>
  <c r="R248" i="9"/>
  <c r="R249" i="9"/>
  <c r="R250" i="9"/>
  <c r="R251" i="9"/>
  <c r="R252" i="9"/>
  <c r="H14" i="6"/>
  <c r="H22" i="6"/>
  <c r="G23" i="6"/>
  <c r="H23" i="6"/>
  <c r="H25" i="6"/>
  <c r="G27" i="6"/>
  <c r="O64" i="9"/>
  <c r="O65" i="9"/>
  <c r="O66" i="9"/>
  <c r="O67" i="9"/>
  <c r="O68" i="9"/>
  <c r="O72" i="9"/>
  <c r="O70" i="9"/>
  <c r="O71" i="9"/>
  <c r="O5" i="9"/>
  <c r="O6" i="9"/>
  <c r="O7" i="9"/>
  <c r="O8" i="9"/>
  <c r="O9" i="9"/>
  <c r="O10" i="9"/>
  <c r="O11" i="9"/>
  <c r="O12" i="9"/>
  <c r="O13" i="9"/>
  <c r="O14" i="9"/>
  <c r="O15" i="9"/>
  <c r="O16" i="9"/>
  <c r="O17" i="9"/>
  <c r="O18" i="9"/>
  <c r="O19" i="9"/>
  <c r="O20" i="9"/>
  <c r="O21" i="9"/>
  <c r="O22" i="9"/>
  <c r="O23" i="9"/>
  <c r="O24" i="9"/>
  <c r="O25" i="9"/>
  <c r="O26" i="9"/>
  <c r="O27" i="9"/>
  <c r="O28" i="9"/>
  <c r="O29" i="9"/>
  <c r="O30" i="9"/>
  <c r="O31" i="9"/>
  <c r="O32" i="9"/>
  <c r="O33" i="9"/>
  <c r="O34" i="9"/>
  <c r="O35" i="9"/>
  <c r="O36" i="9"/>
  <c r="O37" i="9"/>
  <c r="O38" i="9"/>
  <c r="O39" i="9"/>
  <c r="O40" i="9"/>
  <c r="O41" i="9"/>
  <c r="O42" i="9"/>
  <c r="O43" i="9"/>
  <c r="O44" i="9"/>
  <c r="O45" i="9"/>
  <c r="O46" i="9"/>
  <c r="O47" i="9"/>
  <c r="O48" i="9"/>
  <c r="O49" i="9"/>
  <c r="O50" i="9"/>
  <c r="O51" i="9"/>
  <c r="O52" i="9"/>
  <c r="O53" i="9"/>
  <c r="O54" i="9"/>
  <c r="O55" i="9"/>
  <c r="O56" i="9"/>
  <c r="O57" i="9"/>
  <c r="O58" i="9"/>
  <c r="O59" i="9"/>
  <c r="O60" i="9"/>
  <c r="O61" i="9"/>
  <c r="O62" i="9"/>
  <c r="O63" i="9"/>
  <c r="O69" i="9"/>
  <c r="O73" i="9"/>
  <c r="O75" i="9"/>
  <c r="O76" i="9"/>
  <c r="O78" i="9"/>
  <c r="O79" i="9"/>
  <c r="O80" i="9"/>
  <c r="O81" i="9"/>
  <c r="O82" i="9"/>
  <c r="O83" i="9"/>
  <c r="O84" i="9"/>
  <c r="O85" i="9"/>
  <c r="O86" i="9"/>
  <c r="O87" i="9"/>
  <c r="O88" i="9"/>
  <c r="O89" i="9"/>
  <c r="O90" i="9"/>
  <c r="O91" i="9"/>
  <c r="O92" i="9"/>
  <c r="O94" i="9"/>
  <c r="O95" i="9"/>
  <c r="O96" i="9"/>
  <c r="O97" i="9"/>
  <c r="O98" i="9"/>
  <c r="O99" i="9"/>
  <c r="O100" i="9"/>
  <c r="O101" i="9"/>
  <c r="O102" i="9"/>
  <c r="O103" i="9"/>
  <c r="O104" i="9"/>
  <c r="O105" i="9"/>
  <c r="O106" i="9"/>
  <c r="O107" i="9"/>
  <c r="O108" i="9"/>
  <c r="O109" i="9"/>
  <c r="O110" i="9"/>
  <c r="O111" i="9"/>
  <c r="O112" i="9"/>
  <c r="O119" i="9"/>
  <c r="O113" i="9"/>
  <c r="O114" i="9"/>
  <c r="O115" i="9"/>
  <c r="O116" i="9"/>
  <c r="O117" i="9"/>
  <c r="O118" i="9"/>
  <c r="O120" i="9"/>
  <c r="O121" i="9"/>
  <c r="O122" i="9"/>
  <c r="O123" i="9"/>
  <c r="O124" i="9"/>
  <c r="O125" i="9"/>
  <c r="O126" i="9"/>
  <c r="O128" i="9"/>
  <c r="O129" i="9"/>
  <c r="O130" i="9"/>
  <c r="O131" i="9"/>
  <c r="O132" i="9"/>
  <c r="F17" i="6" s="1"/>
  <c r="O133" i="9"/>
  <c r="O134" i="9"/>
  <c r="O135" i="9"/>
  <c r="O136" i="9"/>
  <c r="O137" i="9"/>
  <c r="O139" i="9"/>
  <c r="O140" i="9"/>
  <c r="O141" i="9"/>
  <c r="O142" i="9"/>
  <c r="O143" i="9"/>
  <c r="O144" i="9"/>
  <c r="O145" i="9"/>
  <c r="O146" i="9"/>
  <c r="O147" i="9"/>
  <c r="O151" i="9"/>
  <c r="O152" i="9"/>
  <c r="O153" i="9"/>
  <c r="O154" i="9"/>
  <c r="O155" i="9"/>
  <c r="O156" i="9"/>
  <c r="O157" i="9"/>
  <c r="O168" i="9"/>
  <c r="O158" i="9"/>
  <c r="O159" i="9"/>
  <c r="O160" i="9"/>
  <c r="O161" i="9"/>
  <c r="O162" i="9"/>
  <c r="O163" i="9"/>
  <c r="O165" i="9"/>
  <c r="O166" i="9"/>
  <c r="O167" i="9"/>
  <c r="O169" i="9"/>
  <c r="O171" i="9"/>
  <c r="O172" i="9"/>
  <c r="O173" i="9"/>
  <c r="O174" i="9"/>
  <c r="O175" i="9"/>
  <c r="O176" i="9"/>
  <c r="O177" i="9"/>
  <c r="O178" i="9"/>
  <c r="O179" i="9"/>
  <c r="O180" i="9"/>
  <c r="O181" i="9"/>
  <c r="O182" i="9"/>
  <c r="O183" i="9"/>
  <c r="O185" i="9"/>
  <c r="O186" i="9"/>
  <c r="O187" i="9"/>
  <c r="O188" i="9"/>
  <c r="O189" i="9"/>
  <c r="O190" i="9"/>
  <c r="O191" i="9"/>
  <c r="O192" i="9"/>
  <c r="O193" i="9"/>
  <c r="O194" i="9"/>
  <c r="O195" i="9"/>
  <c r="O196" i="9"/>
  <c r="O197" i="9"/>
  <c r="O198" i="9"/>
  <c r="O199" i="9"/>
  <c r="O200" i="9"/>
  <c r="O201" i="9"/>
  <c r="O202" i="9"/>
  <c r="O203" i="9"/>
  <c r="O204" i="9"/>
  <c r="O205" i="9"/>
  <c r="O206" i="9"/>
  <c r="O207" i="9"/>
  <c r="O208" i="9"/>
  <c r="O209" i="9"/>
  <c r="O210" i="9"/>
  <c r="O211" i="9"/>
  <c r="O212" i="9"/>
  <c r="O213" i="9"/>
  <c r="O214" i="9"/>
  <c r="O215" i="9"/>
  <c r="O216" i="9"/>
  <c r="O217" i="9"/>
  <c r="O218" i="9"/>
  <c r="O219" i="9"/>
  <c r="O220" i="9"/>
  <c r="O221" i="9"/>
  <c r="O222" i="9"/>
  <c r="O223" i="9"/>
  <c r="O224" i="9"/>
  <c r="O225" i="9"/>
  <c r="O226" i="9"/>
  <c r="O227" i="9"/>
  <c r="O228" i="9"/>
  <c r="O229" i="9"/>
  <c r="O230" i="9"/>
  <c r="O231" i="9"/>
  <c r="O232" i="9"/>
  <c r="O233" i="9"/>
  <c r="O234" i="9"/>
  <c r="O235" i="9"/>
  <c r="O236" i="9"/>
  <c r="O237" i="9"/>
  <c r="O238" i="9"/>
  <c r="O239" i="9"/>
  <c r="O240" i="9"/>
  <c r="O241" i="9"/>
  <c r="O242" i="9"/>
  <c r="O243" i="9"/>
  <c r="O244" i="9"/>
  <c r="O245" i="9"/>
  <c r="O246" i="9"/>
  <c r="O247" i="9"/>
  <c r="O248" i="9"/>
  <c r="O249" i="9"/>
  <c r="O250" i="9"/>
  <c r="O251" i="9"/>
  <c r="O252" i="9"/>
  <c r="M64" i="9"/>
  <c r="M65" i="9"/>
  <c r="M66" i="9"/>
  <c r="M67" i="9"/>
  <c r="M5" i="9"/>
  <c r="M6" i="9"/>
  <c r="M7" i="9"/>
  <c r="M8" i="9"/>
  <c r="M9" i="9"/>
  <c r="M10" i="9"/>
  <c r="M11" i="9"/>
  <c r="M12" i="9"/>
  <c r="M13" i="9"/>
  <c r="M14" i="9"/>
  <c r="M15" i="9"/>
  <c r="M16" i="9"/>
  <c r="M17" i="9"/>
  <c r="M18" i="9"/>
  <c r="M19" i="9"/>
  <c r="M20" i="9"/>
  <c r="M21" i="9"/>
  <c r="M22" i="9"/>
  <c r="M23" i="9"/>
  <c r="M24" i="9"/>
  <c r="M25" i="9"/>
  <c r="M26" i="9"/>
  <c r="M27" i="9"/>
  <c r="M28" i="9"/>
  <c r="M29" i="9"/>
  <c r="M30" i="9"/>
  <c r="M31" i="9"/>
  <c r="M32" i="9"/>
  <c r="M33" i="9"/>
  <c r="M34" i="9"/>
  <c r="M35" i="9"/>
  <c r="M36" i="9"/>
  <c r="M37" i="9"/>
  <c r="M38" i="9"/>
  <c r="M39" i="9"/>
  <c r="M40" i="9"/>
  <c r="M41" i="9"/>
  <c r="M42" i="9"/>
  <c r="M43" i="9"/>
  <c r="M44" i="9"/>
  <c r="M45" i="9"/>
  <c r="M46" i="9"/>
  <c r="M47" i="9"/>
  <c r="M48" i="9"/>
  <c r="M49" i="9"/>
  <c r="M50" i="9"/>
  <c r="M51" i="9"/>
  <c r="M52" i="9"/>
  <c r="M53" i="9"/>
  <c r="M54" i="9"/>
  <c r="M55" i="9"/>
  <c r="M56" i="9"/>
  <c r="M57" i="9"/>
  <c r="M58" i="9"/>
  <c r="M59" i="9"/>
  <c r="M60" i="9"/>
  <c r="M61" i="9"/>
  <c r="M62" i="9"/>
  <c r="M63" i="9"/>
  <c r="M68" i="9"/>
  <c r="M69" i="9"/>
  <c r="M70" i="9"/>
  <c r="M71" i="9"/>
  <c r="M72" i="9"/>
  <c r="M73" i="9"/>
  <c r="M74" i="9"/>
  <c r="M75" i="9"/>
  <c r="M77" i="9"/>
  <c r="M78" i="9"/>
  <c r="M79" i="9"/>
  <c r="M80" i="9"/>
  <c r="M81" i="9"/>
  <c r="M82" i="9"/>
  <c r="M83" i="9"/>
  <c r="M84" i="9"/>
  <c r="M85" i="9"/>
  <c r="M86" i="9"/>
  <c r="M87" i="9"/>
  <c r="M88" i="9"/>
  <c r="M89" i="9"/>
  <c r="M90" i="9"/>
  <c r="M91" i="9"/>
  <c r="M92" i="9"/>
  <c r="M93" i="9"/>
  <c r="M94" i="9"/>
  <c r="M95" i="9"/>
  <c r="M96" i="9"/>
  <c r="M97" i="9"/>
  <c r="M98" i="9"/>
  <c r="M99" i="9"/>
  <c r="M100" i="9"/>
  <c r="M101" i="9"/>
  <c r="M102" i="9"/>
  <c r="M103" i="9"/>
  <c r="M104" i="9"/>
  <c r="M105" i="9"/>
  <c r="M106" i="9"/>
  <c r="M107" i="9"/>
  <c r="M108" i="9"/>
  <c r="M109" i="9"/>
  <c r="M110" i="9"/>
  <c r="M111" i="9"/>
  <c r="M112" i="9"/>
  <c r="M113" i="9"/>
  <c r="M114" i="9"/>
  <c r="M115" i="9"/>
  <c r="M116" i="9"/>
  <c r="M117" i="9"/>
  <c r="M118" i="9"/>
  <c r="M119" i="9"/>
  <c r="E15" i="6"/>
  <c r="M120" i="9"/>
  <c r="M121" i="9"/>
  <c r="M122" i="9"/>
  <c r="M123" i="9"/>
  <c r="M124" i="9"/>
  <c r="M126" i="9"/>
  <c r="M127" i="9"/>
  <c r="M128" i="9"/>
  <c r="M129" i="9"/>
  <c r="M130" i="9"/>
  <c r="M131" i="9"/>
  <c r="M132" i="9"/>
  <c r="M133" i="9"/>
  <c r="M134" i="9"/>
  <c r="M135" i="9"/>
  <c r="M136" i="9"/>
  <c r="M137" i="9"/>
  <c r="M139" i="9"/>
  <c r="M140" i="9"/>
  <c r="M141" i="9"/>
  <c r="M142" i="9"/>
  <c r="M143" i="9"/>
  <c r="M144" i="9"/>
  <c r="M145" i="9"/>
  <c r="M146" i="9"/>
  <c r="M147" i="9"/>
  <c r="M151" i="9"/>
  <c r="M152" i="9"/>
  <c r="M153" i="9"/>
  <c r="M154" i="9"/>
  <c r="M155" i="9"/>
  <c r="M156" i="9"/>
  <c r="M157" i="9"/>
  <c r="M158" i="9"/>
  <c r="M159" i="9"/>
  <c r="M160" i="9"/>
  <c r="M161" i="9"/>
  <c r="M162" i="9"/>
  <c r="M163" i="9"/>
  <c r="M165" i="9"/>
  <c r="M166" i="9"/>
  <c r="M167" i="9"/>
  <c r="M168" i="9"/>
  <c r="M169" i="9"/>
  <c r="M171" i="9"/>
  <c r="M172" i="9"/>
  <c r="M173" i="9"/>
  <c r="M174" i="9"/>
  <c r="M175" i="9"/>
  <c r="M176" i="9"/>
  <c r="M177" i="9"/>
  <c r="M178" i="9"/>
  <c r="M179" i="9"/>
  <c r="M180" i="9"/>
  <c r="M181" i="9"/>
  <c r="M182" i="9"/>
  <c r="M183" i="9"/>
  <c r="M185" i="9"/>
  <c r="M186" i="9"/>
  <c r="M187" i="9"/>
  <c r="M188" i="9"/>
  <c r="M189" i="9"/>
  <c r="M190" i="9"/>
  <c r="M191" i="9"/>
  <c r="M192" i="9"/>
  <c r="M193" i="9"/>
  <c r="M194" i="9"/>
  <c r="M195" i="9"/>
  <c r="M196" i="9"/>
  <c r="M197" i="9"/>
  <c r="M198" i="9"/>
  <c r="M199" i="9"/>
  <c r="M200" i="9"/>
  <c r="M201" i="9"/>
  <c r="M202" i="9"/>
  <c r="M203" i="9"/>
  <c r="M204" i="9"/>
  <c r="M205" i="9"/>
  <c r="M206" i="9"/>
  <c r="M207" i="9"/>
  <c r="M208" i="9"/>
  <c r="M209" i="9"/>
  <c r="M210" i="9"/>
  <c r="M211" i="9"/>
  <c r="M212" i="9"/>
  <c r="M213" i="9"/>
  <c r="M214" i="9"/>
  <c r="M215" i="9"/>
  <c r="M216" i="9"/>
  <c r="M217" i="9"/>
  <c r="M218" i="9"/>
  <c r="M219" i="9"/>
  <c r="M220" i="9"/>
  <c r="M221" i="9"/>
  <c r="M222" i="9"/>
  <c r="M223" i="9"/>
  <c r="M224" i="9"/>
  <c r="M225" i="9"/>
  <c r="M226" i="9"/>
  <c r="M227" i="9"/>
  <c r="M228" i="9"/>
  <c r="M229" i="9"/>
  <c r="M230" i="9"/>
  <c r="M231" i="9"/>
  <c r="M232" i="9"/>
  <c r="M233" i="9"/>
  <c r="M234" i="9"/>
  <c r="E25" i="6" s="1"/>
  <c r="M235" i="9"/>
  <c r="M236" i="9"/>
  <c r="M237" i="9"/>
  <c r="M238" i="9"/>
  <c r="M239" i="9"/>
  <c r="M240" i="9"/>
  <c r="M241" i="9"/>
  <c r="M242" i="9"/>
  <c r="M243" i="9"/>
  <c r="M244" i="9"/>
  <c r="M245" i="9"/>
  <c r="M246" i="9"/>
  <c r="M247" i="9"/>
  <c r="M248" i="9"/>
  <c r="M249" i="9"/>
  <c r="M250" i="9"/>
  <c r="M251" i="9"/>
  <c r="M252" i="9"/>
  <c r="L64" i="9"/>
  <c r="L65" i="9"/>
  <c r="L66" i="9"/>
  <c r="L67" i="9"/>
  <c r="L5" i="9"/>
  <c r="L6" i="9"/>
  <c r="L7" i="9"/>
  <c r="L8" i="9"/>
  <c r="L9" i="9"/>
  <c r="L10" i="9"/>
  <c r="L11" i="9"/>
  <c r="L12" i="9"/>
  <c r="L13" i="9"/>
  <c r="L14" i="9"/>
  <c r="L15" i="9"/>
  <c r="L16" i="9"/>
  <c r="L17" i="9"/>
  <c r="L18" i="9"/>
  <c r="L19" i="9"/>
  <c r="L20" i="9"/>
  <c r="L21" i="9"/>
  <c r="L22" i="9"/>
  <c r="L23" i="9"/>
  <c r="L24" i="9"/>
  <c r="L25" i="9"/>
  <c r="L26" i="9"/>
  <c r="L27" i="9"/>
  <c r="L28" i="9"/>
  <c r="L29" i="9"/>
  <c r="L30" i="9"/>
  <c r="L31" i="9"/>
  <c r="L32" i="9"/>
  <c r="L33" i="9"/>
  <c r="L34" i="9"/>
  <c r="L35" i="9"/>
  <c r="L36" i="9"/>
  <c r="L37" i="9"/>
  <c r="L38" i="9"/>
  <c r="L39" i="9"/>
  <c r="L40" i="9"/>
  <c r="L41" i="9"/>
  <c r="L42" i="9"/>
  <c r="L43" i="9"/>
  <c r="L44" i="9"/>
  <c r="L45" i="9"/>
  <c r="L46" i="9"/>
  <c r="L47" i="9"/>
  <c r="L50" i="9"/>
  <c r="L48" i="9"/>
  <c r="L49" i="9"/>
  <c r="L51" i="9"/>
  <c r="L52" i="9"/>
  <c r="L53" i="9"/>
  <c r="L54" i="9"/>
  <c r="L55" i="9"/>
  <c r="L56" i="9"/>
  <c r="L57" i="9"/>
  <c r="L58" i="9"/>
  <c r="L59" i="9"/>
  <c r="L60" i="9"/>
  <c r="L61" i="9"/>
  <c r="L62" i="9"/>
  <c r="L63" i="9"/>
  <c r="L68" i="9"/>
  <c r="L69" i="9"/>
  <c r="L70" i="9"/>
  <c r="L71" i="9"/>
  <c r="L72" i="9"/>
  <c r="L73" i="9"/>
  <c r="L74" i="9"/>
  <c r="L75" i="9"/>
  <c r="L76" i="9"/>
  <c r="L77" i="9"/>
  <c r="L78" i="9"/>
  <c r="L79" i="9"/>
  <c r="L80" i="9"/>
  <c r="L81" i="9"/>
  <c r="L82" i="9"/>
  <c r="L83" i="9"/>
  <c r="L84" i="9"/>
  <c r="L85" i="9"/>
  <c r="L86" i="9"/>
  <c r="L87" i="9"/>
  <c r="L88" i="9"/>
  <c r="L89" i="9"/>
  <c r="L90" i="9"/>
  <c r="L91" i="9"/>
  <c r="L92" i="9"/>
  <c r="L93" i="9"/>
  <c r="L94" i="9"/>
  <c r="L95" i="9"/>
  <c r="L96" i="9"/>
  <c r="L97" i="9"/>
  <c r="L98" i="9"/>
  <c r="L99" i="9"/>
  <c r="L100" i="9"/>
  <c r="L101" i="9"/>
  <c r="L102" i="9"/>
  <c r="L103" i="9"/>
  <c r="L104" i="9"/>
  <c r="L105" i="9"/>
  <c r="L106" i="9"/>
  <c r="L107" i="9"/>
  <c r="L108" i="9"/>
  <c r="L109" i="9"/>
  <c r="L110" i="9"/>
  <c r="L111" i="9"/>
  <c r="L112" i="9"/>
  <c r="L113" i="9"/>
  <c r="L114" i="9"/>
  <c r="L115" i="9"/>
  <c r="L116" i="9"/>
  <c r="L117" i="9"/>
  <c r="L118" i="9"/>
  <c r="L119" i="9"/>
  <c r="L120" i="9"/>
  <c r="L121" i="9"/>
  <c r="L122" i="9"/>
  <c r="L123" i="9"/>
  <c r="L124" i="9"/>
  <c r="L125" i="9"/>
  <c r="L126" i="9"/>
  <c r="L127" i="9"/>
  <c r="L128" i="9"/>
  <c r="L129" i="9"/>
  <c r="L130" i="9"/>
  <c r="L131" i="9"/>
  <c r="L132" i="9"/>
  <c r="L133" i="9"/>
  <c r="L134" i="9"/>
  <c r="L135" i="9"/>
  <c r="L136" i="9"/>
  <c r="L137" i="9"/>
  <c r="L139" i="9"/>
  <c r="L140" i="9"/>
  <c r="L141" i="9"/>
  <c r="L142" i="9"/>
  <c r="L143" i="9"/>
  <c r="L144" i="9"/>
  <c r="L145" i="9"/>
  <c r="L146" i="9"/>
  <c r="L147" i="9"/>
  <c r="L151" i="9"/>
  <c r="L152" i="9"/>
  <c r="L153" i="9"/>
  <c r="L154" i="9"/>
  <c r="L155" i="9"/>
  <c r="L156" i="9"/>
  <c r="L157" i="9"/>
  <c r="L168" i="9"/>
  <c r="L158" i="9"/>
  <c r="L159" i="9"/>
  <c r="L160" i="9"/>
  <c r="L161" i="9"/>
  <c r="L162" i="9"/>
  <c r="L163" i="9"/>
  <c r="L165" i="9"/>
  <c r="L166" i="9"/>
  <c r="L167" i="9"/>
  <c r="L169" i="9"/>
  <c r="L170" i="9"/>
  <c r="L171" i="9"/>
  <c r="L172" i="9"/>
  <c r="L173" i="9"/>
  <c r="L174" i="9"/>
  <c r="L175" i="9"/>
  <c r="L176" i="9"/>
  <c r="L177" i="9"/>
  <c r="L178" i="9"/>
  <c r="L179" i="9"/>
  <c r="L180" i="9"/>
  <c r="L181" i="9"/>
  <c r="L182" i="9"/>
  <c r="L183" i="9"/>
  <c r="L185" i="9"/>
  <c r="L186" i="9"/>
  <c r="L187" i="9"/>
  <c r="L188" i="9"/>
  <c r="L189" i="9"/>
  <c r="L190" i="9"/>
  <c r="L191" i="9"/>
  <c r="L192" i="9"/>
  <c r="L193" i="9"/>
  <c r="L194" i="9"/>
  <c r="L195" i="9"/>
  <c r="L196" i="9"/>
  <c r="L197" i="9"/>
  <c r="L198" i="9"/>
  <c r="L199" i="9"/>
  <c r="L200" i="9"/>
  <c r="L201" i="9"/>
  <c r="L202" i="9"/>
  <c r="L203" i="9"/>
  <c r="L204" i="9"/>
  <c r="L205" i="9"/>
  <c r="L206" i="9"/>
  <c r="L207" i="9"/>
  <c r="L208" i="9"/>
  <c r="L209" i="9"/>
  <c r="L210" i="9"/>
  <c r="L211" i="9"/>
  <c r="L212" i="9"/>
  <c r="L213" i="9"/>
  <c r="L214" i="9"/>
  <c r="L215" i="9"/>
  <c r="L216" i="9"/>
  <c r="L217" i="9"/>
  <c r="L218" i="9"/>
  <c r="L219" i="9"/>
  <c r="L220" i="9"/>
  <c r="L221" i="9"/>
  <c r="L222" i="9"/>
  <c r="L223" i="9"/>
  <c r="L224" i="9"/>
  <c r="D24" i="6" s="1"/>
  <c r="L225" i="9"/>
  <c r="L226" i="9"/>
  <c r="L227" i="9"/>
  <c r="L228" i="9"/>
  <c r="L229" i="9"/>
  <c r="L230" i="9"/>
  <c r="L231" i="9"/>
  <c r="L232" i="9"/>
  <c r="L233" i="9"/>
  <c r="L234" i="9"/>
  <c r="L235" i="9"/>
  <c r="L236" i="9"/>
  <c r="D25" i="6" s="1"/>
  <c r="L237" i="9"/>
  <c r="L238" i="9"/>
  <c r="L239" i="9"/>
  <c r="L240" i="9"/>
  <c r="L241" i="9"/>
  <c r="L242" i="9"/>
  <c r="L243" i="9"/>
  <c r="L244" i="9"/>
  <c r="L245" i="9"/>
  <c r="L246" i="9"/>
  <c r="L247" i="9"/>
  <c r="L248" i="9"/>
  <c r="L249" i="9"/>
  <c r="L250" i="9"/>
  <c r="L251" i="9"/>
  <c r="L252" i="9"/>
  <c r="K64" i="9"/>
  <c r="K65" i="9"/>
  <c r="K66" i="9"/>
  <c r="K67" i="9"/>
  <c r="K5" i="9"/>
  <c r="K6" i="9"/>
  <c r="K7" i="9"/>
  <c r="K8" i="9"/>
  <c r="K9" i="9"/>
  <c r="K10" i="9"/>
  <c r="K11" i="9"/>
  <c r="K12" i="9"/>
  <c r="K13" i="9"/>
  <c r="K14" i="9"/>
  <c r="K15" i="9"/>
  <c r="K16" i="9"/>
  <c r="K17" i="9"/>
  <c r="K18" i="9"/>
  <c r="K19" i="9"/>
  <c r="K20" i="9"/>
  <c r="K21" i="9"/>
  <c r="K22" i="9"/>
  <c r="K23" i="9"/>
  <c r="K24" i="9"/>
  <c r="K25" i="9"/>
  <c r="K26" i="9"/>
  <c r="K27" i="9"/>
  <c r="K28" i="9"/>
  <c r="K29" i="9"/>
  <c r="K30" i="9"/>
  <c r="K31" i="9"/>
  <c r="K32" i="9"/>
  <c r="K33" i="9"/>
  <c r="K34" i="9"/>
  <c r="K35" i="9"/>
  <c r="K36" i="9"/>
  <c r="K37" i="9"/>
  <c r="K38" i="9"/>
  <c r="K39" i="9"/>
  <c r="K40" i="9"/>
  <c r="K41" i="9"/>
  <c r="K42" i="9"/>
  <c r="K43" i="9"/>
  <c r="K44" i="9"/>
  <c r="K45" i="9"/>
  <c r="K46" i="9"/>
  <c r="K47" i="9"/>
  <c r="K48" i="9"/>
  <c r="K49" i="9"/>
  <c r="K50" i="9"/>
  <c r="K51" i="9"/>
  <c r="K52" i="9"/>
  <c r="K53" i="9"/>
  <c r="K54" i="9"/>
  <c r="K55" i="9"/>
  <c r="K56" i="9"/>
  <c r="K57" i="9"/>
  <c r="K58" i="9"/>
  <c r="K59" i="9"/>
  <c r="K60" i="9"/>
  <c r="K61" i="9"/>
  <c r="K62" i="9"/>
  <c r="K63" i="9"/>
  <c r="K68" i="9"/>
  <c r="K69" i="9"/>
  <c r="K70" i="9"/>
  <c r="K71" i="9"/>
  <c r="K72" i="9"/>
  <c r="K73" i="9"/>
  <c r="K74" i="9"/>
  <c r="K75" i="9"/>
  <c r="K76" i="9"/>
  <c r="K77" i="9"/>
  <c r="K78" i="9"/>
  <c r="K79" i="9"/>
  <c r="K80" i="9"/>
  <c r="K81" i="9"/>
  <c r="K82" i="9"/>
  <c r="K83" i="9"/>
  <c r="K84" i="9"/>
  <c r="K85" i="9"/>
  <c r="K86" i="9"/>
  <c r="K87" i="9"/>
  <c r="K88" i="9"/>
  <c r="K89" i="9"/>
  <c r="K90" i="9"/>
  <c r="K91" i="9"/>
  <c r="K92" i="9"/>
  <c r="K93" i="9"/>
  <c r="K94" i="9"/>
  <c r="K95" i="9"/>
  <c r="K96" i="9"/>
  <c r="K97" i="9"/>
  <c r="K98" i="9"/>
  <c r="K99" i="9"/>
  <c r="K100" i="9"/>
  <c r="K101" i="9"/>
  <c r="K102" i="9"/>
  <c r="K103" i="9"/>
  <c r="K104" i="9"/>
  <c r="K105" i="9"/>
  <c r="K106" i="9"/>
  <c r="K107" i="9"/>
  <c r="K108" i="9"/>
  <c r="C14" i="6" s="1"/>
  <c r="K109" i="9"/>
  <c r="K110" i="9"/>
  <c r="K111" i="9"/>
  <c r="K112" i="9"/>
  <c r="K113" i="9"/>
  <c r="K114" i="9"/>
  <c r="K115" i="9"/>
  <c r="K116" i="9"/>
  <c r="K117" i="9"/>
  <c r="K118" i="9"/>
  <c r="K119" i="9"/>
  <c r="K120" i="9"/>
  <c r="K121" i="9"/>
  <c r="K122" i="9"/>
  <c r="K123" i="9"/>
  <c r="K124" i="9"/>
  <c r="K125" i="9"/>
  <c r="K126" i="9"/>
  <c r="K127" i="9"/>
  <c r="K128" i="9"/>
  <c r="K129" i="9"/>
  <c r="K130" i="9"/>
  <c r="K131" i="9"/>
  <c r="K132" i="9"/>
  <c r="C17" i="6" s="1"/>
  <c r="K133" i="9"/>
  <c r="K134" i="9"/>
  <c r="K135" i="9"/>
  <c r="K136" i="9"/>
  <c r="K137" i="9"/>
  <c r="K139" i="9"/>
  <c r="K140" i="9"/>
  <c r="K141" i="9"/>
  <c r="K142" i="9"/>
  <c r="K143" i="9"/>
  <c r="K144" i="9"/>
  <c r="K145" i="9"/>
  <c r="K146" i="9"/>
  <c r="K147" i="9"/>
  <c r="K151" i="9"/>
  <c r="K152" i="9"/>
  <c r="K153" i="9"/>
  <c r="K154" i="9"/>
  <c r="K155" i="9"/>
  <c r="K156" i="9"/>
  <c r="K157" i="9"/>
  <c r="K158" i="9"/>
  <c r="K159" i="9"/>
  <c r="K160" i="9"/>
  <c r="K161" i="9"/>
  <c r="K162" i="9"/>
  <c r="K163" i="9"/>
  <c r="K165" i="9"/>
  <c r="K166" i="9"/>
  <c r="K167" i="9"/>
  <c r="K168" i="9"/>
  <c r="K169" i="9"/>
  <c r="K170" i="9"/>
  <c r="K171" i="9"/>
  <c r="K172" i="9"/>
  <c r="K173" i="9"/>
  <c r="K174" i="9"/>
  <c r="K175" i="9"/>
  <c r="K176" i="9"/>
  <c r="K177" i="9"/>
  <c r="K178" i="9"/>
  <c r="K179" i="9"/>
  <c r="K180" i="9"/>
  <c r="K181" i="9"/>
  <c r="K182" i="9"/>
  <c r="K183" i="9"/>
  <c r="K185" i="9"/>
  <c r="K186" i="9"/>
  <c r="K187" i="9"/>
  <c r="K188" i="9"/>
  <c r="K189" i="9"/>
  <c r="K190" i="9"/>
  <c r="K191" i="9"/>
  <c r="K192" i="9"/>
  <c r="K193" i="9"/>
  <c r="K194" i="9"/>
  <c r="K195" i="9"/>
  <c r="K196" i="9"/>
  <c r="K197" i="9"/>
  <c r="K198" i="9"/>
  <c r="K199" i="9"/>
  <c r="K200" i="9"/>
  <c r="K201" i="9"/>
  <c r="K202" i="9"/>
  <c r="K203" i="9"/>
  <c r="K204" i="9"/>
  <c r="K205" i="9"/>
  <c r="K206" i="9"/>
  <c r="K207" i="9"/>
  <c r="K208" i="9"/>
  <c r="K209" i="9"/>
  <c r="K210" i="9"/>
  <c r="K211" i="9"/>
  <c r="K212" i="9"/>
  <c r="K213" i="9"/>
  <c r="K214" i="9"/>
  <c r="K215" i="9"/>
  <c r="K216" i="9"/>
  <c r="K217" i="9"/>
  <c r="K218" i="9"/>
  <c r="K219" i="9"/>
  <c r="K220" i="9"/>
  <c r="K221" i="9"/>
  <c r="K222" i="9"/>
  <c r="K223" i="9"/>
  <c r="K224" i="9"/>
  <c r="K225" i="9"/>
  <c r="C24" i="6" s="1"/>
  <c r="K226" i="9"/>
  <c r="K227" i="9"/>
  <c r="K228" i="9"/>
  <c r="K229" i="9"/>
  <c r="K230" i="9"/>
  <c r="K231" i="9"/>
  <c r="K232" i="9"/>
  <c r="K233" i="9"/>
  <c r="K237" i="9"/>
  <c r="K236" i="9"/>
  <c r="K234" i="9"/>
  <c r="K235" i="9"/>
  <c r="K238" i="9"/>
  <c r="K239" i="9"/>
  <c r="K240" i="9"/>
  <c r="K241" i="9"/>
  <c r="K242" i="9"/>
  <c r="K243" i="9"/>
  <c r="K244" i="9"/>
  <c r="K245" i="9"/>
  <c r="K246" i="9"/>
  <c r="K247" i="9"/>
  <c r="K248" i="9"/>
  <c r="K249" i="9"/>
  <c r="K250" i="9"/>
  <c r="K251" i="9"/>
  <c r="K252" i="9"/>
  <c r="C27" i="6"/>
  <c r="F8" i="6"/>
  <c r="G8" i="6"/>
  <c r="H8" i="6"/>
  <c r="I8" i="6"/>
  <c r="I6" i="6"/>
  <c r="H6" i="6"/>
  <c r="G6" i="6"/>
  <c r="F6" i="6"/>
  <c r="G5" i="6"/>
  <c r="N90" i="9"/>
  <c r="N91" i="9"/>
  <c r="N234" i="9"/>
  <c r="N243" i="9"/>
  <c r="F5" i="6"/>
  <c r="G7" i="6"/>
  <c r="I7" i="6"/>
  <c r="H7" i="6"/>
  <c r="F7" i="6"/>
  <c r="H5" i="6"/>
  <c r="I5" i="6"/>
  <c r="N175" i="9"/>
  <c r="N162" i="9"/>
  <c r="N105" i="9"/>
  <c r="N252" i="9"/>
  <c r="N251" i="9"/>
  <c r="N250" i="9"/>
  <c r="N249" i="9"/>
  <c r="N248" i="9"/>
  <c r="N247" i="9"/>
  <c r="N246" i="9"/>
  <c r="N245" i="9"/>
  <c r="N244" i="9"/>
  <c r="N241" i="9"/>
  <c r="N240" i="9"/>
  <c r="N238" i="9"/>
  <c r="N237" i="9"/>
  <c r="N236" i="9"/>
  <c r="N235" i="9"/>
  <c r="N233" i="9"/>
  <c r="N232" i="9"/>
  <c r="N231" i="9"/>
  <c r="N230" i="9"/>
  <c r="N229" i="9"/>
  <c r="N228" i="9"/>
  <c r="N227" i="9"/>
  <c r="N226" i="9"/>
  <c r="N225" i="9"/>
  <c r="N224" i="9"/>
  <c r="N223" i="9"/>
  <c r="N222" i="9"/>
  <c r="N221" i="9"/>
  <c r="N220" i="9"/>
  <c r="N219" i="9"/>
  <c r="N218" i="9"/>
  <c r="N217" i="9"/>
  <c r="N216" i="9"/>
  <c r="N215" i="9"/>
  <c r="N214" i="9"/>
  <c r="N213" i="9"/>
  <c r="N212" i="9"/>
  <c r="N211" i="9"/>
  <c r="N210" i="9"/>
  <c r="N209" i="9"/>
  <c r="N208" i="9"/>
  <c r="N207" i="9"/>
  <c r="N206" i="9"/>
  <c r="N205" i="9"/>
  <c r="N204" i="9"/>
  <c r="N203" i="9"/>
  <c r="N202" i="9"/>
  <c r="N201" i="9"/>
  <c r="N200" i="9"/>
  <c r="N199" i="9"/>
  <c r="N198" i="9"/>
  <c r="N197" i="9"/>
  <c r="N196" i="9"/>
  <c r="N195" i="9"/>
  <c r="N194" i="9"/>
  <c r="N193" i="9"/>
  <c r="N192" i="9"/>
  <c r="N191" i="9"/>
  <c r="N190" i="9"/>
  <c r="N189" i="9"/>
  <c r="N188" i="9"/>
  <c r="N187" i="9"/>
  <c r="N186" i="9"/>
  <c r="N185" i="9"/>
  <c r="N171" i="9"/>
  <c r="N169" i="9"/>
  <c r="N168" i="9"/>
  <c r="N167" i="9"/>
  <c r="N166" i="9"/>
  <c r="N165" i="9"/>
  <c r="N163" i="9"/>
  <c r="N161" i="9"/>
  <c r="N160" i="9"/>
  <c r="N159" i="9"/>
  <c r="N158" i="9"/>
  <c r="N157" i="9"/>
  <c r="N156" i="9"/>
  <c r="N155" i="9"/>
  <c r="N154" i="9"/>
  <c r="N153" i="9"/>
  <c r="N152" i="9"/>
  <c r="N151" i="9"/>
  <c r="N147" i="9"/>
  <c r="N145" i="9"/>
  <c r="N142" i="9"/>
  <c r="N140" i="9"/>
  <c r="N136" i="9"/>
  <c r="N135" i="9"/>
  <c r="N134" i="9"/>
  <c r="N133" i="9"/>
  <c r="N132" i="9"/>
  <c r="N131" i="9"/>
  <c r="N130" i="9"/>
  <c r="N129" i="9"/>
  <c r="N128" i="9"/>
  <c r="N126" i="9"/>
  <c r="N124" i="9"/>
  <c r="N123" i="9"/>
  <c r="N122" i="9"/>
  <c r="N121" i="9"/>
  <c r="N120" i="9"/>
  <c r="N119" i="9"/>
  <c r="N118" i="9"/>
  <c r="N117" i="9"/>
  <c r="N116" i="9"/>
  <c r="N115" i="9"/>
  <c r="N114" i="9"/>
  <c r="N113" i="9"/>
  <c r="N112" i="9"/>
  <c r="N111" i="9"/>
  <c r="N110" i="9"/>
  <c r="N109" i="9"/>
  <c r="N108" i="9"/>
  <c r="N107" i="9"/>
  <c r="N106" i="9"/>
  <c r="N104" i="9"/>
  <c r="N103" i="9"/>
  <c r="N102" i="9"/>
  <c r="N101" i="9"/>
  <c r="N100" i="9"/>
  <c r="N99" i="9"/>
  <c r="N98" i="9"/>
  <c r="N97" i="9"/>
  <c r="N96" i="9"/>
  <c r="N95" i="9"/>
  <c r="N93" i="9"/>
  <c r="N92" i="9"/>
  <c r="N89" i="9"/>
  <c r="N88" i="9"/>
  <c r="N87" i="9"/>
  <c r="N86" i="9"/>
  <c r="N85" i="9"/>
  <c r="N84" i="9"/>
  <c r="N83" i="9"/>
  <c r="N82" i="9"/>
  <c r="N81" i="9"/>
  <c r="N80" i="9"/>
  <c r="N79" i="9"/>
  <c r="N78" i="9"/>
  <c r="N77" i="9"/>
  <c r="N76" i="9"/>
  <c r="N75" i="9"/>
  <c r="N74" i="9"/>
  <c r="N73" i="9"/>
  <c r="N72" i="9"/>
  <c r="N71" i="9"/>
  <c r="N70" i="9"/>
  <c r="N69" i="9"/>
  <c r="N68" i="9"/>
  <c r="N67" i="9"/>
  <c r="N66" i="9"/>
  <c r="N65" i="9"/>
  <c r="N64" i="9"/>
  <c r="N63" i="9"/>
  <c r="N62" i="9"/>
  <c r="N61" i="9"/>
  <c r="N60" i="9"/>
  <c r="N58" i="9"/>
  <c r="N57" i="9"/>
  <c r="N56" i="9"/>
  <c r="N55" i="9"/>
  <c r="N53" i="9"/>
  <c r="N52" i="9"/>
  <c r="N51" i="9"/>
  <c r="N50" i="9"/>
  <c r="N49" i="9"/>
  <c r="N48" i="9"/>
  <c r="N47" i="9"/>
  <c r="N46" i="9"/>
  <c r="N45" i="9"/>
  <c r="N43" i="9"/>
  <c r="N42" i="9"/>
  <c r="N41" i="9"/>
  <c r="N39" i="9"/>
  <c r="N38" i="9"/>
  <c r="E8" i="6"/>
  <c r="D8" i="6"/>
  <c r="N37" i="9"/>
  <c r="N36" i="9"/>
  <c r="N35" i="9"/>
  <c r="N34" i="9"/>
  <c r="N33" i="9"/>
  <c r="N32" i="9"/>
  <c r="N31" i="9"/>
  <c r="N30" i="9"/>
  <c r="N29" i="9"/>
  <c r="N28" i="9"/>
  <c r="N27" i="9"/>
  <c r="N26" i="9"/>
  <c r="E7" i="6"/>
  <c r="D7" i="6"/>
  <c r="N25" i="9"/>
  <c r="N24" i="9"/>
  <c r="N23" i="9"/>
  <c r="N22" i="9"/>
  <c r="N21" i="9"/>
  <c r="N20" i="9"/>
  <c r="N19" i="9"/>
  <c r="N18" i="9"/>
  <c r="N17" i="9"/>
  <c r="N16" i="9"/>
  <c r="N15" i="9"/>
  <c r="N14" i="9"/>
  <c r="E6" i="6"/>
  <c r="D6" i="6"/>
  <c r="N13" i="9"/>
  <c r="N12" i="9"/>
  <c r="N11" i="9"/>
  <c r="N10" i="9"/>
  <c r="N9" i="9"/>
  <c r="N8" i="9"/>
  <c r="N7" i="9"/>
  <c r="N6" i="9"/>
  <c r="N5" i="9"/>
  <c r="E5" i="6"/>
  <c r="D5" i="6"/>
  <c r="B1" i="9"/>
  <c r="F9" i="6"/>
  <c r="H10" i="6"/>
  <c r="E9" i="6"/>
  <c r="N54" i="9"/>
  <c r="N40" i="9"/>
  <c r="N125" i="9"/>
  <c r="N44" i="9"/>
  <c r="N137" i="9"/>
  <c r="N139" i="9"/>
  <c r="N141" i="9"/>
  <c r="N143" i="9"/>
  <c r="N144" i="9"/>
  <c r="N146" i="9"/>
  <c r="N127" i="9"/>
  <c r="N59" i="9"/>
  <c r="N94" i="9"/>
  <c r="N173" i="9"/>
  <c r="N176" i="9"/>
  <c r="N178" i="9"/>
  <c r="N180" i="9"/>
  <c r="N182" i="9"/>
  <c r="N239" i="9"/>
  <c r="N242" i="9"/>
  <c r="N170" i="9"/>
  <c r="N172" i="9"/>
  <c r="N174" i="9"/>
  <c r="N177" i="9"/>
  <c r="N179" i="9"/>
  <c r="N181" i="9"/>
  <c r="N183" i="9"/>
  <c r="F10" i="6"/>
  <c r="E10" i="6"/>
  <c r="I10" i="6"/>
  <c r="F25" i="7"/>
  <c r="F27" i="7"/>
  <c r="B1" i="6"/>
  <c r="B1" i="8"/>
  <c r="R6" i="7"/>
  <c r="E26" i="6"/>
  <c r="F26" i="6"/>
  <c r="I27" i="6"/>
  <c r="H27" i="6"/>
  <c r="E27" i="6"/>
  <c r="E24" i="6"/>
  <c r="F24" i="6"/>
  <c r="I23" i="6"/>
  <c r="E23" i="6"/>
  <c r="F23" i="6"/>
  <c r="C23" i="6"/>
  <c r="E22" i="6"/>
  <c r="F22" i="6"/>
  <c r="F14" i="6"/>
  <c r="E14" i="6"/>
  <c r="H149" i="9"/>
  <c r="O149" i="9" s="1"/>
  <c r="P149" i="9"/>
  <c r="L149" i="9"/>
  <c r="N149" i="9"/>
  <c r="K149" i="9"/>
  <c r="R149" i="9" l="1"/>
  <c r="Q149" i="9"/>
  <c r="C22" i="6"/>
  <c r="C13" i="6"/>
  <c r="D13" i="6"/>
  <c r="I13" i="6"/>
  <c r="G22" i="6"/>
  <c r="R164" i="9"/>
  <c r="I21" i="6" s="1"/>
  <c r="N164" i="9"/>
  <c r="Q164" i="9"/>
  <c r="P164" i="9"/>
  <c r="G21" i="6" s="1"/>
  <c r="L164" i="9"/>
  <c r="O164" i="9"/>
  <c r="K164" i="9"/>
  <c r="M164" i="9"/>
  <c r="G10" i="6"/>
  <c r="C25" i="6"/>
  <c r="D27" i="6"/>
  <c r="D26" i="6"/>
  <c r="D22" i="6"/>
  <c r="D16" i="6"/>
  <c r="G14" i="6"/>
  <c r="G11" i="6"/>
  <c r="C26" i="6"/>
  <c r="D17" i="6"/>
  <c r="D10" i="6"/>
  <c r="E17" i="6"/>
  <c r="F27" i="6"/>
  <c r="F25" i="6"/>
  <c r="I17" i="6"/>
  <c r="I15" i="6"/>
  <c r="G25" i="6"/>
  <c r="R184" i="9"/>
  <c r="N184" i="9"/>
  <c r="Q184" i="9"/>
  <c r="M184" i="9"/>
  <c r="P184" i="9"/>
  <c r="L184" i="9"/>
  <c r="O184" i="9"/>
  <c r="K184" i="9"/>
  <c r="C21" i="6" s="1"/>
  <c r="M149" i="9"/>
  <c r="C12" i="6"/>
  <c r="C10" i="6"/>
  <c r="C7" i="6"/>
  <c r="C6" i="6"/>
  <c r="C5" i="6"/>
  <c r="D12" i="6"/>
  <c r="E13" i="6"/>
  <c r="H17" i="6"/>
  <c r="G24" i="6"/>
  <c r="P120" i="9"/>
  <c r="C9" i="6"/>
  <c r="D23" i="6"/>
  <c r="J23" i="6" s="1"/>
  <c r="M170" i="9"/>
  <c r="H19" i="6"/>
  <c r="P170" i="9"/>
  <c r="H20" i="6"/>
  <c r="F20" i="6"/>
  <c r="D14" i="6"/>
  <c r="C16" i="6"/>
  <c r="F15" i="6"/>
  <c r="N138" i="9"/>
  <c r="P138" i="9"/>
  <c r="L138" i="9"/>
  <c r="M138" i="9"/>
  <c r="R138" i="9"/>
  <c r="K138" i="9"/>
  <c r="Q138" i="9"/>
  <c r="I11" i="6"/>
  <c r="C8" i="6"/>
  <c r="J8" i="6" s="1"/>
  <c r="H15" i="6"/>
  <c r="C15" i="6"/>
  <c r="D15" i="6"/>
  <c r="G15" i="6"/>
  <c r="D19" i="6"/>
  <c r="C19" i="6"/>
  <c r="F19" i="6"/>
  <c r="D20" i="6"/>
  <c r="E20" i="6"/>
  <c r="H21" i="6"/>
  <c r="G20" i="6"/>
  <c r="C20" i="6"/>
  <c r="E19" i="6"/>
  <c r="I20" i="6"/>
  <c r="J13" i="6"/>
  <c r="E11" i="6"/>
  <c r="H11" i="6"/>
  <c r="C11" i="6"/>
  <c r="D11" i="6"/>
  <c r="F11" i="6"/>
  <c r="J10" i="6"/>
  <c r="J7" i="6"/>
  <c r="J6" i="6"/>
  <c r="J5" i="6"/>
  <c r="J14" i="6"/>
  <c r="J27" i="6"/>
  <c r="J25" i="6"/>
  <c r="J22" i="6"/>
  <c r="J17" i="6"/>
  <c r="D9" i="6"/>
  <c r="E16" i="6"/>
  <c r="G26" i="6"/>
  <c r="O150" i="9"/>
  <c r="P150" i="9"/>
  <c r="L150" i="9"/>
  <c r="K150" i="9"/>
  <c r="N150" i="9"/>
  <c r="Q150" i="9"/>
  <c r="R150" i="9"/>
  <c r="M150" i="9"/>
  <c r="M125" i="9"/>
  <c r="M76" i="9"/>
  <c r="E12" i="6" s="1"/>
  <c r="J12" i="6" s="1"/>
  <c r="O127" i="9"/>
  <c r="F16" i="6" s="1"/>
  <c r="O93" i="9"/>
  <c r="F13" i="6" s="1"/>
  <c r="O77" i="9"/>
  <c r="O74" i="9"/>
  <c r="F12" i="6" s="1"/>
  <c r="R239" i="9"/>
  <c r="I26" i="6" s="1"/>
  <c r="R223" i="9"/>
  <c r="I24" i="6" s="1"/>
  <c r="R125" i="9"/>
  <c r="R75" i="9"/>
  <c r="R44" i="9"/>
  <c r="I9" i="6" s="1"/>
  <c r="Q224" i="9"/>
  <c r="Q125" i="9"/>
  <c r="Q94" i="9"/>
  <c r="Q90" i="9"/>
  <c r="Q86" i="9"/>
  <c r="Q74" i="9"/>
  <c r="G19" i="6"/>
  <c r="H148" i="9"/>
  <c r="P126" i="9"/>
  <c r="G16" i="6" s="1"/>
  <c r="P93" i="9"/>
  <c r="G13" i="6" s="1"/>
  <c r="P77" i="9"/>
  <c r="G12" i="6" s="1"/>
  <c r="P44" i="9"/>
  <c r="G9" i="6" s="1"/>
  <c r="Q239" i="9"/>
  <c r="Q223" i="9"/>
  <c r="H24" i="6" s="1"/>
  <c r="I19" i="6"/>
  <c r="R127" i="9"/>
  <c r="R74" i="9"/>
  <c r="Q242" i="9"/>
  <c r="Q127" i="9"/>
  <c r="H16" i="6" s="1"/>
  <c r="Q76" i="9"/>
  <c r="Q40" i="9"/>
  <c r="H9" i="6" s="1"/>
  <c r="I16" i="6" l="1"/>
  <c r="F21" i="6"/>
  <c r="I12" i="6"/>
  <c r="H26" i="6"/>
  <c r="J26" i="6" s="1"/>
  <c r="H13" i="6"/>
  <c r="D21" i="6"/>
  <c r="E21" i="6"/>
  <c r="J21" i="6" s="1"/>
  <c r="J9" i="6"/>
  <c r="J19" i="6"/>
  <c r="J20" i="6"/>
  <c r="J15" i="6"/>
  <c r="J16" i="6"/>
  <c r="J11" i="6"/>
  <c r="J24" i="6"/>
  <c r="P148" i="9"/>
  <c r="G18" i="6" s="1"/>
  <c r="O148" i="9"/>
  <c r="F18" i="6" s="1"/>
  <c r="N148" i="9"/>
  <c r="L148" i="9"/>
  <c r="D18" i="6" s="1"/>
  <c r="K148" i="9"/>
  <c r="C18" i="6" s="1"/>
  <c r="Q148" i="9"/>
  <c r="H18" i="6" s="1"/>
  <c r="R148" i="9"/>
  <c r="I18" i="6" s="1"/>
  <c r="M148" i="9"/>
  <c r="E18" i="6" s="1"/>
  <c r="H12" i="6"/>
  <c r="J18" i="6" l="1"/>
</calcChain>
</file>

<file path=xl/sharedStrings.xml><?xml version="1.0" encoding="utf-8"?>
<sst xmlns="http://schemas.openxmlformats.org/spreadsheetml/2006/main" count="1758" uniqueCount="772">
  <si>
    <t>BE01</t>
  </si>
  <si>
    <t>BE02</t>
  </si>
  <si>
    <t>BE03</t>
  </si>
  <si>
    <t>BE04</t>
  </si>
  <si>
    <t>Procurement</t>
  </si>
  <si>
    <t>BE05</t>
  </si>
  <si>
    <t>BE06</t>
  </si>
  <si>
    <t>GHG Emissions</t>
  </si>
  <si>
    <t>BE07</t>
  </si>
  <si>
    <t>BE08</t>
  </si>
  <si>
    <t>BE09</t>
  </si>
  <si>
    <t>BE10</t>
  </si>
  <si>
    <t>BE11</t>
  </si>
  <si>
    <t>BE12</t>
  </si>
  <si>
    <t>BE13</t>
  </si>
  <si>
    <t>BE14</t>
  </si>
  <si>
    <t>BE15</t>
  </si>
  <si>
    <t>BE16</t>
  </si>
  <si>
    <t>BE17</t>
  </si>
  <si>
    <t>BE18</t>
  </si>
  <si>
    <t>BE19</t>
  </si>
  <si>
    <t>BE20</t>
  </si>
  <si>
    <t>BE21</t>
  </si>
  <si>
    <t>Tax</t>
  </si>
  <si>
    <t>BE22</t>
  </si>
  <si>
    <t>BE23</t>
  </si>
  <si>
    <t>Risk of impact</t>
  </si>
  <si>
    <t>H/L/U to indicate impact risk level</t>
  </si>
  <si>
    <t>This indicates that the risk characteristic applies to more than one goal</t>
  </si>
  <si>
    <t>As much as possible, the risk characteristic's code will reflect the goal that it applies to most.</t>
  </si>
  <si>
    <t>For example, a high risk characteristic around employee health will apply to BE10: Employee health and BE14: Employee concerns. The code will reflect BE10.</t>
  </si>
  <si>
    <t>Blue descriptive text</t>
  </si>
  <si>
    <t>Our business provides services which require the disclosure of personal or confidential information</t>
  </si>
  <si>
    <t>Goal Code (e.g. BE01)</t>
  </si>
  <si>
    <t xml:space="preserve">C to indicate the characteristic is for an individual business </t>
  </si>
  <si>
    <t>Characteristic code</t>
  </si>
  <si>
    <t>Non-GHG
Emissions</t>
  </si>
  <si>
    <t>Operational
Waste</t>
  </si>
  <si>
    <t>Physical
Presence</t>
  </si>
  <si>
    <t>Natural Resources</t>
  </si>
  <si>
    <t>Energy Use</t>
  </si>
  <si>
    <t>Community
Engagement</t>
  </si>
  <si>
    <t>Employee
Health</t>
  </si>
  <si>
    <t>Living Wage</t>
  </si>
  <si>
    <t>Employment
Terms</t>
  </si>
  <si>
    <t>Employee
Discrimination</t>
  </si>
  <si>
    <t>Employee
Engagement</t>
  </si>
  <si>
    <t>Product Communications</t>
  </si>
  <si>
    <t>Customer
Engagement</t>
  </si>
  <si>
    <t>Product
Characteristics</t>
  </si>
  <si>
    <t>Product GHG
Emissions</t>
  </si>
  <si>
    <t>Product Repurposing</t>
  </si>
  <si>
    <t>Business Ethics</t>
  </si>
  <si>
    <t>Lobbying and Advocacy</t>
  </si>
  <si>
    <t>Financial Assets</t>
  </si>
  <si>
    <t>G = a characteristic associated with day-to-day business activities</t>
  </si>
  <si>
    <t>O = a characteristic associated with a business' operating context</t>
  </si>
  <si>
    <t>P =  a characteristic associated with a business' progress on a Break-Even Goal</t>
  </si>
  <si>
    <t xml:space="preserve">S = a characteristic associated with a specific element of a business </t>
  </si>
  <si>
    <t>For Individual business characteristics</t>
  </si>
  <si>
    <t>Water Use</t>
  </si>
  <si>
    <t>H</t>
  </si>
  <si>
    <t>L</t>
  </si>
  <si>
    <t>P</t>
  </si>
  <si>
    <t>U</t>
  </si>
  <si>
    <t>High</t>
  </si>
  <si>
    <t>Low</t>
  </si>
  <si>
    <t>Unlikely</t>
  </si>
  <si>
    <t>CHECK GOAL</t>
  </si>
  <si>
    <t>High Count</t>
  </si>
  <si>
    <t>Low Count</t>
  </si>
  <si>
    <t>Unlikely Count</t>
  </si>
  <si>
    <t>Risk
Level</t>
  </si>
  <si>
    <t>Employment Terms</t>
  </si>
  <si>
    <t>Employee Health</t>
  </si>
  <si>
    <t>Community Engagement</t>
  </si>
  <si>
    <t>Non-GHG Emissions</t>
  </si>
  <si>
    <t>Operational Waste</t>
  </si>
  <si>
    <t>Physical Presence</t>
  </si>
  <si>
    <t>Employee Discrimination</t>
  </si>
  <si>
    <t>Employee Engagement</t>
  </si>
  <si>
    <t>Customer Engagement</t>
  </si>
  <si>
    <t>Product Characteristics</t>
  </si>
  <si>
    <t>Product GHG Emissions</t>
  </si>
  <si>
    <t>Goal code</t>
  </si>
  <si>
    <t>Goal
name</t>
  </si>
  <si>
    <t>Does this
apply?</t>
  </si>
  <si>
    <t>Break-Even Goal Risk Assessment</t>
  </si>
  <si>
    <t>Goal
code</t>
  </si>
  <si>
    <t>Examples</t>
  </si>
  <si>
    <t xml:space="preserve">e.g. requires coal to fuel a furnace, or gas for heating (includes metal refining) , heavy machinery or vehicles dependent on fossil-fuels </t>
  </si>
  <si>
    <t>e.g. converting methane or naphtha into ammonia, or petroleum into polymers for plastic manufacturing</t>
  </si>
  <si>
    <t>e.g. freight, oil &amp; gas transportation (includes cruises, airlines, train companies)</t>
  </si>
  <si>
    <t xml:space="preserve">e.g. pristinely clean, high or low temperatures, or specialized ventilation such as for semiconductor manufacturing </t>
  </si>
  <si>
    <t>e.g. water is used to grow crops and for animal production, or as a key input into personal products such as shampoo and water-based beverages</t>
  </si>
  <si>
    <t>e.g. metals, minerals and fossil fuels</t>
  </si>
  <si>
    <t>e.g. wheat, dairy, beef</t>
  </si>
  <si>
    <t>e.g. fishing, hunting</t>
  </si>
  <si>
    <t>e.g. prospective construction (buying up plots), stewardship of parklands and forests, and tourism, where the main attraction is the presence of natural resources such as high biodiversity</t>
  </si>
  <si>
    <t>e.g. cosmetics, pharmaceuticals</t>
  </si>
  <si>
    <t>e.g. metals, foodstuffs, cement</t>
  </si>
  <si>
    <t>e.g. industries with a significant use of call centres or external market researchers</t>
  </si>
  <si>
    <t>e.g. supermarkets and department stores</t>
  </si>
  <si>
    <t>e.g. mining, jewellery manufacturing</t>
  </si>
  <si>
    <t>e.g. financial services and consulting procuring office supplies such as computers and stationary</t>
  </si>
  <si>
    <t xml:space="preserve">e.g. chemical pesticides, certain pharmaceuticals, consumer electronics. Some substances are known to be toxic to people and organisms. Other substances may not seem immediately harmful, but if nature cannot break them down rapidly they may – through gaseous, liquid or solid emissions – systematically build up in the environment to dangerous levels e.g. cadmium, CFCs, NOx, POPs, EDCs and aerosols. See BE05: Operational Emissions Action Guide (p.9) for full guidance on identifying harmful emissions </t>
  </si>
  <si>
    <t xml:space="preserve">e.g. requires coal to fuel a furnace, or gas for heating (includes metal refining), heavy machinery or vehicles dependent on fossil-fuels </t>
  </si>
  <si>
    <t>e.g. construction companies</t>
  </si>
  <si>
    <t>e.g. industrial gas or other chemical production, oil &amp; gas production and transportation</t>
  </si>
  <si>
    <t>e.g. financial services, consulting</t>
  </si>
  <si>
    <t>e.g. IT and software services</t>
  </si>
  <si>
    <t xml:space="preserve">e.g. pristinely clean, high or low temperatures, or specialized ventilation, such as for semiconductor manufacturing </t>
  </si>
  <si>
    <t>e.g. cement production emits carbon dioxide, livestock production results in methane emissions</t>
  </si>
  <si>
    <t>e.g. heavy industry such as construction, machinery, industrial gases or nuclear plants produce hazardous waste</t>
  </si>
  <si>
    <t xml:space="preserve">e.g. food-based products </t>
  </si>
  <si>
    <t>e.g. pharmaceuticals</t>
  </si>
  <si>
    <t>e.g. professional services, telecommunications, digital media</t>
  </si>
  <si>
    <t>e.g. jewellery, metals</t>
  </si>
  <si>
    <t>e.g. cultivating crops which grow best in tropical conditions, increasing the risk of use of deforested land</t>
  </si>
  <si>
    <t>e.g. knowledge-based services</t>
  </si>
  <si>
    <t>e.g. agriculture, textile dyeing, beverages</t>
  </si>
  <si>
    <t>e.g. mining companies may employ significant quantities of local labour for a set period of time, creating economic dependency and lack of resilience should the company leave</t>
  </si>
  <si>
    <t>e.g. real estate development</t>
  </si>
  <si>
    <t>e.g. GMO crops which contaminate local crops, disrupting ecosystems; fracking which disrupts ecosystems and presents significant noise disruption; extraction of local genetic resources, such as plants with medicinal properties</t>
  </si>
  <si>
    <t>e.g. knowledge-based services, apparel retail</t>
  </si>
  <si>
    <t>e.g. chemical manufacturing, electronics manufacturing</t>
  </si>
  <si>
    <t>e.g. cosmetic manufacturing, where chemicals considered safe at low levels  (and are used in products as such) are present in elevated quantities in manufacturing environments</t>
  </si>
  <si>
    <t>e.g. chemical manufacturing and distribution, due to presence of explosive gases</t>
  </si>
  <si>
    <t>e.g. industrial manufacturing</t>
  </si>
  <si>
    <t>e.g. agriculture, construction</t>
  </si>
  <si>
    <t>e.g. consulting, financial services</t>
  </si>
  <si>
    <t>e.g. care homes, prisons, therapy</t>
  </si>
  <si>
    <t>e.g. significant use of seasonal workers, such as in retail and leisure</t>
  </si>
  <si>
    <t>e.g. manufacturing, agriculture, retail</t>
  </si>
  <si>
    <t>e.g. retail and leisure</t>
  </si>
  <si>
    <t>The gig-economy is characterized by the prevalence of short-term contracts or freelance work as opposed to permanent jobs (e.g. delivery or taxi drivers who own their vehicles)</t>
  </si>
  <si>
    <t>e.g. craftsmanship</t>
  </si>
  <si>
    <t>e.g. financial, consulting and legal services, research and development</t>
  </si>
  <si>
    <t>e.g. mining of precious metals, agricultural production</t>
  </si>
  <si>
    <t>e.g. textile manufacturing</t>
  </si>
  <si>
    <t>The gig-economy is characterized by the prevalence of short-term contracts or freelance work as opposed to permanent jobs (e.g. delivery drivers)</t>
  </si>
  <si>
    <t>e.g. this is likely to apply where products are likely to be encountered by  vulnerable groups such as children (e.g. household appliances), or where the product requires a high level of skill (e.g. a car)</t>
  </si>
  <si>
    <t>e.g. a product is complex, if the terms of use, and/or the features and risks associated with use are not reasonably likely to be understood by the user without explanation ( e.g. industrial machinery, financial services)</t>
  </si>
  <si>
    <t>e.g. electronic waste</t>
  </si>
  <si>
    <t>e.g. financial services, legal services, which require the disclosure of information for services to be carried out</t>
  </si>
  <si>
    <t>e.g. tobacco, alcohol, gambling</t>
  </si>
  <si>
    <t>e.g. semiconductors (they are fitted inside electronic products which are sold to customers)</t>
  </si>
  <si>
    <t>e.g. a product is complex, if the terms of use, and/or the features and risks associated with use are not reasonably likely to be understood by the user ( e.g. industrial machinery, financial services)</t>
  </si>
  <si>
    <t>e.g. social media used predominantly by teenagers, children's toys, some financial services products</t>
  </si>
  <si>
    <t>e.g. weapons</t>
  </si>
  <si>
    <t>e.g. tobacco, alcohol</t>
  </si>
  <si>
    <t>e.g. diesel or petrol cars, machinery dependent on fossil fuel combustion, chemical fertiliser and pesticides</t>
  </si>
  <si>
    <t>e.g. oil and gas exploration, manufacture of equipment dependent on fossil fuel combustion</t>
  </si>
  <si>
    <t>e.g. tourism, shipping</t>
  </si>
  <si>
    <t>e.g. diesel engines for use in machinery, components of explosives or defense equipment</t>
  </si>
  <si>
    <t>e.g. POPs, EDCs, radioactive materials, certain metal compounds like mercury, lead, zinc and cadmium, and aerosols. See BE17: Product Harm Action Guide, p.19 for a full guidance on identifying substances of concern</t>
  </si>
  <si>
    <t>e.g. raw agricultural inputs, paper products</t>
  </si>
  <si>
    <t>e.g. diesel or petrol cars, machinery dependent on fossil fuel combustion</t>
  </si>
  <si>
    <t>e.g. industrial gases such as carbon dioxide, methane and carbon monoxide</t>
  </si>
  <si>
    <t>e.g. petroleum, diesel, kerosene</t>
  </si>
  <si>
    <t>e.g. household products which emit VOCs, refrigeration which emits CFCs</t>
  </si>
  <si>
    <t>e.g. leased machinery or transport that runs on fossil fuels</t>
  </si>
  <si>
    <t>e.g. candles, scent diffusers</t>
  </si>
  <si>
    <t>e.g. packaged foods, household products</t>
  </si>
  <si>
    <t>e.g. household appliances</t>
  </si>
  <si>
    <t>e.g. household electronics and appliances</t>
  </si>
  <si>
    <t>e.g. virtual products, services</t>
  </si>
  <si>
    <t>e.g. crops</t>
  </si>
  <si>
    <t>e.g. metals, minerals and wood</t>
  </si>
  <si>
    <t>e.g. financial services</t>
  </si>
  <si>
    <t>e.g. healthcare, pharmaceuticals</t>
  </si>
  <si>
    <t>e.g. banks, fund managers, pension funds</t>
  </si>
  <si>
    <t>e.g. insurance companies</t>
  </si>
  <si>
    <t>e.g. emerging technologies such as social media, cryptocurrency</t>
  </si>
  <si>
    <t>e.g. tourism</t>
  </si>
  <si>
    <t>e.g. news media</t>
  </si>
  <si>
    <t>e.g. financial services, social media</t>
  </si>
  <si>
    <t>A typical business is dependent on fossil fuels as a key operational input</t>
  </si>
  <si>
    <t>BE01-T-H-1</t>
  </si>
  <si>
    <t>BE01-T-H-2</t>
  </si>
  <si>
    <t>BE01-T-H-3</t>
  </si>
  <si>
    <t>BE01-T-H-4</t>
  </si>
  <si>
    <t>BE01-T-H-5</t>
  </si>
  <si>
    <t>BE01-T-H-6</t>
  </si>
  <si>
    <t>A typical business transforms the chemical or physical structure of materials with extreme temperatures at scale</t>
  </si>
  <si>
    <t>A typical business depends on multiple stages of automated, machine-based labour</t>
  </si>
  <si>
    <t>A typical business transports or distributes goods, materials or people as a key activity</t>
  </si>
  <si>
    <t xml:space="preserve">A typical business requires a specialized environment which depends on high energy input for its maintenance </t>
  </si>
  <si>
    <t>BE02-T-H-1</t>
  </si>
  <si>
    <t>BE02-T-H-2</t>
  </si>
  <si>
    <t>A typical business's operations are water-intensive</t>
  </si>
  <si>
    <t>A typical business uses water as a major product input</t>
  </si>
  <si>
    <t>A typical business generates contaminated wastewater which requires specialized treatment</t>
  </si>
  <si>
    <t>BE02-T-H-3</t>
  </si>
  <si>
    <t>BE02-T-L-1</t>
  </si>
  <si>
    <t>BE03-T-H-1</t>
  </si>
  <si>
    <t>BE03-T-H-2</t>
  </si>
  <si>
    <t>BE03-T-H-3</t>
  </si>
  <si>
    <t>BE03-T-H-4</t>
  </si>
  <si>
    <t>BE03-T-H-5</t>
  </si>
  <si>
    <t>BE03-T-U-1</t>
  </si>
  <si>
    <t>BE04-T-H-1</t>
  </si>
  <si>
    <t>BE04-T-H-2</t>
  </si>
  <si>
    <t>BE04-T-H-3</t>
  </si>
  <si>
    <t>BE04-T-H-4</t>
  </si>
  <si>
    <t>BE04-T-H-5</t>
  </si>
  <si>
    <t>BE04-T-H-6</t>
  </si>
  <si>
    <t>BE04-T-L-1</t>
  </si>
  <si>
    <t>BE05-T-H-1</t>
  </si>
  <si>
    <t>BE05-T-H-2</t>
  </si>
  <si>
    <t>BE05-T-H-3</t>
  </si>
  <si>
    <t>BE05-T-H-4</t>
  </si>
  <si>
    <t>BE05-T-H-5</t>
  </si>
  <si>
    <t>BE05-T-L-1</t>
  </si>
  <si>
    <t>BE05-T-L-2</t>
  </si>
  <si>
    <t>BE05-T-L-3</t>
  </si>
  <si>
    <t>BE06-T-H-1</t>
  </si>
  <si>
    <t>BE06-T-H-2</t>
  </si>
  <si>
    <t>BE07-T-H-1</t>
  </si>
  <si>
    <t>BE07-T-H-2</t>
  </si>
  <si>
    <t>BE07-T-H-3</t>
  </si>
  <si>
    <t>BE07-T-H-4</t>
  </si>
  <si>
    <t>BE07-T-L-1</t>
  </si>
  <si>
    <t>BE07-T-L-2</t>
  </si>
  <si>
    <t>BE08-T-H-1</t>
  </si>
  <si>
    <t>BE08-T-H-2</t>
  </si>
  <si>
    <t>BE08-T-L-1</t>
  </si>
  <si>
    <t>BE09-T-H-1</t>
  </si>
  <si>
    <t>BE09-T-H-2</t>
  </si>
  <si>
    <t>BE09-T-H-3</t>
  </si>
  <si>
    <t>BE09-T-H-4</t>
  </si>
  <si>
    <t>BE09-T-L-1</t>
  </si>
  <si>
    <t>BE10-T-H-1</t>
  </si>
  <si>
    <t>BE10-T-H-2</t>
  </si>
  <si>
    <t>BE10-T-H-3</t>
  </si>
  <si>
    <t>BE10-T-H-4</t>
  </si>
  <si>
    <t>BE10-T-H-5</t>
  </si>
  <si>
    <t>BE10-T-H-6</t>
  </si>
  <si>
    <t>BE10-T-H-7</t>
  </si>
  <si>
    <t>BE11-T-H-1</t>
  </si>
  <si>
    <t>BE11-T-H-3</t>
  </si>
  <si>
    <t>BE11-T-H-4</t>
  </si>
  <si>
    <t>BE11-T-H-5</t>
  </si>
  <si>
    <t>BE11-T-H-6</t>
  </si>
  <si>
    <t>BE11-T-H-7</t>
  </si>
  <si>
    <t>BE11-T-H-8</t>
  </si>
  <si>
    <t>BE11-T-L-1</t>
  </si>
  <si>
    <t>BE12-T-H-1</t>
  </si>
  <si>
    <t>BE13-T-H-1</t>
  </si>
  <si>
    <t>BE14-T-H-1</t>
  </si>
  <si>
    <t>BE15-T-H-1</t>
  </si>
  <si>
    <t>BE15-T-H-2</t>
  </si>
  <si>
    <t>BE15-T-H-3</t>
  </si>
  <si>
    <t>BE15-T-H-4</t>
  </si>
  <si>
    <t>BE15-T-H-5</t>
  </si>
  <si>
    <t>BE15-T-H-6</t>
  </si>
  <si>
    <t>BE17-T-H-8</t>
  </si>
  <si>
    <t>BE17-T-L-3</t>
  </si>
  <si>
    <t>BE15-T-L-2</t>
  </si>
  <si>
    <t>BE17-T-H-1</t>
  </si>
  <si>
    <t>BE17-T-H-2</t>
  </si>
  <si>
    <t>BE17-T-H-3</t>
  </si>
  <si>
    <t>BE17-T-H-4</t>
  </si>
  <si>
    <t>BE17-T-H-5</t>
  </si>
  <si>
    <t>BE17-T-H-6</t>
  </si>
  <si>
    <t>BE17-T-H-7</t>
  </si>
  <si>
    <t>BE17-T-L-1</t>
  </si>
  <si>
    <t>BE17-T-L-2</t>
  </si>
  <si>
    <t>BE18-T-H-1</t>
  </si>
  <si>
    <t>BE18-T-H-2</t>
  </si>
  <si>
    <t>BE18-T-H-3</t>
  </si>
  <si>
    <t>BE18-T-H-4</t>
  </si>
  <si>
    <t>BE18-T-H-5</t>
  </si>
  <si>
    <t>BE18-T-L-1</t>
  </si>
  <si>
    <t>BE19-T-H-1</t>
  </si>
  <si>
    <t>BE19-T-H-3</t>
  </si>
  <si>
    <t>BE19-T-H-4</t>
  </si>
  <si>
    <t>BE19-T-L-1</t>
  </si>
  <si>
    <t>BE19-T-L-2</t>
  </si>
  <si>
    <t>BE19-T-L-3</t>
  </si>
  <si>
    <t>BE20-T-H-1</t>
  </si>
  <si>
    <t>BE20-T-H-2</t>
  </si>
  <si>
    <t>BE23-T-H-1</t>
  </si>
  <si>
    <t>BE23-T-H-2</t>
  </si>
  <si>
    <t>BE20-T-H-3</t>
  </si>
  <si>
    <t>BE20-T-H-4</t>
  </si>
  <si>
    <t>BE20-T-H-5</t>
  </si>
  <si>
    <t>BE20-T-H-6</t>
  </si>
  <si>
    <t>BE21-T-H-1</t>
  </si>
  <si>
    <t>BE22-T-H-1</t>
  </si>
  <si>
    <t>BE22-T-H-2</t>
  </si>
  <si>
    <t>BE22-T-H-3</t>
  </si>
  <si>
    <t>BE23-T-L-1</t>
  </si>
  <si>
    <t>A typical business extracts natural resources from the earth</t>
  </si>
  <si>
    <t>A typical business cultivates plants or trees, or rears animals</t>
  </si>
  <si>
    <t>A typical business harvests plants or animals from the wild</t>
  </si>
  <si>
    <t>A typical business owns or manages large swathes of land</t>
  </si>
  <si>
    <t>A typical business relies on animal testing to develop its products</t>
  </si>
  <si>
    <t>A typical business does not own or manage any natural resources, including large swathes of land</t>
  </si>
  <si>
    <t>A typical business transforms, refines or combines raw materials</t>
  </si>
  <si>
    <t>A typical business relies heavily on outsourced labour</t>
  </si>
  <si>
    <t>A typical business only sells physical goods that it does not manufacture itself</t>
  </si>
  <si>
    <t>A typical business only procures ancillary goods and services for its own operations</t>
  </si>
  <si>
    <t>A typical business manages, stores or distributes potentially harmful substances</t>
  </si>
  <si>
    <t>A typical business uses significant quantities of potentially harmful substances as a product input or operational input</t>
  </si>
  <si>
    <t>A typical business generates significant quantities of potentially harmful substances as an operational by-product</t>
  </si>
  <si>
    <t>A typical business delivers services which do not emit harmful substances or require the use of heavy machinery</t>
  </si>
  <si>
    <t>A typical business only creates virtual products without emitting harmful substances</t>
  </si>
  <si>
    <t>A typical business only sells physical goods which it does not manufacture itself</t>
  </si>
  <si>
    <t>A typical business requires a specialized environment which depends on high energy input for its maintenance</t>
  </si>
  <si>
    <t>A typical business generates energy from fossil fuels</t>
  </si>
  <si>
    <t>A typical business produces significant quantities of operational by-products</t>
  </si>
  <si>
    <t>A typical business's operations generate significant quantities of hazardous waste</t>
  </si>
  <si>
    <t>A typical business depends on perishable product inputs</t>
  </si>
  <si>
    <t>A typical business's products are perishable</t>
  </si>
  <si>
    <t>A typical business does not produce physical goods, or only delivers services which do not rely on the consumption of physical goods</t>
  </si>
  <si>
    <t>A typical business only generates operational by-products that are widely repurposed</t>
  </si>
  <si>
    <t>A typical business is likely to negotiate with governing bodies or local communities for rights to resources or land</t>
  </si>
  <si>
    <t>A typical business is likely to operate in or near areas of high biodiversity or cultural value</t>
  </si>
  <si>
    <t>A typical business's activities predominantly take place in built-up areas</t>
  </si>
  <si>
    <t>A typical business requires the repeated acquisition or control of new land</t>
  </si>
  <si>
    <t>A typical business's wages include non-guaranteed elements, resulting in unpredictable income</t>
  </si>
  <si>
    <t>A typical business has a significant proportion of temporary workers</t>
  </si>
  <si>
    <t>A typical business has a significant proportion of migrant workers who may not have access to adequate social protections</t>
  </si>
  <si>
    <t>A typical business is part of the gig-economy</t>
  </si>
  <si>
    <t>A typical business is highly dependent on confidentiality</t>
  </si>
  <si>
    <t>A typical business provides services which require the disclosure of personal or confidential information</t>
  </si>
  <si>
    <t>A typical business produces intermediate goods which are typically used to create final products that are likely to cause harm</t>
  </si>
  <si>
    <t>A typical business does not sell physical goods</t>
  </si>
  <si>
    <t>A typical business's core model involves the ownership, management and/or investment of financial assets</t>
  </si>
  <si>
    <t>A typical business is highly regulated by data privacy laws</t>
  </si>
  <si>
    <t>A typical business's use of local natural resources (including water) has the potential to increase prices and/or hinder community access</t>
  </si>
  <si>
    <t>A typical business relies on significant amounts of local labour which may impact living costs and create local economic dependency</t>
  </si>
  <si>
    <t>A typical business could have the potential to disrupt local activities and livelihoods</t>
  </si>
  <si>
    <t>A typical business’s operations only take place in built-up areas and do not involve any activity which is likely to generate pollution</t>
  </si>
  <si>
    <t>A typical business's activities could expose employees to hazardous substances</t>
  </si>
  <si>
    <t xml:space="preserve">A typical business’s activities could repeatedly expose employees to substances which have harmful effects over time </t>
  </si>
  <si>
    <t>A typical business's activities could expose employees to highly reactive substances, increasing risk of accident</t>
  </si>
  <si>
    <t>A typical business requires the use of heavy machinery</t>
  </si>
  <si>
    <t>A typical business's activities involve repetitive manual labour</t>
  </si>
  <si>
    <t>A typical business routinely requires employees to work overtime (more than 40 hours a week)</t>
  </si>
  <si>
    <t>A typical business could routinely expose employees to psychologically challenging situations</t>
  </si>
  <si>
    <t>A typical business has a significant proportion of employees carrying out low-skilled labour</t>
  </si>
  <si>
    <t>A typical business has a significant proportion of employees on zero hour contracts</t>
  </si>
  <si>
    <t>A typical business depends on apprenticeship or internship-based labour</t>
  </si>
  <si>
    <t>The vast majority of a typical business's employees are high-skilled and well paid</t>
  </si>
  <si>
    <t>A significant proportion of employees are women or minority groups who may require additional protection against discrimination</t>
  </si>
  <si>
    <t>A typical business’s activities could expose employees to hazardous substances</t>
  </si>
  <si>
    <t>A typical business's products are likely to cause harm to people or environment if misused, and are sold to consumers rather than other businesses</t>
  </si>
  <si>
    <t>A typical business's products are complex and not readily understood by customers</t>
  </si>
  <si>
    <t>A typical business's  products are likely to cause harm to people or environment if disposed of improperly</t>
  </si>
  <si>
    <t>A typical business's product users are likely to be vulnerable groups such as children, the elderly, indigenous people</t>
  </si>
  <si>
    <t>A typical business's products may be addictive</t>
  </si>
  <si>
    <t>A typical business's products are unlikely to cause harm to people or environment during intended use, if misused, or at end of life</t>
  </si>
  <si>
    <t>A typical business's product users are likely to be vulnerable groups such as children, the elderly, indigenous people</t>
  </si>
  <si>
    <t>A typical business's products might contain harmful substances</t>
  </si>
  <si>
    <t>A typical business's goods are designed for human consumption or ingestion and could increase long-term health risks</t>
  </si>
  <si>
    <t>A typical business's goods emit potentially harmful substances during use or at end of life</t>
  </si>
  <si>
    <t>A typical business's goods or services perpetuate reliance on fossil-fuel-dependent infrastructure</t>
  </si>
  <si>
    <t>A typical business's goods or services could significantly disrupt ecosystems</t>
  </si>
  <si>
    <t>A typical business's products consist entirely of natural resources which have been minimally altered before onward sale and are unlikely to cause harm</t>
  </si>
  <si>
    <t>A typical business only offers services, and they do not have the potential to negatively impact the health of people or the environment (through its own actions or those of its clients)</t>
  </si>
  <si>
    <t>A typical business's products depend on fossil fuels to operate </t>
  </si>
  <si>
    <t>A typical business's products are themselves a greenhouse gas</t>
  </si>
  <si>
    <t>A typical business's sells combustible fossil fuels</t>
  </si>
  <si>
    <t>A typical business's products contain greenhouse gases which may be emitted during use or at end of life</t>
  </si>
  <si>
    <t>A typical business's services involve leasing machinery/equipment which depends on fossil fuels to operate</t>
  </si>
  <si>
    <t>A typical business's products force users to emit negligible amounts of greenhouse gases</t>
  </si>
  <si>
    <t>A typical business's products or key components within products are designed for single or temporary use</t>
  </si>
  <si>
    <t xml:space="preserve">A typical business's products require disassembly by the end user to be repurposed </t>
  </si>
  <si>
    <t>A typical business's products cannot easily be repaired or upgraded, and are likely to need replacing every few years</t>
  </si>
  <si>
    <t>A typical business's products are fully consumed by the user and require no or very little packaging</t>
  </si>
  <si>
    <t>A typical business sells natural resources or other homogeneous materials which can be widely repurposed</t>
  </si>
  <si>
    <t>A typical business's products are intended to impact people's health</t>
  </si>
  <si>
    <t>A typical business's management or investment of financial assets (in-house or via third-party managers) plays a critical role in its core model</t>
  </si>
  <si>
    <t>A typical business collects or handles sensitive information and personal data</t>
  </si>
  <si>
    <t>A typical business facilitates interactions with potentially vulnerable groups such as children, the elderly, indigenous people</t>
  </si>
  <si>
    <t>A typical business is involved in or is otherwise in a position to influence the dissemination of information</t>
  </si>
  <si>
    <t>A typical business's activity causes extensive greenhouse gas emissions or relies on the sale or purchase of fossil fuels</t>
  </si>
  <si>
    <t>A typical business only uses financial assets for the reasonable and appropriate day-to-day support of its other activities</t>
  </si>
  <si>
    <t>Typical business characteristic</t>
  </si>
  <si>
    <t>A typical business's products do not force the user to emit greenhouse gases during use or post-use</t>
  </si>
  <si>
    <t>BE18-T-U-1</t>
  </si>
  <si>
    <t>e.g. clothes, furniture</t>
  </si>
  <si>
    <t>Business Activity:</t>
  </si>
  <si>
    <t>Risk level definitions</t>
  </si>
  <si>
    <t>Risk Level</t>
  </si>
  <si>
    <t>Definition</t>
  </si>
  <si>
    <t>Highest</t>
  </si>
  <si>
    <t>There is a high risk that a typical company’s activities will cause significant harm in this issue area</t>
  </si>
  <si>
    <t>Moderate</t>
  </si>
  <si>
    <t>There is a moderate risk that a typical company’s activities will cause significant harm in this issue area</t>
  </si>
  <si>
    <t>Lower</t>
  </si>
  <si>
    <t>There is a low risk that a typical company’s activities will cause significant harm in this issue area</t>
  </si>
  <si>
    <t>A typical company’s activities are unlikely to cause any harm in this issue area</t>
  </si>
  <si>
    <t>Notes for Future-Fit team</t>
  </si>
  <si>
    <t>Rationale</t>
  </si>
  <si>
    <t>Bibliography</t>
  </si>
  <si>
    <t>Resource type</t>
  </si>
  <si>
    <t>Title</t>
  </si>
  <si>
    <t>Author</t>
  </si>
  <si>
    <t>Year published</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</si>
  <si>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</si>
  <si>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</si>
  <si>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</si>
  <si>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</si>
  <si>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</si>
  <si>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</si>
  <si>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</si>
  <si>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</si>
  <si>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</si>
  <si>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</si>
  <si>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</si>
  <si>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</si>
  <si>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</si>
  <si>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</si>
  <si>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</si>
  <si>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</si>
  <si>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</si>
  <si>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</si>
  <si>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</si>
  <si>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</si>
  <si>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</si>
  <si>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</si>
  <si>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</si>
  <si>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</si>
  <si>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</si>
  <si>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</si>
  <si>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</si>
  <si>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</si>
  <si>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</si>
  <si>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</si>
  <si>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</si>
  <si>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</si>
  <si>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</si>
  <si>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</si>
  <si>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</si>
  <si>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</si>
  <si>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</si>
  <si>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</si>
  <si>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</si>
  <si>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</si>
  <si>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Risk Characteristics</t>
  </si>
  <si>
    <t>Heatmap Assessment</t>
  </si>
  <si>
    <r>
      <t>Where you are unsure of your assessment, or have comments about a rationale or Break-Even Goal, please use the '</t>
    </r>
    <r>
      <rPr>
        <i/>
        <sz val="12"/>
        <color theme="1"/>
        <rFont val="Calibri"/>
        <family val="2"/>
        <scheme val="minor"/>
      </rPr>
      <t>Notes for Future-Fit team'</t>
    </r>
    <r>
      <rPr>
        <sz val="12"/>
        <color theme="1"/>
        <rFont val="Calibri"/>
        <family val="2"/>
        <scheme val="minor"/>
      </rPr>
      <t xml:space="preserve"> column to capture your queries.</t>
    </r>
  </si>
  <si>
    <t>ISIC Classes covered by Business Activity</t>
  </si>
  <si>
    <t>Introduction to Business Activity</t>
  </si>
  <si>
    <t>Instructions for using this Excel template</t>
  </si>
  <si>
    <t>Reference #</t>
  </si>
  <si>
    <t>Journal volume, 
issue and page numbers 
(if applicable)</t>
  </si>
  <si>
    <r>
      <t xml:space="preserve">Your rationales should be substantiated using references to third-party resources. Because an Excel template is being used for the purposes of future digitalisation of the heatmaps, this will need to be done manually. Fill out the </t>
    </r>
    <r>
      <rPr>
        <i/>
        <sz val="12"/>
        <color theme="1"/>
        <rFont val="Calibri"/>
        <family val="2"/>
        <scheme val="minor"/>
      </rPr>
      <t xml:space="preserve">References </t>
    </r>
    <r>
      <rPr>
        <sz val="12"/>
        <color theme="1"/>
        <rFont val="Calibri"/>
        <family val="2"/>
        <scheme val="minor"/>
      </rPr>
      <t>tab as you undertake the assessment, making sure to align the correct number reference in the body of your rationales. For instance, your first reference will be known as [1]. When relying on information from this source to substantiate a point in a rationale, simply write out '[1]' where relevant. You will need to be very aware that your references all align, as human error is likely to creep in!</t>
    </r>
  </si>
  <si>
    <r>
      <t xml:space="preserve">If a risk characteristic applies to your Business Activity, use the </t>
    </r>
    <r>
      <rPr>
        <i/>
        <sz val="12"/>
        <color theme="1"/>
        <rFont val="Calibri"/>
        <family val="2"/>
        <scheme val="minor"/>
      </rPr>
      <t xml:space="preserve">Rationale </t>
    </r>
    <r>
      <rPr>
        <sz val="12"/>
        <color theme="1"/>
        <rFont val="Calibri"/>
        <family val="2"/>
        <scheme val="minor"/>
      </rPr>
      <t xml:space="preserve">column to explain why. You do not need to write rationales for why a risk characteristics </t>
    </r>
    <r>
      <rPr>
        <i/>
        <sz val="12"/>
        <color theme="1"/>
        <rFont val="Calibri"/>
        <family val="2"/>
        <scheme val="minor"/>
      </rPr>
      <t>does not</t>
    </r>
    <r>
      <rPr>
        <sz val="12"/>
        <color theme="1"/>
        <rFont val="Calibri"/>
        <family val="2"/>
        <scheme val="minor"/>
      </rPr>
      <t xml:space="preserve"> apply.</t>
    </r>
  </si>
  <si>
    <t>Understanding your Business Activity</t>
  </si>
  <si>
    <t>Further description</t>
  </si>
  <si>
    <t>Undertaking the heatmap</t>
  </si>
  <si>
    <t>Journal or website name (if applicable)</t>
  </si>
  <si>
    <t>BE01-T-M-1</t>
  </si>
  <si>
    <t>BE03-T-M-1</t>
  </si>
  <si>
    <t>No upgrading or downgrading risk characteristics are fulfilled</t>
  </si>
  <si>
    <t>BE02-T-M-1</t>
  </si>
  <si>
    <t>BE04-T-M-1</t>
  </si>
  <si>
    <t>BE05-T-M-1</t>
  </si>
  <si>
    <t>BE06-T-M-1</t>
  </si>
  <si>
    <t>BE07-T-M-1</t>
  </si>
  <si>
    <t>BE08-T-M-1</t>
  </si>
  <si>
    <t>BE09-T-M-1</t>
  </si>
  <si>
    <t>BE10-T-M-1</t>
  </si>
  <si>
    <t>BE11-T-M-1</t>
  </si>
  <si>
    <t>BE12-T-M-1</t>
  </si>
  <si>
    <t>BE13-T-M-1</t>
  </si>
  <si>
    <t>BE14-T-M-1</t>
  </si>
  <si>
    <t>BE15-T-M-1</t>
  </si>
  <si>
    <t>BE17-T-M-1</t>
  </si>
  <si>
    <t>BE16-T-M-1</t>
  </si>
  <si>
    <t>BE18-T-M-1</t>
  </si>
  <si>
    <t>BE19-T-M-1</t>
  </si>
  <si>
    <t>BE20-T-M-1</t>
  </si>
  <si>
    <t>BE21-T-M-1</t>
  </si>
  <si>
    <t>BE22-T-M-1</t>
  </si>
  <si>
    <t>BE23-T-M-1</t>
  </si>
  <si>
    <t>Throughout this document, you will only be able to edit light orange cells.</t>
  </si>
  <si>
    <r>
      <t xml:space="preserve">Consider the risk characteristics on the </t>
    </r>
    <r>
      <rPr>
        <i/>
        <sz val="12"/>
        <color theme="1"/>
        <rFont val="Calibri"/>
        <family val="2"/>
        <scheme val="minor"/>
      </rPr>
      <t xml:space="preserve">Goal Risk Assessment </t>
    </r>
    <r>
      <rPr>
        <sz val="12"/>
        <color theme="1"/>
        <rFont val="Calibri"/>
        <family val="2"/>
        <scheme val="minor"/>
      </rPr>
      <t>tab to determine the risk level of a Break-Even goal. Fill out the '</t>
    </r>
    <r>
      <rPr>
        <i/>
        <sz val="12"/>
        <color theme="1"/>
        <rFont val="Calibri"/>
        <family val="2"/>
        <scheme val="minor"/>
      </rPr>
      <t>Does this apply?</t>
    </r>
    <r>
      <rPr>
        <sz val="12"/>
        <color theme="1"/>
        <rFont val="Calibri"/>
        <family val="2"/>
        <scheme val="minor"/>
      </rPr>
      <t>' column using the drop down options '</t>
    </r>
    <r>
      <rPr>
        <i/>
        <sz val="12"/>
        <color theme="1"/>
        <rFont val="Calibri"/>
        <family val="2"/>
        <scheme val="minor"/>
      </rPr>
      <t>Yes/No/Split</t>
    </r>
    <r>
      <rPr>
        <sz val="12"/>
        <color theme="1"/>
        <rFont val="Calibri"/>
        <family val="2"/>
        <scheme val="minor"/>
      </rPr>
      <t xml:space="preserve">'. This will automatically populate duplicate risk characteristics elsewhere in the </t>
    </r>
    <r>
      <rPr>
        <i/>
        <sz val="12"/>
        <color theme="1"/>
        <rFont val="Calibri"/>
        <family val="2"/>
        <scheme val="minor"/>
      </rPr>
      <t>Goal Risk Assessment</t>
    </r>
    <r>
      <rPr>
        <sz val="12"/>
        <color theme="1"/>
        <rFont val="Calibri"/>
        <family val="2"/>
        <scheme val="minor"/>
      </rPr>
      <t xml:space="preserve"> tab and will auto-fill the </t>
    </r>
    <r>
      <rPr>
        <i/>
        <sz val="12"/>
        <color theme="1"/>
        <rFont val="Calibri"/>
        <family val="2"/>
        <scheme val="minor"/>
      </rPr>
      <t xml:space="preserve">Risk level summary </t>
    </r>
    <r>
      <rPr>
        <sz val="12"/>
        <color theme="1"/>
        <rFont val="Calibri"/>
        <family val="2"/>
        <scheme val="minor"/>
      </rPr>
      <t>tab as you go through</t>
    </r>
    <r>
      <rPr>
        <i/>
        <sz val="12"/>
        <color theme="1"/>
        <rFont val="Calibri"/>
        <family val="2"/>
        <scheme val="minor"/>
      </rPr>
      <t>.</t>
    </r>
  </si>
  <si>
    <t>A typical business uses water for personal consumption and basic sanitation purposes only</t>
  </si>
  <si>
    <t>Notable exclusions from Business Activity</t>
  </si>
  <si>
    <r>
      <t xml:space="preserve">Refer to the </t>
    </r>
    <r>
      <rPr>
        <i/>
        <sz val="12"/>
        <color theme="1"/>
        <rFont val="Calibri"/>
        <family val="2"/>
        <scheme val="minor"/>
      </rPr>
      <t xml:space="preserve">ISIC Classes covered by Business Activity </t>
    </r>
    <r>
      <rPr>
        <sz val="12"/>
        <color theme="1"/>
        <rFont val="Calibri"/>
        <family val="2"/>
        <scheme val="minor"/>
      </rPr>
      <t xml:space="preserve">table below for a more in-depth understanding of the specific activities covered by your heatmap. The ISIC class titles will give you an indication of the content, but should you wish to delve further, you can click the </t>
    </r>
    <r>
      <rPr>
        <i/>
        <sz val="12"/>
        <color theme="1"/>
        <rFont val="Calibri"/>
        <family val="2"/>
        <scheme val="minor"/>
      </rPr>
      <t>Further description</t>
    </r>
    <r>
      <rPr>
        <sz val="12"/>
        <color theme="1"/>
        <rFont val="Calibri"/>
        <family val="2"/>
        <scheme val="minor"/>
      </rPr>
      <t xml:space="preserve"> link through to a more detailed description of each class. Note that there may be some specific</t>
    </r>
    <r>
      <rPr>
        <i/>
        <sz val="12"/>
        <color theme="1"/>
        <rFont val="Calibri"/>
        <family val="2"/>
        <scheme val="minor"/>
      </rPr>
      <t xml:space="preserve"> subsets</t>
    </r>
    <r>
      <rPr>
        <sz val="12"/>
        <color theme="1"/>
        <rFont val="Calibri"/>
        <family val="2"/>
        <scheme val="minor"/>
      </rPr>
      <t xml:space="preserve"> of particular ISIC classes which are additionally included or excluded for your Business Activity. Exclusions are highlighted in grey.</t>
    </r>
  </si>
  <si>
    <r>
      <t xml:space="preserve">Once you have undertaken your heatmap assessment and understand your Business Activity in more depth, please add further narrative to the </t>
    </r>
    <r>
      <rPr>
        <i/>
        <sz val="12"/>
        <color theme="1"/>
        <rFont val="Calibri"/>
        <family val="2"/>
        <scheme val="minor"/>
      </rPr>
      <t>Introduction to the Business Activity</t>
    </r>
    <r>
      <rPr>
        <sz val="12"/>
        <color theme="1"/>
        <rFont val="Calibri"/>
        <family val="2"/>
        <scheme val="minor"/>
      </rPr>
      <t xml:space="preserve"> box so that a future reader of the heatmap can easily gain a high level understanding of what the Business Activity entails.</t>
    </r>
  </si>
  <si>
    <r>
      <t xml:space="preserve">If </t>
    </r>
    <r>
      <rPr>
        <i/>
        <sz val="12"/>
        <color theme="1"/>
        <rFont val="Calibri"/>
        <family val="2"/>
        <scheme val="minor"/>
      </rPr>
      <t xml:space="preserve">no </t>
    </r>
    <r>
      <rPr>
        <sz val="12"/>
        <color theme="1"/>
        <rFont val="Calibri"/>
        <family val="2"/>
        <scheme val="minor"/>
      </rPr>
      <t>high or low risk characteristics apply for a specific Break-Even Goal, you will need to provide a goal-level rationale to explain that the risk level is moderate . There is a 'Moderate' characteristic at the end of each goal which states '</t>
    </r>
    <r>
      <rPr>
        <i/>
        <sz val="12"/>
        <color theme="1"/>
        <rFont val="Calibri"/>
        <family val="2"/>
        <scheme val="minor"/>
      </rPr>
      <t>No upgrading or downgrading risk characteristics are fulfilled</t>
    </r>
    <r>
      <rPr>
        <sz val="12"/>
        <color theme="1"/>
        <rFont val="Calibri"/>
        <family val="2"/>
        <scheme val="minor"/>
      </rPr>
      <t>'. Your goal-level rationale should be entered in this moderate characteristic's corresponding rationale box.</t>
    </r>
  </si>
  <si>
    <r>
      <t xml:space="preserve">As explained in the </t>
    </r>
    <r>
      <rPr>
        <i/>
        <sz val="12"/>
        <color theme="1"/>
        <rFont val="Calibri"/>
        <family val="2"/>
        <scheme val="minor"/>
      </rPr>
      <t xml:space="preserve">Instruction manual </t>
    </r>
    <r>
      <rPr>
        <sz val="12"/>
        <color theme="1"/>
        <rFont val="Calibri"/>
        <family val="2"/>
        <scheme val="minor"/>
      </rPr>
      <t>that accompanies this template, you may occasionally need to use a 'Split risk level' if there is a substantial subset of the Business Activity that causes the risk levels differ. If this is the case, choose the '</t>
    </r>
    <r>
      <rPr>
        <i/>
        <sz val="12"/>
        <color theme="1"/>
        <rFont val="Calibri"/>
        <family val="2"/>
        <scheme val="minor"/>
      </rPr>
      <t>Split</t>
    </r>
    <r>
      <rPr>
        <sz val="12"/>
        <color theme="1"/>
        <rFont val="Calibri"/>
        <family val="2"/>
        <scheme val="minor"/>
      </rPr>
      <t xml:space="preserve">' option from the drop down menu in the </t>
    </r>
    <r>
      <rPr>
        <i/>
        <sz val="12"/>
        <color theme="1"/>
        <rFont val="Calibri"/>
        <family val="2"/>
        <scheme val="minor"/>
      </rPr>
      <t>Does this apply</t>
    </r>
    <r>
      <rPr>
        <sz val="12"/>
        <color theme="1"/>
        <rFont val="Calibri"/>
        <family val="2"/>
        <scheme val="minor"/>
      </rPr>
      <t>? column. The '</t>
    </r>
    <r>
      <rPr>
        <i/>
        <sz val="12"/>
        <color theme="1"/>
        <rFont val="Calibri"/>
        <family val="2"/>
        <scheme val="minor"/>
      </rPr>
      <t>Split</t>
    </r>
    <r>
      <rPr>
        <sz val="12"/>
        <color theme="1"/>
        <rFont val="Calibri"/>
        <family val="2"/>
        <scheme val="minor"/>
      </rPr>
      <t xml:space="preserve">' option should be chosen for at least two risk characteristics within the Break-Even Goal (one of which can be the Moderate characteristic). 
For example, for </t>
    </r>
    <r>
      <rPr>
        <b/>
        <sz val="12"/>
        <color theme="1"/>
        <rFont val="Calibri"/>
        <family val="2"/>
        <scheme val="minor"/>
      </rPr>
      <t>BE18: Product GHGs</t>
    </r>
    <r>
      <rPr>
        <sz val="12"/>
        <color theme="1"/>
        <rFont val="Calibri"/>
        <family val="2"/>
        <scheme val="minor"/>
      </rPr>
      <t>, if your Business Activity is industrial gas production, you may have '</t>
    </r>
    <r>
      <rPr>
        <i/>
        <sz val="12"/>
        <color theme="1"/>
        <rFont val="Calibri"/>
        <family val="2"/>
        <scheme val="minor"/>
      </rPr>
      <t>Split</t>
    </r>
    <r>
      <rPr>
        <sz val="12"/>
        <color theme="1"/>
        <rFont val="Calibri"/>
        <family val="2"/>
        <scheme val="minor"/>
      </rPr>
      <t>' by the High risk characteristic '</t>
    </r>
    <r>
      <rPr>
        <i/>
        <sz val="12"/>
        <color theme="1"/>
        <rFont val="Calibri"/>
        <family val="2"/>
        <scheme val="minor"/>
      </rPr>
      <t>A typical business's products are themselves a greenhouse gas</t>
    </r>
    <r>
      <rPr>
        <sz val="12"/>
        <color theme="1"/>
        <rFont val="Calibri"/>
        <family val="2"/>
        <scheme val="minor"/>
      </rPr>
      <t>' and the Unlikely risk characteristic '</t>
    </r>
    <r>
      <rPr>
        <i/>
        <sz val="12"/>
        <color theme="1"/>
        <rFont val="Calibri"/>
        <family val="2"/>
        <scheme val="minor"/>
      </rPr>
      <t>A typical business's products do not force the user to emit greenhouse gases during use or post-use</t>
    </r>
    <r>
      <rPr>
        <sz val="12"/>
        <color theme="1"/>
        <rFont val="Calibri"/>
        <family val="2"/>
        <scheme val="minor"/>
      </rPr>
      <t>' . 
This would give rise to a Highest/Unlikely risk level.</t>
    </r>
  </si>
  <si>
    <t>ISIC Class code</t>
  </si>
  <si>
    <t>ISIC Class description</t>
  </si>
  <si>
    <t>Subset of ISIC Class</t>
  </si>
  <si>
    <t>Scope of ISIC Class inclusion</t>
  </si>
  <si>
    <t>Relevant Business Activity for excluded ISIC Class subset</t>
  </si>
  <si>
    <t>Excluded activities</t>
  </si>
  <si>
    <t>Relevant Business Activity for excluded activity</t>
  </si>
  <si>
    <t>[41]</t>
  </si>
  <si>
    <t>[42]</t>
  </si>
  <si>
    <t>[43]</t>
  </si>
  <si>
    <t>[44]</t>
  </si>
  <si>
    <t>[45]</t>
  </si>
  <si>
    <t>[46]</t>
  </si>
  <si>
    <t>[47]</t>
  </si>
  <si>
    <t>[48]</t>
  </si>
  <si>
    <t>[49]</t>
  </si>
  <si>
    <t>[50]</t>
  </si>
  <si>
    <t>[51]</t>
  </si>
  <si>
    <t>[52]</t>
  </si>
  <si>
    <t>[53]</t>
  </si>
  <si>
    <t>[54]</t>
  </si>
  <si>
    <t>[55]</t>
  </si>
  <si>
    <t>[56]</t>
  </si>
  <si>
    <t>[57]</t>
  </si>
  <si>
    <t>[58]</t>
  </si>
  <si>
    <t>[59]</t>
  </si>
  <si>
    <t>[60]</t>
  </si>
  <si>
    <t>Date accessed (dd/mm/yyyy)</t>
  </si>
  <si>
    <t>Hyperlink (please add wherever possible)</t>
  </si>
  <si>
    <t>e.g. a Business Activity where processes are completed largely by machinery rather than human labour (includes most manufacturing industries)</t>
  </si>
  <si>
    <t>e.g. a Business Activity heavily dependent on data servers or telecommunications (includes technology companies, financial exchanges &amp; investment banks)</t>
  </si>
  <si>
    <t>e.g. Business Activities which take place solely in offices or warehouses (excludes industries such as those where cleanliness levels are higher due to specific requirements, such as  hospitals and restaurants)</t>
  </si>
  <si>
    <t>e.g. a Business Activity heavily dependent on data servers or telecommunications (includes technology companies, financial exchanges and investment banks)</t>
  </si>
  <si>
    <t>e.g. success within the Business Activity is dependent on intellectual property rights, such as technological patents. High use of personal data, such as financial services</t>
  </si>
  <si>
    <t>e.g. water is contaminated by hazardous chemicals such as those used in textile manufacturing, or organic matter such as slurry from livestock</t>
  </si>
  <si>
    <t>e.g. non-renewable energy utilities and Business Activities which produce their own energy on-site</t>
  </si>
  <si>
    <t>e.g. manufacturing such as textiles, where material cut-offs are not repurposed</t>
  </si>
  <si>
    <t>e.g. mining and oil, which have been known to negotiate with governments for access to land, at the expense of local communities</t>
  </si>
  <si>
    <t>e.g. jewellery manufacturing  due to piece-rate pay, other Business Activities with high dependence on commissions, tips and bonuses</t>
  </si>
  <si>
    <t>A migrant worker is a person who moves to another country or area in order to find employment, in particular for seasonal or temporary work (e.g. food processing, construction, services industries). e.g. food processing, construction, services Business Activities</t>
  </si>
  <si>
    <t>e.g. jewellery manufacturing due to piece-rate pay, other Business Activities with high dependence on commissions, tips and bonuses</t>
  </si>
  <si>
    <t>A migrant worker is a person who moves to another country or area in order to find employment, in particular for seasonal or temporary work (e.g. food processing, construction, services industries). e.g. food processing, construction, services</t>
  </si>
  <si>
    <t>e.g. leisure and other Business Activities where service misuse is unlikely to result in harm</t>
  </si>
  <si>
    <t>e.g. financial and legal services, and Business Activities whose business models are premised on data-sharing for revenue-generation</t>
  </si>
  <si>
    <t>e.g. oil and gas, manufacturers of equipment dependent on fossil fuel combustion</t>
  </si>
  <si>
    <t>e.g. by many manufacturers and in agriculture, value is held more in assets than in cash</t>
  </si>
  <si>
    <r>
      <t xml:space="preserve">Read the </t>
    </r>
    <r>
      <rPr>
        <i/>
        <sz val="12"/>
        <color theme="1"/>
        <rFont val="Calibri"/>
        <family val="2"/>
        <scheme val="minor"/>
      </rPr>
      <t xml:space="preserve">Introduction to the Business Activity </t>
    </r>
    <r>
      <rPr>
        <sz val="12"/>
        <color theme="1"/>
        <rFont val="Calibri"/>
        <family val="2"/>
        <scheme val="minor"/>
      </rPr>
      <t>and</t>
    </r>
    <r>
      <rPr>
        <i/>
        <sz val="12"/>
        <color theme="1"/>
        <rFont val="Calibri"/>
        <family val="2"/>
        <scheme val="minor"/>
      </rPr>
      <t xml:space="preserve"> Notable exclusions</t>
    </r>
    <r>
      <rPr>
        <sz val="12"/>
        <color theme="1"/>
        <rFont val="Calibri"/>
        <family val="2"/>
        <scheme val="minor"/>
      </rPr>
      <t xml:space="preserve"> below to understand the scope and content of your assigned heatmap. This will give you a broad overview of the Business Activity.</t>
    </r>
  </si>
  <si>
    <t>BE01-E-H-1</t>
  </si>
  <si>
    <t>BE01-E-L-1</t>
  </si>
  <si>
    <t>None of the high risk characteristics adequately describe why this Business Activity is high risk</t>
  </si>
  <si>
    <t>None of the low risk characteristics adequately describe why this Business Activity is low risk</t>
  </si>
  <si>
    <t>BE02-E-H-1</t>
  </si>
  <si>
    <t>BE02-E-L-1</t>
  </si>
  <si>
    <t>BE03-E-H-1</t>
  </si>
  <si>
    <t>BE03-E-L-1</t>
  </si>
  <si>
    <t>BE04-E-H-1</t>
  </si>
  <si>
    <t>BE04-E-L-1</t>
  </si>
  <si>
    <t>BE05-E-H-1</t>
  </si>
  <si>
    <t>BE05-E-L-1</t>
  </si>
  <si>
    <t>BE06-E-H-1</t>
  </si>
  <si>
    <t>BE06-E-L-1</t>
  </si>
  <si>
    <t>BE07-E-H-1</t>
  </si>
  <si>
    <t>BE07-E-L-1</t>
  </si>
  <si>
    <t>BE08-E-H-1</t>
  </si>
  <si>
    <t>BE08-E-L-1</t>
  </si>
  <si>
    <t>BE09-E-H-1</t>
  </si>
  <si>
    <t>BE09-E-L-1</t>
  </si>
  <si>
    <t>BE10-E-H-1</t>
  </si>
  <si>
    <t>BE11-E-H-1</t>
  </si>
  <si>
    <t>BE11-E-L-1</t>
  </si>
  <si>
    <t>BE12-E-H-1</t>
  </si>
  <si>
    <t>BE13-E-H-1</t>
  </si>
  <si>
    <t>BE14-E-H-1</t>
  </si>
  <si>
    <t>BE15-E-H-1</t>
  </si>
  <si>
    <t>BE15-E-L-1</t>
  </si>
  <si>
    <t>BE16-E-H-1</t>
  </si>
  <si>
    <t>BE17-E-H-1</t>
  </si>
  <si>
    <t>BE17-E-L-1</t>
  </si>
  <si>
    <t>BE18-E-H-1</t>
  </si>
  <si>
    <t>BE18-E-L-1</t>
  </si>
  <si>
    <t>BE19-E-H-1</t>
  </si>
  <si>
    <t>BE19-E-L-1</t>
  </si>
  <si>
    <t>BE20-E-H-1</t>
  </si>
  <si>
    <t>BE22-E-H-1</t>
  </si>
  <si>
    <t>BE23-E-H-1</t>
  </si>
  <si>
    <t>BE23-E-L-1</t>
  </si>
  <si>
    <t>BE10-E-L-1</t>
  </si>
  <si>
    <t>BE12-E-L-1</t>
  </si>
  <si>
    <t>BE13-E-L-1</t>
  </si>
  <si>
    <t>BE14-E-L-1</t>
  </si>
  <si>
    <t>BE16-E-L-1</t>
  </si>
  <si>
    <t>BE20-E-L-1</t>
  </si>
  <si>
    <t>BE21-E-L-1</t>
  </si>
  <si>
    <t>BE22-E-L-1</t>
  </si>
  <si>
    <r>
      <t>There may occasionally be instances where no high or low risk characteristics apply for a specific Break-Even Goal but you still believe there is a clear reason for the goal to be high or low risk. Each goal has two characteristics above the 'Moderate' fisk characteristic which state '</t>
    </r>
    <r>
      <rPr>
        <i/>
        <sz val="12"/>
        <color theme="1"/>
        <rFont val="Calibri"/>
        <family val="2"/>
        <scheme val="minor"/>
      </rPr>
      <t>None of the high/low risk characteristics adequately describe why this Business Activity is high/low risk'</t>
    </r>
    <r>
      <rPr>
        <sz val="12"/>
        <color theme="1"/>
        <rFont val="Calibri"/>
        <family val="2"/>
        <scheme val="minor"/>
      </rPr>
      <t>. Use the rationale column to explain why you believe the goal to be high or low risk.</t>
    </r>
  </si>
  <si>
    <t>BE10-T-H-8</t>
  </si>
  <si>
    <t>e.g. cosmetic manufacturing, where chemicals considered safe at low levels (and are used in products as such) are present in elevated quantities in manufacturing environments</t>
  </si>
  <si>
    <t>e.g. mining cave-ins, falling from a height during construction</t>
  </si>
  <si>
    <t>BE21-E-H-1</t>
  </si>
  <si>
    <t>BE21-T-H-2</t>
  </si>
  <si>
    <t>A typical business relies on product inputs with complex, multi-tiered supply chains</t>
  </si>
  <si>
    <t>A typical business's value largely resides in intangible assets that are not tied to physical locations</t>
  </si>
  <si>
    <t>A typical business's activities are premised on the movement between multiple countries or jurisdictions</t>
  </si>
  <si>
    <t>e.g. freight transport, fishing</t>
  </si>
  <si>
    <t>A typical business builds physical infrastructure as a key activity</t>
  </si>
  <si>
    <t>e.g. water is used for process-specific cleaning, washing, cooling, heating or pressure</t>
  </si>
  <si>
    <t>A typical business sells physical products to other businesses, with low risk of product misuse</t>
  </si>
  <si>
    <t>A typical business emits significant greenhouse gases as an operational by-product unrelated to energy use</t>
  </si>
  <si>
    <t>BE22-T-H-4</t>
  </si>
  <si>
    <t>e.g. overfishing, cigarettes, junk food</t>
  </si>
  <si>
    <t>e.g. books, other educational resources/services, food crops</t>
  </si>
  <si>
    <t>e.g. patents, virtual networks or services and intellectual property</t>
  </si>
  <si>
    <t>A typical business's activities are notably at risk of being curbed by advancing environmental or social legislation</t>
  </si>
  <si>
    <t>e.g. semiconductor manufacturing, chemical manufacturing</t>
  </si>
  <si>
    <t>A typical business's activities lead to a significant risk of spills or leaks of harmful substances</t>
  </si>
  <si>
    <t>BE09-T-H-5</t>
  </si>
  <si>
    <t>A typical business's activities emit substantial amounts of harmful substances into nature</t>
  </si>
  <si>
    <t>e.g. textile manufacturing, agriculture</t>
  </si>
  <si>
    <t>A typical business's products are likely to cause harm to people or environment if disposed of improperly</t>
  </si>
  <si>
    <t>BE15-T-H-7</t>
  </si>
  <si>
    <t>A typical business's products have been processed and are intended for consumption</t>
  </si>
  <si>
    <t>e.g. packaged food, beverages, medicines</t>
  </si>
  <si>
    <t>e.g. cosmetics, medicines</t>
  </si>
  <si>
    <t>A typical business undertakes processes or creates products that rely on the use of potentially harmful and underresearched substances</t>
  </si>
  <si>
    <t>A typical business's core activities depend on significant quantities of digital equipment </t>
  </si>
  <si>
    <t>Product inputs are the materials and components which constitute a product. e.g. most manufactured goods, especially those dependent on packaging</t>
  </si>
  <si>
    <t>A typical business's products are made of multiple product inputs</t>
  </si>
  <si>
    <t>Product inputs are the materials and components which constitute a product. e.g. electronics are made up of many different components, which have supply chains of their own, and traceability is challenging. Raw agricultural products are often amalgamated in central markets and become difficult to trace</t>
  </si>
  <si>
    <t xml:space="preserve">A typical business's supply chains have documented cases of ethical challenges such as the financing of conflict, terrorism, money laundering, bribery, or corruption </t>
  </si>
  <si>
    <t>A typical business's activities could expose employees to physical hazards</t>
  </si>
  <si>
    <t>A typical business's activities have documented cases of child or forced labour</t>
  </si>
  <si>
    <t xml:space="preserve">A typical business's products have documented cases of ethical challenges such as the financing of conflict, terrorism, money laundering, bribery, or corruption </t>
  </si>
  <si>
    <t>A typical business has highly innovative products and/or operating processes that are disrupting traditional markets or creating new poorly regulated markets with documented ethical concerns</t>
  </si>
  <si>
    <t>A typical business's goods or services are intended to injure or incapacitate someone</t>
  </si>
  <si>
    <t>A typical business's products are formulation-based and intended for use on human skin</t>
  </si>
  <si>
    <t>S-H</t>
  </si>
  <si>
    <t>S-L</t>
  </si>
  <si>
    <t>S-U</t>
  </si>
  <si>
    <t>S-M</t>
  </si>
  <si>
    <t>S-H Count</t>
  </si>
  <si>
    <t>S-L Count</t>
  </si>
  <si>
    <t>S-U Count</t>
  </si>
  <si>
    <t>S-M Count</t>
  </si>
  <si>
    <t>A typical business's goods might contain harmful substances</t>
  </si>
  <si>
    <t>Electronic products and equipment repair services</t>
  </si>
  <si>
    <t>Repair of computers and peripheral equipment</t>
  </si>
  <si>
    <t>Repair of communication equipment</t>
  </si>
  <si>
    <t>Repair of consumer electronics</t>
  </si>
  <si>
    <t>Repair of household appliances and home and garden equipment</t>
  </si>
  <si>
    <t>Repair of electronic and optical equipment</t>
  </si>
  <si>
    <t>Repair of electrical equipment</t>
  </si>
  <si>
    <t>9511</t>
  </si>
  <si>
    <t>9512</t>
  </si>
  <si>
    <t>9521</t>
  </si>
  <si>
    <t>9522</t>
  </si>
  <si>
    <t>3313</t>
  </si>
  <si>
    <t>3314</t>
  </si>
  <si>
    <t>Machinery repair services</t>
  </si>
  <si>
    <t>All</t>
  </si>
  <si>
    <t xml:space="preserve">Repair of industrial machinery </t>
  </si>
  <si>
    <t>N/A</t>
  </si>
  <si>
    <t>No</t>
  </si>
  <si>
    <t>Yes</t>
  </si>
  <si>
    <t>IBIS World</t>
  </si>
  <si>
    <t>Updated 30/11/20</t>
  </si>
  <si>
    <t>Website</t>
  </si>
  <si>
    <t>Electrical &amp; Electronics installers &amp; Repairers</t>
  </si>
  <si>
    <t>College Grad</t>
  </si>
  <si>
    <t>Other</t>
  </si>
  <si>
    <t>Circuits of Capital: India's electronic waste in the Informal Global Economy: A Dissertation</t>
  </si>
  <si>
    <t>Faculty of the University of Minnesota</t>
  </si>
  <si>
    <t>Julia Eleanor Corwin</t>
  </si>
  <si>
    <t>20/8?</t>
  </si>
  <si>
    <t>Journal article</t>
  </si>
  <si>
    <t>Journal of Environmental Management</t>
  </si>
  <si>
    <t>Vol 196 p91-99</t>
  </si>
  <si>
    <t>Maria D, Bovea; Victoria Perez-Belis; Pilar Quemades-Beltran</t>
  </si>
  <si>
    <t>Copyright Office Ruling Issues Sweeping Right to Repair Reforms</t>
  </si>
  <si>
    <t>ifixit.com</t>
  </si>
  <si>
    <t>Kyle Wiens</t>
  </si>
  <si>
    <t>Document from website</t>
  </si>
  <si>
    <t>Repair Guides - various</t>
  </si>
  <si>
    <t>Electronic &amp; Precision Equipment Repair &amp; Maintenance</t>
  </si>
  <si>
    <t>Data USA</t>
  </si>
  <si>
    <t>Global Dialogue Forum &amp; Decent Work in the Management of Electrical &amp; Electronic Waste (e-waste)</t>
  </si>
  <si>
    <t>9-11/4/19</t>
  </si>
  <si>
    <t>Resource Efficiency in the ICT Sector</t>
  </si>
  <si>
    <t>Greenpeace</t>
  </si>
  <si>
    <t>Oko Institute eV for Greenpeace</t>
  </si>
  <si>
    <t>https://www.greenpeace.de/sites/www.greenpeace.de/files/publications/20161109_oeko_resource_efficency_final_full-report.pdf</t>
  </si>
  <si>
    <t>Guide to Greener Electronics Report Card</t>
  </si>
  <si>
    <t>https://www.greenpeace.org/usa/reports/greener-electronics-2017/</t>
  </si>
  <si>
    <t>Internaitonal Labour Organization (ILO)</t>
  </si>
  <si>
    <t>Electronic &amp; Computer Repair Services in the US (also Canada, Australia)</t>
  </si>
  <si>
    <t>https://www.ibisworld.com/united-states/market-research-reports/electronic-computer-repair-services-industry/</t>
  </si>
  <si>
    <t>https://www.ibisworld.com/au/industry/computer-electronic-equipment-repair/557/Top of Form</t>
  </si>
  <si>
    <t>https://conservancy.umn.edu/bitstream/handle/11299/201060/Corwin_umn_0130E_19723.pdf?sequence=1&amp;isAllowed=y</t>
  </si>
  <si>
    <t>https://doi.org/10.1016/j.jenvman.2017.02.069Get rights and content</t>
  </si>
  <si>
    <t>https://www.ifixit.com/News/11951/1201-copyright-final-rule</t>
  </si>
  <si>
    <t>https://www.ifixit.com/Guide</t>
  </si>
  <si>
    <t>https://datausa.io/profile/naics/electronic-precision-equipment-repair-and-maintenance#workforce</t>
  </si>
  <si>
    <t>https://www.ilo.org/wcmsp5/groups/public/---ed_dialogue/---sector/documents/meetingdocument/wcms_723421.pdf</t>
  </si>
  <si>
    <t>Attitude of the Stakeholders Involved in the Repair &amp; Second-hand Sale of Small Household Electric &amp; Electronic Equipment: Case Study in Spain</t>
  </si>
  <si>
    <t> https://collegegrad.com/careers/electrical-and-electronics-installers-and-repairers</t>
  </si>
  <si>
    <t>A typical business does not own or manage any natural resources, including large swathes of land.</t>
  </si>
  <si>
    <t>A typical business's products do not force the user to emit greenhouse gases during use or post-use.</t>
  </si>
  <si>
    <t>A typical business only uses financial assets for the reasonable and appropriate day-to-day support of its other activities.</t>
  </si>
  <si>
    <t>Repair Service Video</t>
  </si>
  <si>
    <t>Schneider Electric</t>
  </si>
  <si>
    <t>https://www.schneiderelectricrepair.com/repair-video/</t>
  </si>
  <si>
    <t>https://www.theguardian.com/uk-news/2019/feb/21/fresh-concerns-over-whirlpools-fire-risk-tumble-dryer-repairs</t>
  </si>
  <si>
    <t>The Guardian</t>
  </si>
  <si>
    <t>Fresh Concerns Over Whirlpool's 'fire risk' tumble drier repairs</t>
  </si>
  <si>
    <t>Repairs &amp; Spare Parts</t>
  </si>
  <si>
    <t>https://www.accc.gov.au/business/treating-customers-fairly/repairs-spare-parts#refurbished-goods-or-parts</t>
  </si>
  <si>
    <t>Australian Competition &amp; Consumer Commission (ACCC)</t>
  </si>
  <si>
    <t>Electrical Equipment &amp; Appliance</t>
  </si>
  <si>
    <t>Worksafe NZ</t>
  </si>
  <si>
    <t>https://www.worksafe.govt.nz/managing-health-and-safety/consumers/safe-living-with-electricity/electrical-equipment-and-appliances/</t>
  </si>
  <si>
    <t>IEC Everywhere for a Safety and Efficient World</t>
  </si>
  <si>
    <t>International Electrotechnical Commission (IEC)</t>
  </si>
  <si>
    <t>SC59L Small Household Appliances</t>
  </si>
  <si>
    <t>https://www.iec.ch/dyn/www/f?p=103:7:::::FSP_ORG_ID:1448</t>
  </si>
  <si>
    <t>https://www.iec.ch/homepage</t>
  </si>
  <si>
    <t>EU's First Map of Valuable Resources from E-Waste</t>
  </si>
  <si>
    <t>Waste Management World</t>
  </si>
  <si>
    <t>Ben Messenger</t>
  </si>
  <si>
    <t>https://waste-management-world.com/a/eu-s-first-map-of-valuable-resources-from-e-waste-elvs-mining-waste</t>
  </si>
  <si>
    <t>E-Waste: The High Cost of High-Tech</t>
  </si>
  <si>
    <t>The Conversation</t>
  </si>
  <si>
    <t>Sunil Herat</t>
  </si>
  <si>
    <t>https://theconversation.com/e-waste-the-high-cost-of-high-tech-4378</t>
  </si>
  <si>
    <t xml:space="preserve">
</t>
  </si>
  <si>
    <r>
      <t>There needs to be a rationale explaining how repair services do not negatively impact people or environment. Highlight that repair services support repurposing, therefore reducing e-waste (find statistics if possible on the extent to which e-waste is reduced by repairs).</t>
    </r>
    <r>
      <rPr>
        <sz val="13"/>
        <color rgb="FFFF0000"/>
        <rFont val="Calibri"/>
        <family val="2"/>
      </rPr>
      <t xml:space="preserve"> I've cchanged my mind on this one and made it moderate due to the risk of faulty workmanship and added a reference from our consumer laws</t>
    </r>
    <r>
      <rPr>
        <sz val="13"/>
        <color theme="4"/>
        <rFont val="Calibri"/>
        <family val="2"/>
      </rPr>
      <t>.</t>
    </r>
  </si>
  <si>
    <t>The Last Scan: Inside the Desperate Fight to Keep Old TVs Alive</t>
  </si>
  <si>
    <t>The Verge</t>
  </si>
  <si>
    <t>Adi Robertson</t>
  </si>
  <si>
    <t>https://www.theverge.com/2018/2/6/16973914/tvs-crt-restoration-led-gaming-vintage</t>
  </si>
  <si>
    <t>A typical business's activities predominantly take place in repair shops, small factories or a client's premises.[2] [11] They require good access to transport networks and electricity and are therefore likely to be located in built up areas.</t>
  </si>
  <si>
    <t xml:space="preserve">A typical business uses water for personal and basic sanitation purposes only. </t>
  </si>
  <si>
    <t>International Society of Certified Electronics Technicians (ISCE)</t>
  </si>
  <si>
    <t>http://www.iscet.org/</t>
  </si>
  <si>
    <t>NASTeC Appliance Exams</t>
  </si>
  <si>
    <t>The repair of electronic products and equipment uses a moderate amount of energy to provide lighting and air conditioning in the working environment. The bulk of work performed consists of manual tasks using hand tools. [4] The work ranges from the repair of individual devices to maintenance of large-scale data centres and anything in between. Power is used to test the non-functioning system or to diagnose which component is not working. [3] [11]</t>
  </si>
  <si>
    <t xml:space="preserve">A mix of replacement parts - both old and new - are purchased in a typical repair enterprise to replace those considered unreliable due to age or identified as defective. A repair workshop places orders from suppliers' inventory lists containing thousands of parts. Commonly purchased items include: power supplies, batteries, control boards, touch screens and printed circuit boards (PCB)s. [11] Most components have complex supply chains themselves. Microchips manufacturing, for example, is water intensive and the mining of metals such as cobalt - required as inputs for many consumer electronics - is associated with the high risk of child or forced labour. [7] [8]  Replacement parts may be bought from e-waste scrap shops that sell salvageable parts.[3] </t>
  </si>
  <si>
    <t xml:space="preserve"> A repair business does not typically sell products itself, but rather the service of repair and refurbishment. Some businesses carrying out repairs will also sell older models, used electronics and computer parts, guides and repair kits, and neither of these activities require the use of heavy machinery or the emission of harmful substances. [3] [6] [11]</t>
  </si>
  <si>
    <t>The repair of electronic products and equipment uses a moderate amount of energy to provide lighting and air conditioning in the working environment. The bulk of work performed consists of manual tasks using hand tools. [4] The work ranges from the repair of individual devices to maintenance of large-scale data centres and anything in between. Power is used to test the the non-functioning system or to diagnose which component is not working. [3] [11]</t>
  </si>
  <si>
    <t xml:space="preserve">A typical business's activities predominantly take place in repair shops, small factories or a client's premises.[2] [11] They do not undertake activities that are likely to result in pollution apart from the generation of e-waste which is covered under BE07: Operational waste. </t>
  </si>
  <si>
    <t>In the electronics repair industry the vast majority of a typical business's employees are high-skilled and have at least a high school education, with most specializations requiring further preparation through advanced education, apprenticeship training, or work experience. [2] An example is the NASTeC  certification program for technicians who service major home appliances offered from the International Society of Certified Electronic Technicians. [20) In developed countries such as the US the median annual wage for electrical and electronics installers and repairers is over $50,000. [2] That said, not all workers across the world can access educational opportunities and higher wages particularly in unregulated markets such as India. [6] [3]</t>
  </si>
  <si>
    <t xml:space="preserve">There are no notable reasons why employment terms should be a heightened risk for this business activity. Workers typically own or are employees of a small enterpise. [2]  Employment terms are likely to be highly dependent on location and the formality of the work.[3] </t>
  </si>
  <si>
    <t xml:space="preserve">A typical business may engage in discriminatory practices, often unintentionally. This risk is present but not heightened for this Business Activity. In the US 82.9% of computer repairers and maintenance workers are men with women earning on average 19% less. [9] This gap is likely to be replicated or widened in other countries. In India, for example, the employment of women in the repair and scrap electronics industry is practically non-existent. [3] </t>
  </si>
  <si>
    <t>Employees face various risks in this Business Activity, especially with regards to health and employment terms. Employers should always actively seek to hear and address employee concerns. A proportion or work is classified as repair under warranty that is subject to confidentiality issues.</t>
  </si>
  <si>
    <t>Electronic products and equipment are complex and not readily understood by customers.  Repairers must work closely with customers to listen and understand their descriptions of problems and explain solutions in a simple, clear manner. [2] Due to work being carried out in the informal economy, with varying degrees of quality in workmanship, some jurisdictions now require a repair notice to be provided to a consumer before the business accepts goods for repair. This explains the work to be done and the terms and conditions of the repair. In particular, explanations are required where the goods being repaired are capable of retaining user-generated data, for example, mobile phones, computers, portable music players, digital car devices and other similar electronic goods, or it is the repairer’s practice to supply refurbished goods rather than repair defective goods, or to use refurbished parts in the repair of defective goods.[12]</t>
  </si>
  <si>
    <t>Electronic products and equipment are complex and not readily understood by customers.  Repairers must work closely with customers to listen and understand their descriptions of problems and explain solutions in a simple, clear manner. [2] Due to a significant amount ofwork being carried out in the informal economy, with varying degrees of quality in workmanship, many countries require a repair notice to be provided to a consumer before the business accepts goods for repair. This explains the work to be done and the terms and conditions of the repair. In particular, explanations are required where the goods being repaired are capable of retaining user-generated data, for example, mobile phones, computers, portable music players, digital car devices and other similar electronic goods, or it is the repairer’s practice to supply refurbished goods rather than repair defective goods, or to use refurbished parts in the repair of defective goods.[12]</t>
  </si>
  <si>
    <t>In unregulated markets, there is a risk that workers are not properly trained and competent to do the work, resulting in faulty workmanship that may expose end-users to the risk of electric shock or fire.[14]  For this reason, many countries require the issue of an Electrical Safety Certificate after completing the work to indicate that the appliance has been repaired to approved safety standards. [14] The International Electrotechnical Commission (IEC) publishes performance standards for every type of electronic product,  for example, SC59L for small household appliances -  kettles, jugs, rice cookers, coffee makers,  mixers, blenders, kitchen machines, household ironing appliance and others. [15] [16].  Despite the wide acceptance of these standards there is evidence that repair programs for at-risk-products do not adequately address consumer safety concerns, even in developed countries such as the UK. [13].  The emerging trend of "repair cafes" and other community initiatives promote resource efficiency but may also heighten the risk of faulty repair that do not adhere to safety protocols. [10]</t>
  </si>
  <si>
    <t>A typical business repairs rather than sells physical goods. It is therefore in the business of actively repurposing existing goods, sometimes using reconditioned and refurbished components to extend the life of both components and product.</t>
  </si>
  <si>
    <t xml:space="preserve">This Business Activity does not have any
characteristics that would make it more susceptible to breaching the ‘spirit or the letter’ of tax regulation in most parts of the world. The majority of work is conducted in repair shops and small factories, reducing the likelihood of large scale tax avoidance by repairers. However, in countries such as India, where much of the work takes place in the informal economy, it is common for repair enterprises to look for ways to work around laws, taxes and trade restrictions.  Duties and taxes are avoided through deliberate misrepresentation of quantities and part component descriptions.  For example, a shipment of 500 GB hard drives might be labeled as 200GB hard drives – worth much less, and therefore entailing lower customs fees and taxes. [3] </t>
  </si>
  <si>
    <t>This Business Activity does not have any characteristics that would make it more susceptible to ethical breaches in most parts of the world . However where  electronic product repair work is part of the informal economy,  it is common for repair enterprises to find ways to work around laws, taxes and trade restrictions using personal networks and access to others with more power — from government officials to traders higher up in the informal hierarchy. The informal economy has been described as a grey market [3] - a collection of business deals that operate as a mix of  ‘white’ legal trade and illegal blackmarket trade. There is a risk of  unregulated practices such as piracy - copying patented products - and work conducted without proper authorisation paperwork. Parts importers are widely known to make deals with customs officials and other government agents in order to reduce or avoid fees. [3]</t>
  </si>
  <si>
    <t>The repair of electronic equipment is part of the advancing trend towards a circular economy that is gradually being incentivised by government policy and legislative reform. The repair industry has lobbied for change with some recent success such as the Right of Repair Reforms issued by the US Copyright Office. [5] [6]</t>
  </si>
  <si>
    <t xml:space="preserve">This Business Activity includes the repair and maintenance of a wide range of personal and commercial electronic goods and equipment. Such goods and equipment span a range of sizes and purposes, ranging from electronic industrial, professional and medical equipment to household appliances, consumer electronics and component parts such as batteries. Repair services typically require specialized technical knowledge and limited material inputs.                    
Most electronic product and equipment repair work is conducted in repair shops and small factories.[2] In some parts of the world - notably Delhi in India - salvageable and high quality parts are valued and fed into an organised secondary use electronics industry of which repair shops form an integral part. [3]  In the US, the industry declined by an average of 2.3% between 2015 and 2020 with a similar downward  trend observed in most developed countries. [1] The decline has been partly driven by the consumer perception that it is cheaper to buy a new device than fix an old one together with a lack of knowedge of repair options.[4] Planned obsolescence in product design translates into varying levels of an electronic devices' "repairabiity". [6]  In this industry there are no dominant companies with a market share greater than 5%. [1]      </t>
  </si>
  <si>
    <t>Changed to Yes</t>
  </si>
  <si>
    <t xml:space="preserve">Electronic waste (e-waste) is generated when electronic products or components are replaced due to their unreliability or age.  A repair workshop may order from suppliers' lists containing thousands of components, commonly purchasing power supplies, batteries, control boards, touch screens and printed circuit boards (PCB)s. [11 ]The parts and products that are replaced are discarded, generally into landfill, adding to the mounting e-waste problem. </t>
  </si>
  <si>
    <t>Typical electronic products create hazardous e-waste at the end of life containing mercury, lead, dioxins, arsenic, beryllium, cadmium, selenium  and PCBs. [17]  [18]</t>
  </si>
  <si>
    <t>Changed to Yes. Copied and pasted some of the rationale from above to here.</t>
  </si>
  <si>
    <t>Changed to NO and bumped up to rational above.</t>
  </si>
  <si>
    <t>Changed to Yes and added more rationale</t>
  </si>
  <si>
    <r>
      <t>A typical employee conducts a variety of manual tasks in repair shops, small factories or at a client's premises.</t>
    </r>
    <r>
      <rPr>
        <sz val="13"/>
        <color theme="8"/>
        <rFont val="Calibri"/>
        <family val="2"/>
      </rPr>
      <t>The most significant risk to employees carrying out electrical testing work is electric shock, which can lead to serious and sometimes fatal injury. There is also a risk of burn injuries resulting from arcing when conductors are accidentally short-circuited. [21]</t>
    </r>
    <r>
      <rPr>
        <sz val="13"/>
        <color theme="1"/>
        <rFont val="Calibri"/>
        <family val="2"/>
      </rPr>
      <t xml:space="preserve"> 
The work is done using hand tools, testing equipment and minimal amounts of solvent to remove adhesives. [6][11]  It may involve lifting heavy equipment  - above 150lbs -and working in awkward positions. [2] Eye strain can be an issue and the hazards of battery acid and electricity are everpresent. Due to the replacement of picture tube TVs by flat screens and monitors, only a small segment of the repair industry continues to handle cathode ray tubes (CRTs) which contain lead. This is an issue because the dust from leaded glass can have long-term health effects on workers and their families, including birth defects in children [19] Repair work is still done on TVs with CRTs for customers who need them to operate other obsolete technologies  - VCRs and gaming consoles.[19]  
</t>
    </r>
  </si>
  <si>
    <t>https://www.hse.gov.uk/pubns/eis36.pdf</t>
  </si>
  <si>
    <t>Safety in electrical testing – service and repair
of audio, TV and computer equipment</t>
  </si>
  <si>
    <t>Health and Safety Executive</t>
  </si>
  <si>
    <t>Changed to YES</t>
  </si>
  <si>
    <t>Changed to NO.</t>
  </si>
  <si>
    <t>Changed to NO - Users are typically familiar with the electronic goods because of previous ownership. Although it is important to communicate the services provided, there is little risk of misuse and mainly economi risk to employees. Taken some of the rationale and moved to MODERATE.</t>
  </si>
  <si>
    <t xml:space="preserve">Changed to NO, because this is a service and the goods were already owned and used by the customer who has knowledge of it. </t>
  </si>
  <si>
    <t xml:space="preserve">A typical business offers repair services, returning machinery to the customer when repairs are complete. While a business may make small modifications as part of repair services, it is unlikely to significantly influence the impact characteristics of the goods serviced. </t>
  </si>
  <si>
    <t>Changed to YES - Copied from Machinery Repair Rationale - applies broadly to all repair services</t>
  </si>
  <si>
    <t>Changed to NO. See above</t>
  </si>
  <si>
    <t>Changed to NO</t>
  </si>
  <si>
    <t>Changed to YES - because how a product is fixed could affect future repurposability.</t>
  </si>
  <si>
    <t>A typical business offers repair services, returning items to customers when repairs are complete. The choice of inputs (e.g. dyes and other chemicals) and the nature of the repairs done may determine the ability of the item to be repurposed in the future. As such overall risk is considered moderate.</t>
  </si>
  <si>
    <t>https://unfccc.int/files/methods/other_methodological_issues/interactions_with_ozone_layer/application/pdf/epeebroc.pdf</t>
  </si>
  <si>
    <t xml:space="preserve">HFCS, REFRIGERATION AND AIR-CONDITIONING:
MINIMISING CLIMATE IMPACT, MAXIMISING SAFETY </t>
  </si>
  <si>
    <t>United Nations Framework Convention on Climate Change</t>
  </si>
  <si>
    <t xml:space="preserve"> Although a repair business does not typically sell products itself, there may be some processes which may have marginal non-GHG emissions via leakages or testing. This relates to any electronic equipment like fridges or air conditioners that use refrigerants which can sometimes be toxic. [22] Although these are small volumes, this is still a risk to be considered.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</si>
</sst>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0" x14ac:knownFonts="1">
    <font>
      <sz val="12"/>
      <color theme="1"/>
      <name val="Calibri"/>
      <family val="2"/>
      <scheme val="minor"/>
    </font>
    <font>
      <sz val="12"/>
      <color theme="1"/>
      <name val="Calibri"/>
      <family val="2"/>
    </font>
    <font>
      <b/>
      <sz val="20"/>
      <color theme="0"/>
      <name val="Calibri"/>
      <family val="2"/>
    </font>
    <font>
      <b/>
      <sz val="14"/>
      <color theme="0"/>
      <name val="Calibri"/>
      <family val="2"/>
    </font>
    <font>
      <sz val="8"/>
      <name val="Calibri"/>
      <family val="2"/>
      <scheme val="minor"/>
    </font>
    <font>
      <b/>
      <sz val="12"/>
      <color theme="1"/>
      <name val="Calibri"/>
      <family val="2"/>
      <scheme val="minor"/>
    </font>
    <font>
      <b/>
      <sz val="14"/>
      <color theme="3" tint="-0.499984740745262"/>
      <name val="Calibri"/>
      <family val="2"/>
    </font>
    <font>
      <sz val="12"/>
      <color theme="0" tint="-0.499984740745262"/>
      <name val="Calibri"/>
      <family val="2"/>
    </font>
    <font>
      <sz val="12"/>
      <color theme="0" tint="-0.499984740745262"/>
      <name val="Calibri (Body)"/>
    </font>
    <font>
      <sz val="12"/>
      <color rgb="FF3F3F3F"/>
      <name val="Helvetica"/>
      <family val="2"/>
    </font>
    <font>
      <b/>
      <sz val="14"/>
      <color theme="0"/>
      <name val="Calibri"/>
      <family val="2"/>
      <scheme val="minor"/>
    </font>
    <font>
      <sz val="14"/>
      <color theme="1"/>
      <name val="Calibri"/>
      <family val="2"/>
      <scheme val="minor"/>
    </font>
    <font>
      <sz val="14"/>
      <color theme="3" tint="-0.499984740745262"/>
      <name val="Calibri"/>
      <family val="2"/>
    </font>
    <font>
      <sz val="14"/>
      <color theme="0" tint="-0.499984740745262"/>
      <name val="Calibri"/>
      <family val="2"/>
    </font>
    <font>
      <sz val="14"/>
      <color theme="0"/>
      <name val="Calibri"/>
      <family val="2"/>
    </font>
    <font>
      <sz val="14"/>
      <color theme="3" tint="-0.499984740745262"/>
      <name val="Calibri"/>
      <family val="2"/>
      <scheme val="minor"/>
    </font>
    <font>
      <sz val="13"/>
      <color theme="3" tint="-0.499984740745262"/>
      <name val="Calibri"/>
      <family val="2"/>
      <scheme val="minor"/>
    </font>
    <font>
      <sz val="14"/>
      <color theme="2" tint="-0.499984740745262"/>
      <name val="Calibri"/>
      <family val="2"/>
    </font>
    <font>
      <sz val="14"/>
      <color theme="0" tint="-0.499984740745262"/>
      <name val="Calibri (Body)"/>
    </font>
    <font>
      <sz val="14"/>
      <color theme="3" tint="-0.499984740745262"/>
      <name val="Calibri (Body)"/>
    </font>
    <font>
      <sz val="14"/>
      <color theme="0" tint="-0.499984740745262"/>
      <name val="Calibri"/>
      <family val="2"/>
      <scheme val="minor"/>
    </font>
    <font>
      <sz val="13"/>
      <color theme="3" tint="-0.499984740745262"/>
      <name val="Calibri (Body)"/>
    </font>
    <font>
      <sz val="13"/>
      <color theme="0" tint="-0.499984740745262"/>
      <name val="Calibri (Body)"/>
    </font>
    <font>
      <sz val="13"/>
      <color theme="3" tint="-0.499984740745262"/>
      <name val="Calibri"/>
      <family val="2"/>
    </font>
    <font>
      <sz val="13"/>
      <color theme="0" tint="-0.499984740745262"/>
      <name val="Calibri"/>
      <family val="2"/>
    </font>
    <font>
      <sz val="13"/>
      <color theme="0" tint="-0.499984740745262"/>
      <name val="Calibri"/>
      <family val="2"/>
      <scheme val="minor"/>
    </font>
    <font>
      <sz val="13"/>
      <color theme="1"/>
      <name val="Calibri"/>
      <family val="2"/>
      <scheme val="minor"/>
    </font>
    <font>
      <sz val="13"/>
      <color theme="1"/>
      <name val="Calibri"/>
      <family val="2"/>
    </font>
    <font>
      <b/>
      <sz val="18"/>
      <color theme="0"/>
      <name val="Calibri"/>
      <family val="2"/>
      <scheme val="minor"/>
    </font>
    <font>
      <i/>
      <sz val="12"/>
      <color theme="1"/>
      <name val="Calibri"/>
      <family val="2"/>
      <scheme val="minor"/>
    </font>
    <font>
      <sz val="11"/>
      <color rgb="FF000000"/>
      <name val="Calibri"/>
      <family val="2"/>
      <scheme val="minor"/>
    </font>
    <font>
      <u/>
      <sz val="12"/>
      <color theme="10"/>
      <name val="Calibri"/>
      <family val="2"/>
      <scheme val="minor"/>
    </font>
    <font>
      <sz val="12"/>
      <color theme="0"/>
      <name val="Calibri"/>
      <family val="2"/>
      <scheme val="minor"/>
    </font>
    <font>
      <sz val="12"/>
      <color rgb="FF000000"/>
      <name val="Calibri"/>
      <family val="2"/>
      <scheme val="minor"/>
    </font>
    <font>
      <sz val="13"/>
      <color theme="1"/>
      <name val="Calibri (Body)"/>
    </font>
    <font>
      <sz val="12"/>
      <color theme="1"/>
      <name val="Calibri (Body)"/>
    </font>
    <font>
      <sz val="14"/>
      <color theme="1"/>
      <name val="Calibri"/>
      <family val="2"/>
    </font>
    <font>
      <b/>
      <sz val="14"/>
      <color theme="1"/>
      <name val="Calibri"/>
      <family val="2"/>
      <scheme val="minor"/>
    </font>
    <font>
      <b/>
      <sz val="16"/>
      <color theme="0"/>
      <name val="Calibri"/>
      <family val="2"/>
    </font>
    <font>
      <sz val="14"/>
      <color rgb="FF225E6F"/>
      <name val="Calibri"/>
      <family val="2"/>
      <scheme val="minor"/>
    </font>
    <font>
      <sz val="13"/>
      <color rgb="FF225E6F"/>
      <name val="Calibri"/>
      <family val="2"/>
      <scheme val="minor"/>
    </font>
    <font>
      <u/>
      <sz val="12"/>
      <color theme="11"/>
      <name val="Calibri"/>
      <family val="2"/>
      <scheme val="minor"/>
    </font>
    <font>
      <sz val="14"/>
      <color rgb="FF0C7DBB"/>
      <name val="Calibri"/>
      <family val="2"/>
      <scheme val="minor"/>
    </font>
    <font>
      <sz val="14"/>
      <color rgb="FF333333"/>
      <name val="Calibri"/>
      <family val="2"/>
      <scheme val="minor"/>
    </font>
    <font>
      <sz val="13"/>
      <color theme="4"/>
      <name val="Calibri"/>
      <family val="2"/>
    </font>
    <font>
      <sz val="13"/>
      <color theme="4"/>
      <name val="Calibri"/>
      <family val="2"/>
      <scheme val="minor"/>
    </font>
    <font>
      <sz val="13"/>
      <color rgb="FFFF0000"/>
      <name val="Calibri"/>
      <family val="2"/>
    </font>
    <font>
      <sz val="13"/>
      <color theme="8"/>
      <name val="Calibri"/>
      <family val="2"/>
    </font>
    <font>
      <sz val="12"/>
      <color theme="8"/>
      <name val="Calibri"/>
      <family val="2"/>
    </font>
    <font>
      <sz val="12"/>
      <color theme="8"/>
      <name val="Calibri (Body)"/>
    </font>
  </fonts>
  <fills count="22">
    <fill>
      <patternFill patternType="none"/>
    </fill>
    <fill>
      <patternFill patternType="gray125"/>
    </fill>
    <fill>
      <patternFill patternType="solid">
        <fgColor rgb="FF338CA6"/>
        <bgColor indexed="64"/>
      </patternFill>
    </fill>
    <fill>
      <patternFill patternType="solid">
        <fgColor rgb="FF58B2CB"/>
        <bgColor indexed="64"/>
      </patternFill>
    </fill>
    <fill>
      <patternFill patternType="solid">
        <fgColor theme="3" tint="0.59999389629810485"/>
        <bgColor indexed="64"/>
      </patternFill>
    </fill>
    <fill>
      <patternFill patternType="solid">
        <fgColor rgb="FFBBDFEB"/>
        <bgColor indexed="64"/>
      </patternFill>
    </fill>
    <fill>
      <patternFill patternType="solid">
        <fgColor rgb="FFBBDFEA"/>
        <bgColor indexed="64"/>
      </patternFill>
    </fill>
    <fill>
      <patternFill patternType="solid">
        <fgColor theme="0" tint="-4.9989318521683403E-2"/>
        <bgColor indexed="64"/>
      </patternFill>
    </fill>
    <fill>
      <patternFill patternType="solid">
        <fgColor theme="0" tint="-4.9989318521683403E-2"/>
        <bgColor rgb="FF000000"/>
      </patternFill>
    </fill>
    <fill>
      <patternFill patternType="solid">
        <fgColor theme="3" tint="0.79998168889431442"/>
        <bgColor rgb="FF000000"/>
      </patternFill>
    </fill>
    <fill>
      <patternFill patternType="solid">
        <fgColor theme="3" tint="0.79998168889431442"/>
        <bgColor indexed="64"/>
      </patternFill>
    </fill>
    <fill>
      <patternFill patternType="solid">
        <fgColor theme="2"/>
        <bgColor indexed="64"/>
      </patternFill>
    </fill>
    <fill>
      <patternFill patternType="solid">
        <fgColor theme="3" tint="0.59999389629810485"/>
        <bgColor rgb="FF000000"/>
      </patternFill>
    </fill>
    <fill>
      <patternFill patternType="solid">
        <fgColor theme="3"/>
        <bgColor indexed="64"/>
      </patternFill>
    </fill>
    <fill>
      <patternFill patternType="solid">
        <fgColor theme="3" tint="-0.249977111117893"/>
        <bgColor indexed="64"/>
      </patternFill>
    </fill>
    <fill>
      <patternFill patternType="solid">
        <fgColor rgb="FFFCDEB3"/>
        <bgColor indexed="64"/>
      </patternFill>
    </fill>
    <fill>
      <patternFill patternType="solid">
        <fgColor rgb="FFF2F2F2"/>
        <bgColor indexed="64"/>
      </patternFill>
    </fill>
    <fill>
      <patternFill patternType="solid">
        <fgColor rgb="FFBBDFEA"/>
        <bgColor rgb="FF000000"/>
      </patternFill>
    </fill>
    <fill>
      <patternFill patternType="solid">
        <fgColor rgb="FFF2F2F2"/>
        <bgColor rgb="FF000000"/>
      </patternFill>
    </fill>
    <fill>
      <patternFill patternType="solid">
        <fgColor theme="0"/>
        <bgColor indexed="64"/>
      </patternFill>
    </fill>
    <fill>
      <patternFill patternType="solid">
        <fgColor rgb="FFFFFF00"/>
        <bgColor indexed="64"/>
      </patternFill>
    </fill>
    <fill>
      <patternFill patternType="solid">
        <fgColor rgb="FFFFFF00"/>
        <bgColor rgb="FFFCDEB3"/>
      </patternFill>
    </fill>
  </fills>
  <borders count="40">
    <border>
      <left/>
      <right/>
      <top/>
      <bottom/>
      <diagonal/>
    </border>
    <border>
      <left style="thin">
        <color theme="0"/>
      </left>
      <right style="thin">
        <color theme="0"/>
      </right>
      <top style="thin">
        <color theme="0"/>
      </top>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bottom style="thin">
        <color theme="0"/>
      </bottom>
      <diagonal/>
    </border>
    <border>
      <left style="thin">
        <color theme="0"/>
      </left>
      <right style="thin">
        <color theme="0"/>
      </right>
      <top style="thin">
        <color theme="0"/>
      </top>
      <bottom style="thin">
        <color theme="0"/>
      </bottom>
      <diagonal/>
    </border>
    <border>
      <left style="thin">
        <color theme="0"/>
      </left>
      <right style="thin">
        <color theme="0"/>
      </right>
      <top/>
      <bottom/>
      <diagonal/>
    </border>
    <border>
      <left style="thin">
        <color theme="0"/>
      </left>
      <right/>
      <top style="thin">
        <color theme="0"/>
      </top>
      <bottom style="thin">
        <color theme="0"/>
      </bottom>
      <diagonal/>
    </border>
    <border>
      <left/>
      <right/>
      <top/>
      <bottom style="thin">
        <color theme="0"/>
      </bottom>
      <diagonal/>
    </border>
    <border>
      <left style="thin">
        <color theme="0"/>
      </left>
      <right/>
      <top/>
      <bottom style="thin">
        <color theme="0"/>
      </bottom>
      <diagonal/>
    </border>
    <border>
      <left style="thick">
        <color theme="2"/>
      </left>
      <right style="thin">
        <color theme="0"/>
      </right>
      <top style="thick">
        <color theme="2"/>
      </top>
      <bottom style="thin">
        <color theme="0"/>
      </bottom>
      <diagonal/>
    </border>
    <border>
      <left style="thin">
        <color theme="0"/>
      </left>
      <right style="thin">
        <color theme="0"/>
      </right>
      <top style="thick">
        <color theme="2"/>
      </top>
      <bottom style="thin">
        <color theme="0"/>
      </bottom>
      <diagonal/>
    </border>
    <border>
      <left style="thin">
        <color theme="0"/>
      </left>
      <right style="thick">
        <color theme="2"/>
      </right>
      <top style="thick">
        <color theme="2"/>
      </top>
      <bottom style="thin">
        <color theme="0"/>
      </bottom>
      <diagonal/>
    </border>
    <border>
      <left style="thick">
        <color theme="2"/>
      </left>
      <right style="thin">
        <color theme="0"/>
      </right>
      <top style="thin">
        <color theme="0"/>
      </top>
      <bottom style="thin">
        <color theme="0"/>
      </bottom>
      <diagonal/>
    </border>
    <border>
      <left style="thin">
        <color theme="0"/>
      </left>
      <right style="thick">
        <color theme="2"/>
      </right>
      <top style="thin">
        <color theme="0"/>
      </top>
      <bottom style="thin">
        <color theme="0"/>
      </bottom>
      <diagonal/>
    </border>
    <border>
      <left style="thick">
        <color theme="2"/>
      </left>
      <right style="thin">
        <color theme="0"/>
      </right>
      <top style="thin">
        <color theme="0"/>
      </top>
      <bottom style="thick">
        <color theme="2"/>
      </bottom>
      <diagonal/>
    </border>
    <border>
      <left style="thin">
        <color theme="0"/>
      </left>
      <right style="thin">
        <color theme="0"/>
      </right>
      <top style="thin">
        <color theme="0"/>
      </top>
      <bottom style="thick">
        <color theme="2"/>
      </bottom>
      <diagonal/>
    </border>
    <border>
      <left style="thin">
        <color theme="0"/>
      </left>
      <right style="thick">
        <color theme="2"/>
      </right>
      <top style="thin">
        <color theme="0"/>
      </top>
      <bottom style="thick">
        <color theme="2"/>
      </bottom>
      <diagonal/>
    </border>
    <border>
      <left style="thick">
        <color theme="2"/>
      </left>
      <right/>
      <top style="thick">
        <color theme="2"/>
      </top>
      <bottom style="thin">
        <color theme="0"/>
      </bottom>
      <diagonal/>
    </border>
    <border>
      <left/>
      <right/>
      <top style="thick">
        <color theme="2"/>
      </top>
      <bottom style="thin">
        <color theme="0"/>
      </bottom>
      <diagonal/>
    </border>
    <border>
      <left/>
      <right style="thick">
        <color theme="2"/>
      </right>
      <top style="thick">
        <color theme="2"/>
      </top>
      <bottom style="thin">
        <color theme="0"/>
      </bottom>
      <diagonal/>
    </border>
    <border>
      <left style="thick">
        <color theme="2"/>
      </left>
      <right style="thin">
        <color theme="0"/>
      </right>
      <top style="thin">
        <color theme="0"/>
      </top>
      <bottom/>
      <diagonal/>
    </border>
    <border>
      <left style="thin">
        <color theme="0"/>
      </left>
      <right style="thick">
        <color theme="2"/>
      </right>
      <top style="thin">
        <color theme="0"/>
      </top>
      <bottom/>
      <diagonal/>
    </border>
    <border>
      <left style="thin">
        <color theme="0"/>
      </left>
      <right/>
      <top style="thin">
        <color theme="0"/>
      </top>
      <bottom/>
      <diagonal/>
    </border>
    <border>
      <left style="thick">
        <color theme="2"/>
      </left>
      <right style="thin">
        <color theme="0"/>
      </right>
      <top/>
      <bottom/>
      <diagonal/>
    </border>
    <border>
      <left style="thin">
        <color theme="0"/>
      </left>
      <right style="thick">
        <color theme="2"/>
      </right>
      <top/>
      <bottom/>
      <diagonal/>
    </border>
    <border>
      <left style="thick">
        <color theme="2"/>
      </left>
      <right style="thin">
        <color theme="0"/>
      </right>
      <top/>
      <bottom style="thick">
        <color theme="2"/>
      </bottom>
      <diagonal/>
    </border>
    <border>
      <left style="thin">
        <color theme="0"/>
      </left>
      <right/>
      <top style="thin">
        <color theme="0"/>
      </top>
      <bottom style="thick">
        <color theme="2"/>
      </bottom>
      <diagonal/>
    </border>
    <border>
      <left/>
      <right style="thin">
        <color theme="0"/>
      </right>
      <top/>
      <bottom style="thin">
        <color theme="0"/>
      </bottom>
      <diagonal/>
    </border>
    <border>
      <left/>
      <right/>
      <top style="thin">
        <color theme="0"/>
      </top>
      <bottom/>
      <diagonal/>
    </border>
    <border>
      <left style="thin">
        <color rgb="FFFFFFFF"/>
      </left>
      <right style="thin">
        <color rgb="FFFFFFFF"/>
      </right>
      <top style="thin">
        <color rgb="FFFFFFFF"/>
      </top>
      <bottom style="thin">
        <color rgb="FFFFFFFF"/>
      </bottom>
      <diagonal/>
    </border>
    <border>
      <left/>
      <right style="thin">
        <color rgb="FFFFFFFF"/>
      </right>
      <top style="thin">
        <color rgb="FFFFFFFF"/>
      </top>
      <bottom style="thin">
        <color rgb="FFFFFFFF"/>
      </bottom>
      <diagonal/>
    </border>
    <border>
      <left/>
      <right/>
      <top style="thin">
        <color rgb="FFFFFFFF"/>
      </top>
      <bottom style="thin">
        <color rgb="FFFFFFFF"/>
      </bottom>
      <diagonal/>
    </border>
    <border>
      <left style="thin">
        <color rgb="FFFFFFFF"/>
      </left>
      <right style="thin">
        <color rgb="FFFFFFFF"/>
      </right>
      <top/>
      <bottom style="thin">
        <color rgb="FFFFFFFF"/>
      </bottom>
      <diagonal/>
    </border>
    <border>
      <left/>
      <right style="thin">
        <color rgb="FFFFFFFF"/>
      </right>
      <top/>
      <bottom style="thin">
        <color rgb="FFFFFFFF"/>
      </bottom>
      <diagonal/>
    </border>
    <border>
      <left/>
      <right/>
      <top/>
      <bottom style="thin">
        <color rgb="FFFFFFFF"/>
      </bottom>
      <diagonal/>
    </border>
    <border>
      <left style="thin">
        <color theme="0"/>
      </left>
      <right style="thick">
        <color theme="2"/>
      </right>
      <top/>
      <bottom style="thin">
        <color theme="0"/>
      </bottom>
      <diagonal/>
    </border>
    <border>
      <left style="thin">
        <color theme="0"/>
      </left>
      <right/>
      <top/>
      <bottom/>
      <diagonal/>
    </border>
    <border>
      <left style="thin">
        <color theme="0"/>
      </left>
      <right style="thin">
        <color theme="0"/>
      </right>
      <top style="thin">
        <color theme="0"/>
      </top>
      <bottom style="thin">
        <color rgb="FFFFFFFF"/>
      </bottom>
      <diagonal/>
    </border>
    <border>
      <left style="thick">
        <color theme="2"/>
      </left>
      <right style="thin">
        <color theme="0"/>
      </right>
      <top/>
      <bottom style="thin">
        <color theme="0"/>
      </bottom>
      <diagonal/>
    </border>
  </borders>
  <cellStyleXfs count="6">
    <xf numFmtId="0" fontId="0" fillId="0" borderId="0"/>
    <xf numFmtId="0" fontId="3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cellStyleXfs>
  <cellXfs count="306">
    <xf numFmtId="0" fontId="0" fillId="0" borderId="0" xfId="0"/>
    <xf numFmtId="0" fontId="5" fillId="0" borderId="0" xfId="0" applyFont="1"/>
    <xf numFmtId="0" fontId="0" fillId="0" borderId="0" xfId="0" applyFont="1"/>
    <xf numFmtId="0" fontId="27" fillId="15" borderId="5" xfId="0" applyFont="1" applyFill="1" applyBorder="1" applyAlignment="1" applyProtection="1">
      <alignment horizontal="left" vertical="center" wrapText="1"/>
      <protection locked="0"/>
    </xf>
    <xf numFmtId="0" fontId="27" fillId="15" borderId="11" xfId="0" applyFont="1" applyFill="1" applyBorder="1" applyAlignment="1" applyProtection="1">
      <alignment horizontal="left" vertical="center" wrapText="1"/>
      <protection locked="0"/>
    </xf>
    <xf numFmtId="0" fontId="27" fillId="15" borderId="12" xfId="0" applyFont="1" applyFill="1" applyBorder="1" applyAlignment="1" applyProtection="1">
      <alignment horizontal="left" vertical="center" wrapText="1"/>
      <protection locked="0"/>
    </xf>
    <xf numFmtId="0" fontId="27" fillId="15" borderId="14" xfId="0" applyFont="1" applyFill="1" applyBorder="1" applyAlignment="1" applyProtection="1">
      <alignment horizontal="left" vertical="center" wrapText="1"/>
      <protection locked="0"/>
    </xf>
    <xf numFmtId="0" fontId="27" fillId="15" borderId="16" xfId="0" applyFont="1" applyFill="1" applyBorder="1" applyAlignment="1" applyProtection="1">
      <alignment horizontal="left" vertical="center" wrapText="1"/>
      <protection locked="0"/>
    </xf>
    <xf numFmtId="0" fontId="27" fillId="15" borderId="17" xfId="0" applyFont="1" applyFill="1" applyBorder="1" applyAlignment="1" applyProtection="1">
      <alignment horizontal="left" vertical="center" wrapText="1"/>
      <protection locked="0"/>
    </xf>
    <xf numFmtId="0" fontId="27" fillId="15" borderId="1" xfId="0" applyFont="1" applyFill="1" applyBorder="1" applyAlignment="1" applyProtection="1">
      <alignment horizontal="left" vertical="center" wrapText="1"/>
      <protection locked="0"/>
    </xf>
    <xf numFmtId="0" fontId="27" fillId="15" borderId="22" xfId="0" applyFont="1" applyFill="1" applyBorder="1" applyAlignment="1" applyProtection="1">
      <alignment horizontal="left" vertical="center" wrapText="1"/>
      <protection locked="0"/>
    </xf>
    <xf numFmtId="0" fontId="0" fillId="0" borderId="0" xfId="0" applyProtection="1">
      <protection locked="0"/>
    </xf>
    <xf numFmtId="0" fontId="0" fillId="0" borderId="0" xfId="0" applyProtection="1"/>
    <xf numFmtId="0" fontId="28" fillId="0" borderId="0" xfId="0" applyFont="1" applyFill="1" applyBorder="1" applyAlignment="1" applyProtection="1">
      <alignment horizontal="center" vertical="center"/>
    </xf>
    <xf numFmtId="0" fontId="28" fillId="0" borderId="0" xfId="0" applyFont="1" applyFill="1" applyBorder="1" applyAlignment="1" applyProtection="1">
      <alignment vertical="center"/>
    </xf>
    <xf numFmtId="0" fontId="10" fillId="13" borderId="5" xfId="0" applyFont="1" applyFill="1" applyBorder="1" applyAlignment="1" applyProtection="1">
      <alignment horizontal="center" vertical="center"/>
    </xf>
    <xf numFmtId="0" fontId="10" fillId="13" borderId="7" xfId="0" applyFont="1" applyFill="1" applyBorder="1" applyAlignment="1" applyProtection="1">
      <alignment horizontal="center" vertical="center"/>
    </xf>
    <xf numFmtId="0" fontId="0" fillId="10" borderId="5" xfId="0" applyFill="1" applyBorder="1" applyAlignment="1" applyProtection="1">
      <alignment horizontal="center" vertical="center"/>
    </xf>
    <xf numFmtId="0" fontId="33" fillId="10" borderId="7" xfId="0" applyFont="1" applyFill="1" applyBorder="1" applyAlignment="1" applyProtection="1">
      <alignment vertical="center"/>
    </xf>
    <xf numFmtId="0" fontId="10" fillId="0" borderId="0" xfId="0" applyFont="1" applyFill="1" applyBorder="1" applyAlignment="1" applyProtection="1">
      <alignment horizontal="left" vertical="center"/>
    </xf>
    <xf numFmtId="0" fontId="0" fillId="4" borderId="5" xfId="0" applyFill="1" applyBorder="1" applyAlignment="1" applyProtection="1">
      <alignment horizontal="center" vertical="center"/>
    </xf>
    <xf numFmtId="0" fontId="0" fillId="4" borderId="7" xfId="0" applyFill="1" applyBorder="1" applyAlignment="1" applyProtection="1">
      <alignment vertical="center"/>
    </xf>
    <xf numFmtId="0" fontId="0" fillId="10" borderId="7" xfId="0" applyFill="1" applyBorder="1" applyAlignment="1" applyProtection="1">
      <alignment vertical="center"/>
    </xf>
    <xf numFmtId="0" fontId="0" fillId="4" borderId="1" xfId="0" applyFill="1" applyBorder="1" applyAlignment="1" applyProtection="1">
      <alignment horizontal="center" vertical="center"/>
    </xf>
    <xf numFmtId="0" fontId="0" fillId="4" borderId="23" xfId="0" applyFill="1" applyBorder="1" applyAlignment="1" applyProtection="1">
      <alignment vertical="center"/>
    </xf>
    <xf numFmtId="0" fontId="33" fillId="0" borderId="0" xfId="0" applyFont="1" applyFill="1" applyBorder="1" applyProtection="1"/>
    <xf numFmtId="0" fontId="30" fillId="0" borderId="0" xfId="0" applyFont="1" applyFill="1" applyBorder="1" applyProtection="1"/>
    <xf numFmtId="0" fontId="0" fillId="0" borderId="0" xfId="0" applyFill="1" applyBorder="1" applyAlignment="1" applyProtection="1">
      <alignment horizontal="center" vertical="center"/>
    </xf>
    <xf numFmtId="0" fontId="0" fillId="0" borderId="0" xfId="0" applyFill="1" applyBorder="1" applyAlignment="1" applyProtection="1">
      <alignment vertical="center"/>
    </xf>
    <xf numFmtId="0" fontId="0" fillId="0" borderId="0" xfId="0" applyAlignment="1" applyProtection="1">
      <alignment wrapText="1"/>
    </xf>
    <xf numFmtId="0" fontId="0" fillId="0" borderId="0" xfId="0" applyFill="1" applyAlignment="1" applyProtection="1">
      <alignment vertical="center" wrapText="1"/>
    </xf>
    <xf numFmtId="0" fontId="0" fillId="10" borderId="5" xfId="0" applyFill="1" applyBorder="1" applyAlignment="1" applyProtection="1">
      <alignment horizontal="center" vertical="center" wrapText="1"/>
    </xf>
    <xf numFmtId="0" fontId="0" fillId="10" borderId="5" xfId="0" applyFill="1" applyBorder="1" applyAlignment="1" applyProtection="1">
      <alignment vertical="center" wrapText="1"/>
    </xf>
    <xf numFmtId="0" fontId="0" fillId="4" borderId="5" xfId="0" applyFill="1" applyBorder="1" applyAlignment="1" applyProtection="1">
      <alignment horizontal="center" vertical="center" wrapText="1"/>
    </xf>
    <xf numFmtId="0" fontId="0" fillId="4" borderId="5" xfId="0" applyFill="1" applyBorder="1" applyAlignment="1" applyProtection="1">
      <alignment vertical="center" wrapText="1"/>
    </xf>
    <xf numFmtId="0" fontId="0" fillId="0" borderId="0" xfId="0" applyAlignment="1" applyProtection="1">
      <alignment horizontal="center" vertical="center" wrapText="1"/>
    </xf>
    <xf numFmtId="49" fontId="0" fillId="4" borderId="5" xfId="0" applyNumberFormat="1" applyFill="1" applyBorder="1" applyAlignment="1" applyProtection="1">
      <alignment horizontal="right"/>
    </xf>
    <xf numFmtId="0" fontId="0" fillId="4" borderId="7" xfId="0" applyFill="1" applyBorder="1" applyProtection="1"/>
    <xf numFmtId="0" fontId="31" fillId="4" borderId="5" xfId="1" applyFill="1" applyBorder="1" applyAlignment="1" applyProtection="1">
      <alignment horizontal="center" vertical="center"/>
    </xf>
    <xf numFmtId="49" fontId="0" fillId="10" borderId="5" xfId="0" applyNumberFormat="1" applyFill="1" applyBorder="1" applyAlignment="1" applyProtection="1">
      <alignment horizontal="right"/>
    </xf>
    <xf numFmtId="0" fontId="0" fillId="10" borderId="7" xfId="0" applyFill="1" applyBorder="1" applyProtection="1"/>
    <xf numFmtId="0" fontId="31" fillId="10" borderId="5" xfId="1" applyFill="1" applyBorder="1" applyAlignment="1" applyProtection="1">
      <alignment horizontal="center" vertical="center"/>
    </xf>
    <xf numFmtId="0" fontId="10" fillId="13" borderId="1" xfId="0" applyFont="1" applyFill="1" applyBorder="1" applyAlignment="1" applyProtection="1">
      <alignment horizontal="center" vertical="center"/>
    </xf>
    <xf numFmtId="0" fontId="3" fillId="14" borderId="0" xfId="0" applyFont="1" applyFill="1" applyAlignment="1" applyProtection="1">
      <alignment vertical="center" wrapText="1"/>
    </xf>
    <xf numFmtId="0" fontId="3" fillId="2" borderId="1" xfId="0" applyFont="1" applyFill="1" applyBorder="1" applyAlignment="1" applyProtection="1">
      <alignment horizontal="center" vertical="center" wrapText="1"/>
    </xf>
    <xf numFmtId="0" fontId="3" fillId="2" borderId="0" xfId="0" applyFont="1" applyFill="1" applyAlignment="1" applyProtection="1">
      <alignment vertical="center" wrapText="1"/>
    </xf>
    <xf numFmtId="0" fontId="0" fillId="0" borderId="0" xfId="0" applyFont="1" applyProtection="1"/>
    <xf numFmtId="0" fontId="26" fillId="0" borderId="0" xfId="0" applyFont="1" applyFill="1" applyBorder="1" applyProtection="1"/>
    <xf numFmtId="49" fontId="17" fillId="0" borderId="0" xfId="0" applyNumberFormat="1" applyFont="1" applyFill="1" applyBorder="1" applyAlignment="1" applyProtection="1">
      <alignment horizontal="center" vertical="center" wrapText="1"/>
    </xf>
    <xf numFmtId="0" fontId="15" fillId="10" borderId="4" xfId="0" applyFont="1" applyFill="1" applyBorder="1" applyAlignment="1" applyProtection="1">
      <alignment horizontal="center" vertical="center" wrapText="1"/>
    </xf>
    <xf numFmtId="0" fontId="21" fillId="9" borderId="9" xfId="0" applyFont="1" applyFill="1" applyBorder="1" applyAlignment="1" applyProtection="1">
      <alignment horizontal="left" vertical="center" wrapText="1"/>
    </xf>
    <xf numFmtId="0" fontId="21" fillId="9" borderId="4" xfId="0" applyFont="1" applyFill="1" applyBorder="1" applyAlignment="1" applyProtection="1">
      <alignment horizontal="left" vertical="center" wrapText="1"/>
    </xf>
    <xf numFmtId="0" fontId="15" fillId="10" borderId="5" xfId="0" applyFont="1" applyFill="1" applyBorder="1" applyAlignment="1" applyProtection="1">
      <alignment horizontal="center" vertical="center" wrapText="1"/>
    </xf>
    <xf numFmtId="0" fontId="21" fillId="9" borderId="7" xfId="0" applyFont="1" applyFill="1" applyBorder="1" applyAlignment="1" applyProtection="1">
      <alignment horizontal="left" vertical="center" wrapText="1"/>
    </xf>
    <xf numFmtId="0" fontId="21" fillId="9" borderId="5" xfId="0" applyFont="1" applyFill="1" applyBorder="1" applyAlignment="1" applyProtection="1">
      <alignment horizontal="left" vertical="center" wrapText="1"/>
    </xf>
    <xf numFmtId="0" fontId="21" fillId="10" borderId="7" xfId="0" applyFont="1" applyFill="1" applyBorder="1" applyAlignment="1" applyProtection="1">
      <alignment horizontal="left" vertical="center" wrapText="1"/>
    </xf>
    <xf numFmtId="0" fontId="21" fillId="10" borderId="5" xfId="0" applyFont="1" applyFill="1" applyBorder="1" applyAlignment="1" applyProtection="1">
      <alignment horizontal="left" vertical="center" wrapText="1"/>
    </xf>
    <xf numFmtId="0" fontId="12" fillId="4" borderId="5" xfId="0" applyFont="1" applyFill="1" applyBorder="1" applyAlignment="1" applyProtection="1">
      <alignment horizontal="center" vertical="center" wrapText="1"/>
    </xf>
    <xf numFmtId="0" fontId="21" fillId="4" borderId="7" xfId="0" applyFont="1" applyFill="1" applyBorder="1" applyAlignment="1" applyProtection="1">
      <alignment horizontal="left" vertical="center" wrapText="1"/>
    </xf>
    <xf numFmtId="0" fontId="21" fillId="4" borderId="5" xfId="0" applyFont="1" applyFill="1" applyBorder="1" applyAlignment="1" applyProtection="1">
      <alignment horizontal="left" vertical="center" wrapText="1"/>
    </xf>
    <xf numFmtId="0" fontId="21" fillId="12" borderId="7" xfId="0" applyFont="1" applyFill="1" applyBorder="1" applyAlignment="1" applyProtection="1">
      <alignment horizontal="left" vertical="center" wrapText="1"/>
    </xf>
    <xf numFmtId="0" fontId="21" fillId="12" borderId="5" xfId="0" applyFont="1" applyFill="1" applyBorder="1" applyAlignment="1" applyProtection="1">
      <alignment horizontal="left" vertical="center" wrapText="1"/>
    </xf>
    <xf numFmtId="0" fontId="12" fillId="10" borderId="5" xfId="0" applyFont="1" applyFill="1" applyBorder="1" applyAlignment="1" applyProtection="1">
      <alignment horizontal="center" vertical="center" wrapText="1"/>
    </xf>
    <xf numFmtId="0" fontId="16" fillId="4" borderId="7" xfId="0" applyFont="1" applyFill="1" applyBorder="1" applyAlignment="1" applyProtection="1">
      <alignment horizontal="left" vertical="center" wrapText="1"/>
    </xf>
    <xf numFmtId="0" fontId="16" fillId="4" borderId="5" xfId="0" applyFont="1" applyFill="1" applyBorder="1" applyAlignment="1" applyProtection="1">
      <alignment horizontal="left" vertical="center" wrapText="1"/>
    </xf>
    <xf numFmtId="0" fontId="13" fillId="7" borderId="5" xfId="0" applyFont="1" applyFill="1" applyBorder="1" applyAlignment="1" applyProtection="1">
      <alignment horizontal="center" vertical="center" wrapText="1"/>
    </xf>
    <xf numFmtId="0" fontId="24" fillId="7" borderId="7" xfId="0" applyFont="1" applyFill="1" applyBorder="1" applyAlignment="1" applyProtection="1">
      <alignment horizontal="left" vertical="center" wrapText="1"/>
    </xf>
    <xf numFmtId="0" fontId="23" fillId="10" borderId="7" xfId="0" applyFont="1" applyFill="1" applyBorder="1" applyAlignment="1" applyProtection="1">
      <alignment horizontal="left" vertical="center" wrapText="1"/>
    </xf>
    <xf numFmtId="0" fontId="24" fillId="7" borderId="5" xfId="0" applyFont="1" applyFill="1" applyBorder="1" applyAlignment="1" applyProtection="1">
      <alignment horizontal="left" vertical="center" wrapText="1"/>
    </xf>
    <xf numFmtId="0" fontId="19" fillId="10" borderId="5" xfId="0" applyFont="1" applyFill="1" applyBorder="1" applyAlignment="1" applyProtection="1">
      <alignment horizontal="center" vertical="center" wrapText="1"/>
    </xf>
    <xf numFmtId="0" fontId="20" fillId="7" borderId="5" xfId="0" applyFont="1" applyFill="1" applyBorder="1" applyAlignment="1" applyProtection="1">
      <alignment horizontal="center" vertical="center" wrapText="1"/>
    </xf>
    <xf numFmtId="0" fontId="25" fillId="8" borderId="7" xfId="0" applyFont="1" applyFill="1" applyBorder="1" applyAlignment="1" applyProtection="1">
      <alignment horizontal="left" vertical="center" wrapText="1"/>
    </xf>
    <xf numFmtId="0" fontId="25" fillId="8" borderId="5" xfId="0" applyFont="1" applyFill="1" applyBorder="1" applyAlignment="1" applyProtection="1">
      <alignment horizontal="left" vertical="center" wrapText="1"/>
    </xf>
    <xf numFmtId="0" fontId="22" fillId="7" borderId="7" xfId="0" applyFont="1" applyFill="1" applyBorder="1" applyAlignment="1" applyProtection="1">
      <alignment horizontal="left" vertical="center" wrapText="1"/>
    </xf>
    <xf numFmtId="0" fontId="22" fillId="7" borderId="5" xfId="0" applyFont="1" applyFill="1" applyBorder="1" applyAlignment="1" applyProtection="1">
      <alignment horizontal="left" vertical="center" wrapText="1"/>
    </xf>
    <xf numFmtId="0" fontId="22" fillId="8" borderId="7" xfId="0" applyFont="1" applyFill="1" applyBorder="1" applyAlignment="1" applyProtection="1">
      <alignment horizontal="left" vertical="center" wrapText="1"/>
    </xf>
    <xf numFmtId="0" fontId="22" fillId="8" borderId="5" xfId="0" applyFont="1" applyFill="1" applyBorder="1" applyAlignment="1" applyProtection="1">
      <alignment horizontal="left" vertical="center" wrapText="1"/>
    </xf>
    <xf numFmtId="0" fontId="12" fillId="6" borderId="5" xfId="0" applyFont="1" applyFill="1" applyBorder="1" applyAlignment="1" applyProtection="1">
      <alignment horizontal="center" vertical="center" wrapText="1"/>
    </xf>
    <xf numFmtId="0" fontId="23" fillId="4" borderId="7" xfId="0" applyFont="1" applyFill="1" applyBorder="1" applyAlignment="1" applyProtection="1">
      <alignment horizontal="left" vertical="center" wrapText="1"/>
    </xf>
    <xf numFmtId="0" fontId="23" fillId="4" borderId="5" xfId="0" applyFont="1" applyFill="1" applyBorder="1" applyAlignment="1" applyProtection="1">
      <alignment horizontal="left" vertical="center" wrapText="1"/>
    </xf>
    <xf numFmtId="0" fontId="18" fillId="7" borderId="5" xfId="0" applyFont="1" applyFill="1" applyBorder="1" applyAlignment="1" applyProtection="1">
      <alignment horizontal="center" vertical="center" wrapText="1"/>
    </xf>
    <xf numFmtId="0" fontId="23" fillId="10" borderId="5" xfId="0" applyFont="1" applyFill="1" applyBorder="1" applyAlignment="1" applyProtection="1">
      <alignment horizontal="left" vertical="center" wrapText="1"/>
    </xf>
    <xf numFmtId="0" fontId="23" fillId="10" borderId="7" xfId="0" applyFont="1" applyFill="1" applyBorder="1" applyAlignment="1" applyProtection="1">
      <alignment vertical="center" wrapText="1"/>
    </xf>
    <xf numFmtId="0" fontId="23" fillId="10" borderId="5" xfId="0" applyFont="1" applyFill="1" applyBorder="1" applyAlignment="1" applyProtection="1">
      <alignment vertical="center" wrapText="1"/>
    </xf>
    <xf numFmtId="0" fontId="19" fillId="4" borderId="5" xfId="0" applyFont="1" applyFill="1" applyBorder="1" applyAlignment="1" applyProtection="1">
      <alignment horizontal="center" vertical="center" wrapText="1"/>
    </xf>
    <xf numFmtId="0" fontId="16" fillId="12" borderId="7" xfId="0" applyFont="1" applyFill="1" applyBorder="1" applyAlignment="1" applyProtection="1">
      <alignment horizontal="left" vertical="center" wrapText="1"/>
    </xf>
    <xf numFmtId="0" fontId="16" fillId="12" borderId="5" xfId="0" applyFont="1" applyFill="1" applyBorder="1" applyAlignment="1" applyProtection="1">
      <alignment horizontal="left" vertical="center" wrapText="1"/>
    </xf>
    <xf numFmtId="0" fontId="16" fillId="9" borderId="7" xfId="0" applyFont="1" applyFill="1" applyBorder="1" applyAlignment="1" applyProtection="1">
      <alignment horizontal="left" vertical="center" wrapText="1"/>
    </xf>
    <xf numFmtId="0" fontId="16" fillId="9" borderId="5" xfId="0" applyFont="1" applyFill="1" applyBorder="1" applyAlignment="1" applyProtection="1">
      <alignment horizontal="left" vertical="center" wrapText="1"/>
    </xf>
    <xf numFmtId="0" fontId="12" fillId="5" borderId="5" xfId="0" applyFont="1" applyFill="1" applyBorder="1" applyAlignment="1" applyProtection="1">
      <alignment horizontal="center" vertical="center" wrapText="1"/>
    </xf>
    <xf numFmtId="0" fontId="0" fillId="0" borderId="0" xfId="0" applyFont="1" applyProtection="1">
      <protection locked="0"/>
    </xf>
    <xf numFmtId="0" fontId="0" fillId="0" borderId="0" xfId="0" applyFill="1" applyProtection="1">
      <protection locked="0"/>
    </xf>
    <xf numFmtId="0" fontId="0" fillId="0" borderId="0" xfId="0" applyAlignment="1" applyProtection="1">
      <alignment horizontal="center" vertical="center"/>
      <protection locked="0"/>
    </xf>
    <xf numFmtId="0" fontId="1" fillId="0" borderId="0" xfId="0" applyFont="1" applyAlignment="1" applyProtection="1">
      <alignment wrapText="1"/>
      <protection locked="0"/>
    </xf>
    <xf numFmtId="0" fontId="3" fillId="0" borderId="7" xfId="0" applyFont="1" applyFill="1" applyBorder="1" applyAlignment="1" applyProtection="1">
      <alignment wrapText="1"/>
      <protection locked="0"/>
    </xf>
    <xf numFmtId="0" fontId="14" fillId="0" borderId="0" xfId="0" applyFont="1" applyAlignment="1" applyProtection="1">
      <alignment wrapText="1"/>
      <protection locked="0"/>
    </xf>
    <xf numFmtId="0" fontId="1" fillId="0" borderId="0" xfId="0" applyFont="1" applyFill="1" applyAlignment="1" applyProtection="1">
      <alignment wrapText="1"/>
      <protection locked="0"/>
    </xf>
    <xf numFmtId="0" fontId="9" fillId="0" borderId="0" xfId="0" applyFont="1" applyFill="1" applyAlignment="1" applyProtection="1">
      <alignment wrapText="1"/>
      <protection locked="0"/>
    </xf>
    <xf numFmtId="0" fontId="1" fillId="0" borderId="2" xfId="0" applyFont="1" applyFill="1" applyBorder="1" applyAlignment="1" applyProtection="1">
      <alignment wrapText="1"/>
      <protection locked="0"/>
    </xf>
    <xf numFmtId="0" fontId="1" fillId="0" borderId="3" xfId="0" applyFont="1" applyBorder="1" applyAlignment="1" applyProtection="1">
      <alignment wrapText="1"/>
      <protection locked="0"/>
    </xf>
    <xf numFmtId="0" fontId="1" fillId="0" borderId="5" xfId="0" applyFont="1" applyBorder="1" applyAlignment="1" applyProtection="1">
      <alignment wrapText="1"/>
      <protection locked="0"/>
    </xf>
    <xf numFmtId="0" fontId="7" fillId="0" borderId="0" xfId="0" applyFont="1" applyFill="1" applyAlignment="1" applyProtection="1">
      <alignment wrapText="1"/>
      <protection locked="0"/>
    </xf>
    <xf numFmtId="0" fontId="18" fillId="16" borderId="10" xfId="0" applyFont="1" applyFill="1" applyBorder="1" applyAlignment="1" applyProtection="1">
      <alignment horizontal="center" vertical="center" wrapText="1"/>
      <protection locked="0"/>
    </xf>
    <xf numFmtId="0" fontId="7" fillId="0" borderId="0" xfId="0" applyFont="1" applyAlignment="1" applyProtection="1">
      <alignment wrapText="1"/>
      <protection locked="0"/>
    </xf>
    <xf numFmtId="0" fontId="13" fillId="16" borderId="13" xfId="0" applyFont="1" applyFill="1" applyBorder="1" applyAlignment="1" applyProtection="1">
      <alignment horizontal="center" vertical="center" wrapText="1"/>
      <protection locked="0"/>
    </xf>
    <xf numFmtId="0" fontId="8" fillId="0" borderId="0" xfId="0" applyFont="1" applyFill="1" applyBorder="1" applyAlignment="1" applyProtection="1">
      <alignment wrapText="1"/>
      <protection locked="0"/>
    </xf>
    <xf numFmtId="0" fontId="13" fillId="16" borderId="10" xfId="0" applyFont="1" applyFill="1" applyBorder="1" applyAlignment="1" applyProtection="1">
      <alignment horizontal="center" vertical="center" wrapText="1"/>
      <protection locked="0"/>
    </xf>
    <xf numFmtId="0" fontId="8" fillId="0" borderId="0" xfId="0" applyFont="1" applyAlignment="1" applyProtection="1">
      <alignment wrapText="1"/>
      <protection locked="0"/>
    </xf>
    <xf numFmtId="0" fontId="18" fillId="16" borderId="13" xfId="0" applyFont="1" applyFill="1" applyBorder="1" applyAlignment="1" applyProtection="1">
      <alignment horizontal="center" vertical="center" wrapText="1"/>
      <protection locked="0"/>
    </xf>
    <xf numFmtId="0" fontId="8" fillId="0" borderId="0" xfId="0" applyFont="1" applyFill="1" applyAlignment="1" applyProtection="1">
      <alignment wrapText="1"/>
      <protection locked="0"/>
    </xf>
    <xf numFmtId="0" fontId="3" fillId="0" borderId="2" xfId="0" applyFont="1" applyFill="1" applyBorder="1" applyAlignment="1" applyProtection="1">
      <alignment horizontal="center" vertical="center" wrapText="1"/>
      <protection locked="0"/>
    </xf>
    <xf numFmtId="0" fontId="1" fillId="0" borderId="0" xfId="0" applyFont="1" applyFill="1" applyBorder="1" applyAlignment="1" applyProtection="1">
      <alignment wrapText="1"/>
      <protection locked="0"/>
    </xf>
    <xf numFmtId="0" fontId="3" fillId="11" borderId="15" xfId="0" applyFont="1" applyFill="1" applyBorder="1" applyAlignment="1" applyProtection="1">
      <alignment horizontal="center" vertical="center" wrapText="1"/>
    </xf>
    <xf numFmtId="0" fontId="3" fillId="11" borderId="16" xfId="0" applyFont="1" applyFill="1" applyBorder="1" applyAlignment="1" applyProtection="1">
      <alignment horizontal="center" vertical="center" wrapText="1"/>
    </xf>
    <xf numFmtId="0" fontId="3" fillId="11" borderId="17" xfId="0" applyFont="1" applyFill="1" applyBorder="1" applyAlignment="1" applyProtection="1">
      <alignment horizontal="center" vertical="center" wrapText="1"/>
    </xf>
    <xf numFmtId="0" fontId="0" fillId="0" borderId="0" xfId="0" applyAlignment="1" applyProtection="1">
      <alignment vertical="center"/>
      <protection locked="0"/>
    </xf>
    <xf numFmtId="0" fontId="0" fillId="0" borderId="0" xfId="0" applyAlignment="1" applyProtection="1">
      <alignment vertical="center" wrapText="1"/>
      <protection locked="0"/>
    </xf>
    <xf numFmtId="0" fontId="0" fillId="0" borderId="0" xfId="0" applyAlignment="1" applyProtection="1">
      <alignment vertical="center"/>
    </xf>
    <xf numFmtId="0" fontId="0" fillId="0" borderId="0" xfId="0" applyAlignment="1" applyProtection="1">
      <alignment horizontal="center" vertical="center"/>
    </xf>
    <xf numFmtId="0" fontId="3" fillId="13" borderId="5" xfId="0" applyFont="1" applyFill="1" applyBorder="1" applyAlignment="1" applyProtection="1">
      <alignment horizontal="center" vertical="center" wrapText="1"/>
    </xf>
    <xf numFmtId="0" fontId="0" fillId="15" borderId="5" xfId="0" applyFont="1" applyFill="1" applyBorder="1" applyAlignment="1" applyProtection="1">
      <alignment vertical="center" wrapText="1"/>
      <protection locked="0"/>
    </xf>
    <xf numFmtId="0" fontId="0" fillId="15" borderId="5" xfId="0" applyFont="1" applyFill="1" applyBorder="1" applyAlignment="1" applyProtection="1">
      <alignment horizontal="center" vertical="center" wrapText="1"/>
      <protection locked="0"/>
    </xf>
    <xf numFmtId="0" fontId="0" fillId="15" borderId="5" xfId="0" applyFont="1" applyFill="1" applyBorder="1" applyAlignment="1" applyProtection="1">
      <alignment vertical="center"/>
      <protection locked="0"/>
    </xf>
    <xf numFmtId="14" fontId="0" fillId="15" borderId="5" xfId="0" applyNumberFormat="1" applyFont="1" applyFill="1" applyBorder="1" applyAlignment="1" applyProtection="1">
      <alignment horizontal="center" vertical="center" wrapText="1"/>
      <protection locked="0"/>
    </xf>
    <xf numFmtId="0" fontId="0" fillId="15" borderId="5" xfId="0" applyFont="1" applyFill="1" applyBorder="1" applyAlignment="1" applyProtection="1">
      <alignment horizontal="center" vertical="center"/>
      <protection locked="0"/>
    </xf>
    <xf numFmtId="0" fontId="34" fillId="15" borderId="11" xfId="0" applyFont="1" applyFill="1" applyBorder="1" applyAlignment="1" applyProtection="1">
      <alignment horizontal="left" vertical="center" wrapText="1"/>
      <protection locked="0"/>
    </xf>
    <xf numFmtId="0" fontId="34" fillId="15" borderId="12" xfId="0" applyFont="1" applyFill="1" applyBorder="1" applyAlignment="1" applyProtection="1">
      <alignment horizontal="left" vertical="center" wrapText="1"/>
      <protection locked="0"/>
    </xf>
    <xf numFmtId="0" fontId="34" fillId="15" borderId="5" xfId="0" applyFont="1" applyFill="1" applyBorder="1" applyAlignment="1" applyProtection="1">
      <alignment horizontal="left" vertical="center" wrapText="1"/>
      <protection locked="0"/>
    </xf>
    <xf numFmtId="0" fontId="34" fillId="15" borderId="14" xfId="0" applyFont="1" applyFill="1" applyBorder="1" applyAlignment="1" applyProtection="1">
      <alignment horizontal="left" vertical="center" wrapText="1"/>
      <protection locked="0"/>
    </xf>
    <xf numFmtId="0" fontId="36" fillId="15" borderId="10" xfId="0" applyFont="1" applyFill="1" applyBorder="1" applyAlignment="1" applyProtection="1">
      <alignment horizontal="center" vertical="center" wrapText="1"/>
      <protection locked="0"/>
    </xf>
    <xf numFmtId="0" fontId="36" fillId="15" borderId="13" xfId="0" applyFont="1" applyFill="1" applyBorder="1" applyAlignment="1" applyProtection="1">
      <alignment horizontal="center" vertical="center" wrapText="1"/>
      <protection locked="0"/>
    </xf>
    <xf numFmtId="0" fontId="36" fillId="15" borderId="15" xfId="0" applyFont="1" applyFill="1" applyBorder="1" applyAlignment="1" applyProtection="1">
      <alignment horizontal="center" vertical="center" wrapText="1"/>
      <protection locked="0"/>
    </xf>
    <xf numFmtId="0" fontId="36" fillId="15" borderId="21" xfId="0" applyFont="1" applyFill="1" applyBorder="1" applyAlignment="1" applyProtection="1">
      <alignment horizontal="center" vertical="center" wrapText="1"/>
      <protection locked="0"/>
    </xf>
    <xf numFmtId="49" fontId="36" fillId="15" borderId="10" xfId="0" applyNumberFormat="1" applyFont="1" applyFill="1" applyBorder="1" applyAlignment="1" applyProtection="1">
      <alignment horizontal="center" vertical="center" wrapText="1"/>
      <protection locked="0"/>
    </xf>
    <xf numFmtId="0" fontId="36" fillId="15" borderId="24" xfId="0" applyFont="1" applyFill="1" applyBorder="1" applyAlignment="1" applyProtection="1">
      <alignment horizontal="center" vertical="center" wrapText="1"/>
      <protection locked="0"/>
    </xf>
    <xf numFmtId="0" fontId="27" fillId="15" borderId="6" xfId="0" applyFont="1" applyFill="1" applyBorder="1" applyAlignment="1" applyProtection="1">
      <alignment horizontal="left" vertical="center" wrapText="1"/>
      <protection locked="0"/>
    </xf>
    <xf numFmtId="0" fontId="27" fillId="15" borderId="25" xfId="0" applyFont="1" applyFill="1" applyBorder="1" applyAlignment="1" applyProtection="1">
      <alignment horizontal="left" vertical="center" wrapText="1"/>
      <protection locked="0"/>
    </xf>
    <xf numFmtId="0" fontId="34" fillId="15" borderId="1" xfId="0" applyFont="1" applyFill="1" applyBorder="1" applyAlignment="1" applyProtection="1">
      <alignment horizontal="left" vertical="center" wrapText="1"/>
      <protection locked="0"/>
    </xf>
    <xf numFmtId="0" fontId="34" fillId="15" borderId="22" xfId="0" applyFont="1" applyFill="1" applyBorder="1" applyAlignment="1" applyProtection="1">
      <alignment horizontal="left" vertical="center" wrapText="1"/>
      <protection locked="0"/>
    </xf>
    <xf numFmtId="0" fontId="34" fillId="15" borderId="25" xfId="0" applyFont="1" applyFill="1" applyBorder="1" applyAlignment="1" applyProtection="1">
      <alignment horizontal="left" vertical="center" wrapText="1"/>
      <protection locked="0"/>
    </xf>
    <xf numFmtId="0" fontId="36" fillId="15" borderId="26" xfId="0" applyFont="1" applyFill="1" applyBorder="1" applyAlignment="1" applyProtection="1">
      <alignment horizontal="center" vertical="center" wrapText="1"/>
      <protection locked="0"/>
    </xf>
    <xf numFmtId="0" fontId="3" fillId="11" borderId="27" xfId="0" applyFont="1" applyFill="1" applyBorder="1" applyAlignment="1" applyProtection="1">
      <alignment horizontal="center" vertical="center" wrapText="1"/>
    </xf>
    <xf numFmtId="0" fontId="2" fillId="0" borderId="2" xfId="0" applyFont="1" applyFill="1" applyBorder="1" applyAlignment="1" applyProtection="1">
      <alignment vertical="center" wrapText="1"/>
      <protection locked="0"/>
    </xf>
    <xf numFmtId="0" fontId="3" fillId="3" borderId="4" xfId="0" applyFont="1" applyFill="1" applyBorder="1" applyAlignment="1" applyProtection="1">
      <alignment horizontal="center" vertical="center" wrapText="1"/>
    </xf>
    <xf numFmtId="0" fontId="0" fillId="0" borderId="0" xfId="0" applyBorder="1" applyAlignment="1" applyProtection="1">
      <alignment horizontal="center" vertical="center"/>
    </xf>
    <xf numFmtId="0" fontId="0" fillId="0" borderId="0" xfId="0" applyBorder="1" applyAlignment="1" applyProtection="1">
      <alignment vertical="center"/>
    </xf>
    <xf numFmtId="0" fontId="1" fillId="0" borderId="0" xfId="0" applyFont="1" applyAlignment="1" applyProtection="1">
      <alignment wrapText="1"/>
    </xf>
    <xf numFmtId="0" fontId="10" fillId="3" borderId="5" xfId="0" applyFont="1" applyFill="1" applyBorder="1" applyAlignment="1" applyProtection="1">
      <alignment horizontal="center" vertical="center" wrapText="1"/>
    </xf>
    <xf numFmtId="0" fontId="11" fillId="0" borderId="5" xfId="0" applyFont="1" applyBorder="1" applyAlignment="1" applyProtection="1">
      <alignment horizontal="center" vertical="center" wrapText="1"/>
    </xf>
    <xf numFmtId="0" fontId="10" fillId="13" borderId="5" xfId="0" applyFont="1" applyFill="1" applyBorder="1" applyAlignment="1" applyProtection="1">
      <alignment horizontal="center" vertical="center" wrapText="1"/>
    </xf>
    <xf numFmtId="0" fontId="11" fillId="0" borderId="0" xfId="0" applyFont="1" applyBorder="1" applyAlignment="1" applyProtection="1">
      <alignment horizontal="left" vertical="center" wrapText="1"/>
    </xf>
    <xf numFmtId="0" fontId="12" fillId="10" borderId="5" xfId="0" applyFont="1" applyFill="1" applyBorder="1" applyAlignment="1" applyProtection="1">
      <alignment vertical="center" wrapText="1"/>
    </xf>
    <xf numFmtId="0" fontId="0" fillId="10" borderId="5" xfId="0" applyFont="1" applyFill="1" applyBorder="1" applyAlignment="1" applyProtection="1">
      <alignment horizontal="center" vertical="center"/>
    </xf>
    <xf numFmtId="0" fontId="12" fillId="4" borderId="5" xfId="0" applyFont="1" applyFill="1" applyBorder="1" applyAlignment="1" applyProtection="1">
      <alignment vertical="center" wrapText="1"/>
    </xf>
    <xf numFmtId="0" fontId="26" fillId="0" borderId="0" xfId="0" applyFont="1" applyProtection="1"/>
    <xf numFmtId="0" fontId="1" fillId="16" borderId="11" xfId="0" applyFont="1" applyFill="1" applyBorder="1" applyAlignment="1" applyProtection="1">
      <alignment horizontal="center" vertical="center" wrapText="1"/>
    </xf>
    <xf numFmtId="0" fontId="1" fillId="16" borderId="5" xfId="0" applyFont="1" applyFill="1" applyBorder="1" applyAlignment="1" applyProtection="1">
      <alignment horizontal="center" vertical="center" wrapText="1"/>
    </xf>
    <xf numFmtId="0" fontId="1" fillId="16" borderId="4" xfId="0" applyFont="1" applyFill="1" applyBorder="1" applyAlignment="1" applyProtection="1">
      <alignment horizontal="center" vertical="center" wrapText="1"/>
    </xf>
    <xf numFmtId="0" fontId="1" fillId="16" borderId="16" xfId="0" applyFont="1" applyFill="1" applyBorder="1" applyAlignment="1" applyProtection="1">
      <alignment horizontal="center" vertical="center" wrapText="1"/>
    </xf>
    <xf numFmtId="0" fontId="1" fillId="16" borderId="1" xfId="0" applyFont="1" applyFill="1" applyBorder="1" applyAlignment="1" applyProtection="1">
      <alignment horizontal="center" vertical="center" wrapText="1"/>
    </xf>
    <xf numFmtId="0" fontId="35" fillId="16" borderId="11" xfId="0" applyFont="1" applyFill="1" applyBorder="1" applyAlignment="1" applyProtection="1">
      <alignment horizontal="center" vertical="center" wrapText="1"/>
    </xf>
    <xf numFmtId="0" fontId="35" fillId="16" borderId="5" xfId="0" applyFont="1" applyFill="1" applyBorder="1" applyAlignment="1" applyProtection="1">
      <alignment horizontal="center" vertical="center" wrapText="1"/>
    </xf>
    <xf numFmtId="0" fontId="35" fillId="16" borderId="16" xfId="0" applyFont="1" applyFill="1" applyBorder="1" applyAlignment="1" applyProtection="1">
      <alignment horizontal="center" vertical="center" wrapText="1"/>
    </xf>
    <xf numFmtId="0" fontId="32" fillId="0" borderId="0" xfId="0" applyFont="1" applyProtection="1"/>
    <xf numFmtId="0" fontId="0" fillId="0" borderId="0" xfId="0" applyFill="1" applyBorder="1" applyAlignment="1" applyProtection="1">
      <alignment vertical="center" wrapText="1"/>
    </xf>
    <xf numFmtId="0" fontId="10" fillId="0" borderId="0" xfId="0" applyFont="1" applyFill="1" applyBorder="1" applyAlignment="1" applyProtection="1">
      <alignment horizontal="center" vertical="center"/>
    </xf>
    <xf numFmtId="0" fontId="0" fillId="0" borderId="0" xfId="0" applyFill="1" applyBorder="1" applyProtection="1"/>
    <xf numFmtId="0" fontId="0" fillId="0" borderId="0" xfId="0" applyBorder="1" applyProtection="1"/>
    <xf numFmtId="0" fontId="12" fillId="0" borderId="0" xfId="0" applyFont="1" applyFill="1" applyBorder="1" applyAlignment="1" applyProtection="1">
      <alignment horizontal="center" vertical="center" wrapText="1"/>
    </xf>
    <xf numFmtId="0" fontId="23" fillId="0" borderId="0" xfId="0" applyFont="1" applyFill="1" applyBorder="1" applyAlignment="1" applyProtection="1">
      <alignment horizontal="left" vertical="center" wrapText="1"/>
    </xf>
    <xf numFmtId="0" fontId="0" fillId="10" borderId="5" xfId="0" applyFont="1" applyFill="1" applyBorder="1" applyAlignment="1" applyProtection="1">
      <alignment vertical="center" wrapText="1"/>
      <protection locked="0"/>
    </xf>
    <xf numFmtId="0" fontId="0" fillId="4" borderId="5" xfId="0" applyFont="1" applyFill="1" applyBorder="1" applyAlignment="1" applyProtection="1">
      <alignment vertical="center" wrapText="1"/>
      <protection locked="0"/>
    </xf>
    <xf numFmtId="0" fontId="37" fillId="10" borderId="5" xfId="0" applyFont="1" applyFill="1" applyBorder="1" applyAlignment="1" applyProtection="1">
      <alignment horizontal="center" vertical="center" wrapText="1"/>
    </xf>
    <xf numFmtId="0" fontId="37" fillId="4" borderId="5" xfId="0" applyFont="1" applyFill="1" applyBorder="1" applyAlignment="1" applyProtection="1">
      <alignment horizontal="center" vertical="center" wrapText="1"/>
    </xf>
    <xf numFmtId="0" fontId="38" fillId="14" borderId="1" xfId="0" applyFont="1" applyFill="1" applyBorder="1" applyAlignment="1" applyProtection="1">
      <alignment horizontal="center" vertical="center" wrapText="1"/>
    </xf>
    <xf numFmtId="0" fontId="28" fillId="0" borderId="0" xfId="0" applyFont="1" applyFill="1" applyBorder="1" applyAlignment="1" applyProtection="1">
      <alignment vertical="center" wrapText="1"/>
      <protection locked="0"/>
    </xf>
    <xf numFmtId="0" fontId="26" fillId="0" borderId="0" xfId="0" applyFont="1" applyAlignment="1" applyProtection="1">
      <alignment horizontal="left" vertical="center" wrapText="1"/>
      <protection locked="0"/>
    </xf>
    <xf numFmtId="0" fontId="0" fillId="0" borderId="0" xfId="0" applyAlignment="1" applyProtection="1">
      <alignment horizontal="center" vertical="center" wrapText="1"/>
      <protection locked="0"/>
    </xf>
    <xf numFmtId="0" fontId="0" fillId="0" borderId="0" xfId="0" applyAlignment="1" applyProtection="1">
      <alignment wrapText="1"/>
      <protection locked="0"/>
    </xf>
    <xf numFmtId="0" fontId="0" fillId="4" borderId="5" xfId="0" applyFill="1" applyBorder="1" applyAlignment="1" applyProtection="1">
      <alignment horizontal="center" vertical="center"/>
      <protection locked="0"/>
    </xf>
    <xf numFmtId="0" fontId="0" fillId="10" borderId="5" xfId="0" applyFill="1" applyBorder="1" applyAlignment="1" applyProtection="1">
      <alignment horizontal="center" vertical="center"/>
      <protection locked="0"/>
    </xf>
    <xf numFmtId="0" fontId="0" fillId="10" borderId="3" xfId="0" applyFill="1" applyBorder="1" applyAlignment="1" applyProtection="1">
      <alignment horizontal="center" vertical="center"/>
    </xf>
    <xf numFmtId="49" fontId="0" fillId="10" borderId="5" xfId="0" applyNumberFormat="1" applyFill="1" applyBorder="1" applyAlignment="1" applyProtection="1">
      <alignment horizontal="center" vertical="center"/>
    </xf>
    <xf numFmtId="0" fontId="0" fillId="4" borderId="3" xfId="0" applyFill="1" applyBorder="1" applyAlignment="1" applyProtection="1">
      <alignment horizontal="center" vertical="center"/>
    </xf>
    <xf numFmtId="49" fontId="0" fillId="4" borderId="5" xfId="0" applyNumberFormat="1" applyFill="1" applyBorder="1" applyAlignment="1" applyProtection="1">
      <alignment horizontal="center" vertical="center"/>
    </xf>
    <xf numFmtId="0" fontId="15" fillId="4" borderId="5" xfId="0" applyFont="1" applyFill="1" applyBorder="1" applyAlignment="1" applyProtection="1">
      <alignment horizontal="center" vertical="center" wrapText="1"/>
    </xf>
    <xf numFmtId="0" fontId="39" fillId="17" borderId="30" xfId="0" applyFont="1" applyFill="1" applyBorder="1" applyAlignment="1">
      <alignment horizontal="center" vertical="center" wrapText="1"/>
    </xf>
    <xf numFmtId="0" fontId="39" fillId="17" borderId="31" xfId="0" applyFont="1" applyFill="1" applyBorder="1" applyAlignment="1">
      <alignment horizontal="center" vertical="center" wrapText="1"/>
    </xf>
    <xf numFmtId="0" fontId="40" fillId="17" borderId="32" xfId="0" applyFont="1" applyFill="1" applyBorder="1" applyAlignment="1">
      <alignment horizontal="left" vertical="center" wrapText="1"/>
    </xf>
    <xf numFmtId="0" fontId="39" fillId="17" borderId="33" xfId="0" applyFont="1" applyFill="1" applyBorder="1" applyAlignment="1">
      <alignment horizontal="center" vertical="center" wrapText="1"/>
    </xf>
    <xf numFmtId="0" fontId="39" fillId="17" borderId="34" xfId="0" applyFont="1" applyFill="1" applyBorder="1" applyAlignment="1">
      <alignment horizontal="center" vertical="center" wrapText="1"/>
    </xf>
    <xf numFmtId="0" fontId="40" fillId="17" borderId="35" xfId="0" applyFont="1" applyFill="1" applyBorder="1" applyAlignment="1">
      <alignment horizontal="left" vertical="center" wrapText="1"/>
    </xf>
    <xf numFmtId="0" fontId="25" fillId="9" borderId="5" xfId="0" applyFont="1" applyFill="1" applyBorder="1" applyAlignment="1" applyProtection="1">
      <alignment horizontal="left" vertical="center" wrapText="1"/>
    </xf>
    <xf numFmtId="0" fontId="39" fillId="9" borderId="30" xfId="0" applyFont="1" applyFill="1" applyBorder="1" applyAlignment="1">
      <alignment horizontal="center" vertical="center" wrapText="1"/>
    </xf>
    <xf numFmtId="0" fontId="39" fillId="9" borderId="31" xfId="0" applyFont="1" applyFill="1" applyBorder="1" applyAlignment="1">
      <alignment horizontal="center" vertical="center" wrapText="1"/>
    </xf>
    <xf numFmtId="0" fontId="40" fillId="9" borderId="32" xfId="0" applyFont="1" applyFill="1" applyBorder="1" applyAlignment="1">
      <alignment horizontal="left" vertical="center" wrapText="1"/>
    </xf>
    <xf numFmtId="0" fontId="39" fillId="9" borderId="33" xfId="0" applyFont="1" applyFill="1" applyBorder="1" applyAlignment="1">
      <alignment horizontal="center" vertical="center" wrapText="1"/>
    </xf>
    <xf numFmtId="0" fontId="39" fillId="9" borderId="34" xfId="0" applyFont="1" applyFill="1" applyBorder="1" applyAlignment="1">
      <alignment horizontal="center" vertical="center" wrapText="1"/>
    </xf>
    <xf numFmtId="0" fontId="40" fillId="9" borderId="35" xfId="0" applyFont="1" applyFill="1" applyBorder="1" applyAlignment="1">
      <alignment horizontal="left" vertical="center" wrapText="1"/>
    </xf>
    <xf numFmtId="0" fontId="39" fillId="12" borderId="30" xfId="0" applyFont="1" applyFill="1" applyBorder="1" applyAlignment="1">
      <alignment horizontal="center" vertical="center" wrapText="1"/>
    </xf>
    <xf numFmtId="0" fontId="39" fillId="12" borderId="31" xfId="0" applyFont="1" applyFill="1" applyBorder="1" applyAlignment="1">
      <alignment horizontal="center" vertical="center" wrapText="1"/>
    </xf>
    <xf numFmtId="0" fontId="40" fillId="12" borderId="32" xfId="0" applyFont="1" applyFill="1" applyBorder="1" applyAlignment="1">
      <alignment horizontal="left" vertical="center" wrapText="1"/>
    </xf>
    <xf numFmtId="0" fontId="24" fillId="4" borderId="5" xfId="0" applyFont="1" applyFill="1" applyBorder="1" applyAlignment="1" applyProtection="1">
      <alignment horizontal="left" vertical="center" wrapText="1"/>
    </xf>
    <xf numFmtId="0" fontId="22" fillId="9" borderId="5" xfId="0" applyFont="1" applyFill="1" applyBorder="1" applyAlignment="1" applyProtection="1">
      <alignment horizontal="left" vertical="center" wrapText="1"/>
    </xf>
    <xf numFmtId="0" fontId="22" fillId="12" borderId="5" xfId="0" applyFont="1" applyFill="1" applyBorder="1" applyAlignment="1" applyProtection="1">
      <alignment horizontal="left" vertical="center" wrapText="1"/>
    </xf>
    <xf numFmtId="0" fontId="39" fillId="12" borderId="33" xfId="0" applyFont="1" applyFill="1" applyBorder="1" applyAlignment="1">
      <alignment horizontal="center" vertical="center" wrapText="1"/>
    </xf>
    <xf numFmtId="0" fontId="39" fillId="12" borderId="34" xfId="0" applyFont="1" applyFill="1" applyBorder="1" applyAlignment="1">
      <alignment horizontal="center" vertical="center" wrapText="1"/>
    </xf>
    <xf numFmtId="0" fontId="40" fillId="12" borderId="35" xfId="0" applyFont="1" applyFill="1" applyBorder="1" applyAlignment="1">
      <alignment horizontal="left" vertical="center" wrapText="1"/>
    </xf>
    <xf numFmtId="0" fontId="27" fillId="15" borderId="36" xfId="0" applyFont="1" applyFill="1" applyBorder="1" applyAlignment="1" applyProtection="1">
      <alignment horizontal="left" vertical="center" wrapText="1"/>
      <protection locked="0"/>
    </xf>
    <xf numFmtId="0" fontId="6" fillId="4" borderId="6" xfId="0" applyFont="1" applyFill="1" applyBorder="1" applyAlignment="1" applyProtection="1">
      <alignment horizontal="center" vertical="center" wrapText="1"/>
    </xf>
    <xf numFmtId="0" fontId="36" fillId="15" borderId="39" xfId="0" applyFont="1" applyFill="1" applyBorder="1" applyAlignment="1" applyProtection="1">
      <alignment horizontal="center" vertical="center" wrapText="1"/>
      <protection locked="0"/>
    </xf>
    <xf numFmtId="0" fontId="27" fillId="15" borderId="4" xfId="0" applyFont="1" applyFill="1" applyBorder="1" applyAlignment="1" applyProtection="1">
      <alignment horizontal="left" vertical="center" wrapText="1"/>
      <protection locked="0"/>
    </xf>
    <xf numFmtId="0" fontId="1" fillId="16" borderId="6" xfId="0" applyFont="1" applyFill="1" applyBorder="1" applyAlignment="1" applyProtection="1">
      <alignment horizontal="center" vertical="center" wrapText="1"/>
    </xf>
    <xf numFmtId="0" fontId="27" fillId="15" borderId="14" xfId="0" quotePrefix="1" applyFont="1" applyFill="1" applyBorder="1" applyAlignment="1" applyProtection="1">
      <alignment horizontal="left" vertical="center" wrapText="1"/>
      <protection locked="0"/>
    </xf>
    <xf numFmtId="0" fontId="12" fillId="4" borderId="5" xfId="0" applyFont="1" applyFill="1" applyBorder="1" applyAlignment="1">
      <alignment horizontal="center" vertical="center" wrapText="1"/>
    </xf>
    <xf numFmtId="0" fontId="21" fillId="4" borderId="7" xfId="0" applyFont="1" applyFill="1" applyBorder="1" applyAlignment="1">
      <alignment horizontal="left" vertical="center" wrapText="1"/>
    </xf>
    <xf numFmtId="0" fontId="21" fillId="4" borderId="5" xfId="0" applyFont="1" applyFill="1" applyBorder="1" applyAlignment="1">
      <alignment horizontal="left" vertical="center" wrapText="1"/>
    </xf>
    <xf numFmtId="0" fontId="20" fillId="16" borderId="5" xfId="0" applyFont="1" applyFill="1" applyBorder="1" applyAlignment="1" applyProtection="1">
      <alignment horizontal="center" vertical="center" wrapText="1"/>
    </xf>
    <xf numFmtId="0" fontId="22" fillId="18" borderId="7" xfId="0" applyFont="1" applyFill="1" applyBorder="1" applyAlignment="1" applyProtection="1">
      <alignment horizontal="left" vertical="center" wrapText="1"/>
    </xf>
    <xf numFmtId="0" fontId="22" fillId="18" borderId="5" xfId="0" applyFont="1" applyFill="1" applyBorder="1" applyAlignment="1" applyProtection="1">
      <alignment horizontal="left" vertical="center" wrapText="1"/>
    </xf>
    <xf numFmtId="0" fontId="18" fillId="16" borderId="5" xfId="0" applyFont="1" applyFill="1" applyBorder="1" applyAlignment="1" applyProtection="1">
      <alignment horizontal="center" vertical="center" wrapText="1"/>
    </xf>
    <xf numFmtId="0" fontId="25" fillId="16" borderId="7" xfId="0" applyFont="1" applyFill="1" applyBorder="1" applyAlignment="1" applyProtection="1">
      <alignment horizontal="left" vertical="center" wrapText="1"/>
    </xf>
    <xf numFmtId="0" fontId="25" fillId="16" borderId="5" xfId="0" applyFont="1" applyFill="1" applyBorder="1" applyAlignment="1" applyProtection="1">
      <alignment horizontal="left" vertical="center" wrapText="1"/>
    </xf>
    <xf numFmtId="0" fontId="12" fillId="10" borderId="38" xfId="0" applyFont="1" applyFill="1" applyBorder="1" applyAlignment="1" applyProtection="1">
      <alignment horizontal="center" vertical="center" wrapText="1"/>
    </xf>
    <xf numFmtId="0" fontId="23" fillId="10" borderId="0" xfId="0" applyFont="1" applyFill="1" applyBorder="1" applyAlignment="1" applyProtection="1">
      <alignment horizontal="left" vertical="center" wrapText="1"/>
    </xf>
    <xf numFmtId="0" fontId="12" fillId="4" borderId="38" xfId="0" applyFont="1" applyFill="1" applyBorder="1" applyAlignment="1" applyProtection="1">
      <alignment horizontal="center" vertical="center" wrapText="1"/>
    </xf>
    <xf numFmtId="0" fontId="23" fillId="4" borderId="0" xfId="0" applyFont="1" applyFill="1" applyBorder="1" applyAlignment="1" applyProtection="1">
      <alignment horizontal="left" vertical="center" wrapText="1"/>
    </xf>
    <xf numFmtId="0" fontId="13" fillId="16" borderId="39" xfId="0" applyFont="1" applyFill="1" applyBorder="1" applyAlignment="1" applyProtection="1">
      <alignment horizontal="center" vertical="center" wrapText="1"/>
      <protection locked="0"/>
    </xf>
    <xf numFmtId="0" fontId="13" fillId="16" borderId="5" xfId="0" applyFont="1" applyFill="1" applyBorder="1" applyAlignment="1" applyProtection="1">
      <alignment horizontal="center" vertical="center" wrapText="1"/>
    </xf>
    <xf numFmtId="0" fontId="24" fillId="16" borderId="5" xfId="0" applyFont="1" applyFill="1" applyBorder="1" applyAlignment="1" applyProtection="1">
      <alignment horizontal="left" vertical="center" wrapText="1"/>
    </xf>
    <xf numFmtId="0" fontId="24" fillId="16" borderId="7" xfId="0" applyFont="1" applyFill="1" applyBorder="1" applyAlignment="1" applyProtection="1">
      <alignment horizontal="left" vertical="center" wrapText="1"/>
    </xf>
    <xf numFmtId="0" fontId="0" fillId="19" borderId="5" xfId="0" applyFont="1" applyFill="1" applyBorder="1" applyAlignment="1" applyProtection="1">
      <alignment horizontal="center" vertical="center"/>
    </xf>
    <xf numFmtId="0" fontId="0" fillId="0" borderId="5" xfId="0" applyFont="1" applyFill="1" applyBorder="1" applyAlignment="1" applyProtection="1">
      <alignment horizontal="center" vertical="center"/>
    </xf>
    <xf numFmtId="0" fontId="0" fillId="10" borderId="5" xfId="0" applyFill="1" applyBorder="1" applyAlignment="1" applyProtection="1">
      <alignment horizontal="left" vertical="center"/>
    </xf>
    <xf numFmtId="0" fontId="0" fillId="4" borderId="5" xfId="0" applyFill="1" applyBorder="1" applyAlignment="1" applyProtection="1">
      <alignment horizontal="left" vertical="center"/>
    </xf>
    <xf numFmtId="0" fontId="0" fillId="15" borderId="5" xfId="0" applyFill="1" applyBorder="1" applyAlignment="1" applyProtection="1">
      <alignment vertical="center" wrapText="1"/>
      <protection locked="0"/>
    </xf>
    <xf numFmtId="14" fontId="0" fillId="15" borderId="5" xfId="0" applyNumberFormat="1" applyFill="1" applyBorder="1" applyAlignment="1" applyProtection="1">
      <alignment horizontal="center" vertical="center" wrapText="1"/>
      <protection locked="0"/>
    </xf>
    <xf numFmtId="0" fontId="0" fillId="15" borderId="5" xfId="0" applyFill="1" applyBorder="1" applyAlignment="1" applyProtection="1">
      <alignment horizontal="center" vertical="center" wrapText="1"/>
      <protection locked="0"/>
    </xf>
    <xf numFmtId="0" fontId="0" fillId="15" borderId="5" xfId="0" applyFill="1" applyBorder="1" applyAlignment="1" applyProtection="1">
      <alignment vertical="center"/>
      <protection locked="0"/>
    </xf>
    <xf numFmtId="0" fontId="11" fillId="0" borderId="0" xfId="0" applyFont="1" applyAlignment="1">
      <alignment vertical="center"/>
    </xf>
    <xf numFmtId="0" fontId="31" fillId="0" borderId="0" xfId="1" applyAlignment="1">
      <alignment vertical="center"/>
    </xf>
    <xf numFmtId="0" fontId="31" fillId="0" borderId="0" xfId="1" applyAlignment="1">
      <alignment horizontal="center" vertical="center"/>
    </xf>
    <xf numFmtId="0" fontId="42" fillId="0" borderId="0" xfId="0" applyFont="1" applyAlignment="1">
      <alignment vertical="center"/>
    </xf>
    <xf numFmtId="0" fontId="43" fillId="0" borderId="0" xfId="0" applyFont="1" applyAlignment="1">
      <alignment vertical="center"/>
    </xf>
    <xf numFmtId="0" fontId="44" fillId="15" borderId="1" xfId="0" applyFont="1" applyFill="1" applyBorder="1" applyAlignment="1" applyProtection="1">
      <alignment horizontal="left" vertical="center" wrapText="1"/>
      <protection locked="0"/>
    </xf>
    <xf numFmtId="0" fontId="44" fillId="15" borderId="17" xfId="0" applyFont="1" applyFill="1" applyBorder="1" applyAlignment="1" applyProtection="1">
      <alignment horizontal="left" vertical="center" wrapText="1"/>
      <protection locked="0"/>
    </xf>
    <xf numFmtId="0" fontId="44" fillId="15" borderId="22" xfId="0" applyFont="1" applyFill="1" applyBorder="1" applyAlignment="1" applyProtection="1">
      <alignment horizontal="left" vertical="center" wrapText="1"/>
      <protection locked="0"/>
    </xf>
    <xf numFmtId="0" fontId="45" fillId="15" borderId="22" xfId="0" applyFont="1" applyFill="1" applyBorder="1" applyAlignment="1" applyProtection="1">
      <alignment horizontal="left" vertical="center" wrapText="1"/>
      <protection locked="0"/>
    </xf>
    <xf numFmtId="0" fontId="44" fillId="15" borderId="14" xfId="0" applyFont="1" applyFill="1" applyBorder="1" applyAlignment="1" applyProtection="1">
      <alignment horizontal="left" vertical="center" wrapText="1"/>
      <protection locked="0"/>
    </xf>
    <xf numFmtId="0" fontId="0" fillId="0" borderId="0" xfId="0" applyAlignment="1">
      <alignment vertical="center"/>
    </xf>
    <xf numFmtId="0" fontId="46" fillId="15" borderId="14" xfId="0" applyFont="1" applyFill="1" applyBorder="1" applyAlignment="1" applyProtection="1">
      <alignment horizontal="left" vertical="center" wrapText="1"/>
      <protection locked="0"/>
    </xf>
    <xf numFmtId="0" fontId="46" fillId="15" borderId="22" xfId="0" applyFont="1" applyFill="1" applyBorder="1" applyAlignment="1" applyProtection="1">
      <alignment horizontal="left" vertical="center" wrapText="1"/>
      <protection locked="0"/>
    </xf>
    <xf numFmtId="0" fontId="26" fillId="15" borderId="6" xfId="0" applyFont="1" applyFill="1" applyBorder="1" applyAlignment="1" applyProtection="1">
      <alignment horizontal="left" vertical="center" wrapText="1"/>
      <protection locked="0"/>
    </xf>
    <xf numFmtId="0" fontId="46" fillId="15" borderId="5" xfId="0" applyFont="1" applyFill="1" applyBorder="1" applyAlignment="1" applyProtection="1">
      <alignment horizontal="left" vertical="center" wrapText="1"/>
      <protection locked="0"/>
    </xf>
    <xf numFmtId="0" fontId="47" fillId="15" borderId="17" xfId="0" applyFont="1" applyFill="1" applyBorder="1" applyAlignment="1" applyProtection="1">
      <alignment horizontal="left" vertical="center" wrapText="1"/>
      <protection locked="0"/>
    </xf>
    <xf numFmtId="0" fontId="27" fillId="20" borderId="5" xfId="0" applyFont="1" applyFill="1" applyBorder="1" applyAlignment="1" applyProtection="1">
      <alignment horizontal="left" vertical="center" wrapText="1"/>
      <protection locked="0"/>
    </xf>
    <xf numFmtId="0" fontId="1" fillId="20" borderId="5" xfId="0" applyFont="1" applyFill="1" applyBorder="1" applyAlignment="1" applyProtection="1">
      <alignment horizontal="center" vertical="center" wrapText="1"/>
    </xf>
    <xf numFmtId="0" fontId="47" fillId="20" borderId="14" xfId="0" applyFont="1" applyFill="1" applyBorder="1" applyAlignment="1" applyProtection="1">
      <alignment horizontal="left" vertical="center" wrapText="1"/>
      <protection locked="0"/>
    </xf>
    <xf numFmtId="0" fontId="36" fillId="20" borderId="13" xfId="0" applyFont="1" applyFill="1" applyBorder="1" applyAlignment="1" applyProtection="1">
      <alignment horizontal="center" vertical="center" wrapText="1"/>
      <protection locked="0"/>
    </xf>
    <xf numFmtId="0" fontId="36" fillId="20" borderId="15" xfId="0" applyFont="1" applyFill="1" applyBorder="1" applyAlignment="1" applyProtection="1">
      <alignment horizontal="center" vertical="center" wrapText="1"/>
      <protection locked="0"/>
    </xf>
    <xf numFmtId="0" fontId="27" fillId="20" borderId="16" xfId="0" applyFont="1" applyFill="1" applyBorder="1" applyAlignment="1" applyProtection="1">
      <alignment horizontal="left" vertical="center" wrapText="1"/>
      <protection locked="0"/>
    </xf>
    <xf numFmtId="0" fontId="1" fillId="20" borderId="16" xfId="0" applyFont="1" applyFill="1" applyBorder="1" applyAlignment="1" applyProtection="1">
      <alignment horizontal="center" vertical="center" wrapText="1"/>
    </xf>
    <xf numFmtId="0" fontId="47" fillId="20" borderId="17" xfId="0" applyFont="1" applyFill="1" applyBorder="1" applyAlignment="1" applyProtection="1">
      <alignment horizontal="left" vertical="center" wrapText="1"/>
      <protection locked="0"/>
    </xf>
    <xf numFmtId="0" fontId="36" fillId="20" borderId="21" xfId="0" applyFont="1" applyFill="1" applyBorder="1" applyAlignment="1" applyProtection="1">
      <alignment horizontal="center" vertical="center" wrapText="1"/>
      <protection locked="0"/>
    </xf>
    <xf numFmtId="0" fontId="27" fillId="21" borderId="5" xfId="0" applyFont="1" applyFill="1" applyBorder="1" applyAlignment="1">
      <alignment horizontal="left" vertical="center" wrapText="1"/>
    </xf>
    <xf numFmtId="0" fontId="47" fillId="20" borderId="22" xfId="0" applyFont="1" applyFill="1" applyBorder="1" applyAlignment="1" applyProtection="1">
      <alignment horizontal="left" vertical="center" wrapText="1"/>
      <protection locked="0"/>
    </xf>
    <xf numFmtId="0" fontId="13" fillId="20" borderId="13" xfId="0" applyFont="1" applyFill="1" applyBorder="1" applyAlignment="1" applyProtection="1">
      <alignment horizontal="center" vertical="center" wrapText="1"/>
      <protection locked="0"/>
    </xf>
    <xf numFmtId="0" fontId="44" fillId="20" borderId="14" xfId="0" applyFont="1" applyFill="1" applyBorder="1" applyAlignment="1" applyProtection="1">
      <alignment horizontal="left" vertical="center" wrapText="1"/>
      <protection locked="0"/>
    </xf>
    <xf numFmtId="0" fontId="47" fillId="20" borderId="16" xfId="0" applyFont="1" applyFill="1" applyBorder="1" applyAlignment="1" applyProtection="1">
      <alignment horizontal="left" vertical="center" wrapText="1"/>
      <protection locked="0"/>
    </xf>
    <xf numFmtId="0" fontId="48" fillId="20" borderId="16" xfId="0" applyFont="1" applyFill="1" applyBorder="1" applyAlignment="1" applyProtection="1">
      <alignment horizontal="center" vertical="center" wrapText="1"/>
    </xf>
    <xf numFmtId="0" fontId="49" fillId="20" borderId="16" xfId="0" applyFont="1" applyFill="1" applyBorder="1" applyAlignment="1" applyProtection="1">
      <alignment horizontal="center" vertical="center" wrapText="1"/>
    </xf>
    <xf numFmtId="0" fontId="35" fillId="20" borderId="5" xfId="0" applyFont="1" applyFill="1" applyBorder="1" applyAlignment="1" applyProtection="1">
      <alignment horizontal="center" vertical="center" wrapText="1"/>
    </xf>
    <xf numFmtId="0" fontId="27" fillId="20" borderId="1" xfId="0" applyFont="1" applyFill="1" applyBorder="1" applyAlignment="1" applyProtection="1">
      <alignment horizontal="left" vertical="center" wrapText="1"/>
      <protection locked="0"/>
    </xf>
    <xf numFmtId="0" fontId="28" fillId="14" borderId="5" xfId="0" applyFont="1" applyFill="1" applyBorder="1" applyAlignment="1" applyProtection="1">
      <alignment horizontal="center" vertical="center"/>
    </xf>
    <xf numFmtId="0" fontId="28" fillId="14" borderId="7" xfId="0" applyFont="1" applyFill="1" applyBorder="1" applyAlignment="1" applyProtection="1">
      <alignment horizontal="center" vertical="center"/>
    </xf>
    <xf numFmtId="0" fontId="28" fillId="14" borderId="9" xfId="0" applyFont="1" applyFill="1" applyBorder="1" applyAlignment="1" applyProtection="1">
      <alignment horizontal="center" vertical="center"/>
    </xf>
    <xf numFmtId="0" fontId="28" fillId="14" borderId="8" xfId="0" applyFont="1" applyFill="1" applyBorder="1" applyAlignment="1" applyProtection="1">
      <alignment horizontal="center" vertical="center"/>
    </xf>
    <xf numFmtId="0" fontId="10" fillId="13" borderId="7" xfId="0" applyFont="1" applyFill="1" applyBorder="1" applyAlignment="1" applyProtection="1">
      <alignment horizontal="left" vertical="center"/>
    </xf>
    <xf numFmtId="0" fontId="10" fillId="13" borderId="3" xfId="0" applyFont="1" applyFill="1" applyBorder="1" applyAlignment="1" applyProtection="1">
      <alignment horizontal="left" vertical="center"/>
    </xf>
    <xf numFmtId="0" fontId="28" fillId="14" borderId="9" xfId="0" applyFont="1" applyFill="1" applyBorder="1" applyAlignment="1" applyProtection="1">
      <alignment horizontal="center" vertical="center" wrapText="1"/>
      <protection locked="0"/>
    </xf>
    <xf numFmtId="0" fontId="28" fillId="14" borderId="28" xfId="0" applyFont="1" applyFill="1" applyBorder="1" applyAlignment="1" applyProtection="1">
      <alignment horizontal="center" vertical="center" wrapText="1"/>
      <protection locked="0"/>
    </xf>
    <xf numFmtId="0" fontId="0" fillId="15" borderId="29" xfId="0" applyFont="1" applyFill="1" applyBorder="1" applyAlignment="1" applyProtection="1">
      <alignment horizontal="center" vertical="center" wrapText="1"/>
      <protection locked="0"/>
    </xf>
    <xf numFmtId="0" fontId="0" fillId="15" borderId="0" xfId="0" applyFont="1" applyFill="1" applyBorder="1" applyAlignment="1" applyProtection="1">
      <alignment horizontal="center" vertical="center" wrapText="1"/>
      <protection locked="0"/>
    </xf>
    <xf numFmtId="0" fontId="28" fillId="11" borderId="7" xfId="0" applyFont="1" applyFill="1" applyBorder="1" applyAlignment="1" applyProtection="1">
      <alignment horizontal="center" vertical="center"/>
    </xf>
    <xf numFmtId="0" fontId="28" fillId="11" borderId="3" xfId="0" applyFont="1" applyFill="1" applyBorder="1" applyAlignment="1" applyProtection="1">
      <alignment horizontal="center" vertical="center"/>
    </xf>
    <xf numFmtId="0" fontId="2" fillId="2" borderId="5" xfId="0" applyFont="1" applyFill="1" applyBorder="1" applyAlignment="1" applyProtection="1">
      <alignment horizontal="center" vertical="center" wrapText="1"/>
    </xf>
    <xf numFmtId="0" fontId="2" fillId="11" borderId="18" xfId="0" applyFont="1" applyFill="1" applyBorder="1" applyAlignment="1" applyProtection="1">
      <alignment horizontal="center" vertical="center" wrapText="1"/>
    </xf>
    <xf numFmtId="0" fontId="2" fillId="11" borderId="19" xfId="0" applyFont="1" applyFill="1" applyBorder="1" applyAlignment="1" applyProtection="1">
      <alignment horizontal="center" vertical="center" wrapText="1"/>
    </xf>
    <xf numFmtId="0" fontId="2" fillId="11" borderId="20" xfId="0" applyFont="1" applyFill="1" applyBorder="1" applyAlignment="1" applyProtection="1">
      <alignment horizontal="center" vertical="center" wrapText="1"/>
    </xf>
    <xf numFmtId="0" fontId="6" fillId="10" borderId="6" xfId="0" applyFont="1" applyFill="1" applyBorder="1" applyAlignment="1" applyProtection="1">
      <alignment horizontal="center" vertical="center" wrapText="1"/>
    </xf>
    <xf numFmtId="0" fontId="6" fillId="4" borderId="1" xfId="0" applyFont="1" applyFill="1" applyBorder="1" applyAlignment="1" applyProtection="1">
      <alignment horizontal="center" vertical="center" wrapText="1"/>
    </xf>
    <xf numFmtId="0" fontId="6" fillId="4" borderId="6" xfId="0" applyFont="1" applyFill="1" applyBorder="1" applyAlignment="1" applyProtection="1">
      <alignment horizontal="center" vertical="center" wrapText="1"/>
    </xf>
    <xf numFmtId="0" fontId="6" fillId="4" borderId="4" xfId="0" applyFont="1" applyFill="1" applyBorder="1" applyAlignment="1" applyProtection="1">
      <alignment horizontal="center" vertical="center" wrapText="1"/>
    </xf>
    <xf numFmtId="0" fontId="6" fillId="10" borderId="1" xfId="0" applyFont="1" applyFill="1" applyBorder="1" applyAlignment="1" applyProtection="1">
      <alignment horizontal="center" vertical="center" wrapText="1"/>
    </xf>
    <xf numFmtId="0" fontId="23" fillId="10" borderId="1" xfId="0" applyFont="1" applyFill="1" applyBorder="1" applyAlignment="1" applyProtection="1">
      <alignment horizontal="left" vertical="center" wrapText="1"/>
    </xf>
    <xf numFmtId="0" fontId="23" fillId="10" borderId="6" xfId="0" applyFont="1" applyFill="1" applyBorder="1" applyAlignment="1" applyProtection="1">
      <alignment horizontal="left" vertical="center" wrapText="1"/>
    </xf>
    <xf numFmtId="0" fontId="23" fillId="10" borderId="4" xfId="0" applyFont="1" applyFill="1" applyBorder="1" applyAlignment="1" applyProtection="1">
      <alignment horizontal="left" vertical="center" wrapText="1"/>
    </xf>
    <xf numFmtId="0" fontId="6" fillId="10" borderId="4" xfId="0" applyFont="1" applyFill="1" applyBorder="1" applyAlignment="1" applyProtection="1">
      <alignment horizontal="center" vertical="center" wrapText="1"/>
    </xf>
    <xf numFmtId="0" fontId="6" fillId="10" borderId="23" xfId="0" applyFont="1" applyFill="1" applyBorder="1" applyAlignment="1" applyProtection="1">
      <alignment horizontal="center" vertical="center" wrapText="1"/>
    </xf>
    <xf numFmtId="0" fontId="6" fillId="10" borderId="37" xfId="0" applyFont="1" applyFill="1" applyBorder="1" applyAlignment="1" applyProtection="1">
      <alignment horizontal="center" vertical="center" wrapText="1"/>
    </xf>
    <xf numFmtId="0" fontId="6" fillId="10" borderId="9" xfId="0" applyFont="1" applyFill="1" applyBorder="1" applyAlignment="1" applyProtection="1">
      <alignment horizontal="center" vertical="center" wrapText="1"/>
    </xf>
    <xf numFmtId="0" fontId="6" fillId="4" borderId="23" xfId="0" applyFont="1" applyFill="1" applyBorder="1" applyAlignment="1" applyProtection="1">
      <alignment horizontal="center" vertical="center" wrapText="1"/>
    </xf>
    <xf numFmtId="0" fontId="6" fillId="4" borderId="37" xfId="0" applyFont="1" applyFill="1" applyBorder="1" applyAlignment="1" applyProtection="1">
      <alignment horizontal="center" vertical="center" wrapText="1"/>
    </xf>
    <xf numFmtId="0" fontId="6" fillId="4" borderId="9" xfId="0" applyFont="1" applyFill="1" applyBorder="1" applyAlignment="1" applyProtection="1">
      <alignment horizontal="center" vertical="center" wrapText="1"/>
    </xf>
    <xf numFmtId="0" fontId="2" fillId="2" borderId="9" xfId="0" applyFont="1" applyFill="1" applyBorder="1" applyAlignment="1" applyProtection="1">
      <alignment horizontal="center" vertical="center" wrapText="1"/>
    </xf>
    <xf numFmtId="0" fontId="2" fillId="2" borderId="8" xfId="0" applyFont="1" applyFill="1" applyBorder="1" applyAlignment="1" applyProtection="1">
      <alignment horizontal="center" vertical="center" wrapText="1"/>
    </xf>
  </cellXfs>
  <cellStyles count="6">
    <cellStyle name="Followed Hyperlink" xfId="2" builtinId="9" hidden="1"/>
    <cellStyle name="Followed Hyperlink" xfId="3" builtinId="9" hidden="1"/>
    <cellStyle name="Followed Hyperlink" xfId="4" builtinId="9" hidden="1"/>
    <cellStyle name="Followed Hyperlink" xfId="5" builtinId="9" hidden="1"/>
    <cellStyle name="Hyperlink" xfId="1" builtinId="8"/>
    <cellStyle name="Normal" xfId="0" builtinId="0"/>
  </cellStyles>
  <dxfs count="26">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theme="0" tint="-0.499984740745262"/>
      </font>
      <fill>
        <patternFill>
          <bgColor theme="0" tint="-0.14996795556505021"/>
        </patternFill>
      </fill>
    </dxf>
    <dxf>
      <font>
        <color theme="8"/>
      </font>
      <fill>
        <patternFill>
          <bgColor theme="8" tint="0.79998168889431442"/>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fgColor auto="1"/>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fgColor auto="1"/>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fgColor auto="1"/>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fgColor auto="1"/>
          <bgColor theme="0" tint="-0.14996795556505021"/>
        </patternFill>
      </fill>
    </dxf>
    <dxf>
      <font>
        <color theme="1" tint="0.499984740745262"/>
      </font>
      <fill>
        <patternFill>
          <bgColor theme="0" tint="-0.14996795556505021"/>
        </patternFill>
      </fill>
    </dxf>
  </dxfs>
  <tableStyles count="0" defaultTableStyle="TableStyleMedium2" defaultPivotStyle="PivotStyleLight16"/>
  <colors>
    <mruColors>
      <color rgb="FFF2F2F2"/>
      <color rgb="FF338CA6"/>
      <color rgb="FFFCDEB3"/>
      <color rgb="FFFCDDB3"/>
      <color rgb="FFFFC073"/>
      <color rgb="FFBBDFEA"/>
      <color rgb="FF99D4E1"/>
      <color rgb="FFFFDDB3"/>
      <color rgb="FFFCE3DD"/>
      <color rgb="FF235E7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Future-Fit Test">
      <a:dk1>
        <a:srgbClr val="000000"/>
      </a:dk1>
      <a:lt1>
        <a:srgbClr val="FFFFFF"/>
      </a:lt1>
      <a:dk2>
        <a:srgbClr val="58B2CB"/>
      </a:dk2>
      <a:lt2>
        <a:srgbClr val="FF9100"/>
      </a:lt2>
      <a:accent1>
        <a:srgbClr val="00AE4C"/>
      </a:accent1>
      <a:accent2>
        <a:srgbClr val="B7AE36"/>
      </a:accent2>
      <a:accent3>
        <a:srgbClr val="EB6A7B"/>
      </a:accent3>
      <a:accent4>
        <a:srgbClr val="58BCB4"/>
      </a:accent4>
      <a:accent5>
        <a:srgbClr val="845FA8"/>
      </a:accent5>
      <a:accent6>
        <a:srgbClr val="EC7354"/>
      </a:accent6>
      <a:hlink>
        <a:srgbClr val="358EAE"/>
      </a:hlink>
      <a:folHlink>
        <a:srgbClr val="358EAE"/>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8" Type="http://schemas.openxmlformats.org/officeDocument/2006/relationships/hyperlink" Target="https://www.iec.ch/dyn/www/f?p=103:7:::::FSP_ORG_ID:1448" TargetMode="External"/><Relationship Id="rId3" Type="http://schemas.openxmlformats.org/officeDocument/2006/relationships/hyperlink" Target="https://www.ifixit.com/News/11951/1201-copyright-final-rule" TargetMode="External"/><Relationship Id="rId7" Type="http://schemas.openxmlformats.org/officeDocument/2006/relationships/hyperlink" Target="https://www.theguardian.com/uk-news/2019/feb/21/fresh-concerns-over-whirlpools-fire-risk-tumble-dryer-repairs" TargetMode="External"/><Relationship Id="rId2" Type="http://schemas.openxmlformats.org/officeDocument/2006/relationships/hyperlink" Target="https://www.ibisworld.com/au/industry/computer-electronic-equipment-repair/557/" TargetMode="External"/><Relationship Id="rId1" Type="http://schemas.openxmlformats.org/officeDocument/2006/relationships/hyperlink" Target="https://www.ibisworld.com/united-states/market-research-reports/electronic-computer-repair-services-industry/" TargetMode="External"/><Relationship Id="rId6" Type="http://schemas.openxmlformats.org/officeDocument/2006/relationships/hyperlink" Target="https://www.schneiderelectricrepair.com/repair-video/" TargetMode="External"/><Relationship Id="rId5" Type="http://schemas.openxmlformats.org/officeDocument/2006/relationships/hyperlink" Target="https://www.ilo.org/wcmsp5/groups/public/---ed_dialogue/---sector/documents/meetingdocument/wcms_723421.pdf" TargetMode="External"/><Relationship Id="rId10" Type="http://schemas.openxmlformats.org/officeDocument/2006/relationships/hyperlink" Target="http://www.iscet.org/" TargetMode="External"/><Relationship Id="rId4" Type="http://schemas.openxmlformats.org/officeDocument/2006/relationships/hyperlink" Target="https://www.ifixit.com/Guide" TargetMode="External"/><Relationship Id="rId9" Type="http://schemas.openxmlformats.org/officeDocument/2006/relationships/hyperlink" Target="https://www.theverge.com/2018/2/6/16973914/tvs-crt-restoration-led-gaming-vintag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R61"/>
  <sheetViews>
    <sheetView topLeftCell="B17" zoomScale="80" zoomScaleNormal="80" zoomScalePageLayoutView="125" workbookViewId="0">
      <selection activeCell="B51" sqref="B51"/>
    </sheetView>
  </sheetViews>
  <sheetFormatPr baseColWidth="10" defaultRowHeight="16" x14ac:dyDescent="0.2"/>
  <cols>
    <col min="1" max="1" width="29.1640625" style="12" customWidth="1"/>
    <col min="2" max="2" width="100.5" style="12" customWidth="1"/>
    <col min="3" max="3" width="10.83203125" style="12"/>
    <col min="4" max="4" width="17" style="12" customWidth="1"/>
    <col min="5" max="5" width="88.83203125" style="12" customWidth="1"/>
    <col min="6" max="6" width="21.83203125" style="12" customWidth="1"/>
    <col min="7" max="7" width="29" style="12" customWidth="1"/>
    <col min="8" max="8" width="93.83203125" style="12" customWidth="1"/>
    <col min="9" max="9" width="77.6640625" style="12" customWidth="1"/>
    <col min="10" max="16384" width="10.83203125" style="12"/>
  </cols>
  <sheetData>
    <row r="1" spans="1:18" ht="31" customHeight="1" x14ac:dyDescent="0.2">
      <c r="A1" s="174" t="s">
        <v>384</v>
      </c>
      <c r="B1" s="43" t="s">
        <v>632</v>
      </c>
    </row>
    <row r="4" spans="1:18" ht="31" customHeight="1" x14ac:dyDescent="0.2">
      <c r="A4" s="273" t="s">
        <v>447</v>
      </c>
      <c r="B4" s="273"/>
      <c r="D4" s="273" t="s">
        <v>385</v>
      </c>
      <c r="E4" s="274"/>
      <c r="F4" s="13"/>
      <c r="G4" s="13"/>
      <c r="H4" s="14"/>
    </row>
    <row r="5" spans="1:18" ht="31" customHeight="1" x14ac:dyDescent="0.2">
      <c r="A5" s="277" t="s">
        <v>452</v>
      </c>
      <c r="B5" s="278"/>
      <c r="D5" s="15" t="s">
        <v>386</v>
      </c>
      <c r="E5" s="16" t="s">
        <v>387</v>
      </c>
      <c r="F5" s="13"/>
      <c r="G5" s="13"/>
      <c r="H5" s="14"/>
    </row>
    <row r="6" spans="1:18" ht="44" customHeight="1" x14ac:dyDescent="0.2">
      <c r="A6" s="172">
        <v>1</v>
      </c>
      <c r="B6" s="32" t="s">
        <v>534</v>
      </c>
      <c r="D6" s="17" t="s">
        <v>388</v>
      </c>
      <c r="E6" s="18" t="s">
        <v>389</v>
      </c>
      <c r="F6" s="19"/>
      <c r="G6" s="19"/>
      <c r="H6" s="19"/>
      <c r="R6" s="163" t="str">
        <f>D6</f>
        <v>Highest</v>
      </c>
    </row>
    <row r="7" spans="1:18" ht="89" customHeight="1" x14ac:dyDescent="0.2">
      <c r="A7" s="173">
        <v>2</v>
      </c>
      <c r="B7" s="34" t="s">
        <v>484</v>
      </c>
      <c r="D7" s="20" t="s">
        <v>390</v>
      </c>
      <c r="E7" s="21" t="s">
        <v>391</v>
      </c>
      <c r="F7" s="19"/>
      <c r="G7" s="19"/>
      <c r="H7" s="19"/>
      <c r="R7" s="163"/>
    </row>
    <row r="8" spans="1:18" ht="53" customHeight="1" x14ac:dyDescent="0.2">
      <c r="A8" s="172">
        <v>3</v>
      </c>
      <c r="B8" s="32" t="s">
        <v>485</v>
      </c>
      <c r="D8" s="17" t="s">
        <v>392</v>
      </c>
      <c r="E8" s="22" t="s">
        <v>393</v>
      </c>
      <c r="F8" s="19"/>
      <c r="G8" s="19"/>
      <c r="H8" s="19"/>
      <c r="R8" s="163"/>
    </row>
    <row r="9" spans="1:18" ht="30" customHeight="1" x14ac:dyDescent="0.2">
      <c r="A9" s="277" t="s">
        <v>454</v>
      </c>
      <c r="B9" s="278"/>
      <c r="D9" s="23" t="s">
        <v>67</v>
      </c>
      <c r="E9" s="24" t="s">
        <v>394</v>
      </c>
      <c r="F9" s="19"/>
      <c r="G9" s="19"/>
      <c r="H9" s="19"/>
      <c r="R9" s="163"/>
    </row>
    <row r="10" spans="1:18" ht="30" customHeight="1" x14ac:dyDescent="0.2">
      <c r="A10" s="173">
        <v>1</v>
      </c>
      <c r="B10" s="34" t="s">
        <v>480</v>
      </c>
      <c r="D10" s="27"/>
      <c r="E10" s="28"/>
      <c r="F10" s="19"/>
      <c r="G10" s="19"/>
      <c r="H10" s="19"/>
      <c r="R10" s="163"/>
    </row>
    <row r="11" spans="1:18" ht="68" customHeight="1" x14ac:dyDescent="0.2">
      <c r="A11" s="172">
        <v>2</v>
      </c>
      <c r="B11" s="32" t="s">
        <v>481</v>
      </c>
      <c r="D11" s="167"/>
      <c r="E11" s="167"/>
      <c r="F11" s="25"/>
      <c r="G11" s="25"/>
      <c r="H11" s="26"/>
    </row>
    <row r="12" spans="1:18" ht="64" customHeight="1" x14ac:dyDescent="0.2">
      <c r="A12" s="173">
        <v>3</v>
      </c>
      <c r="B12" s="34" t="s">
        <v>451</v>
      </c>
      <c r="D12" s="168"/>
      <c r="E12" s="168"/>
      <c r="F12" s="169"/>
      <c r="G12" s="28"/>
      <c r="H12" s="28"/>
    </row>
    <row r="13" spans="1:18" s="29" customFormat="1" ht="116" customHeight="1" x14ac:dyDescent="0.2">
      <c r="A13" s="172">
        <v>4</v>
      </c>
      <c r="B13" s="32" t="s">
        <v>450</v>
      </c>
      <c r="D13" s="27"/>
      <c r="E13" s="28"/>
      <c r="F13" s="28"/>
      <c r="G13" s="28"/>
      <c r="H13" s="28"/>
    </row>
    <row r="14" spans="1:18" s="29" customFormat="1" ht="68" x14ac:dyDescent="0.2">
      <c r="A14" s="173">
        <v>5</v>
      </c>
      <c r="B14" s="34" t="s">
        <v>486</v>
      </c>
      <c r="D14" s="27"/>
      <c r="E14" s="28"/>
      <c r="F14" s="28"/>
      <c r="G14" s="28"/>
      <c r="H14" s="28"/>
    </row>
    <row r="15" spans="1:18" s="29" customFormat="1" ht="68" x14ac:dyDescent="0.2">
      <c r="A15" s="172">
        <v>6</v>
      </c>
      <c r="B15" s="32" t="s">
        <v>582</v>
      </c>
      <c r="D15" s="27"/>
      <c r="E15" s="28"/>
      <c r="F15" s="28"/>
      <c r="G15" s="28"/>
      <c r="H15" s="28"/>
    </row>
    <row r="16" spans="1:18" s="29" customFormat="1" ht="170" x14ac:dyDescent="0.2">
      <c r="A16" s="173">
        <v>7</v>
      </c>
      <c r="B16" s="34" t="s">
        <v>487</v>
      </c>
      <c r="D16" s="27"/>
      <c r="E16" s="28"/>
      <c r="F16" s="28"/>
      <c r="G16" s="28"/>
      <c r="H16" s="28"/>
    </row>
    <row r="17" spans="1:9" s="29" customFormat="1" ht="76" customHeight="1" x14ac:dyDescent="0.2">
      <c r="A17" s="172">
        <v>8</v>
      </c>
      <c r="B17" s="32" t="s">
        <v>444</v>
      </c>
      <c r="D17" s="27"/>
      <c r="E17" s="28"/>
      <c r="F17" s="28"/>
      <c r="G17" s="28"/>
      <c r="H17" s="28"/>
    </row>
    <row r="18" spans="1:9" s="29" customFormat="1" x14ac:dyDescent="0.2">
      <c r="A18" s="35"/>
      <c r="D18" s="30"/>
      <c r="E18" s="30"/>
      <c r="F18" s="30"/>
      <c r="G18" s="30"/>
      <c r="H18" s="30"/>
    </row>
    <row r="19" spans="1:9" x14ac:dyDescent="0.2">
      <c r="D19" s="30"/>
      <c r="E19" s="30"/>
      <c r="F19" s="30"/>
      <c r="G19" s="30"/>
      <c r="H19" s="30"/>
    </row>
    <row r="20" spans="1:9" ht="33" customHeight="1" x14ac:dyDescent="0.2">
      <c r="A20" s="283" t="s">
        <v>446</v>
      </c>
      <c r="B20" s="284"/>
      <c r="D20" s="275" t="s">
        <v>445</v>
      </c>
      <c r="E20" s="276"/>
      <c r="F20" s="276"/>
      <c r="G20" s="276"/>
      <c r="H20" s="276"/>
      <c r="I20" s="276"/>
    </row>
    <row r="21" spans="1:9" ht="19" x14ac:dyDescent="0.2">
      <c r="A21" s="281" t="s">
        <v>747</v>
      </c>
      <c r="B21" s="281"/>
      <c r="D21" s="15" t="s">
        <v>488</v>
      </c>
      <c r="E21" s="15" t="s">
        <v>489</v>
      </c>
      <c r="F21" s="42" t="s">
        <v>453</v>
      </c>
      <c r="G21" s="15" t="s">
        <v>491</v>
      </c>
      <c r="H21" s="15" t="s">
        <v>490</v>
      </c>
      <c r="I21" s="15" t="s">
        <v>492</v>
      </c>
    </row>
    <row r="22" spans="1:9" x14ac:dyDescent="0.2">
      <c r="A22" s="282"/>
      <c r="B22" s="282"/>
      <c r="D22" s="17" t="s">
        <v>643</v>
      </c>
      <c r="E22" s="233" t="s">
        <v>637</v>
      </c>
      <c r="F22" s="41" t="str">
        <f t="shared" ref="F22:F27" si="0">HYPERLINK(CONCATENATE("https://siccode.com/search-isic/",$D22),"Description")</f>
        <v>Description</v>
      </c>
      <c r="G22" s="17" t="s">
        <v>646</v>
      </c>
      <c r="H22" s="182" t="s">
        <v>648</v>
      </c>
      <c r="I22" s="182" t="s">
        <v>648</v>
      </c>
    </row>
    <row r="23" spans="1:9" x14ac:dyDescent="0.2">
      <c r="A23" s="282"/>
      <c r="B23" s="282"/>
      <c r="D23" s="184" t="s">
        <v>644</v>
      </c>
      <c r="E23" s="234" t="s">
        <v>638</v>
      </c>
      <c r="F23" s="38" t="str">
        <f t="shared" si="0"/>
        <v>Description</v>
      </c>
      <c r="G23" s="183" t="s">
        <v>646</v>
      </c>
      <c r="H23" s="184" t="s">
        <v>648</v>
      </c>
      <c r="I23" s="184" t="s">
        <v>648</v>
      </c>
    </row>
    <row r="24" spans="1:9" x14ac:dyDescent="0.2">
      <c r="A24" s="282"/>
      <c r="B24" s="282"/>
      <c r="D24" s="182" t="s">
        <v>639</v>
      </c>
      <c r="E24" s="233" t="s">
        <v>633</v>
      </c>
      <c r="F24" s="41" t="str">
        <f t="shared" si="0"/>
        <v>Description</v>
      </c>
      <c r="G24" s="181" t="s">
        <v>646</v>
      </c>
      <c r="H24" s="182" t="s">
        <v>648</v>
      </c>
      <c r="I24" s="182" t="s">
        <v>648</v>
      </c>
    </row>
    <row r="25" spans="1:9" x14ac:dyDescent="0.2">
      <c r="A25" s="282"/>
      <c r="B25" s="282"/>
      <c r="D25" s="184" t="s">
        <v>640</v>
      </c>
      <c r="E25" s="234" t="s">
        <v>634</v>
      </c>
      <c r="F25" s="38" t="str">
        <f t="shared" si="0"/>
        <v>Description</v>
      </c>
      <c r="G25" s="183" t="s">
        <v>646</v>
      </c>
      <c r="H25" s="184" t="s">
        <v>648</v>
      </c>
      <c r="I25" s="184" t="s">
        <v>648</v>
      </c>
    </row>
    <row r="26" spans="1:9" x14ac:dyDescent="0.2">
      <c r="A26" s="282"/>
      <c r="B26" s="282"/>
      <c r="D26" s="182" t="s">
        <v>641</v>
      </c>
      <c r="E26" s="233" t="s">
        <v>635</v>
      </c>
      <c r="F26" s="41" t="str">
        <f>HYPERLINK(CONCATENATE("https://siccode.com/search-isic/",$D26),"Description")</f>
        <v>Description</v>
      </c>
      <c r="G26" s="181" t="s">
        <v>646</v>
      </c>
      <c r="H26" s="182" t="s">
        <v>648</v>
      </c>
      <c r="I26" s="182" t="s">
        <v>648</v>
      </c>
    </row>
    <row r="27" spans="1:9" ht="16" customHeight="1" x14ac:dyDescent="0.2">
      <c r="A27" s="282"/>
      <c r="B27" s="282"/>
      <c r="D27" s="184" t="s">
        <v>642</v>
      </c>
      <c r="E27" s="234" t="s">
        <v>636</v>
      </c>
      <c r="F27" s="38" t="str">
        <f t="shared" si="0"/>
        <v>Description</v>
      </c>
      <c r="G27" s="183" t="s">
        <v>646</v>
      </c>
      <c r="H27" s="184" t="s">
        <v>648</v>
      </c>
      <c r="I27" s="184" t="s">
        <v>648</v>
      </c>
    </row>
    <row r="28" spans="1:9" ht="16" customHeight="1" x14ac:dyDescent="0.2">
      <c r="A28" s="282"/>
      <c r="B28" s="282"/>
      <c r="D28" s="182"/>
      <c r="E28" s="233"/>
      <c r="F28" s="41"/>
      <c r="G28" s="181"/>
      <c r="H28" s="182"/>
      <c r="I28" s="182"/>
    </row>
    <row r="29" spans="1:9" x14ac:dyDescent="0.2">
      <c r="A29" s="282"/>
      <c r="B29" s="282"/>
      <c r="D29" s="184"/>
      <c r="E29" s="234"/>
      <c r="F29" s="38"/>
      <c r="G29" s="183"/>
      <c r="H29" s="183"/>
      <c r="I29" s="184"/>
    </row>
    <row r="30" spans="1:9" x14ac:dyDescent="0.2">
      <c r="A30" s="282"/>
      <c r="B30" s="282"/>
      <c r="D30" s="182"/>
      <c r="E30" s="233"/>
      <c r="F30" s="41"/>
      <c r="G30" s="181"/>
      <c r="H30" s="182"/>
      <c r="I30" s="182"/>
    </row>
    <row r="31" spans="1:9" x14ac:dyDescent="0.2">
      <c r="A31" s="282"/>
      <c r="B31" s="282"/>
      <c r="D31" s="184"/>
      <c r="E31" s="234"/>
      <c r="F31" s="38"/>
      <c r="G31" s="183"/>
      <c r="H31" s="183"/>
      <c r="I31" s="184"/>
    </row>
    <row r="32" spans="1:9" x14ac:dyDescent="0.2">
      <c r="A32" s="282"/>
      <c r="B32" s="282"/>
      <c r="D32" s="39"/>
      <c r="E32" s="17"/>
      <c r="F32" s="41"/>
      <c r="G32" s="181"/>
      <c r="H32" s="181"/>
      <c r="I32" s="182"/>
    </row>
    <row r="33" spans="1:9" x14ac:dyDescent="0.2">
      <c r="A33" s="282"/>
      <c r="B33" s="282"/>
      <c r="D33" s="36"/>
      <c r="E33" s="20"/>
      <c r="F33" s="20"/>
      <c r="G33" s="183"/>
      <c r="H33" s="183"/>
      <c r="I33" s="184"/>
    </row>
    <row r="34" spans="1:9" x14ac:dyDescent="0.2">
      <c r="A34" s="282"/>
      <c r="B34" s="282"/>
      <c r="D34" s="39"/>
      <c r="E34" s="17"/>
      <c r="F34" s="17"/>
      <c r="G34" s="181"/>
      <c r="H34" s="181"/>
      <c r="I34" s="182"/>
    </row>
    <row r="35" spans="1:9" x14ac:dyDescent="0.2">
      <c r="A35" s="282"/>
      <c r="B35" s="282"/>
      <c r="D35" s="36"/>
      <c r="E35" s="20"/>
      <c r="F35" s="20"/>
      <c r="G35" s="183"/>
      <c r="H35" s="183"/>
      <c r="I35" s="184"/>
    </row>
    <row r="36" spans="1:9" ht="17" customHeight="1" x14ac:dyDescent="0.2">
      <c r="A36" s="175"/>
      <c r="B36" s="175"/>
      <c r="D36" s="39"/>
      <c r="E36" s="17"/>
      <c r="F36" s="17"/>
      <c r="G36" s="181"/>
      <c r="H36" s="181"/>
      <c r="I36" s="182"/>
    </row>
    <row r="37" spans="1:9" ht="23" customHeight="1" x14ac:dyDescent="0.2">
      <c r="A37" s="279" t="s">
        <v>483</v>
      </c>
      <c r="B37" s="280"/>
      <c r="D37" s="36"/>
      <c r="E37" s="20"/>
      <c r="F37" s="20"/>
      <c r="G37" s="183"/>
      <c r="H37" s="183"/>
      <c r="I37" s="184"/>
    </row>
    <row r="38" spans="1:9" ht="19" x14ac:dyDescent="0.2">
      <c r="A38" s="15" t="s">
        <v>493</v>
      </c>
      <c r="B38" s="15" t="s">
        <v>494</v>
      </c>
      <c r="D38" s="39"/>
      <c r="E38" s="17"/>
      <c r="F38" s="17"/>
      <c r="G38" s="181"/>
      <c r="H38" s="181"/>
      <c r="I38" s="182"/>
    </row>
    <row r="39" spans="1:9" ht="17" x14ac:dyDescent="0.2">
      <c r="A39" s="170" t="s">
        <v>647</v>
      </c>
      <c r="B39" s="170" t="s">
        <v>645</v>
      </c>
      <c r="D39" s="36"/>
      <c r="E39" s="20"/>
      <c r="F39" s="20"/>
      <c r="G39" s="183"/>
      <c r="H39" s="183"/>
      <c r="I39" s="184"/>
    </row>
    <row r="40" spans="1:9" x14ac:dyDescent="0.2">
      <c r="A40" s="171"/>
      <c r="B40" s="171"/>
      <c r="D40" s="39"/>
      <c r="E40" s="17"/>
      <c r="F40" s="41"/>
      <c r="G40" s="181"/>
      <c r="H40" s="17"/>
      <c r="I40" s="182"/>
    </row>
    <row r="41" spans="1:9" x14ac:dyDescent="0.2">
      <c r="A41" s="170"/>
      <c r="B41" s="170"/>
      <c r="D41" s="36"/>
      <c r="E41" s="20"/>
      <c r="F41" s="38"/>
      <c r="G41" s="183"/>
      <c r="H41" s="20"/>
      <c r="I41" s="184"/>
    </row>
    <row r="42" spans="1:9" x14ac:dyDescent="0.2">
      <c r="A42" s="171"/>
      <c r="B42" s="171"/>
      <c r="D42" s="39"/>
      <c r="E42" s="17"/>
      <c r="F42" s="41"/>
      <c r="G42" s="181"/>
      <c r="H42" s="17"/>
      <c r="I42" s="182"/>
    </row>
    <row r="43" spans="1:9" x14ac:dyDescent="0.2">
      <c r="A43" s="170"/>
      <c r="B43" s="170"/>
      <c r="D43" s="36"/>
      <c r="E43" s="37"/>
      <c r="F43" s="38"/>
      <c r="G43" s="183"/>
      <c r="H43" s="20"/>
      <c r="I43" s="184"/>
    </row>
    <row r="44" spans="1:9" x14ac:dyDescent="0.2">
      <c r="A44" s="171"/>
      <c r="B44" s="171"/>
      <c r="D44" s="39"/>
      <c r="E44" s="40"/>
      <c r="F44" s="41"/>
      <c r="G44" s="181"/>
      <c r="H44" s="17"/>
      <c r="I44" s="182"/>
    </row>
    <row r="45" spans="1:9" ht="18" customHeight="1" x14ac:dyDescent="0.2">
      <c r="A45" s="164"/>
      <c r="B45" s="164"/>
      <c r="D45" s="14"/>
      <c r="E45" s="14"/>
      <c r="F45" s="14"/>
      <c r="G45" s="14"/>
      <c r="H45" s="14"/>
      <c r="I45" s="14"/>
    </row>
    <row r="46" spans="1:9" ht="19" x14ac:dyDescent="0.2">
      <c r="A46" s="164"/>
      <c r="B46" s="164"/>
      <c r="D46" s="165"/>
      <c r="E46" s="165"/>
      <c r="F46" s="165"/>
      <c r="G46" s="165"/>
      <c r="H46" s="165"/>
      <c r="I46" s="165"/>
    </row>
    <row r="47" spans="1:9" x14ac:dyDescent="0.2">
      <c r="A47" s="164"/>
      <c r="B47" s="164"/>
      <c r="D47" s="166"/>
      <c r="E47" s="166"/>
      <c r="F47" s="166"/>
      <c r="G47" s="166"/>
      <c r="H47" s="166"/>
      <c r="I47" s="166"/>
    </row>
    <row r="48" spans="1:9" x14ac:dyDescent="0.2">
      <c r="A48" s="164"/>
      <c r="B48" s="164"/>
      <c r="D48" s="166"/>
      <c r="E48" s="166"/>
      <c r="F48" s="166"/>
      <c r="G48" s="166"/>
      <c r="H48" s="166"/>
      <c r="I48" s="166"/>
    </row>
    <row r="49" spans="1:9" x14ac:dyDescent="0.2">
      <c r="A49" s="164"/>
      <c r="B49" s="164"/>
      <c r="D49" s="166"/>
      <c r="E49" s="166"/>
      <c r="F49" s="166"/>
      <c r="G49" s="166"/>
      <c r="H49" s="166"/>
      <c r="I49" s="166"/>
    </row>
    <row r="50" spans="1:9" x14ac:dyDescent="0.2">
      <c r="A50" s="164"/>
      <c r="B50" s="164"/>
      <c r="D50" s="166"/>
      <c r="E50" s="166"/>
      <c r="F50" s="166"/>
      <c r="G50" s="166"/>
      <c r="H50" s="166"/>
      <c r="I50" s="166"/>
    </row>
    <row r="51" spans="1:9" x14ac:dyDescent="0.2">
      <c r="A51" s="164"/>
      <c r="B51" s="164"/>
      <c r="D51" s="166"/>
      <c r="E51" s="166"/>
      <c r="F51" s="166"/>
      <c r="G51" s="166"/>
      <c r="H51" s="166"/>
      <c r="I51" s="166"/>
    </row>
    <row r="52" spans="1:9" x14ac:dyDescent="0.2">
      <c r="A52" s="164"/>
      <c r="B52" s="164"/>
      <c r="D52" s="166"/>
      <c r="E52" s="166"/>
      <c r="F52" s="166"/>
      <c r="G52" s="166"/>
      <c r="H52" s="166"/>
      <c r="I52" s="166"/>
    </row>
    <row r="53" spans="1:9" x14ac:dyDescent="0.2">
      <c r="D53" s="166"/>
      <c r="E53" s="166"/>
      <c r="F53" s="166"/>
      <c r="G53" s="166"/>
      <c r="H53" s="166"/>
      <c r="I53" s="166"/>
    </row>
    <row r="54" spans="1:9" x14ac:dyDescent="0.2">
      <c r="D54" s="166"/>
      <c r="E54" s="166"/>
      <c r="F54" s="166"/>
      <c r="G54" s="166"/>
      <c r="H54" s="166"/>
      <c r="I54" s="166"/>
    </row>
    <row r="55" spans="1:9" x14ac:dyDescent="0.2">
      <c r="D55" s="166"/>
      <c r="E55" s="166"/>
      <c r="F55" s="166"/>
      <c r="G55" s="166"/>
      <c r="H55" s="166"/>
      <c r="I55" s="166"/>
    </row>
    <row r="56" spans="1:9" x14ac:dyDescent="0.2">
      <c r="D56" s="166"/>
      <c r="E56" s="166"/>
      <c r="F56" s="166"/>
      <c r="G56" s="166"/>
      <c r="H56" s="166"/>
      <c r="I56" s="166"/>
    </row>
    <row r="57" spans="1:9" x14ac:dyDescent="0.2">
      <c r="D57" s="166"/>
      <c r="E57" s="166"/>
      <c r="F57" s="166"/>
      <c r="G57" s="166"/>
      <c r="H57" s="166"/>
      <c r="I57" s="166"/>
    </row>
    <row r="58" spans="1:9" x14ac:dyDescent="0.2">
      <c r="D58" s="166"/>
      <c r="E58" s="166"/>
      <c r="F58" s="166"/>
      <c r="G58" s="166"/>
      <c r="H58" s="166"/>
      <c r="I58" s="166"/>
    </row>
    <row r="59" spans="1:9" x14ac:dyDescent="0.2">
      <c r="D59" s="166"/>
      <c r="E59" s="166"/>
      <c r="F59" s="166"/>
      <c r="G59" s="166"/>
      <c r="H59" s="166"/>
      <c r="I59" s="166"/>
    </row>
    <row r="60" spans="1:9" x14ac:dyDescent="0.2">
      <c r="D60" s="166"/>
      <c r="E60" s="166"/>
      <c r="F60" s="166"/>
      <c r="G60" s="166"/>
      <c r="H60" s="166"/>
      <c r="I60" s="166"/>
    </row>
    <row r="61" spans="1:9" x14ac:dyDescent="0.2">
      <c r="D61" s="166"/>
      <c r="E61" s="166"/>
      <c r="F61" s="166"/>
      <c r="G61" s="166"/>
      <c r="H61" s="166"/>
      <c r="I61" s="166"/>
    </row>
  </sheetData>
  <sortState xmlns:xlrd2="http://schemas.microsoft.com/office/spreadsheetml/2017/richdata2" ref="D23:E31">
    <sortCondition ref="D23:D31"/>
  </sortState>
  <mergeCells count="8">
    <mergeCell ref="D4:E4"/>
    <mergeCell ref="D20:I20"/>
    <mergeCell ref="A9:B9"/>
    <mergeCell ref="A37:B37"/>
    <mergeCell ref="A21:B35"/>
    <mergeCell ref="A4:B4"/>
    <mergeCell ref="A5:B5"/>
    <mergeCell ref="A20:B20"/>
  </mergeCells>
  <conditionalFormatting sqref="H40:H43 D22 F22:G22 E30:E32 E22:E27 H30 H22:I27">
    <cfRule type="expression" dxfId="25" priority="32">
      <formula>$G22="All except"</formula>
    </cfRule>
  </conditionalFormatting>
  <conditionalFormatting sqref="E43:F43 F40:F42 F30:F32 F24:F27">
    <cfRule type="expression" dxfId="24" priority="31">
      <formula>$G24="Only"</formula>
    </cfRule>
  </conditionalFormatting>
  <conditionalFormatting sqref="D30:D43 D24:D27 H30 H22:I27">
    <cfRule type="expression" dxfId="23" priority="30">
      <formula>$G22="Only"</formula>
    </cfRule>
  </conditionalFormatting>
  <conditionalFormatting sqref="I30:I43">
    <cfRule type="expression" dxfId="22" priority="28">
      <formula>$G30="Only"</formula>
    </cfRule>
  </conditionalFormatting>
  <conditionalFormatting sqref="I30:I43">
    <cfRule type="expression" dxfId="21" priority="27">
      <formula>$G30="All except"</formula>
    </cfRule>
  </conditionalFormatting>
  <conditionalFormatting sqref="H44">
    <cfRule type="expression" dxfId="20" priority="26">
      <formula>$G44="All except"</formula>
    </cfRule>
  </conditionalFormatting>
  <conditionalFormatting sqref="E44:F44">
    <cfRule type="expression" dxfId="19" priority="25">
      <formula>$G44="Only"</formula>
    </cfRule>
  </conditionalFormatting>
  <conditionalFormatting sqref="D44">
    <cfRule type="expression" dxfId="18" priority="24">
      <formula>$G44="Only"</formula>
    </cfRule>
  </conditionalFormatting>
  <conditionalFormatting sqref="I44">
    <cfRule type="expression" dxfId="17" priority="23">
      <formula>$G44="Only"</formula>
    </cfRule>
  </conditionalFormatting>
  <conditionalFormatting sqref="I44">
    <cfRule type="expression" dxfId="16" priority="22">
      <formula>$G44="All except"</formula>
    </cfRule>
  </conditionalFormatting>
  <conditionalFormatting sqref="F22:F23">
    <cfRule type="expression" dxfId="15" priority="20">
      <formula>$G33="Only"</formula>
    </cfRule>
  </conditionalFormatting>
  <conditionalFormatting sqref="D22:D23">
    <cfRule type="expression" dxfId="14" priority="19">
      <formula>$G33="Only"</formula>
    </cfRule>
  </conditionalFormatting>
  <conditionalFormatting sqref="E37:E42">
    <cfRule type="expression" dxfId="13" priority="15">
      <formula>$G37="All except"</formula>
    </cfRule>
  </conditionalFormatting>
  <conditionalFormatting sqref="E33:E36">
    <cfRule type="expression" dxfId="12" priority="14">
      <formula>$G33="All except"</formula>
    </cfRule>
  </conditionalFormatting>
  <conditionalFormatting sqref="F39 F33:F34">
    <cfRule type="expression" dxfId="11" priority="12">
      <formula>$G33="All except"</formula>
    </cfRule>
  </conditionalFormatting>
  <conditionalFormatting sqref="F35:F38">
    <cfRule type="expression" dxfId="10" priority="11">
      <formula>$G35="All except"</formula>
    </cfRule>
  </conditionalFormatting>
  <conditionalFormatting sqref="E28:E29 H28">
    <cfRule type="expression" dxfId="9" priority="5">
      <formula>$G28="All except"</formula>
    </cfRule>
  </conditionalFormatting>
  <conditionalFormatting sqref="F28:F29">
    <cfRule type="expression" dxfId="8" priority="4">
      <formula>$G28="Only"</formula>
    </cfRule>
  </conditionalFormatting>
  <conditionalFormatting sqref="D28:D29 H28">
    <cfRule type="expression" dxfId="7" priority="3">
      <formula>$G28="Only"</formula>
    </cfRule>
  </conditionalFormatting>
  <conditionalFormatting sqref="I28:I29">
    <cfRule type="expression" dxfId="6" priority="2">
      <formula>$G28="Only"</formula>
    </cfRule>
  </conditionalFormatting>
  <conditionalFormatting sqref="I28:I29">
    <cfRule type="expression" dxfId="5" priority="1">
      <formula>$G28="All except"</formula>
    </cfRule>
  </conditionalFormatting>
  <dataValidations count="1">
    <dataValidation type="list" allowBlank="1" showInputMessage="1" showErrorMessage="1" sqref="G22:G44" xr:uid="{00000000-0002-0000-0000-000000000000}">
      <formula1>"All, All except, Only"</formula1>
    </dataValidation>
  </dataValidations>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T253"/>
  <sheetViews>
    <sheetView tabSelected="1" zoomScale="90" zoomScaleNormal="90" zoomScalePageLayoutView="75" workbookViewId="0">
      <pane xSplit="2" ySplit="4" topLeftCell="D229" activePane="bottomRight" state="frozenSplit"/>
      <selection activeCell="I1" sqref="I1:O1048576"/>
      <selection pane="topRight" activeCell="I1" sqref="I1:O1048576"/>
      <selection pane="bottomLeft" activeCell="I1" sqref="I1:O1048576"/>
      <selection pane="bottomRight" activeCell="I233" sqref="I233"/>
    </sheetView>
  </sheetViews>
  <sheetFormatPr baseColWidth="10" defaultRowHeight="17" x14ac:dyDescent="0.2"/>
  <cols>
    <col min="1" max="1" width="10.83203125" style="12"/>
    <col min="2" max="2" width="18.1640625" style="12" customWidth="1"/>
    <col min="3" max="3" width="16.83203125" style="46" customWidth="1"/>
    <col min="4" max="4" width="12.33203125" style="46" customWidth="1"/>
    <col min="5" max="6" width="60.83203125" style="154" customWidth="1"/>
    <col min="7" max="7" width="2" style="91" customWidth="1"/>
    <col min="8" max="8" width="17.5" style="90" customWidth="1"/>
    <col min="9" max="9" width="61.5" style="176" customWidth="1"/>
    <col min="10" max="10" width="7.83203125" style="177" hidden="1" customWidth="1"/>
    <col min="11" max="17" width="4.1640625" style="178" hidden="1" customWidth="1"/>
    <col min="18" max="18" width="5.83203125" style="178" hidden="1" customWidth="1"/>
    <col min="19" max="19" width="70.1640625" style="178" customWidth="1"/>
    <col min="20" max="20" width="41.6640625" style="11" customWidth="1"/>
    <col min="21" max="16384" width="10.83203125" style="11"/>
  </cols>
  <sheetData>
    <row r="1" spans="1:19" ht="80" x14ac:dyDescent="0.2">
      <c r="A1" s="44"/>
      <c r="B1" s="45" t="str">
        <f>IF(Introduction!B1&lt;&gt;"",Introduction!B1,"")</f>
        <v>Electronic products and equipment repair services</v>
      </c>
      <c r="E1" s="47"/>
      <c r="F1" s="48"/>
    </row>
    <row r="2" spans="1:19" ht="18" thickBot="1" x14ac:dyDescent="0.25">
      <c r="E2" s="47"/>
      <c r="F2" s="47"/>
    </row>
    <row r="3" spans="1:19" s="93" customFormat="1" ht="27" thickTop="1" x14ac:dyDescent="0.2">
      <c r="A3" s="285" t="s">
        <v>442</v>
      </c>
      <c r="B3" s="285"/>
      <c r="C3" s="285"/>
      <c r="D3" s="285"/>
      <c r="E3" s="285"/>
      <c r="F3" s="285"/>
      <c r="G3" s="142"/>
      <c r="H3" s="286" t="s">
        <v>443</v>
      </c>
      <c r="I3" s="287"/>
      <c r="J3" s="287"/>
      <c r="K3" s="287"/>
      <c r="L3" s="287"/>
      <c r="M3" s="287"/>
      <c r="N3" s="287"/>
      <c r="O3" s="287"/>
      <c r="P3" s="287"/>
      <c r="Q3" s="287"/>
      <c r="R3" s="287"/>
      <c r="S3" s="288"/>
    </row>
    <row r="4" spans="1:19" s="95" customFormat="1" ht="41" thickBot="1" x14ac:dyDescent="0.3">
      <c r="A4" s="143" t="s">
        <v>84</v>
      </c>
      <c r="B4" s="143" t="s">
        <v>85</v>
      </c>
      <c r="C4" s="143" t="s">
        <v>35</v>
      </c>
      <c r="D4" s="143" t="s">
        <v>26</v>
      </c>
      <c r="E4" s="143" t="s">
        <v>380</v>
      </c>
      <c r="F4" s="143" t="s">
        <v>89</v>
      </c>
      <c r="G4" s="94"/>
      <c r="H4" s="112" t="s">
        <v>86</v>
      </c>
      <c r="I4" s="113" t="s">
        <v>396</v>
      </c>
      <c r="J4" s="113" t="s">
        <v>68</v>
      </c>
      <c r="K4" s="113" t="s">
        <v>61</v>
      </c>
      <c r="L4" s="113" t="s">
        <v>62</v>
      </c>
      <c r="M4" s="113" t="s">
        <v>64</v>
      </c>
      <c r="N4" s="113" t="s">
        <v>63</v>
      </c>
      <c r="O4" s="141" t="s">
        <v>623</v>
      </c>
      <c r="P4" s="141" t="s">
        <v>624</v>
      </c>
      <c r="Q4" s="141" t="s">
        <v>625</v>
      </c>
      <c r="R4" s="141" t="s">
        <v>626</v>
      </c>
      <c r="S4" s="114" t="s">
        <v>395</v>
      </c>
    </row>
    <row r="5" spans="1:19" s="93" customFormat="1" ht="55" thickTop="1" x14ac:dyDescent="0.2">
      <c r="A5" s="289" t="s">
        <v>0</v>
      </c>
      <c r="B5" s="289" t="s">
        <v>40</v>
      </c>
      <c r="C5" s="49" t="s">
        <v>178</v>
      </c>
      <c r="D5" s="49" t="s">
        <v>65</v>
      </c>
      <c r="E5" s="50" t="s">
        <v>177</v>
      </c>
      <c r="F5" s="51" t="s">
        <v>90</v>
      </c>
      <c r="G5" s="96"/>
      <c r="H5" s="133" t="s">
        <v>649</v>
      </c>
      <c r="I5" s="4"/>
      <c r="J5" s="155" t="s">
        <v>0</v>
      </c>
      <c r="K5" s="155">
        <f>IF(AND($H5="Yes",NOT(ISERROR(SEARCH("-H-",$C5)))),1,0)</f>
        <v>0</v>
      </c>
      <c r="L5" s="155">
        <f t="shared" ref="L5:L68" si="0">IF(AND($H5="Yes",NOT(ISERROR(SEARCH("-L-",$C5)))),1,0)</f>
        <v>0</v>
      </c>
      <c r="M5" s="155">
        <f t="shared" ref="M5:M68" si="1">IF(AND($H5="Yes",NOT(ISERROR(SEARCH("-U-",$C5)))),1,0)</f>
        <v>0</v>
      </c>
      <c r="N5" s="155">
        <f t="shared" ref="N5:N68" si="2">IF(AND($H5="Yes",NOT(ISERROR(SEARCH("-P-",$C5)))),1,0)</f>
        <v>0</v>
      </c>
      <c r="O5" s="155">
        <f>IF(AND($H5="Split",$D5="High"),1,0)</f>
        <v>0</v>
      </c>
      <c r="P5" s="155">
        <f>IF(AND($H5="Split",$D5="Low"),1,0)</f>
        <v>0</v>
      </c>
      <c r="Q5" s="155">
        <f>IF(AND($H5="Split",$D5="Unlikely"),1,0)</f>
        <v>0</v>
      </c>
      <c r="R5" s="155">
        <f>IF(AND($H5="Split",$D5="Moderate"),1,0)</f>
        <v>0</v>
      </c>
      <c r="S5" s="5"/>
    </row>
    <row r="6" spans="1:19" s="93" customFormat="1" ht="36" x14ac:dyDescent="0.2">
      <c r="A6" s="289"/>
      <c r="B6" s="289"/>
      <c r="C6" s="52" t="s">
        <v>179</v>
      </c>
      <c r="D6" s="52" t="s">
        <v>65</v>
      </c>
      <c r="E6" s="53" t="s">
        <v>184</v>
      </c>
      <c r="F6" s="54" t="s">
        <v>91</v>
      </c>
      <c r="G6" s="96"/>
      <c r="H6" s="130" t="s">
        <v>649</v>
      </c>
      <c r="I6" s="3"/>
      <c r="J6" s="156" t="s">
        <v>0</v>
      </c>
      <c r="K6" s="156">
        <f t="shared" ref="K6:K69" si="3">IF(AND($H6="Yes",NOT(ISERROR(SEARCH("-H-",$C6)))),1,0)</f>
        <v>0</v>
      </c>
      <c r="L6" s="156">
        <f t="shared" si="0"/>
        <v>0</v>
      </c>
      <c r="M6" s="156">
        <f t="shared" si="1"/>
        <v>0</v>
      </c>
      <c r="N6" s="156">
        <f t="shared" si="2"/>
        <v>0</v>
      </c>
      <c r="O6" s="156">
        <f>IF(AND($H6="Split",$D6="High"),1,0)</f>
        <v>0</v>
      </c>
      <c r="P6" s="156">
        <f>IF(AND($H6="Split",$D6="Low"),1,0)</f>
        <v>0</v>
      </c>
      <c r="Q6" s="156">
        <f>IF(AND($H6="Split",$D6="Unlikely"),1,0)</f>
        <v>0</v>
      </c>
      <c r="R6" s="156">
        <f>IF(AND($H6="Split",$D6="Moderate"),1,0)</f>
        <v>0</v>
      </c>
      <c r="S6" s="6"/>
    </row>
    <row r="7" spans="1:19" s="93" customFormat="1" ht="54" x14ac:dyDescent="0.2">
      <c r="A7" s="289"/>
      <c r="B7" s="289"/>
      <c r="C7" s="52" t="s">
        <v>180</v>
      </c>
      <c r="D7" s="52" t="s">
        <v>65</v>
      </c>
      <c r="E7" s="53" t="s">
        <v>185</v>
      </c>
      <c r="F7" s="54" t="s">
        <v>517</v>
      </c>
      <c r="G7" s="96"/>
      <c r="H7" s="130" t="s">
        <v>649</v>
      </c>
      <c r="I7" s="3"/>
      <c r="J7" s="156" t="s">
        <v>0</v>
      </c>
      <c r="K7" s="156">
        <f t="shared" si="3"/>
        <v>0</v>
      </c>
      <c r="L7" s="156">
        <f t="shared" si="0"/>
        <v>0</v>
      </c>
      <c r="M7" s="156">
        <f t="shared" si="1"/>
        <v>0</v>
      </c>
      <c r="N7" s="156">
        <f t="shared" si="2"/>
        <v>0</v>
      </c>
      <c r="O7" s="156">
        <f t="shared" ref="O7:O70" si="4">IF(AND($H7="Split",$D7="High"),1,0)</f>
        <v>0</v>
      </c>
      <c r="P7" s="156">
        <f t="shared" ref="P7:P70" si="5">IF(AND($H7="Split",$D7="Low"),1,0)</f>
        <v>0</v>
      </c>
      <c r="Q7" s="156">
        <f t="shared" ref="Q7:Q70" si="6">IF(AND($H7="Split",$D7="Unlikely"),1,0)</f>
        <v>0</v>
      </c>
      <c r="R7" s="156">
        <f t="shared" ref="R7:R70" si="7">IF(AND($H7="Split",$D7="Moderate"),1,0)</f>
        <v>0</v>
      </c>
      <c r="S7" s="6"/>
    </row>
    <row r="8" spans="1:19" s="93" customFormat="1" ht="36" x14ac:dyDescent="0.2">
      <c r="A8" s="289"/>
      <c r="B8" s="289"/>
      <c r="C8" s="52" t="s">
        <v>181</v>
      </c>
      <c r="D8" s="52" t="s">
        <v>65</v>
      </c>
      <c r="E8" s="53" t="s">
        <v>186</v>
      </c>
      <c r="F8" s="54" t="s">
        <v>92</v>
      </c>
      <c r="G8" s="96"/>
      <c r="H8" s="130" t="s">
        <v>649</v>
      </c>
      <c r="I8" s="3"/>
      <c r="J8" s="156" t="s">
        <v>0</v>
      </c>
      <c r="K8" s="156">
        <f t="shared" si="3"/>
        <v>0</v>
      </c>
      <c r="L8" s="156">
        <f t="shared" si="0"/>
        <v>0</v>
      </c>
      <c r="M8" s="156">
        <f t="shared" si="1"/>
        <v>0</v>
      </c>
      <c r="N8" s="156">
        <f t="shared" si="2"/>
        <v>0</v>
      </c>
      <c r="O8" s="156">
        <f t="shared" si="4"/>
        <v>0</v>
      </c>
      <c r="P8" s="156">
        <f t="shared" si="5"/>
        <v>0</v>
      </c>
      <c r="Q8" s="156">
        <f t="shared" si="6"/>
        <v>0</v>
      </c>
      <c r="R8" s="156">
        <f t="shared" si="7"/>
        <v>0</v>
      </c>
      <c r="S8" s="6"/>
    </row>
    <row r="9" spans="1:19" s="93" customFormat="1" ht="54" x14ac:dyDescent="0.2">
      <c r="A9" s="289"/>
      <c r="B9" s="289"/>
      <c r="C9" s="52" t="s">
        <v>182</v>
      </c>
      <c r="D9" s="52" t="s">
        <v>65</v>
      </c>
      <c r="E9" s="55" t="s">
        <v>612</v>
      </c>
      <c r="F9" s="56" t="s">
        <v>518</v>
      </c>
      <c r="G9" s="96"/>
      <c r="H9" s="130" t="s">
        <v>649</v>
      </c>
      <c r="I9" s="3"/>
      <c r="J9" s="156" t="s">
        <v>0</v>
      </c>
      <c r="K9" s="156">
        <f t="shared" si="3"/>
        <v>0</v>
      </c>
      <c r="L9" s="156">
        <f t="shared" si="0"/>
        <v>0</v>
      </c>
      <c r="M9" s="156">
        <f t="shared" si="1"/>
        <v>0</v>
      </c>
      <c r="N9" s="156">
        <f t="shared" si="2"/>
        <v>0</v>
      </c>
      <c r="O9" s="156">
        <f t="shared" si="4"/>
        <v>0</v>
      </c>
      <c r="P9" s="156">
        <f t="shared" si="5"/>
        <v>0</v>
      </c>
      <c r="Q9" s="156">
        <f t="shared" si="6"/>
        <v>0</v>
      </c>
      <c r="R9" s="156">
        <f t="shared" si="7"/>
        <v>0</v>
      </c>
      <c r="S9" s="6"/>
    </row>
    <row r="10" spans="1:19" s="93" customFormat="1" ht="36" x14ac:dyDescent="0.2">
      <c r="A10" s="289"/>
      <c r="B10" s="289"/>
      <c r="C10" s="52" t="s">
        <v>183</v>
      </c>
      <c r="D10" s="52" t="s">
        <v>65</v>
      </c>
      <c r="E10" s="55" t="s">
        <v>187</v>
      </c>
      <c r="F10" s="56" t="s">
        <v>93</v>
      </c>
      <c r="G10" s="96"/>
      <c r="H10" s="132" t="s">
        <v>649</v>
      </c>
      <c r="I10" s="9"/>
      <c r="J10" s="156" t="s">
        <v>0</v>
      </c>
      <c r="K10" s="156">
        <f t="shared" si="3"/>
        <v>0</v>
      </c>
      <c r="L10" s="156">
        <f t="shared" si="0"/>
        <v>0</v>
      </c>
      <c r="M10" s="156">
        <f t="shared" si="1"/>
        <v>0</v>
      </c>
      <c r="N10" s="156">
        <f t="shared" si="2"/>
        <v>0</v>
      </c>
      <c r="O10" s="156">
        <f t="shared" si="4"/>
        <v>0</v>
      </c>
      <c r="P10" s="156">
        <f t="shared" si="5"/>
        <v>0</v>
      </c>
      <c r="Q10" s="156">
        <f t="shared" si="6"/>
        <v>0</v>
      </c>
      <c r="R10" s="156">
        <f t="shared" si="7"/>
        <v>0</v>
      </c>
      <c r="S10" s="6"/>
    </row>
    <row r="11" spans="1:19" s="93" customFormat="1" ht="36" x14ac:dyDescent="0.2">
      <c r="A11" s="289"/>
      <c r="B11" s="289"/>
      <c r="C11" s="52" t="s">
        <v>535</v>
      </c>
      <c r="D11" s="52" t="s">
        <v>65</v>
      </c>
      <c r="E11" s="55" t="s">
        <v>537</v>
      </c>
      <c r="F11" s="56"/>
      <c r="G11" s="96"/>
      <c r="H11" s="132" t="s">
        <v>649</v>
      </c>
      <c r="I11" s="9"/>
      <c r="J11" s="156" t="s">
        <v>0</v>
      </c>
      <c r="K11" s="156">
        <f t="shared" si="3"/>
        <v>0</v>
      </c>
      <c r="L11" s="156">
        <f t="shared" si="0"/>
        <v>0</v>
      </c>
      <c r="M11" s="156">
        <f t="shared" si="1"/>
        <v>0</v>
      </c>
      <c r="N11" s="156">
        <f t="shared" si="2"/>
        <v>0</v>
      </c>
      <c r="O11" s="156">
        <f t="shared" si="4"/>
        <v>0</v>
      </c>
      <c r="P11" s="156">
        <f t="shared" si="5"/>
        <v>0</v>
      </c>
      <c r="Q11" s="156">
        <f t="shared" si="6"/>
        <v>0</v>
      </c>
      <c r="R11" s="156">
        <f t="shared" si="7"/>
        <v>0</v>
      </c>
      <c r="S11" s="10"/>
    </row>
    <row r="12" spans="1:19" s="93" customFormat="1" ht="36" x14ac:dyDescent="0.2">
      <c r="A12" s="289"/>
      <c r="B12" s="289"/>
      <c r="C12" s="52" t="s">
        <v>536</v>
      </c>
      <c r="D12" s="52" t="s">
        <v>66</v>
      </c>
      <c r="E12" s="55" t="s">
        <v>538</v>
      </c>
      <c r="F12" s="56"/>
      <c r="G12" s="96"/>
      <c r="H12" s="132" t="s">
        <v>649</v>
      </c>
      <c r="I12" s="9"/>
      <c r="J12" s="156" t="s">
        <v>0</v>
      </c>
      <c r="K12" s="156">
        <f t="shared" si="3"/>
        <v>0</v>
      </c>
      <c r="L12" s="156">
        <f t="shared" si="0"/>
        <v>0</v>
      </c>
      <c r="M12" s="156">
        <f t="shared" si="1"/>
        <v>0</v>
      </c>
      <c r="N12" s="156">
        <f t="shared" si="2"/>
        <v>0</v>
      </c>
      <c r="O12" s="156">
        <f t="shared" si="4"/>
        <v>0</v>
      </c>
      <c r="P12" s="156">
        <f t="shared" si="5"/>
        <v>0</v>
      </c>
      <c r="Q12" s="156">
        <f t="shared" si="6"/>
        <v>0</v>
      </c>
      <c r="R12" s="156">
        <f t="shared" si="7"/>
        <v>0</v>
      </c>
      <c r="S12" s="246"/>
    </row>
    <row r="13" spans="1:19" s="93" customFormat="1" ht="145" thickBot="1" x14ac:dyDescent="0.25">
      <c r="A13" s="289"/>
      <c r="B13" s="289"/>
      <c r="C13" s="52" t="s">
        <v>456</v>
      </c>
      <c r="D13" s="52" t="s">
        <v>390</v>
      </c>
      <c r="E13" s="55" t="s">
        <v>458</v>
      </c>
      <c r="F13" s="56"/>
      <c r="G13" s="96"/>
      <c r="H13" s="131" t="s">
        <v>650</v>
      </c>
      <c r="I13" s="7" t="s">
        <v>731</v>
      </c>
      <c r="J13" s="158" t="s">
        <v>0</v>
      </c>
      <c r="K13" s="158">
        <f t="shared" si="3"/>
        <v>0</v>
      </c>
      <c r="L13" s="158">
        <f t="shared" si="0"/>
        <v>0</v>
      </c>
      <c r="M13" s="158">
        <f t="shared" si="1"/>
        <v>0</v>
      </c>
      <c r="N13" s="158">
        <f t="shared" si="2"/>
        <v>0</v>
      </c>
      <c r="O13" s="158">
        <f t="shared" si="4"/>
        <v>0</v>
      </c>
      <c r="P13" s="158">
        <f t="shared" si="5"/>
        <v>0</v>
      </c>
      <c r="Q13" s="158">
        <f t="shared" si="6"/>
        <v>0</v>
      </c>
      <c r="R13" s="158">
        <f t="shared" si="7"/>
        <v>0</v>
      </c>
      <c r="S13" s="8"/>
    </row>
    <row r="14" spans="1:19" s="93" customFormat="1" ht="37" thickTop="1" x14ac:dyDescent="0.2">
      <c r="A14" s="290" t="s">
        <v>1</v>
      </c>
      <c r="B14" s="290" t="s">
        <v>60</v>
      </c>
      <c r="C14" s="57" t="s">
        <v>188</v>
      </c>
      <c r="D14" s="57" t="s">
        <v>65</v>
      </c>
      <c r="E14" s="58" t="s">
        <v>190</v>
      </c>
      <c r="F14" s="59" t="s">
        <v>593</v>
      </c>
      <c r="G14" s="96"/>
      <c r="H14" s="129" t="s">
        <v>649</v>
      </c>
      <c r="I14" s="4"/>
      <c r="J14" s="155" t="s">
        <v>1</v>
      </c>
      <c r="K14" s="155">
        <f t="shared" si="3"/>
        <v>0</v>
      </c>
      <c r="L14" s="155">
        <f t="shared" si="0"/>
        <v>0</v>
      </c>
      <c r="M14" s="155">
        <f t="shared" si="1"/>
        <v>0</v>
      </c>
      <c r="N14" s="155">
        <f t="shared" si="2"/>
        <v>0</v>
      </c>
      <c r="O14" s="156">
        <f t="shared" si="4"/>
        <v>0</v>
      </c>
      <c r="P14" s="156">
        <f t="shared" si="5"/>
        <v>0</v>
      </c>
      <c r="Q14" s="156">
        <f t="shared" si="6"/>
        <v>0</v>
      </c>
      <c r="R14" s="156">
        <f t="shared" si="7"/>
        <v>0</v>
      </c>
      <c r="S14" s="5"/>
    </row>
    <row r="15" spans="1:19" s="93" customFormat="1" ht="54" x14ac:dyDescent="0.2">
      <c r="A15" s="291"/>
      <c r="B15" s="291"/>
      <c r="C15" s="57" t="s">
        <v>189</v>
      </c>
      <c r="D15" s="57" t="s">
        <v>65</v>
      </c>
      <c r="E15" s="58" t="s">
        <v>191</v>
      </c>
      <c r="F15" s="59" t="s">
        <v>94</v>
      </c>
      <c r="G15" s="96"/>
      <c r="H15" s="130" t="s">
        <v>649</v>
      </c>
      <c r="I15" s="3"/>
      <c r="J15" s="156" t="s">
        <v>1</v>
      </c>
      <c r="K15" s="156">
        <f t="shared" si="3"/>
        <v>0</v>
      </c>
      <c r="L15" s="156">
        <f t="shared" si="0"/>
        <v>0</v>
      </c>
      <c r="M15" s="156">
        <f t="shared" si="1"/>
        <v>0</v>
      </c>
      <c r="N15" s="156">
        <f t="shared" si="2"/>
        <v>0</v>
      </c>
      <c r="O15" s="156">
        <f t="shared" si="4"/>
        <v>0</v>
      </c>
      <c r="P15" s="156">
        <f t="shared" si="5"/>
        <v>0</v>
      </c>
      <c r="Q15" s="156">
        <f t="shared" si="6"/>
        <v>0</v>
      </c>
      <c r="R15" s="156">
        <f t="shared" si="7"/>
        <v>0</v>
      </c>
      <c r="S15" s="6"/>
    </row>
    <row r="16" spans="1:19" s="93" customFormat="1" ht="54" x14ac:dyDescent="0.2">
      <c r="A16" s="291"/>
      <c r="B16" s="291"/>
      <c r="C16" s="57" t="s">
        <v>193</v>
      </c>
      <c r="D16" s="57" t="s">
        <v>65</v>
      </c>
      <c r="E16" s="58" t="s">
        <v>192</v>
      </c>
      <c r="F16" s="59" t="s">
        <v>522</v>
      </c>
      <c r="G16" s="96"/>
      <c r="H16" s="130" t="s">
        <v>649</v>
      </c>
      <c r="I16" s="3"/>
      <c r="J16" s="156" t="s">
        <v>1</v>
      </c>
      <c r="K16" s="156">
        <f t="shared" si="3"/>
        <v>0</v>
      </c>
      <c r="L16" s="156">
        <f t="shared" si="0"/>
        <v>0</v>
      </c>
      <c r="M16" s="156">
        <f t="shared" si="1"/>
        <v>0</v>
      </c>
      <c r="N16" s="156">
        <f t="shared" si="2"/>
        <v>0</v>
      </c>
      <c r="O16" s="156">
        <f t="shared" si="4"/>
        <v>0</v>
      </c>
      <c r="P16" s="156">
        <f t="shared" si="5"/>
        <v>0</v>
      </c>
      <c r="Q16" s="156">
        <f t="shared" si="6"/>
        <v>0</v>
      </c>
      <c r="R16" s="156">
        <f t="shared" si="7"/>
        <v>0</v>
      </c>
      <c r="S16" s="6"/>
    </row>
    <row r="17" spans="1:20" s="93" customFormat="1" ht="72" x14ac:dyDescent="0.2">
      <c r="A17" s="291"/>
      <c r="B17" s="291"/>
      <c r="C17" s="57" t="s">
        <v>194</v>
      </c>
      <c r="D17" s="57" t="s">
        <v>66</v>
      </c>
      <c r="E17" s="60" t="s">
        <v>482</v>
      </c>
      <c r="F17" s="61" t="s">
        <v>519</v>
      </c>
      <c r="G17" s="96"/>
      <c r="H17" s="130" t="s">
        <v>650</v>
      </c>
      <c r="I17" s="3" t="s">
        <v>727</v>
      </c>
      <c r="J17" s="156" t="s">
        <v>1</v>
      </c>
      <c r="K17" s="156">
        <f t="shared" si="3"/>
        <v>0</v>
      </c>
      <c r="L17" s="156">
        <f t="shared" si="0"/>
        <v>1</v>
      </c>
      <c r="M17" s="156">
        <f t="shared" si="1"/>
        <v>0</v>
      </c>
      <c r="N17" s="156">
        <f t="shared" si="2"/>
        <v>0</v>
      </c>
      <c r="O17" s="156">
        <f t="shared" si="4"/>
        <v>0</v>
      </c>
      <c r="P17" s="156">
        <f t="shared" si="5"/>
        <v>0</v>
      </c>
      <c r="Q17" s="156">
        <f t="shared" si="6"/>
        <v>0</v>
      </c>
      <c r="R17" s="156">
        <f t="shared" si="7"/>
        <v>0</v>
      </c>
      <c r="S17" s="250"/>
    </row>
    <row r="18" spans="1:20" s="93" customFormat="1" ht="36" x14ac:dyDescent="0.2">
      <c r="A18" s="291"/>
      <c r="B18" s="291"/>
      <c r="C18" s="185" t="s">
        <v>539</v>
      </c>
      <c r="D18" s="185" t="s">
        <v>65</v>
      </c>
      <c r="E18" s="58" t="s">
        <v>537</v>
      </c>
      <c r="F18" s="59"/>
      <c r="G18" s="96"/>
      <c r="H18" s="132" t="s">
        <v>649</v>
      </c>
      <c r="I18" s="9"/>
      <c r="J18" s="156" t="s">
        <v>1</v>
      </c>
      <c r="K18" s="156">
        <f t="shared" si="3"/>
        <v>0</v>
      </c>
      <c r="L18" s="156">
        <f t="shared" si="0"/>
        <v>0</v>
      </c>
      <c r="M18" s="156">
        <f t="shared" si="1"/>
        <v>0</v>
      </c>
      <c r="N18" s="156">
        <f t="shared" si="2"/>
        <v>0</v>
      </c>
      <c r="O18" s="156">
        <f t="shared" si="4"/>
        <v>0</v>
      </c>
      <c r="P18" s="156">
        <f t="shared" si="5"/>
        <v>0</v>
      </c>
      <c r="Q18" s="156">
        <f t="shared" si="6"/>
        <v>0</v>
      </c>
      <c r="R18" s="156">
        <f t="shared" si="7"/>
        <v>0</v>
      </c>
      <c r="S18" s="10"/>
    </row>
    <row r="19" spans="1:20" s="93" customFormat="1" ht="36" x14ac:dyDescent="0.2">
      <c r="A19" s="291"/>
      <c r="B19" s="291"/>
      <c r="C19" s="185" t="s">
        <v>540</v>
      </c>
      <c r="D19" s="185" t="s">
        <v>66</v>
      </c>
      <c r="E19" s="58" t="s">
        <v>538</v>
      </c>
      <c r="F19" s="59"/>
      <c r="G19" s="96"/>
      <c r="H19" s="130" t="s">
        <v>649</v>
      </c>
      <c r="I19" s="3"/>
      <c r="J19" s="156" t="s">
        <v>1</v>
      </c>
      <c r="K19" s="156">
        <f t="shared" si="3"/>
        <v>0</v>
      </c>
      <c r="L19" s="156">
        <f t="shared" si="0"/>
        <v>0</v>
      </c>
      <c r="M19" s="156">
        <f t="shared" si="1"/>
        <v>0</v>
      </c>
      <c r="N19" s="156">
        <f t="shared" si="2"/>
        <v>0</v>
      </c>
      <c r="O19" s="156">
        <f t="shared" si="4"/>
        <v>0</v>
      </c>
      <c r="P19" s="156">
        <f t="shared" si="5"/>
        <v>0</v>
      </c>
      <c r="Q19" s="156">
        <f t="shared" si="6"/>
        <v>0</v>
      </c>
      <c r="R19" s="156">
        <f t="shared" si="7"/>
        <v>0</v>
      </c>
      <c r="S19" s="6"/>
    </row>
    <row r="20" spans="1:20" s="93" customFormat="1" ht="21" thickBot="1" x14ac:dyDescent="0.25">
      <c r="A20" s="292"/>
      <c r="B20" s="292"/>
      <c r="C20" s="57" t="s">
        <v>459</v>
      </c>
      <c r="D20" s="57" t="s">
        <v>390</v>
      </c>
      <c r="E20" s="60" t="s">
        <v>458</v>
      </c>
      <c r="F20" s="61"/>
      <c r="G20" s="96"/>
      <c r="H20" s="134"/>
      <c r="I20" s="135"/>
      <c r="J20" s="157" t="s">
        <v>1</v>
      </c>
      <c r="K20" s="157">
        <f t="shared" si="3"/>
        <v>0</v>
      </c>
      <c r="L20" s="157">
        <f t="shared" si="0"/>
        <v>0</v>
      </c>
      <c r="M20" s="157">
        <f t="shared" si="1"/>
        <v>0</v>
      </c>
      <c r="N20" s="157">
        <f t="shared" si="2"/>
        <v>0</v>
      </c>
      <c r="O20" s="158">
        <f t="shared" si="4"/>
        <v>0</v>
      </c>
      <c r="P20" s="158">
        <f t="shared" si="5"/>
        <v>0</v>
      </c>
      <c r="Q20" s="158">
        <f t="shared" si="6"/>
        <v>0</v>
      </c>
      <c r="R20" s="158">
        <f t="shared" si="7"/>
        <v>0</v>
      </c>
      <c r="S20" s="136"/>
    </row>
    <row r="21" spans="1:20" s="93" customFormat="1" ht="21" thickTop="1" x14ac:dyDescent="0.2">
      <c r="A21" s="293" t="s">
        <v>2</v>
      </c>
      <c r="B21" s="293" t="s">
        <v>39</v>
      </c>
      <c r="C21" s="62" t="s">
        <v>195</v>
      </c>
      <c r="D21" s="62" t="s">
        <v>65</v>
      </c>
      <c r="E21" s="55" t="s">
        <v>293</v>
      </c>
      <c r="F21" s="56" t="s">
        <v>95</v>
      </c>
      <c r="G21" s="97"/>
      <c r="H21" s="129" t="s">
        <v>649</v>
      </c>
      <c r="I21" s="4"/>
      <c r="J21" s="155" t="s">
        <v>2</v>
      </c>
      <c r="K21" s="155">
        <f t="shared" si="3"/>
        <v>0</v>
      </c>
      <c r="L21" s="155">
        <f t="shared" si="0"/>
        <v>0</v>
      </c>
      <c r="M21" s="155">
        <f t="shared" si="1"/>
        <v>0</v>
      </c>
      <c r="N21" s="155">
        <f t="shared" si="2"/>
        <v>0</v>
      </c>
      <c r="O21" s="157">
        <f t="shared" si="4"/>
        <v>0</v>
      </c>
      <c r="P21" s="157">
        <f t="shared" si="5"/>
        <v>0</v>
      </c>
      <c r="Q21" s="157">
        <f t="shared" si="6"/>
        <v>0</v>
      </c>
      <c r="R21" s="157">
        <f t="shared" si="7"/>
        <v>0</v>
      </c>
      <c r="S21" s="5"/>
    </row>
    <row r="22" spans="1:20" s="93" customFormat="1" ht="20" x14ac:dyDescent="0.2">
      <c r="A22" s="289"/>
      <c r="B22" s="289"/>
      <c r="C22" s="62" t="s">
        <v>196</v>
      </c>
      <c r="D22" s="62" t="s">
        <v>65</v>
      </c>
      <c r="E22" s="55" t="s">
        <v>294</v>
      </c>
      <c r="F22" s="56" t="s">
        <v>96</v>
      </c>
      <c r="G22" s="96"/>
      <c r="H22" s="130" t="s">
        <v>649</v>
      </c>
      <c r="I22" s="3"/>
      <c r="J22" s="156" t="s">
        <v>2</v>
      </c>
      <c r="K22" s="156">
        <f t="shared" si="3"/>
        <v>0</v>
      </c>
      <c r="L22" s="156">
        <f t="shared" si="0"/>
        <v>0</v>
      </c>
      <c r="M22" s="156">
        <f t="shared" si="1"/>
        <v>0</v>
      </c>
      <c r="N22" s="156">
        <f t="shared" si="2"/>
        <v>0</v>
      </c>
      <c r="O22" s="156">
        <f t="shared" si="4"/>
        <v>0</v>
      </c>
      <c r="P22" s="156">
        <f t="shared" si="5"/>
        <v>0</v>
      </c>
      <c r="Q22" s="156">
        <f t="shared" si="6"/>
        <v>0</v>
      </c>
      <c r="R22" s="156">
        <f t="shared" si="7"/>
        <v>0</v>
      </c>
      <c r="S22" s="6"/>
    </row>
    <row r="23" spans="1:20" s="93" customFormat="1" ht="20" x14ac:dyDescent="0.2">
      <c r="A23" s="289"/>
      <c r="B23" s="289"/>
      <c r="C23" s="62" t="s">
        <v>197</v>
      </c>
      <c r="D23" s="62" t="s">
        <v>65</v>
      </c>
      <c r="E23" s="55" t="s">
        <v>295</v>
      </c>
      <c r="F23" s="56" t="s">
        <v>97</v>
      </c>
      <c r="G23" s="96"/>
      <c r="H23" s="130" t="s">
        <v>649</v>
      </c>
      <c r="I23" s="3"/>
      <c r="J23" s="156" t="s">
        <v>2</v>
      </c>
      <c r="K23" s="156">
        <f t="shared" si="3"/>
        <v>0</v>
      </c>
      <c r="L23" s="156">
        <f t="shared" si="0"/>
        <v>0</v>
      </c>
      <c r="M23" s="156">
        <f t="shared" si="1"/>
        <v>0</v>
      </c>
      <c r="N23" s="156">
        <f t="shared" si="2"/>
        <v>0</v>
      </c>
      <c r="O23" s="156">
        <f t="shared" si="4"/>
        <v>0</v>
      </c>
      <c r="P23" s="156">
        <f t="shared" si="5"/>
        <v>0</v>
      </c>
      <c r="Q23" s="156">
        <f t="shared" si="6"/>
        <v>0</v>
      </c>
      <c r="R23" s="156">
        <f t="shared" si="7"/>
        <v>0</v>
      </c>
      <c r="S23" s="6"/>
    </row>
    <row r="24" spans="1:20" s="93" customFormat="1" ht="54" x14ac:dyDescent="0.2">
      <c r="A24" s="289"/>
      <c r="B24" s="289"/>
      <c r="C24" s="62" t="s">
        <v>198</v>
      </c>
      <c r="D24" s="62" t="s">
        <v>65</v>
      </c>
      <c r="E24" s="55" t="s">
        <v>296</v>
      </c>
      <c r="F24" s="56" t="s">
        <v>98</v>
      </c>
      <c r="G24" s="96"/>
      <c r="H24" s="130" t="s">
        <v>649</v>
      </c>
      <c r="I24" s="3"/>
      <c r="J24" s="156" t="s">
        <v>2</v>
      </c>
      <c r="K24" s="156">
        <f t="shared" si="3"/>
        <v>0</v>
      </c>
      <c r="L24" s="156">
        <f t="shared" si="0"/>
        <v>0</v>
      </c>
      <c r="M24" s="156">
        <f t="shared" si="1"/>
        <v>0</v>
      </c>
      <c r="N24" s="156">
        <f t="shared" si="2"/>
        <v>0</v>
      </c>
      <c r="O24" s="156">
        <f t="shared" si="4"/>
        <v>0</v>
      </c>
      <c r="P24" s="156">
        <f t="shared" si="5"/>
        <v>0</v>
      </c>
      <c r="Q24" s="156">
        <f t="shared" si="6"/>
        <v>0</v>
      </c>
      <c r="R24" s="156">
        <f t="shared" si="7"/>
        <v>0</v>
      </c>
      <c r="S24" s="6"/>
    </row>
    <row r="25" spans="1:20" s="93" customFormat="1" ht="20" x14ac:dyDescent="0.2">
      <c r="A25" s="289"/>
      <c r="B25" s="289"/>
      <c r="C25" s="62" t="s">
        <v>199</v>
      </c>
      <c r="D25" s="62" t="s">
        <v>65</v>
      </c>
      <c r="E25" s="55" t="s">
        <v>297</v>
      </c>
      <c r="F25" s="56" t="s">
        <v>99</v>
      </c>
      <c r="G25" s="96"/>
      <c r="H25" s="130" t="s">
        <v>649</v>
      </c>
      <c r="I25" s="3"/>
      <c r="J25" s="156" t="s">
        <v>2</v>
      </c>
      <c r="K25" s="156">
        <f t="shared" si="3"/>
        <v>0</v>
      </c>
      <c r="L25" s="156">
        <f t="shared" si="0"/>
        <v>0</v>
      </c>
      <c r="M25" s="156">
        <f t="shared" si="1"/>
        <v>0</v>
      </c>
      <c r="N25" s="156">
        <f t="shared" si="2"/>
        <v>0</v>
      </c>
      <c r="O25" s="156">
        <f t="shared" si="4"/>
        <v>0</v>
      </c>
      <c r="P25" s="156">
        <f t="shared" si="5"/>
        <v>0</v>
      </c>
      <c r="Q25" s="156">
        <f t="shared" si="6"/>
        <v>0</v>
      </c>
      <c r="R25" s="156">
        <f t="shared" si="7"/>
        <v>0</v>
      </c>
      <c r="S25" s="6"/>
    </row>
    <row r="26" spans="1:20" s="93" customFormat="1" ht="36" x14ac:dyDescent="0.2">
      <c r="A26" s="289"/>
      <c r="B26" s="289"/>
      <c r="C26" s="62" t="s">
        <v>200</v>
      </c>
      <c r="D26" s="62" t="s">
        <v>67</v>
      </c>
      <c r="E26" s="53" t="s">
        <v>298</v>
      </c>
      <c r="F26" s="56"/>
      <c r="G26" s="96"/>
      <c r="H26" s="132" t="s">
        <v>650</v>
      </c>
      <c r="I26" s="9" t="s">
        <v>692</v>
      </c>
      <c r="J26" s="156" t="s">
        <v>2</v>
      </c>
      <c r="K26" s="156">
        <f t="shared" si="3"/>
        <v>0</v>
      </c>
      <c r="L26" s="156">
        <f t="shared" si="0"/>
        <v>0</v>
      </c>
      <c r="M26" s="156">
        <f t="shared" si="1"/>
        <v>1</v>
      </c>
      <c r="N26" s="156">
        <f t="shared" si="2"/>
        <v>0</v>
      </c>
      <c r="O26" s="156">
        <f t="shared" si="4"/>
        <v>0</v>
      </c>
      <c r="P26" s="156">
        <f t="shared" si="5"/>
        <v>0</v>
      </c>
      <c r="Q26" s="156">
        <f t="shared" si="6"/>
        <v>0</v>
      </c>
      <c r="R26" s="156">
        <f t="shared" si="7"/>
        <v>0</v>
      </c>
      <c r="S26" s="251"/>
    </row>
    <row r="27" spans="1:20" s="93" customFormat="1" ht="36" x14ac:dyDescent="0.2">
      <c r="A27" s="289"/>
      <c r="B27" s="289"/>
      <c r="C27" s="52" t="s">
        <v>541</v>
      </c>
      <c r="D27" s="52" t="s">
        <v>65</v>
      </c>
      <c r="E27" s="55" t="s">
        <v>537</v>
      </c>
      <c r="F27" s="56"/>
      <c r="G27" s="96"/>
      <c r="H27" s="132" t="s">
        <v>649</v>
      </c>
      <c r="I27" s="9"/>
      <c r="J27" s="156" t="s">
        <v>2</v>
      </c>
      <c r="K27" s="156">
        <f t="shared" si="3"/>
        <v>0</v>
      </c>
      <c r="L27" s="156">
        <f t="shared" si="0"/>
        <v>0</v>
      </c>
      <c r="M27" s="156">
        <f t="shared" si="1"/>
        <v>0</v>
      </c>
      <c r="N27" s="156">
        <f t="shared" si="2"/>
        <v>0</v>
      </c>
      <c r="O27" s="156">
        <f t="shared" si="4"/>
        <v>0</v>
      </c>
      <c r="P27" s="156">
        <f t="shared" si="5"/>
        <v>0</v>
      </c>
      <c r="Q27" s="156">
        <f t="shared" si="6"/>
        <v>0</v>
      </c>
      <c r="R27" s="156">
        <f t="shared" si="7"/>
        <v>0</v>
      </c>
      <c r="S27" s="10"/>
    </row>
    <row r="28" spans="1:20" s="93" customFormat="1" ht="36" x14ac:dyDescent="0.2">
      <c r="A28" s="289"/>
      <c r="B28" s="289"/>
      <c r="C28" s="52" t="s">
        <v>542</v>
      </c>
      <c r="D28" s="52" t="s">
        <v>66</v>
      </c>
      <c r="E28" s="55" t="s">
        <v>538</v>
      </c>
      <c r="F28" s="56"/>
      <c r="G28" s="96"/>
      <c r="H28" s="132" t="s">
        <v>649</v>
      </c>
      <c r="I28" s="9"/>
      <c r="J28" s="156" t="s">
        <v>2</v>
      </c>
      <c r="K28" s="156">
        <f t="shared" si="3"/>
        <v>0</v>
      </c>
      <c r="L28" s="156">
        <f t="shared" si="0"/>
        <v>0</v>
      </c>
      <c r="M28" s="156">
        <f t="shared" si="1"/>
        <v>0</v>
      </c>
      <c r="N28" s="156">
        <f t="shared" si="2"/>
        <v>0</v>
      </c>
      <c r="O28" s="156">
        <f t="shared" si="4"/>
        <v>0</v>
      </c>
      <c r="P28" s="156">
        <f t="shared" si="5"/>
        <v>0</v>
      </c>
      <c r="Q28" s="156">
        <f t="shared" si="6"/>
        <v>0</v>
      </c>
      <c r="R28" s="156">
        <f t="shared" si="7"/>
        <v>0</v>
      </c>
      <c r="S28" s="10"/>
    </row>
    <row r="29" spans="1:20" s="100" customFormat="1" ht="21" thickBot="1" x14ac:dyDescent="0.25">
      <c r="A29" s="289"/>
      <c r="B29" s="289"/>
      <c r="C29" s="62" t="s">
        <v>457</v>
      </c>
      <c r="D29" s="62" t="s">
        <v>390</v>
      </c>
      <c r="E29" s="53" t="s">
        <v>458</v>
      </c>
      <c r="F29" s="54"/>
      <c r="G29" s="98"/>
      <c r="H29" s="132"/>
      <c r="I29" s="9"/>
      <c r="J29" s="159" t="s">
        <v>2</v>
      </c>
      <c r="K29" s="159">
        <f t="shared" si="3"/>
        <v>0</v>
      </c>
      <c r="L29" s="159">
        <f t="shared" si="0"/>
        <v>0</v>
      </c>
      <c r="M29" s="159">
        <f t="shared" si="1"/>
        <v>0</v>
      </c>
      <c r="N29" s="159">
        <f t="shared" si="2"/>
        <v>0</v>
      </c>
      <c r="O29" s="158">
        <f t="shared" si="4"/>
        <v>0</v>
      </c>
      <c r="P29" s="158">
        <f t="shared" si="5"/>
        <v>0</v>
      </c>
      <c r="Q29" s="158">
        <f t="shared" si="6"/>
        <v>0</v>
      </c>
      <c r="R29" s="158">
        <f t="shared" si="7"/>
        <v>0</v>
      </c>
      <c r="S29" s="10"/>
      <c r="T29" s="99"/>
    </row>
    <row r="30" spans="1:20" s="93" customFormat="1" ht="21" thickTop="1" x14ac:dyDescent="0.2">
      <c r="A30" s="290" t="s">
        <v>3</v>
      </c>
      <c r="B30" s="290" t="s">
        <v>4</v>
      </c>
      <c r="C30" s="57" t="s">
        <v>201</v>
      </c>
      <c r="D30" s="57" t="s">
        <v>65</v>
      </c>
      <c r="E30" s="58" t="s">
        <v>299</v>
      </c>
      <c r="F30" s="59" t="s">
        <v>100</v>
      </c>
      <c r="G30" s="96"/>
      <c r="H30" s="129" t="s">
        <v>649</v>
      </c>
      <c r="I30" s="4"/>
      <c r="J30" s="155" t="s">
        <v>3</v>
      </c>
      <c r="K30" s="155">
        <f t="shared" si="3"/>
        <v>0</v>
      </c>
      <c r="L30" s="155">
        <f t="shared" si="0"/>
        <v>0</v>
      </c>
      <c r="M30" s="155">
        <f t="shared" si="1"/>
        <v>0</v>
      </c>
      <c r="N30" s="155">
        <f t="shared" si="2"/>
        <v>0</v>
      </c>
      <c r="O30" s="157">
        <f t="shared" si="4"/>
        <v>0</v>
      </c>
      <c r="P30" s="157">
        <f t="shared" si="5"/>
        <v>0</v>
      </c>
      <c r="Q30" s="157">
        <f t="shared" si="6"/>
        <v>0</v>
      </c>
      <c r="R30" s="157">
        <f t="shared" si="7"/>
        <v>0</v>
      </c>
      <c r="S30" s="5"/>
    </row>
    <row r="31" spans="1:20" s="93" customFormat="1" ht="54" x14ac:dyDescent="0.2">
      <c r="A31" s="291"/>
      <c r="B31" s="291"/>
      <c r="C31" s="57" t="s">
        <v>202</v>
      </c>
      <c r="D31" s="57" t="s">
        <v>65</v>
      </c>
      <c r="E31" s="58" t="s">
        <v>614</v>
      </c>
      <c r="F31" s="59" t="s">
        <v>613</v>
      </c>
      <c r="G31" s="96"/>
      <c r="H31" s="130" t="s">
        <v>649</v>
      </c>
      <c r="I31" s="3"/>
      <c r="J31" s="156" t="s">
        <v>3</v>
      </c>
      <c r="K31" s="156">
        <f t="shared" si="3"/>
        <v>0</v>
      </c>
      <c r="L31" s="156">
        <f t="shared" si="0"/>
        <v>0</v>
      </c>
      <c r="M31" s="156">
        <f t="shared" si="1"/>
        <v>0</v>
      </c>
      <c r="N31" s="156">
        <f t="shared" si="2"/>
        <v>0</v>
      </c>
      <c r="O31" s="156">
        <f t="shared" si="4"/>
        <v>0</v>
      </c>
      <c r="P31" s="156">
        <f t="shared" si="5"/>
        <v>0</v>
      </c>
      <c r="Q31" s="156">
        <f t="shared" si="6"/>
        <v>0</v>
      </c>
      <c r="R31" s="156">
        <f t="shared" si="7"/>
        <v>0</v>
      </c>
      <c r="S31" s="6"/>
    </row>
    <row r="32" spans="1:20" s="93" customFormat="1" ht="216" x14ac:dyDescent="0.2">
      <c r="A32" s="291"/>
      <c r="B32" s="291"/>
      <c r="C32" s="57" t="s">
        <v>203</v>
      </c>
      <c r="D32" s="57" t="s">
        <v>65</v>
      </c>
      <c r="E32" s="58" t="s">
        <v>588</v>
      </c>
      <c r="F32" s="59" t="s">
        <v>615</v>
      </c>
      <c r="G32" s="96"/>
      <c r="H32" s="130" t="s">
        <v>650</v>
      </c>
      <c r="I32" s="3" t="s">
        <v>732</v>
      </c>
      <c r="J32" s="156" t="s">
        <v>3</v>
      </c>
      <c r="K32" s="156">
        <f t="shared" si="3"/>
        <v>1</v>
      </c>
      <c r="L32" s="156">
        <f t="shared" si="0"/>
        <v>0</v>
      </c>
      <c r="M32" s="156">
        <f t="shared" si="1"/>
        <v>0</v>
      </c>
      <c r="N32" s="156">
        <f t="shared" si="2"/>
        <v>0</v>
      </c>
      <c r="O32" s="156">
        <f t="shared" si="4"/>
        <v>0</v>
      </c>
      <c r="P32" s="156">
        <f t="shared" si="5"/>
        <v>0</v>
      </c>
      <c r="Q32" s="156">
        <f t="shared" si="6"/>
        <v>0</v>
      </c>
      <c r="R32" s="156">
        <f t="shared" si="7"/>
        <v>0</v>
      </c>
      <c r="S32" s="6"/>
    </row>
    <row r="33" spans="1:19" s="93" customFormat="1" ht="36" customHeight="1" x14ac:dyDescent="0.2">
      <c r="A33" s="291"/>
      <c r="B33" s="291"/>
      <c r="C33" s="57" t="s">
        <v>204</v>
      </c>
      <c r="D33" s="57" t="s">
        <v>65</v>
      </c>
      <c r="E33" s="58" t="s">
        <v>300</v>
      </c>
      <c r="F33" s="59" t="s">
        <v>101</v>
      </c>
      <c r="G33" s="96"/>
      <c r="H33" s="130" t="s">
        <v>649</v>
      </c>
      <c r="I33" s="3"/>
      <c r="J33" s="156" t="s">
        <v>3</v>
      </c>
      <c r="K33" s="156">
        <f t="shared" si="3"/>
        <v>0</v>
      </c>
      <c r="L33" s="156">
        <f t="shared" si="0"/>
        <v>0</v>
      </c>
      <c r="M33" s="156">
        <f t="shared" si="1"/>
        <v>0</v>
      </c>
      <c r="N33" s="156">
        <f t="shared" si="2"/>
        <v>0</v>
      </c>
      <c r="O33" s="156">
        <f t="shared" si="4"/>
        <v>0</v>
      </c>
      <c r="P33" s="156">
        <f t="shared" si="5"/>
        <v>0</v>
      </c>
      <c r="Q33" s="156">
        <f t="shared" si="6"/>
        <v>0</v>
      </c>
      <c r="R33" s="156">
        <f t="shared" si="7"/>
        <v>0</v>
      </c>
      <c r="S33" s="6"/>
    </row>
    <row r="34" spans="1:19" s="93" customFormat="1" ht="36" x14ac:dyDescent="0.2">
      <c r="A34" s="291"/>
      <c r="B34" s="291"/>
      <c r="C34" s="214" t="s">
        <v>205</v>
      </c>
      <c r="D34" s="214" t="s">
        <v>65</v>
      </c>
      <c r="E34" s="215" t="s">
        <v>301</v>
      </c>
      <c r="F34" s="216" t="s">
        <v>102</v>
      </c>
      <c r="H34" s="130" t="s">
        <v>649</v>
      </c>
      <c r="I34" s="3"/>
      <c r="J34" s="156" t="s">
        <v>3</v>
      </c>
      <c r="K34" s="156">
        <f t="shared" si="3"/>
        <v>0</v>
      </c>
      <c r="L34" s="156">
        <f t="shared" si="0"/>
        <v>0</v>
      </c>
      <c r="M34" s="156">
        <f t="shared" si="1"/>
        <v>0</v>
      </c>
      <c r="N34" s="156">
        <f t="shared" si="2"/>
        <v>0</v>
      </c>
      <c r="O34" s="156">
        <f t="shared" si="4"/>
        <v>0</v>
      </c>
      <c r="P34" s="156">
        <f t="shared" si="5"/>
        <v>0</v>
      </c>
      <c r="Q34" s="156">
        <f t="shared" si="6"/>
        <v>0</v>
      </c>
      <c r="R34" s="156">
        <f t="shared" si="7"/>
        <v>0</v>
      </c>
      <c r="S34" s="6"/>
    </row>
    <row r="35" spans="1:19" s="93" customFormat="1" ht="54" x14ac:dyDescent="0.2">
      <c r="A35" s="291"/>
      <c r="B35" s="291"/>
      <c r="C35" s="57" t="s">
        <v>206</v>
      </c>
      <c r="D35" s="57" t="s">
        <v>65</v>
      </c>
      <c r="E35" s="63" t="s">
        <v>616</v>
      </c>
      <c r="F35" s="64" t="s">
        <v>103</v>
      </c>
      <c r="G35" s="96"/>
      <c r="H35" s="130" t="s">
        <v>649</v>
      </c>
      <c r="I35" s="3"/>
      <c r="J35" s="156" t="s">
        <v>3</v>
      </c>
      <c r="K35" s="156">
        <f t="shared" si="3"/>
        <v>0</v>
      </c>
      <c r="L35" s="156">
        <f t="shared" si="0"/>
        <v>0</v>
      </c>
      <c r="M35" s="156">
        <f t="shared" si="1"/>
        <v>0</v>
      </c>
      <c r="N35" s="156">
        <f t="shared" si="2"/>
        <v>0</v>
      </c>
      <c r="O35" s="156">
        <f t="shared" si="4"/>
        <v>0</v>
      </c>
      <c r="P35" s="156">
        <f t="shared" si="5"/>
        <v>0</v>
      </c>
      <c r="Q35" s="156">
        <f t="shared" si="6"/>
        <v>0</v>
      </c>
      <c r="R35" s="156">
        <f t="shared" si="7"/>
        <v>0</v>
      </c>
      <c r="S35" s="6"/>
    </row>
    <row r="36" spans="1:19" s="93" customFormat="1" ht="36" x14ac:dyDescent="0.2">
      <c r="A36" s="291"/>
      <c r="B36" s="291"/>
      <c r="C36" s="57" t="s">
        <v>207</v>
      </c>
      <c r="D36" s="57" t="s">
        <v>66</v>
      </c>
      <c r="E36" s="60" t="s">
        <v>302</v>
      </c>
      <c r="F36" s="61" t="s">
        <v>104</v>
      </c>
      <c r="G36" s="96"/>
      <c r="H36" s="132" t="s">
        <v>649</v>
      </c>
      <c r="I36" s="9"/>
      <c r="J36" s="156" t="s">
        <v>3</v>
      </c>
      <c r="K36" s="156">
        <f t="shared" si="3"/>
        <v>0</v>
      </c>
      <c r="L36" s="156">
        <f t="shared" si="0"/>
        <v>0</v>
      </c>
      <c r="M36" s="156">
        <f t="shared" si="1"/>
        <v>0</v>
      </c>
      <c r="N36" s="156">
        <f t="shared" si="2"/>
        <v>0</v>
      </c>
      <c r="O36" s="156">
        <f t="shared" si="4"/>
        <v>0</v>
      </c>
      <c r="P36" s="156">
        <f t="shared" si="5"/>
        <v>0</v>
      </c>
      <c r="Q36" s="156">
        <f t="shared" si="6"/>
        <v>0</v>
      </c>
      <c r="R36" s="156">
        <f t="shared" si="7"/>
        <v>0</v>
      </c>
      <c r="S36" s="10"/>
    </row>
    <row r="37" spans="1:19" s="93" customFormat="1" ht="36" x14ac:dyDescent="0.2">
      <c r="A37" s="291"/>
      <c r="B37" s="291"/>
      <c r="C37" s="185" t="s">
        <v>543</v>
      </c>
      <c r="D37" s="185" t="s">
        <v>65</v>
      </c>
      <c r="E37" s="58" t="s">
        <v>537</v>
      </c>
      <c r="F37" s="61"/>
      <c r="G37" s="96"/>
      <c r="H37" s="132"/>
      <c r="I37" s="9"/>
      <c r="J37" s="156" t="s">
        <v>3</v>
      </c>
      <c r="K37" s="156">
        <f t="shared" si="3"/>
        <v>0</v>
      </c>
      <c r="L37" s="156">
        <f t="shared" si="0"/>
        <v>0</v>
      </c>
      <c r="M37" s="156">
        <f t="shared" si="1"/>
        <v>0</v>
      </c>
      <c r="N37" s="156">
        <f t="shared" si="2"/>
        <v>0</v>
      </c>
      <c r="O37" s="156">
        <f t="shared" si="4"/>
        <v>0</v>
      </c>
      <c r="P37" s="156">
        <f t="shared" si="5"/>
        <v>0</v>
      </c>
      <c r="Q37" s="156">
        <f t="shared" si="6"/>
        <v>0</v>
      </c>
      <c r="R37" s="156">
        <f t="shared" si="7"/>
        <v>0</v>
      </c>
      <c r="S37" s="10"/>
    </row>
    <row r="38" spans="1:19" s="93" customFormat="1" ht="36" x14ac:dyDescent="0.2">
      <c r="A38" s="291"/>
      <c r="B38" s="291"/>
      <c r="C38" s="185" t="s">
        <v>544</v>
      </c>
      <c r="D38" s="185" t="s">
        <v>66</v>
      </c>
      <c r="E38" s="58" t="s">
        <v>538</v>
      </c>
      <c r="F38" s="61"/>
      <c r="G38" s="96"/>
      <c r="H38" s="132"/>
      <c r="I38" s="9"/>
      <c r="J38" s="156" t="s">
        <v>3</v>
      </c>
      <c r="K38" s="156">
        <f t="shared" si="3"/>
        <v>0</v>
      </c>
      <c r="L38" s="156">
        <f t="shared" si="0"/>
        <v>0</v>
      </c>
      <c r="M38" s="156">
        <f t="shared" si="1"/>
        <v>0</v>
      </c>
      <c r="N38" s="156">
        <f t="shared" si="2"/>
        <v>0</v>
      </c>
      <c r="O38" s="156">
        <f t="shared" si="4"/>
        <v>0</v>
      </c>
      <c r="P38" s="156">
        <f t="shared" si="5"/>
        <v>0</v>
      </c>
      <c r="Q38" s="156">
        <f t="shared" si="6"/>
        <v>0</v>
      </c>
      <c r="R38" s="156">
        <f t="shared" si="7"/>
        <v>0</v>
      </c>
      <c r="S38" s="10"/>
    </row>
    <row r="39" spans="1:19" s="93" customFormat="1" ht="21" thickBot="1" x14ac:dyDescent="0.25">
      <c r="A39" s="291"/>
      <c r="B39" s="291"/>
      <c r="C39" s="57" t="s">
        <v>460</v>
      </c>
      <c r="D39" s="57" t="s">
        <v>390</v>
      </c>
      <c r="E39" s="60" t="s">
        <v>458</v>
      </c>
      <c r="F39" s="61"/>
      <c r="G39" s="96"/>
      <c r="H39" s="131" t="s">
        <v>649</v>
      </c>
      <c r="I39" s="7"/>
      <c r="J39" s="158" t="s">
        <v>3</v>
      </c>
      <c r="K39" s="158">
        <f t="shared" si="3"/>
        <v>0</v>
      </c>
      <c r="L39" s="158">
        <f t="shared" si="0"/>
        <v>0</v>
      </c>
      <c r="M39" s="158">
        <f t="shared" si="1"/>
        <v>0</v>
      </c>
      <c r="N39" s="158">
        <f t="shared" si="2"/>
        <v>0</v>
      </c>
      <c r="O39" s="158">
        <f t="shared" si="4"/>
        <v>0</v>
      </c>
      <c r="P39" s="158">
        <f t="shared" si="5"/>
        <v>0</v>
      </c>
      <c r="Q39" s="158">
        <f t="shared" si="6"/>
        <v>0</v>
      </c>
      <c r="R39" s="158">
        <f t="shared" si="7"/>
        <v>0</v>
      </c>
      <c r="S39" s="245"/>
    </row>
    <row r="40" spans="1:19" s="103" customFormat="1" ht="37" thickTop="1" x14ac:dyDescent="0.2">
      <c r="A40" s="293" t="s">
        <v>5</v>
      </c>
      <c r="B40" s="293" t="s">
        <v>36</v>
      </c>
      <c r="C40" s="65" t="s">
        <v>181</v>
      </c>
      <c r="D40" s="65" t="s">
        <v>65</v>
      </c>
      <c r="E40" s="66" t="s">
        <v>186</v>
      </c>
      <c r="F40" s="66" t="s">
        <v>92</v>
      </c>
      <c r="G40" s="101"/>
      <c r="H40" s="102" t="str">
        <f>IF(ISBLANK(H8),"Waiting",H8)</f>
        <v>No</v>
      </c>
      <c r="I40" s="125"/>
      <c r="J40" s="160" t="s">
        <v>5</v>
      </c>
      <c r="K40" s="155">
        <f t="shared" si="3"/>
        <v>0</v>
      </c>
      <c r="L40" s="155">
        <f t="shared" si="0"/>
        <v>0</v>
      </c>
      <c r="M40" s="155">
        <f t="shared" si="1"/>
        <v>0</v>
      </c>
      <c r="N40" s="155">
        <f t="shared" si="2"/>
        <v>0</v>
      </c>
      <c r="O40" s="157">
        <f t="shared" si="4"/>
        <v>0</v>
      </c>
      <c r="P40" s="157">
        <f t="shared" si="5"/>
        <v>0</v>
      </c>
      <c r="Q40" s="157">
        <f t="shared" si="6"/>
        <v>0</v>
      </c>
      <c r="R40" s="157">
        <f t="shared" si="7"/>
        <v>0</v>
      </c>
      <c r="S40" s="126"/>
    </row>
    <row r="41" spans="1:19" s="93" customFormat="1" ht="36" x14ac:dyDescent="0.2">
      <c r="A41" s="289"/>
      <c r="B41" s="289"/>
      <c r="C41" s="62" t="s">
        <v>208</v>
      </c>
      <c r="D41" s="62" t="s">
        <v>65</v>
      </c>
      <c r="E41" s="67" t="s">
        <v>303</v>
      </c>
      <c r="F41" s="294" t="s">
        <v>105</v>
      </c>
      <c r="G41" s="96"/>
      <c r="H41" s="130" t="s">
        <v>649</v>
      </c>
      <c r="I41" s="3"/>
      <c r="J41" s="161" t="s">
        <v>5</v>
      </c>
      <c r="K41" s="156">
        <f t="shared" si="3"/>
        <v>0</v>
      </c>
      <c r="L41" s="156">
        <f t="shared" si="0"/>
        <v>0</v>
      </c>
      <c r="M41" s="156">
        <f t="shared" si="1"/>
        <v>0</v>
      </c>
      <c r="N41" s="156">
        <f t="shared" si="2"/>
        <v>0</v>
      </c>
      <c r="O41" s="156">
        <f t="shared" si="4"/>
        <v>0</v>
      </c>
      <c r="P41" s="156">
        <f t="shared" si="5"/>
        <v>0</v>
      </c>
      <c r="Q41" s="156">
        <f t="shared" si="6"/>
        <v>0</v>
      </c>
      <c r="R41" s="156">
        <f t="shared" si="7"/>
        <v>0</v>
      </c>
      <c r="S41" s="6"/>
    </row>
    <row r="42" spans="1:19" s="93" customFormat="1" ht="49" customHeight="1" x14ac:dyDescent="0.2">
      <c r="A42" s="289"/>
      <c r="B42" s="289"/>
      <c r="C42" s="62" t="s">
        <v>209</v>
      </c>
      <c r="D42" s="62" t="s">
        <v>65</v>
      </c>
      <c r="E42" s="67" t="s">
        <v>304</v>
      </c>
      <c r="F42" s="295"/>
      <c r="G42" s="96"/>
      <c r="H42" s="130" t="s">
        <v>649</v>
      </c>
      <c r="I42" s="3"/>
      <c r="J42" s="161" t="s">
        <v>5</v>
      </c>
      <c r="K42" s="156">
        <f t="shared" si="3"/>
        <v>0</v>
      </c>
      <c r="L42" s="156">
        <f t="shared" si="0"/>
        <v>0</v>
      </c>
      <c r="M42" s="156">
        <f t="shared" si="1"/>
        <v>0</v>
      </c>
      <c r="N42" s="156">
        <f t="shared" si="2"/>
        <v>0</v>
      </c>
      <c r="O42" s="156">
        <f t="shared" si="4"/>
        <v>0</v>
      </c>
      <c r="P42" s="156">
        <f t="shared" si="5"/>
        <v>0</v>
      </c>
      <c r="Q42" s="156">
        <f t="shared" si="6"/>
        <v>0</v>
      </c>
      <c r="R42" s="156">
        <f t="shared" si="7"/>
        <v>0</v>
      </c>
      <c r="S42" s="6"/>
    </row>
    <row r="43" spans="1:19" s="93" customFormat="1" ht="57" customHeight="1" x14ac:dyDescent="0.2">
      <c r="A43" s="289"/>
      <c r="B43" s="289"/>
      <c r="C43" s="62" t="s">
        <v>210</v>
      </c>
      <c r="D43" s="62" t="s">
        <v>65</v>
      </c>
      <c r="E43" s="67" t="s">
        <v>305</v>
      </c>
      <c r="F43" s="296"/>
      <c r="G43" s="96"/>
      <c r="H43" s="130" t="s">
        <v>649</v>
      </c>
      <c r="I43" s="3"/>
      <c r="J43" s="161" t="s">
        <v>5</v>
      </c>
      <c r="K43" s="156">
        <f t="shared" si="3"/>
        <v>0</v>
      </c>
      <c r="L43" s="156">
        <f t="shared" si="0"/>
        <v>0</v>
      </c>
      <c r="M43" s="156">
        <f t="shared" si="1"/>
        <v>0</v>
      </c>
      <c r="N43" s="156">
        <f t="shared" si="2"/>
        <v>0</v>
      </c>
      <c r="O43" s="156">
        <f t="shared" si="4"/>
        <v>0</v>
      </c>
      <c r="P43" s="156">
        <f t="shared" si="5"/>
        <v>0</v>
      </c>
      <c r="Q43" s="156">
        <f t="shared" si="6"/>
        <v>0</v>
      </c>
      <c r="R43" s="156">
        <f t="shared" si="7"/>
        <v>0</v>
      </c>
      <c r="S43" s="6"/>
    </row>
    <row r="44" spans="1:19" s="103" customFormat="1" ht="54" x14ac:dyDescent="0.2">
      <c r="A44" s="289"/>
      <c r="B44" s="289"/>
      <c r="C44" s="65" t="s">
        <v>178</v>
      </c>
      <c r="D44" s="65" t="s">
        <v>65</v>
      </c>
      <c r="E44" s="66" t="s">
        <v>177</v>
      </c>
      <c r="F44" s="68" t="s">
        <v>106</v>
      </c>
      <c r="G44" s="101"/>
      <c r="H44" s="104" t="str">
        <f>IF(ISBLANK(H5),"Waiting",H5)</f>
        <v>No</v>
      </c>
      <c r="I44" s="3"/>
      <c r="J44" s="161" t="s">
        <v>5</v>
      </c>
      <c r="K44" s="156">
        <f t="shared" si="3"/>
        <v>0</v>
      </c>
      <c r="L44" s="156">
        <f t="shared" si="0"/>
        <v>0</v>
      </c>
      <c r="M44" s="156">
        <f t="shared" si="1"/>
        <v>0</v>
      </c>
      <c r="N44" s="156">
        <f t="shared" si="2"/>
        <v>0</v>
      </c>
      <c r="O44" s="156">
        <f t="shared" si="4"/>
        <v>0</v>
      </c>
      <c r="P44" s="156">
        <f t="shared" si="5"/>
        <v>0</v>
      </c>
      <c r="Q44" s="156">
        <f t="shared" si="6"/>
        <v>0</v>
      </c>
      <c r="R44" s="156">
        <f t="shared" si="7"/>
        <v>0</v>
      </c>
      <c r="S44" s="6"/>
    </row>
    <row r="45" spans="1:19" s="93" customFormat="1" ht="20" x14ac:dyDescent="0.2">
      <c r="A45" s="289"/>
      <c r="B45" s="289"/>
      <c r="C45" s="69" t="s">
        <v>211</v>
      </c>
      <c r="D45" s="69" t="s">
        <v>65</v>
      </c>
      <c r="E45" s="53" t="s">
        <v>592</v>
      </c>
      <c r="F45" s="54" t="s">
        <v>107</v>
      </c>
      <c r="G45" s="96"/>
      <c r="H45" s="130" t="s">
        <v>649</v>
      </c>
      <c r="I45" s="3"/>
      <c r="J45" s="161" t="s">
        <v>5</v>
      </c>
      <c r="K45" s="156">
        <f t="shared" si="3"/>
        <v>0</v>
      </c>
      <c r="L45" s="156">
        <f t="shared" si="0"/>
        <v>0</v>
      </c>
      <c r="M45" s="156">
        <f t="shared" si="1"/>
        <v>0</v>
      </c>
      <c r="N45" s="156">
        <f t="shared" si="2"/>
        <v>0</v>
      </c>
      <c r="O45" s="156">
        <f t="shared" si="4"/>
        <v>0</v>
      </c>
      <c r="P45" s="156">
        <f t="shared" si="5"/>
        <v>0</v>
      </c>
      <c r="Q45" s="156">
        <f t="shared" si="6"/>
        <v>0</v>
      </c>
      <c r="R45" s="156">
        <f t="shared" si="7"/>
        <v>0</v>
      </c>
      <c r="S45" s="6"/>
    </row>
    <row r="46" spans="1:19" s="93" customFormat="1" ht="36" x14ac:dyDescent="0.2">
      <c r="A46" s="289"/>
      <c r="B46" s="289"/>
      <c r="C46" s="62" t="s">
        <v>212</v>
      </c>
      <c r="D46" s="62" t="s">
        <v>65</v>
      </c>
      <c r="E46" s="55" t="s">
        <v>602</v>
      </c>
      <c r="F46" s="56" t="s">
        <v>108</v>
      </c>
      <c r="G46" s="96"/>
      <c r="H46" s="130" t="s">
        <v>649</v>
      </c>
      <c r="I46" s="3"/>
      <c r="J46" s="161" t="s">
        <v>5</v>
      </c>
      <c r="K46" s="156">
        <f t="shared" si="3"/>
        <v>0</v>
      </c>
      <c r="L46" s="156">
        <f t="shared" si="0"/>
        <v>0</v>
      </c>
      <c r="M46" s="156">
        <f t="shared" si="1"/>
        <v>0</v>
      </c>
      <c r="N46" s="156">
        <f t="shared" si="2"/>
        <v>0</v>
      </c>
      <c r="O46" s="156">
        <f t="shared" si="4"/>
        <v>0</v>
      </c>
      <c r="P46" s="156">
        <f t="shared" si="5"/>
        <v>0</v>
      </c>
      <c r="Q46" s="156">
        <f t="shared" si="6"/>
        <v>0</v>
      </c>
      <c r="R46" s="156">
        <f t="shared" si="7"/>
        <v>0</v>
      </c>
      <c r="S46" s="6"/>
    </row>
    <row r="47" spans="1:19" s="93" customFormat="1" ht="108" x14ac:dyDescent="0.2">
      <c r="A47" s="289"/>
      <c r="B47" s="289"/>
      <c r="C47" s="62" t="s">
        <v>213</v>
      </c>
      <c r="D47" s="62" t="s">
        <v>66</v>
      </c>
      <c r="E47" s="53" t="s">
        <v>306</v>
      </c>
      <c r="F47" s="54" t="s">
        <v>109</v>
      </c>
      <c r="G47" s="96"/>
      <c r="H47" s="258" t="s">
        <v>649</v>
      </c>
      <c r="I47" s="255" t="s">
        <v>733</v>
      </c>
      <c r="J47" s="271" t="s">
        <v>5</v>
      </c>
      <c r="K47" s="256">
        <f t="shared" si="3"/>
        <v>0</v>
      </c>
      <c r="L47" s="256">
        <f t="shared" si="0"/>
        <v>0</v>
      </c>
      <c r="M47" s="256">
        <f t="shared" si="1"/>
        <v>0</v>
      </c>
      <c r="N47" s="256">
        <f t="shared" si="2"/>
        <v>0</v>
      </c>
      <c r="O47" s="256">
        <f t="shared" si="4"/>
        <v>0</v>
      </c>
      <c r="P47" s="256">
        <f t="shared" si="5"/>
        <v>0</v>
      </c>
      <c r="Q47" s="256">
        <f t="shared" si="6"/>
        <v>0</v>
      </c>
      <c r="R47" s="256">
        <f t="shared" si="7"/>
        <v>0</v>
      </c>
      <c r="S47" s="257" t="s">
        <v>759</v>
      </c>
    </row>
    <row r="48" spans="1:19" s="93" customFormat="1" ht="36" x14ac:dyDescent="0.2">
      <c r="A48" s="289"/>
      <c r="B48" s="289"/>
      <c r="C48" s="52" t="s">
        <v>214</v>
      </c>
      <c r="D48" s="52" t="s">
        <v>66</v>
      </c>
      <c r="E48" s="53" t="s">
        <v>307</v>
      </c>
      <c r="F48" s="54" t="s">
        <v>110</v>
      </c>
      <c r="G48" s="96"/>
      <c r="H48" s="130" t="s">
        <v>649</v>
      </c>
      <c r="I48" s="3"/>
      <c r="J48" s="161" t="s">
        <v>5</v>
      </c>
      <c r="K48" s="156">
        <f t="shared" si="3"/>
        <v>0</v>
      </c>
      <c r="L48" s="156">
        <f t="shared" si="0"/>
        <v>0</v>
      </c>
      <c r="M48" s="156">
        <f t="shared" si="1"/>
        <v>0</v>
      </c>
      <c r="N48" s="156">
        <f t="shared" si="2"/>
        <v>0</v>
      </c>
      <c r="O48" s="156">
        <f t="shared" si="4"/>
        <v>0</v>
      </c>
      <c r="P48" s="156">
        <f t="shared" si="5"/>
        <v>0</v>
      </c>
      <c r="Q48" s="156">
        <f t="shared" si="6"/>
        <v>0</v>
      </c>
      <c r="R48" s="156">
        <f t="shared" si="7"/>
        <v>0</v>
      </c>
      <c r="S48" s="6"/>
    </row>
    <row r="49" spans="1:19" s="93" customFormat="1" ht="36" x14ac:dyDescent="0.2">
      <c r="A49" s="289"/>
      <c r="B49" s="289"/>
      <c r="C49" s="52" t="s">
        <v>215</v>
      </c>
      <c r="D49" s="52" t="s">
        <v>66</v>
      </c>
      <c r="E49" s="53" t="s">
        <v>308</v>
      </c>
      <c r="F49" s="54" t="s">
        <v>102</v>
      </c>
      <c r="G49" s="96"/>
      <c r="H49" s="132" t="s">
        <v>649</v>
      </c>
      <c r="I49" s="9"/>
      <c r="J49" s="161" t="s">
        <v>5</v>
      </c>
      <c r="K49" s="156">
        <f t="shared" si="3"/>
        <v>0</v>
      </c>
      <c r="L49" s="156">
        <f t="shared" si="0"/>
        <v>0</v>
      </c>
      <c r="M49" s="156">
        <f t="shared" si="1"/>
        <v>0</v>
      </c>
      <c r="N49" s="156">
        <f t="shared" si="2"/>
        <v>0</v>
      </c>
      <c r="O49" s="156">
        <f t="shared" si="4"/>
        <v>0</v>
      </c>
      <c r="P49" s="156">
        <f t="shared" si="5"/>
        <v>0</v>
      </c>
      <c r="Q49" s="156">
        <f t="shared" si="6"/>
        <v>0</v>
      </c>
      <c r="R49" s="156">
        <f t="shared" si="7"/>
        <v>0</v>
      </c>
      <c r="S49" s="10"/>
    </row>
    <row r="50" spans="1:19" s="93" customFormat="1" ht="36" x14ac:dyDescent="0.2">
      <c r="A50" s="289"/>
      <c r="B50" s="289"/>
      <c r="C50" s="52" t="s">
        <v>545</v>
      </c>
      <c r="D50" s="52" t="s">
        <v>65</v>
      </c>
      <c r="E50" s="55" t="s">
        <v>537</v>
      </c>
      <c r="F50" s="54"/>
      <c r="G50" s="96"/>
      <c r="H50" s="132" t="s">
        <v>649</v>
      </c>
      <c r="I50" s="9"/>
      <c r="J50" s="161" t="s">
        <v>5</v>
      </c>
      <c r="K50" s="156">
        <f t="shared" si="3"/>
        <v>0</v>
      </c>
      <c r="L50" s="156">
        <f t="shared" si="0"/>
        <v>0</v>
      </c>
      <c r="M50" s="156">
        <f t="shared" si="1"/>
        <v>0</v>
      </c>
      <c r="N50" s="156">
        <f t="shared" si="2"/>
        <v>0</v>
      </c>
      <c r="O50" s="156">
        <f t="shared" si="4"/>
        <v>0</v>
      </c>
      <c r="P50" s="156">
        <f t="shared" si="5"/>
        <v>0</v>
      </c>
      <c r="Q50" s="156">
        <f t="shared" si="6"/>
        <v>0</v>
      </c>
      <c r="R50" s="156">
        <f t="shared" si="7"/>
        <v>0</v>
      </c>
      <c r="S50" s="10"/>
    </row>
    <row r="51" spans="1:19" s="93" customFormat="1" ht="36" x14ac:dyDescent="0.2">
      <c r="A51" s="289"/>
      <c r="B51" s="289"/>
      <c r="C51" s="52" t="s">
        <v>546</v>
      </c>
      <c r="D51" s="52" t="s">
        <v>66</v>
      </c>
      <c r="E51" s="55" t="s">
        <v>538</v>
      </c>
      <c r="F51" s="54"/>
      <c r="G51" s="96"/>
      <c r="H51" s="132" t="s">
        <v>649</v>
      </c>
      <c r="I51" s="9"/>
      <c r="J51" s="161" t="s">
        <v>5</v>
      </c>
      <c r="K51" s="156">
        <f t="shared" si="3"/>
        <v>0</v>
      </c>
      <c r="L51" s="156">
        <f t="shared" si="0"/>
        <v>0</v>
      </c>
      <c r="M51" s="156">
        <f t="shared" si="1"/>
        <v>0</v>
      </c>
      <c r="N51" s="156">
        <f t="shared" si="2"/>
        <v>0</v>
      </c>
      <c r="O51" s="156">
        <f t="shared" si="4"/>
        <v>0</v>
      </c>
      <c r="P51" s="156">
        <f t="shared" si="5"/>
        <v>0</v>
      </c>
      <c r="Q51" s="156">
        <f t="shared" si="6"/>
        <v>0</v>
      </c>
      <c r="R51" s="156">
        <f t="shared" si="7"/>
        <v>0</v>
      </c>
      <c r="S51" s="246"/>
    </row>
    <row r="52" spans="1:19" s="93" customFormat="1" ht="109" thickBot="1" x14ac:dyDescent="0.25">
      <c r="A52" s="289"/>
      <c r="B52" s="289"/>
      <c r="C52" s="52" t="s">
        <v>461</v>
      </c>
      <c r="D52" s="52" t="s">
        <v>390</v>
      </c>
      <c r="E52" s="53" t="s">
        <v>458</v>
      </c>
      <c r="F52" s="54"/>
      <c r="G52" s="96"/>
      <c r="H52" s="259" t="s">
        <v>650</v>
      </c>
      <c r="I52" s="268" t="s">
        <v>771</v>
      </c>
      <c r="J52" s="270" t="s">
        <v>5</v>
      </c>
      <c r="K52" s="269">
        <f t="shared" si="3"/>
        <v>0</v>
      </c>
      <c r="L52" s="269">
        <f t="shared" si="0"/>
        <v>0</v>
      </c>
      <c r="M52" s="269">
        <f t="shared" si="1"/>
        <v>0</v>
      </c>
      <c r="N52" s="269">
        <f t="shared" si="2"/>
        <v>0</v>
      </c>
      <c r="O52" s="269">
        <f t="shared" si="4"/>
        <v>0</v>
      </c>
      <c r="P52" s="269">
        <f t="shared" si="5"/>
        <v>0</v>
      </c>
      <c r="Q52" s="269">
        <f t="shared" si="6"/>
        <v>0</v>
      </c>
      <c r="R52" s="269">
        <f t="shared" si="7"/>
        <v>0</v>
      </c>
      <c r="S52" s="262" t="s">
        <v>748</v>
      </c>
    </row>
    <row r="53" spans="1:19" s="107" customFormat="1" ht="37" thickTop="1" x14ac:dyDescent="0.2">
      <c r="A53" s="290" t="s">
        <v>6</v>
      </c>
      <c r="B53" s="290" t="s">
        <v>7</v>
      </c>
      <c r="C53" s="70" t="s">
        <v>179</v>
      </c>
      <c r="D53" s="70" t="s">
        <v>65</v>
      </c>
      <c r="E53" s="71" t="s">
        <v>184</v>
      </c>
      <c r="F53" s="72" t="s">
        <v>91</v>
      </c>
      <c r="G53" s="105"/>
      <c r="H53" s="106" t="str">
        <f>IF(ISBLANK(H6),"Waiting",H6)</f>
        <v>No</v>
      </c>
      <c r="I53" s="4"/>
      <c r="J53" s="155" t="s">
        <v>6</v>
      </c>
      <c r="K53" s="155">
        <f t="shared" si="3"/>
        <v>0</v>
      </c>
      <c r="L53" s="155">
        <f t="shared" si="0"/>
        <v>0</v>
      </c>
      <c r="M53" s="155">
        <f t="shared" si="1"/>
        <v>0</v>
      </c>
      <c r="N53" s="155">
        <f t="shared" si="2"/>
        <v>0</v>
      </c>
      <c r="O53" s="157">
        <f t="shared" si="4"/>
        <v>0</v>
      </c>
      <c r="P53" s="157">
        <f t="shared" si="5"/>
        <v>0</v>
      </c>
      <c r="Q53" s="157">
        <f t="shared" si="6"/>
        <v>0</v>
      </c>
      <c r="R53" s="157">
        <f t="shared" si="7"/>
        <v>0</v>
      </c>
      <c r="S53" s="5"/>
    </row>
    <row r="54" spans="1:19" s="107" customFormat="1" ht="54" x14ac:dyDescent="0.2">
      <c r="A54" s="291"/>
      <c r="B54" s="291"/>
      <c r="C54" s="70" t="s">
        <v>180</v>
      </c>
      <c r="D54" s="70" t="s">
        <v>65</v>
      </c>
      <c r="E54" s="73" t="s">
        <v>185</v>
      </c>
      <c r="F54" s="74" t="s">
        <v>517</v>
      </c>
      <c r="G54" s="105"/>
      <c r="H54" s="108" t="str">
        <f>IF(ISBLANK(H7),"Waiting",H7)</f>
        <v>No</v>
      </c>
      <c r="I54" s="127"/>
      <c r="J54" s="156" t="s">
        <v>6</v>
      </c>
      <c r="K54" s="156">
        <f t="shared" si="3"/>
        <v>0</v>
      </c>
      <c r="L54" s="156">
        <f t="shared" si="0"/>
        <v>0</v>
      </c>
      <c r="M54" s="156">
        <f t="shared" si="1"/>
        <v>0</v>
      </c>
      <c r="N54" s="156">
        <f t="shared" si="2"/>
        <v>0</v>
      </c>
      <c r="O54" s="156">
        <f t="shared" si="4"/>
        <v>0</v>
      </c>
      <c r="P54" s="156">
        <f t="shared" si="5"/>
        <v>0</v>
      </c>
      <c r="Q54" s="156">
        <f t="shared" si="6"/>
        <v>0</v>
      </c>
      <c r="R54" s="156">
        <f t="shared" si="7"/>
        <v>0</v>
      </c>
      <c r="S54" s="128"/>
    </row>
    <row r="55" spans="1:19" s="107" customFormat="1" ht="36" x14ac:dyDescent="0.2">
      <c r="A55" s="291"/>
      <c r="B55" s="291"/>
      <c r="C55" s="70" t="s">
        <v>181</v>
      </c>
      <c r="D55" s="70" t="s">
        <v>65</v>
      </c>
      <c r="E55" s="75" t="s">
        <v>186</v>
      </c>
      <c r="F55" s="76" t="s">
        <v>92</v>
      </c>
      <c r="G55" s="105"/>
      <c r="H55" s="108" t="str">
        <f>IF(ISBLANK(H8),"Waiting",H8)</f>
        <v>No</v>
      </c>
      <c r="I55" s="127"/>
      <c r="J55" s="156" t="s">
        <v>6</v>
      </c>
      <c r="K55" s="156">
        <f t="shared" si="3"/>
        <v>0</v>
      </c>
      <c r="L55" s="156">
        <f t="shared" si="0"/>
        <v>0</v>
      </c>
      <c r="M55" s="156">
        <f t="shared" si="1"/>
        <v>0</v>
      </c>
      <c r="N55" s="156">
        <f t="shared" si="2"/>
        <v>0</v>
      </c>
      <c r="O55" s="156">
        <f t="shared" si="4"/>
        <v>0</v>
      </c>
      <c r="P55" s="156">
        <f t="shared" si="5"/>
        <v>0</v>
      </c>
      <c r="Q55" s="156">
        <f t="shared" si="6"/>
        <v>0</v>
      </c>
      <c r="R55" s="156">
        <f t="shared" si="7"/>
        <v>0</v>
      </c>
      <c r="S55" s="128"/>
    </row>
    <row r="56" spans="1:19" s="107" customFormat="1" ht="54" x14ac:dyDescent="0.2">
      <c r="A56" s="291"/>
      <c r="B56" s="291"/>
      <c r="C56" s="217" t="s">
        <v>182</v>
      </c>
      <c r="D56" s="217" t="s">
        <v>65</v>
      </c>
      <c r="E56" s="218" t="s">
        <v>612</v>
      </c>
      <c r="F56" s="219" t="s">
        <v>520</v>
      </c>
      <c r="G56" s="105"/>
      <c r="H56" s="108" t="str">
        <f>IF(ISBLANK(H9),"Waiting",H9)</f>
        <v>No</v>
      </c>
      <c r="I56" s="127"/>
      <c r="J56" s="156" t="s">
        <v>6</v>
      </c>
      <c r="K56" s="156">
        <f t="shared" si="3"/>
        <v>0</v>
      </c>
      <c r="L56" s="156">
        <f t="shared" si="0"/>
        <v>0</v>
      </c>
      <c r="M56" s="156">
        <f t="shared" si="1"/>
        <v>0</v>
      </c>
      <c r="N56" s="156">
        <f t="shared" si="2"/>
        <v>0</v>
      </c>
      <c r="O56" s="156">
        <f t="shared" si="4"/>
        <v>0</v>
      </c>
      <c r="P56" s="156">
        <f t="shared" si="5"/>
        <v>0</v>
      </c>
      <c r="Q56" s="156">
        <f t="shared" si="6"/>
        <v>0</v>
      </c>
      <c r="R56" s="156">
        <f t="shared" si="7"/>
        <v>0</v>
      </c>
      <c r="S56" s="128"/>
    </row>
    <row r="57" spans="1:19" s="107" customFormat="1" ht="36" x14ac:dyDescent="0.2">
      <c r="A57" s="291"/>
      <c r="B57" s="291"/>
      <c r="C57" s="70" t="s">
        <v>183</v>
      </c>
      <c r="D57" s="70" t="s">
        <v>65</v>
      </c>
      <c r="E57" s="75" t="s">
        <v>309</v>
      </c>
      <c r="F57" s="76" t="s">
        <v>111</v>
      </c>
      <c r="G57" s="105"/>
      <c r="H57" s="108" t="str">
        <f>IF(ISBLANK(H10),"Waiting",H10)</f>
        <v>No</v>
      </c>
      <c r="I57" s="127"/>
      <c r="J57" s="156" t="s">
        <v>6</v>
      </c>
      <c r="K57" s="156">
        <f t="shared" si="3"/>
        <v>0</v>
      </c>
      <c r="L57" s="156">
        <f t="shared" si="0"/>
        <v>0</v>
      </c>
      <c r="M57" s="156">
        <f t="shared" si="1"/>
        <v>0</v>
      </c>
      <c r="N57" s="156">
        <f t="shared" si="2"/>
        <v>0</v>
      </c>
      <c r="O57" s="156">
        <f t="shared" si="4"/>
        <v>0</v>
      </c>
      <c r="P57" s="156">
        <f t="shared" si="5"/>
        <v>0</v>
      </c>
      <c r="Q57" s="156">
        <f t="shared" si="6"/>
        <v>0</v>
      </c>
      <c r="R57" s="156">
        <f t="shared" si="7"/>
        <v>0</v>
      </c>
      <c r="S57" s="128"/>
    </row>
    <row r="58" spans="1:19" s="93" customFormat="1" ht="36" x14ac:dyDescent="0.2">
      <c r="A58" s="291"/>
      <c r="B58" s="291"/>
      <c r="C58" s="77" t="s">
        <v>216</v>
      </c>
      <c r="D58" s="77" t="s">
        <v>65</v>
      </c>
      <c r="E58" s="78" t="s">
        <v>310</v>
      </c>
      <c r="F58" s="79" t="s">
        <v>523</v>
      </c>
      <c r="G58" s="96"/>
      <c r="H58" s="130" t="s">
        <v>649</v>
      </c>
      <c r="I58" s="3"/>
      <c r="J58" s="156" t="s">
        <v>6</v>
      </c>
      <c r="K58" s="156">
        <f t="shared" si="3"/>
        <v>0</v>
      </c>
      <c r="L58" s="156">
        <f t="shared" si="0"/>
        <v>0</v>
      </c>
      <c r="M58" s="156">
        <f t="shared" si="1"/>
        <v>0</v>
      </c>
      <c r="N58" s="156">
        <f t="shared" si="2"/>
        <v>0</v>
      </c>
      <c r="O58" s="156">
        <f t="shared" si="4"/>
        <v>0</v>
      </c>
      <c r="P58" s="156">
        <f t="shared" si="5"/>
        <v>0</v>
      </c>
      <c r="Q58" s="156">
        <f t="shared" si="6"/>
        <v>0</v>
      </c>
      <c r="R58" s="156">
        <f t="shared" si="7"/>
        <v>0</v>
      </c>
      <c r="S58" s="6"/>
    </row>
    <row r="59" spans="1:19" s="107" customFormat="1" ht="54" x14ac:dyDescent="0.2">
      <c r="A59" s="291"/>
      <c r="B59" s="291"/>
      <c r="C59" s="80" t="s">
        <v>178</v>
      </c>
      <c r="D59" s="80" t="s">
        <v>65</v>
      </c>
      <c r="E59" s="73" t="s">
        <v>177</v>
      </c>
      <c r="F59" s="74" t="s">
        <v>106</v>
      </c>
      <c r="G59" s="109"/>
      <c r="H59" s="108" t="str">
        <f>IF(ISBLANK(H5),"Waiting",H5)</f>
        <v>No</v>
      </c>
      <c r="I59" s="127"/>
      <c r="J59" s="156" t="s">
        <v>6</v>
      </c>
      <c r="K59" s="156">
        <f t="shared" si="3"/>
        <v>0</v>
      </c>
      <c r="L59" s="156">
        <f t="shared" si="0"/>
        <v>0</v>
      </c>
      <c r="M59" s="156">
        <f t="shared" si="1"/>
        <v>0</v>
      </c>
      <c r="N59" s="156">
        <f t="shared" si="2"/>
        <v>0</v>
      </c>
      <c r="O59" s="156">
        <f t="shared" si="4"/>
        <v>0</v>
      </c>
      <c r="P59" s="156">
        <f t="shared" si="5"/>
        <v>0</v>
      </c>
      <c r="Q59" s="156">
        <f t="shared" si="6"/>
        <v>0</v>
      </c>
      <c r="R59" s="156">
        <f t="shared" si="7"/>
        <v>0</v>
      </c>
      <c r="S59" s="128"/>
    </row>
    <row r="60" spans="1:19" s="107" customFormat="1" ht="36" x14ac:dyDescent="0.2">
      <c r="A60" s="291"/>
      <c r="B60" s="291"/>
      <c r="C60" s="57" t="s">
        <v>217</v>
      </c>
      <c r="D60" s="57" t="s">
        <v>65</v>
      </c>
      <c r="E60" s="78" t="s">
        <v>595</v>
      </c>
      <c r="F60" s="79" t="s">
        <v>112</v>
      </c>
      <c r="G60" s="109"/>
      <c r="H60" s="130" t="s">
        <v>649</v>
      </c>
      <c r="I60" s="137"/>
      <c r="J60" s="156" t="s">
        <v>6</v>
      </c>
      <c r="K60" s="156">
        <f t="shared" si="3"/>
        <v>0</v>
      </c>
      <c r="L60" s="156">
        <f t="shared" si="0"/>
        <v>0</v>
      </c>
      <c r="M60" s="156">
        <f t="shared" si="1"/>
        <v>0</v>
      </c>
      <c r="N60" s="156">
        <f t="shared" si="2"/>
        <v>0</v>
      </c>
      <c r="O60" s="156">
        <f t="shared" si="4"/>
        <v>0</v>
      </c>
      <c r="P60" s="156">
        <f t="shared" si="5"/>
        <v>0</v>
      </c>
      <c r="Q60" s="156">
        <f t="shared" si="6"/>
        <v>0</v>
      </c>
      <c r="R60" s="156">
        <f t="shared" si="7"/>
        <v>0</v>
      </c>
      <c r="S60" s="138"/>
    </row>
    <row r="61" spans="1:19" s="107" customFormat="1" ht="36" x14ac:dyDescent="0.2">
      <c r="A61" s="291"/>
      <c r="B61" s="291"/>
      <c r="C61" s="185" t="s">
        <v>547</v>
      </c>
      <c r="D61" s="185" t="s">
        <v>65</v>
      </c>
      <c r="E61" s="58" t="s">
        <v>537</v>
      </c>
      <c r="F61" s="79"/>
      <c r="G61" s="109"/>
      <c r="H61" s="132" t="s">
        <v>649</v>
      </c>
      <c r="I61" s="137"/>
      <c r="J61" s="156" t="s">
        <v>6</v>
      </c>
      <c r="K61" s="156">
        <f t="shared" si="3"/>
        <v>0</v>
      </c>
      <c r="L61" s="156">
        <f t="shared" si="0"/>
        <v>0</v>
      </c>
      <c r="M61" s="156">
        <f t="shared" si="1"/>
        <v>0</v>
      </c>
      <c r="N61" s="156">
        <f t="shared" si="2"/>
        <v>0</v>
      </c>
      <c r="O61" s="156">
        <f t="shared" si="4"/>
        <v>0</v>
      </c>
      <c r="P61" s="156">
        <f t="shared" si="5"/>
        <v>0</v>
      </c>
      <c r="Q61" s="156">
        <f t="shared" si="6"/>
        <v>0</v>
      </c>
      <c r="R61" s="156">
        <f t="shared" si="7"/>
        <v>0</v>
      </c>
      <c r="S61" s="138"/>
    </row>
    <row r="62" spans="1:19" s="107" customFormat="1" ht="36" x14ac:dyDescent="0.2">
      <c r="A62" s="291"/>
      <c r="B62" s="291"/>
      <c r="C62" s="185" t="s">
        <v>548</v>
      </c>
      <c r="D62" s="185" t="s">
        <v>66</v>
      </c>
      <c r="E62" s="58" t="s">
        <v>538</v>
      </c>
      <c r="F62" s="79"/>
      <c r="G62" s="109"/>
      <c r="H62" s="132" t="s">
        <v>649</v>
      </c>
      <c r="I62" s="137"/>
      <c r="J62" s="156" t="s">
        <v>6</v>
      </c>
      <c r="K62" s="156">
        <f t="shared" si="3"/>
        <v>0</v>
      </c>
      <c r="L62" s="156">
        <f t="shared" si="0"/>
        <v>0</v>
      </c>
      <c r="M62" s="156">
        <f t="shared" si="1"/>
        <v>0</v>
      </c>
      <c r="N62" s="156">
        <f t="shared" si="2"/>
        <v>0</v>
      </c>
      <c r="O62" s="156">
        <f t="shared" si="4"/>
        <v>0</v>
      </c>
      <c r="P62" s="156">
        <f t="shared" si="5"/>
        <v>0</v>
      </c>
      <c r="Q62" s="156">
        <f t="shared" si="6"/>
        <v>0</v>
      </c>
      <c r="R62" s="156">
        <f t="shared" si="7"/>
        <v>0</v>
      </c>
      <c r="S62" s="247"/>
    </row>
    <row r="63" spans="1:19" s="93" customFormat="1" ht="145" thickBot="1" x14ac:dyDescent="0.25">
      <c r="A63" s="291"/>
      <c r="B63" s="291"/>
      <c r="C63" s="77" t="s">
        <v>462</v>
      </c>
      <c r="D63" s="77" t="s">
        <v>390</v>
      </c>
      <c r="E63" s="78" t="s">
        <v>458</v>
      </c>
      <c r="F63" s="79"/>
      <c r="G63" s="96"/>
      <c r="H63" s="131" t="s">
        <v>650</v>
      </c>
      <c r="I63" s="7" t="s">
        <v>734</v>
      </c>
      <c r="J63" s="158" t="s">
        <v>6</v>
      </c>
      <c r="K63" s="158">
        <f t="shared" si="3"/>
        <v>0</v>
      </c>
      <c r="L63" s="158">
        <f t="shared" si="0"/>
        <v>0</v>
      </c>
      <c r="M63" s="158">
        <f t="shared" si="1"/>
        <v>0</v>
      </c>
      <c r="N63" s="158">
        <f t="shared" si="2"/>
        <v>0</v>
      </c>
      <c r="O63" s="158">
        <f t="shared" si="4"/>
        <v>0</v>
      </c>
      <c r="P63" s="158">
        <f t="shared" si="5"/>
        <v>0</v>
      </c>
      <c r="Q63" s="158">
        <f t="shared" si="6"/>
        <v>0</v>
      </c>
      <c r="R63" s="158">
        <f t="shared" si="7"/>
        <v>0</v>
      </c>
      <c r="S63" s="8"/>
    </row>
    <row r="64" spans="1:19" s="93" customFormat="1" ht="145" thickTop="1" x14ac:dyDescent="0.2">
      <c r="A64" s="293" t="s">
        <v>8</v>
      </c>
      <c r="B64" s="293" t="s">
        <v>37</v>
      </c>
      <c r="C64" s="62" t="s">
        <v>218</v>
      </c>
      <c r="D64" s="62" t="s">
        <v>65</v>
      </c>
      <c r="E64" s="67" t="s">
        <v>311</v>
      </c>
      <c r="F64" s="81" t="s">
        <v>524</v>
      </c>
      <c r="G64" s="96"/>
      <c r="H64" s="129" t="s">
        <v>650</v>
      </c>
      <c r="I64" s="4" t="s">
        <v>749</v>
      </c>
      <c r="J64" s="155" t="s">
        <v>8</v>
      </c>
      <c r="K64" s="155">
        <f t="shared" si="3"/>
        <v>1</v>
      </c>
      <c r="L64" s="155">
        <f t="shared" si="0"/>
        <v>0</v>
      </c>
      <c r="M64" s="155">
        <f t="shared" si="1"/>
        <v>0</v>
      </c>
      <c r="N64" s="155">
        <f t="shared" si="2"/>
        <v>0</v>
      </c>
      <c r="O64" s="157">
        <f t="shared" si="4"/>
        <v>0</v>
      </c>
      <c r="P64" s="157">
        <f t="shared" si="5"/>
        <v>0</v>
      </c>
      <c r="Q64" s="157">
        <f t="shared" si="6"/>
        <v>0</v>
      </c>
      <c r="R64" s="157">
        <f t="shared" si="7"/>
        <v>0</v>
      </c>
      <c r="S64" s="5"/>
    </row>
    <row r="65" spans="1:19" s="93" customFormat="1" ht="54" x14ac:dyDescent="0.2">
      <c r="A65" s="289"/>
      <c r="B65" s="289"/>
      <c r="C65" s="62" t="s">
        <v>219</v>
      </c>
      <c r="D65" s="62" t="s">
        <v>65</v>
      </c>
      <c r="E65" s="67" t="s">
        <v>312</v>
      </c>
      <c r="F65" s="81" t="s">
        <v>113</v>
      </c>
      <c r="G65" s="96"/>
      <c r="H65" s="130" t="s">
        <v>650</v>
      </c>
      <c r="I65" s="253" t="s">
        <v>750</v>
      </c>
      <c r="J65" s="156" t="s">
        <v>8</v>
      </c>
      <c r="K65" s="156">
        <f t="shared" si="3"/>
        <v>1</v>
      </c>
      <c r="L65" s="156">
        <f t="shared" si="0"/>
        <v>0</v>
      </c>
      <c r="M65" s="156">
        <f t="shared" si="1"/>
        <v>0</v>
      </c>
      <c r="N65" s="156">
        <f t="shared" si="2"/>
        <v>0</v>
      </c>
      <c r="O65" s="156">
        <f t="shared" si="4"/>
        <v>0</v>
      </c>
      <c r="P65" s="156">
        <f t="shared" si="5"/>
        <v>0</v>
      </c>
      <c r="Q65" s="156">
        <f t="shared" si="6"/>
        <v>0</v>
      </c>
      <c r="R65" s="156">
        <f t="shared" si="7"/>
        <v>0</v>
      </c>
      <c r="S65" s="250" t="s">
        <v>751</v>
      </c>
    </row>
    <row r="66" spans="1:19" s="93" customFormat="1" ht="20" x14ac:dyDescent="0.2">
      <c r="A66" s="289"/>
      <c r="B66" s="289"/>
      <c r="C66" s="62" t="s">
        <v>220</v>
      </c>
      <c r="D66" s="62" t="s">
        <v>65</v>
      </c>
      <c r="E66" s="67" t="s">
        <v>313</v>
      </c>
      <c r="F66" s="81" t="s">
        <v>114</v>
      </c>
      <c r="G66" s="96"/>
      <c r="H66" s="130" t="s">
        <v>649</v>
      </c>
      <c r="I66" s="3"/>
      <c r="J66" s="156" t="s">
        <v>8</v>
      </c>
      <c r="K66" s="156">
        <f t="shared" si="3"/>
        <v>0</v>
      </c>
      <c r="L66" s="156">
        <f t="shared" si="0"/>
        <v>0</v>
      </c>
      <c r="M66" s="156">
        <f t="shared" si="1"/>
        <v>0</v>
      </c>
      <c r="N66" s="156">
        <f t="shared" si="2"/>
        <v>0</v>
      </c>
      <c r="O66" s="156">
        <f t="shared" si="4"/>
        <v>0</v>
      </c>
      <c r="P66" s="156">
        <f t="shared" si="5"/>
        <v>0</v>
      </c>
      <c r="Q66" s="156">
        <f t="shared" si="6"/>
        <v>0</v>
      </c>
      <c r="R66" s="156">
        <f t="shared" si="7"/>
        <v>0</v>
      </c>
      <c r="S66" s="6"/>
    </row>
    <row r="67" spans="1:19" s="93" customFormat="1" ht="20" x14ac:dyDescent="0.2">
      <c r="A67" s="289"/>
      <c r="B67" s="289"/>
      <c r="C67" s="62" t="s">
        <v>221</v>
      </c>
      <c r="D67" s="62" t="s">
        <v>65</v>
      </c>
      <c r="E67" s="67" t="s">
        <v>314</v>
      </c>
      <c r="F67" s="81" t="s">
        <v>115</v>
      </c>
      <c r="G67" s="96"/>
      <c r="H67" s="130" t="s">
        <v>649</v>
      </c>
      <c r="I67" s="3"/>
      <c r="J67" s="156" t="s">
        <v>8</v>
      </c>
      <c r="K67" s="156">
        <f t="shared" si="3"/>
        <v>0</v>
      </c>
      <c r="L67" s="156">
        <f t="shared" si="0"/>
        <v>0</v>
      </c>
      <c r="M67" s="156">
        <f t="shared" si="1"/>
        <v>0</v>
      </c>
      <c r="N67" s="156">
        <f t="shared" si="2"/>
        <v>0</v>
      </c>
      <c r="O67" s="156">
        <f t="shared" si="4"/>
        <v>0</v>
      </c>
      <c r="P67" s="156">
        <f t="shared" si="5"/>
        <v>0</v>
      </c>
      <c r="Q67" s="156">
        <f t="shared" si="6"/>
        <v>0</v>
      </c>
      <c r="R67" s="156">
        <f t="shared" si="7"/>
        <v>0</v>
      </c>
      <c r="S67" s="6"/>
    </row>
    <row r="68" spans="1:19" s="93" customFormat="1" ht="54" x14ac:dyDescent="0.2">
      <c r="A68" s="289"/>
      <c r="B68" s="289"/>
      <c r="C68" s="62" t="s">
        <v>222</v>
      </c>
      <c r="D68" s="62" t="s">
        <v>66</v>
      </c>
      <c r="E68" s="67" t="s">
        <v>315</v>
      </c>
      <c r="F68" s="81" t="s">
        <v>116</v>
      </c>
      <c r="G68" s="96"/>
      <c r="H68" s="130" t="s">
        <v>649</v>
      </c>
      <c r="I68" s="3"/>
      <c r="J68" s="156" t="s">
        <v>8</v>
      </c>
      <c r="K68" s="156">
        <f t="shared" si="3"/>
        <v>0</v>
      </c>
      <c r="L68" s="156">
        <f t="shared" si="0"/>
        <v>0</v>
      </c>
      <c r="M68" s="156">
        <f t="shared" si="1"/>
        <v>0</v>
      </c>
      <c r="N68" s="156">
        <f t="shared" si="2"/>
        <v>0</v>
      </c>
      <c r="O68" s="156">
        <f t="shared" si="4"/>
        <v>0</v>
      </c>
      <c r="P68" s="156">
        <f t="shared" si="5"/>
        <v>0</v>
      </c>
      <c r="Q68" s="156">
        <f t="shared" si="6"/>
        <v>0</v>
      </c>
      <c r="R68" s="156">
        <f t="shared" si="7"/>
        <v>0</v>
      </c>
      <c r="S68" s="248"/>
    </row>
    <row r="69" spans="1:19" s="93" customFormat="1" ht="36" x14ac:dyDescent="0.2">
      <c r="A69" s="289"/>
      <c r="B69" s="289"/>
      <c r="C69" s="62" t="s">
        <v>223</v>
      </c>
      <c r="D69" s="62" t="s">
        <v>66</v>
      </c>
      <c r="E69" s="82" t="s">
        <v>316</v>
      </c>
      <c r="F69" s="83" t="s">
        <v>117</v>
      </c>
      <c r="G69" s="96"/>
      <c r="H69" s="132" t="s">
        <v>649</v>
      </c>
      <c r="I69" s="9"/>
      <c r="J69" s="156" t="s">
        <v>8</v>
      </c>
      <c r="K69" s="156">
        <f t="shared" si="3"/>
        <v>0</v>
      </c>
      <c r="L69" s="156">
        <f t="shared" ref="L69:L130" si="8">IF(AND($H69="Yes",NOT(ISERROR(SEARCH("-L-",$C69)))),1,0)</f>
        <v>0</v>
      </c>
      <c r="M69" s="156">
        <f t="shared" ref="M69:M130" si="9">IF(AND($H69="Yes",NOT(ISERROR(SEARCH("-U-",$C69)))),1,0)</f>
        <v>0</v>
      </c>
      <c r="N69" s="156">
        <f t="shared" ref="N69:N130" si="10">IF(AND($H69="Yes",NOT(ISERROR(SEARCH("-P-",$C69)))),1,0)</f>
        <v>0</v>
      </c>
      <c r="O69" s="156">
        <f t="shared" si="4"/>
        <v>0</v>
      </c>
      <c r="P69" s="156">
        <f t="shared" si="5"/>
        <v>0</v>
      </c>
      <c r="Q69" s="156">
        <f t="shared" si="6"/>
        <v>0</v>
      </c>
      <c r="R69" s="156">
        <f t="shared" si="7"/>
        <v>0</v>
      </c>
      <c r="S69" s="10"/>
    </row>
    <row r="70" spans="1:19" s="93" customFormat="1" ht="36" x14ac:dyDescent="0.2">
      <c r="A70" s="289"/>
      <c r="B70" s="289"/>
      <c r="C70" s="52" t="s">
        <v>549</v>
      </c>
      <c r="D70" s="52" t="s">
        <v>65</v>
      </c>
      <c r="E70" s="55" t="s">
        <v>537</v>
      </c>
      <c r="F70" s="83"/>
      <c r="G70" s="96"/>
      <c r="H70" s="132" t="s">
        <v>649</v>
      </c>
      <c r="I70" s="9"/>
      <c r="J70" s="156" t="s">
        <v>8</v>
      </c>
      <c r="K70" s="156">
        <f t="shared" ref="K70:K131" si="11">IF(AND($H70="Yes",NOT(ISERROR(SEARCH("-H-",$C70)))),1,0)</f>
        <v>0</v>
      </c>
      <c r="L70" s="156">
        <f t="shared" si="8"/>
        <v>0</v>
      </c>
      <c r="M70" s="156">
        <f t="shared" si="9"/>
        <v>0</v>
      </c>
      <c r="N70" s="156">
        <f t="shared" si="10"/>
        <v>0</v>
      </c>
      <c r="O70" s="156">
        <f t="shared" si="4"/>
        <v>0</v>
      </c>
      <c r="P70" s="156">
        <f t="shared" si="5"/>
        <v>0</v>
      </c>
      <c r="Q70" s="156">
        <f t="shared" si="6"/>
        <v>0</v>
      </c>
      <c r="R70" s="156">
        <f t="shared" si="7"/>
        <v>0</v>
      </c>
      <c r="S70" s="10"/>
    </row>
    <row r="71" spans="1:19" s="93" customFormat="1" ht="36" x14ac:dyDescent="0.2">
      <c r="A71" s="289"/>
      <c r="B71" s="289"/>
      <c r="C71" s="52" t="s">
        <v>550</v>
      </c>
      <c r="D71" s="52" t="s">
        <v>66</v>
      </c>
      <c r="E71" s="55" t="s">
        <v>538</v>
      </c>
      <c r="F71" s="83"/>
      <c r="G71" s="96"/>
      <c r="H71" s="132" t="s">
        <v>649</v>
      </c>
      <c r="I71" s="9"/>
      <c r="J71" s="156" t="s">
        <v>8</v>
      </c>
      <c r="K71" s="156">
        <f t="shared" si="11"/>
        <v>0</v>
      </c>
      <c r="L71" s="156">
        <f t="shared" si="8"/>
        <v>0</v>
      </c>
      <c r="M71" s="156">
        <f t="shared" si="9"/>
        <v>0</v>
      </c>
      <c r="N71" s="156">
        <f t="shared" si="10"/>
        <v>0</v>
      </c>
      <c r="O71" s="156">
        <f t="shared" ref="O71:O134" si="12">IF(AND($H71="Split",$D71="High"),1,0)</f>
        <v>0</v>
      </c>
      <c r="P71" s="156">
        <f t="shared" ref="P71:P134" si="13">IF(AND($H71="Split",$D71="Low"),1,0)</f>
        <v>0</v>
      </c>
      <c r="Q71" s="156">
        <f t="shared" ref="Q71:Q134" si="14">IF(AND($H71="Split",$D71="Unlikely"),1,0)</f>
        <v>0</v>
      </c>
      <c r="R71" s="156">
        <f t="shared" ref="R71:R134" si="15">IF(AND($H71="Split",$D71="Moderate"),1,0)</f>
        <v>0</v>
      </c>
      <c r="S71" s="10"/>
    </row>
    <row r="72" spans="1:19" s="93" customFormat="1" ht="21" thickBot="1" x14ac:dyDescent="0.25">
      <c r="A72" s="289"/>
      <c r="B72" s="289"/>
      <c r="C72" s="62" t="s">
        <v>463</v>
      </c>
      <c r="D72" s="62" t="s">
        <v>390</v>
      </c>
      <c r="E72" s="82" t="s">
        <v>458</v>
      </c>
      <c r="F72" s="83"/>
      <c r="G72" s="96"/>
      <c r="H72" s="131" t="s">
        <v>649</v>
      </c>
      <c r="I72" s="7"/>
      <c r="J72" s="158" t="s">
        <v>8</v>
      </c>
      <c r="K72" s="158">
        <f t="shared" si="11"/>
        <v>0</v>
      </c>
      <c r="L72" s="158">
        <f t="shared" si="8"/>
        <v>0</v>
      </c>
      <c r="M72" s="158">
        <f t="shared" si="9"/>
        <v>0</v>
      </c>
      <c r="N72" s="158">
        <f t="shared" si="10"/>
        <v>0</v>
      </c>
      <c r="O72" s="158">
        <f t="shared" si="12"/>
        <v>0</v>
      </c>
      <c r="P72" s="158">
        <f t="shared" si="13"/>
        <v>0</v>
      </c>
      <c r="Q72" s="158">
        <f t="shared" si="14"/>
        <v>0</v>
      </c>
      <c r="R72" s="158">
        <f t="shared" si="15"/>
        <v>0</v>
      </c>
      <c r="S72" s="8"/>
    </row>
    <row r="73" spans="1:19" s="107" customFormat="1" ht="21" thickTop="1" x14ac:dyDescent="0.2">
      <c r="A73" s="290" t="s">
        <v>9</v>
      </c>
      <c r="B73" s="290" t="s">
        <v>38</v>
      </c>
      <c r="C73" s="80" t="s">
        <v>195</v>
      </c>
      <c r="D73" s="80" t="s">
        <v>65</v>
      </c>
      <c r="E73" s="71" t="s">
        <v>293</v>
      </c>
      <c r="F73" s="72" t="s">
        <v>95</v>
      </c>
      <c r="G73" s="109"/>
      <c r="H73" s="102" t="str">
        <f>IF(ISBLANK(H21),"Waiting",H21)</f>
        <v>No</v>
      </c>
      <c r="I73" s="125"/>
      <c r="J73" s="160" t="s">
        <v>9</v>
      </c>
      <c r="K73" s="155">
        <f t="shared" si="11"/>
        <v>0</v>
      </c>
      <c r="L73" s="155">
        <f t="shared" si="8"/>
        <v>0</v>
      </c>
      <c r="M73" s="155">
        <f t="shared" si="9"/>
        <v>0</v>
      </c>
      <c r="N73" s="155">
        <f t="shared" si="10"/>
        <v>0</v>
      </c>
      <c r="O73" s="157">
        <f t="shared" si="12"/>
        <v>0</v>
      </c>
      <c r="P73" s="157">
        <f t="shared" si="13"/>
        <v>0</v>
      </c>
      <c r="Q73" s="157">
        <f t="shared" si="14"/>
        <v>0</v>
      </c>
      <c r="R73" s="157">
        <f t="shared" si="15"/>
        <v>0</v>
      </c>
      <c r="S73" s="126"/>
    </row>
    <row r="74" spans="1:19" s="107" customFormat="1" ht="20" x14ac:dyDescent="0.2">
      <c r="A74" s="291"/>
      <c r="B74" s="291"/>
      <c r="C74" s="80" t="s">
        <v>196</v>
      </c>
      <c r="D74" s="80" t="s">
        <v>65</v>
      </c>
      <c r="E74" s="71" t="s">
        <v>294</v>
      </c>
      <c r="F74" s="72" t="s">
        <v>96</v>
      </c>
      <c r="G74" s="109"/>
      <c r="H74" s="108" t="str">
        <f>IF(ISBLANK(H22),"Waiting",H22)</f>
        <v>No</v>
      </c>
      <c r="I74" s="127"/>
      <c r="J74" s="161" t="s">
        <v>9</v>
      </c>
      <c r="K74" s="156">
        <f t="shared" si="11"/>
        <v>0</v>
      </c>
      <c r="L74" s="156">
        <f t="shared" si="8"/>
        <v>0</v>
      </c>
      <c r="M74" s="156">
        <f t="shared" si="9"/>
        <v>0</v>
      </c>
      <c r="N74" s="156">
        <f t="shared" si="10"/>
        <v>0</v>
      </c>
      <c r="O74" s="156">
        <f t="shared" si="12"/>
        <v>0</v>
      </c>
      <c r="P74" s="156">
        <f t="shared" si="13"/>
        <v>0</v>
      </c>
      <c r="Q74" s="156">
        <f t="shared" si="14"/>
        <v>0</v>
      </c>
      <c r="R74" s="156">
        <f t="shared" si="15"/>
        <v>0</v>
      </c>
      <c r="S74" s="128"/>
    </row>
    <row r="75" spans="1:19" s="107" customFormat="1" ht="20" x14ac:dyDescent="0.2">
      <c r="A75" s="291"/>
      <c r="B75" s="291"/>
      <c r="C75" s="80" t="s">
        <v>197</v>
      </c>
      <c r="D75" s="80" t="s">
        <v>65</v>
      </c>
      <c r="E75" s="71" t="s">
        <v>295</v>
      </c>
      <c r="F75" s="72" t="s">
        <v>97</v>
      </c>
      <c r="G75" s="109"/>
      <c r="H75" s="108" t="str">
        <f>IF(ISBLANK(H23),"Waiting",H23)</f>
        <v>No</v>
      </c>
      <c r="I75" s="127"/>
      <c r="J75" s="161" t="s">
        <v>9</v>
      </c>
      <c r="K75" s="156">
        <f t="shared" si="11"/>
        <v>0</v>
      </c>
      <c r="L75" s="156">
        <f t="shared" si="8"/>
        <v>0</v>
      </c>
      <c r="M75" s="156">
        <f t="shared" si="9"/>
        <v>0</v>
      </c>
      <c r="N75" s="156">
        <f t="shared" si="10"/>
        <v>0</v>
      </c>
      <c r="O75" s="156">
        <f t="shared" si="12"/>
        <v>0</v>
      </c>
      <c r="P75" s="156">
        <f t="shared" si="13"/>
        <v>0</v>
      </c>
      <c r="Q75" s="156">
        <f t="shared" si="14"/>
        <v>0</v>
      </c>
      <c r="R75" s="156">
        <f t="shared" si="15"/>
        <v>0</v>
      </c>
      <c r="S75" s="128"/>
    </row>
    <row r="76" spans="1:19" s="107" customFormat="1" ht="54" x14ac:dyDescent="0.2">
      <c r="A76" s="291"/>
      <c r="B76" s="291"/>
      <c r="C76" s="80" t="s">
        <v>198</v>
      </c>
      <c r="D76" s="80" t="s">
        <v>65</v>
      </c>
      <c r="E76" s="71" t="s">
        <v>296</v>
      </c>
      <c r="F76" s="72" t="s">
        <v>98</v>
      </c>
      <c r="G76" s="109"/>
      <c r="H76" s="108" t="str">
        <f>IF(ISBLANK(H24),"Waiting",H24)</f>
        <v>No</v>
      </c>
      <c r="I76" s="127"/>
      <c r="J76" s="161" t="s">
        <v>9</v>
      </c>
      <c r="K76" s="156">
        <f t="shared" si="11"/>
        <v>0</v>
      </c>
      <c r="L76" s="156">
        <f t="shared" si="8"/>
        <v>0</v>
      </c>
      <c r="M76" s="156">
        <f t="shared" si="9"/>
        <v>0</v>
      </c>
      <c r="N76" s="156">
        <f t="shared" si="10"/>
        <v>0</v>
      </c>
      <c r="O76" s="156">
        <f t="shared" si="12"/>
        <v>0</v>
      </c>
      <c r="P76" s="156">
        <f t="shared" si="13"/>
        <v>0</v>
      </c>
      <c r="Q76" s="156">
        <f t="shared" si="14"/>
        <v>0</v>
      </c>
      <c r="R76" s="156">
        <f t="shared" si="15"/>
        <v>0</v>
      </c>
      <c r="S76" s="128"/>
    </row>
    <row r="77" spans="1:19" s="107" customFormat="1" ht="20" x14ac:dyDescent="0.2">
      <c r="A77" s="291"/>
      <c r="B77" s="291"/>
      <c r="C77" s="220" t="s">
        <v>211</v>
      </c>
      <c r="D77" s="220" t="s">
        <v>65</v>
      </c>
      <c r="E77" s="221" t="s">
        <v>592</v>
      </c>
      <c r="F77" s="222" t="s">
        <v>107</v>
      </c>
      <c r="G77" s="109"/>
      <c r="H77" s="108" t="str">
        <f>IF(ISBLANK(H45),"Waiting",H45)</f>
        <v>No</v>
      </c>
      <c r="I77" s="127"/>
      <c r="J77" s="161" t="s">
        <v>9</v>
      </c>
      <c r="K77" s="156">
        <f t="shared" si="11"/>
        <v>0</v>
      </c>
      <c r="L77" s="156">
        <f t="shared" si="8"/>
        <v>0</v>
      </c>
      <c r="M77" s="156">
        <f t="shared" si="9"/>
        <v>0</v>
      </c>
      <c r="N77" s="156">
        <f t="shared" si="10"/>
        <v>0</v>
      </c>
      <c r="O77" s="156">
        <f t="shared" si="12"/>
        <v>0</v>
      </c>
      <c r="P77" s="156">
        <f t="shared" si="13"/>
        <v>0</v>
      </c>
      <c r="Q77" s="156">
        <f t="shared" si="14"/>
        <v>0</v>
      </c>
      <c r="R77" s="156">
        <f t="shared" si="15"/>
        <v>0</v>
      </c>
      <c r="S77" s="128"/>
    </row>
    <row r="78" spans="1:19" s="93" customFormat="1" ht="54" x14ac:dyDescent="0.2">
      <c r="A78" s="291"/>
      <c r="B78" s="291"/>
      <c r="C78" s="84" t="s">
        <v>224</v>
      </c>
      <c r="D78" s="84" t="s">
        <v>65</v>
      </c>
      <c r="E78" s="85" t="s">
        <v>317</v>
      </c>
      <c r="F78" s="86" t="s">
        <v>525</v>
      </c>
      <c r="G78" s="110"/>
      <c r="H78" s="130" t="s">
        <v>649</v>
      </c>
      <c r="I78" s="3"/>
      <c r="J78" s="161" t="s">
        <v>9</v>
      </c>
      <c r="K78" s="156">
        <f t="shared" si="11"/>
        <v>0</v>
      </c>
      <c r="L78" s="156">
        <f t="shared" si="8"/>
        <v>0</v>
      </c>
      <c r="M78" s="156">
        <f t="shared" si="9"/>
        <v>0</v>
      </c>
      <c r="N78" s="156">
        <f t="shared" si="10"/>
        <v>0</v>
      </c>
      <c r="O78" s="156">
        <f t="shared" si="12"/>
        <v>0</v>
      </c>
      <c r="P78" s="156">
        <f t="shared" si="13"/>
        <v>0</v>
      </c>
      <c r="Q78" s="156">
        <f t="shared" si="14"/>
        <v>0</v>
      </c>
      <c r="R78" s="156">
        <f t="shared" si="15"/>
        <v>0</v>
      </c>
      <c r="S78" s="6"/>
    </row>
    <row r="79" spans="1:19" s="93" customFormat="1" ht="36" x14ac:dyDescent="0.2">
      <c r="A79" s="291"/>
      <c r="B79" s="291"/>
      <c r="C79" s="57" t="s">
        <v>225</v>
      </c>
      <c r="D79" s="57" t="s">
        <v>65</v>
      </c>
      <c r="E79" s="85" t="s">
        <v>318</v>
      </c>
      <c r="F79" s="86" t="s">
        <v>118</v>
      </c>
      <c r="G79" s="96"/>
      <c r="H79" s="130" t="s">
        <v>649</v>
      </c>
      <c r="I79" s="3"/>
      <c r="J79" s="161" t="s">
        <v>9</v>
      </c>
      <c r="K79" s="156">
        <f t="shared" si="11"/>
        <v>0</v>
      </c>
      <c r="L79" s="156">
        <f t="shared" si="8"/>
        <v>0</v>
      </c>
      <c r="M79" s="156">
        <f t="shared" si="9"/>
        <v>0</v>
      </c>
      <c r="N79" s="156">
        <f t="shared" si="10"/>
        <v>0</v>
      </c>
      <c r="O79" s="156">
        <f t="shared" si="12"/>
        <v>0</v>
      </c>
      <c r="P79" s="156">
        <f t="shared" si="13"/>
        <v>0</v>
      </c>
      <c r="Q79" s="156">
        <f t="shared" si="14"/>
        <v>0</v>
      </c>
      <c r="R79" s="156">
        <f t="shared" si="15"/>
        <v>0</v>
      </c>
      <c r="S79" s="6"/>
    </row>
    <row r="80" spans="1:19" s="93" customFormat="1" ht="72" x14ac:dyDescent="0.2">
      <c r="A80" s="291"/>
      <c r="B80" s="291"/>
      <c r="C80" s="57" t="s">
        <v>226</v>
      </c>
      <c r="D80" s="57" t="s">
        <v>66</v>
      </c>
      <c r="E80" s="85" t="s">
        <v>319</v>
      </c>
      <c r="F80" s="86" t="s">
        <v>119</v>
      </c>
      <c r="G80" s="96"/>
      <c r="H80" s="132" t="s">
        <v>650</v>
      </c>
      <c r="I80" s="9" t="s">
        <v>726</v>
      </c>
      <c r="J80" s="161" t="s">
        <v>9</v>
      </c>
      <c r="K80" s="156">
        <f t="shared" si="11"/>
        <v>0</v>
      </c>
      <c r="L80" s="156">
        <f t="shared" si="8"/>
        <v>1</v>
      </c>
      <c r="M80" s="156">
        <f t="shared" si="9"/>
        <v>0</v>
      </c>
      <c r="N80" s="156">
        <f t="shared" si="10"/>
        <v>0</v>
      </c>
      <c r="O80" s="156">
        <f t="shared" si="12"/>
        <v>0</v>
      </c>
      <c r="P80" s="156">
        <f t="shared" si="13"/>
        <v>0</v>
      </c>
      <c r="Q80" s="156">
        <f t="shared" si="14"/>
        <v>0</v>
      </c>
      <c r="R80" s="156">
        <f t="shared" si="15"/>
        <v>0</v>
      </c>
      <c r="S80" s="246"/>
    </row>
    <row r="81" spans="1:19" s="93" customFormat="1" ht="36" x14ac:dyDescent="0.2">
      <c r="A81" s="291"/>
      <c r="B81" s="291"/>
      <c r="C81" s="186" t="s">
        <v>551</v>
      </c>
      <c r="D81" s="187" t="s">
        <v>65</v>
      </c>
      <c r="E81" s="188" t="s">
        <v>537</v>
      </c>
      <c r="F81" s="86"/>
      <c r="G81" s="96"/>
      <c r="H81" s="132"/>
      <c r="I81" s="9"/>
      <c r="J81" s="161" t="s">
        <v>9</v>
      </c>
      <c r="K81" s="156">
        <f t="shared" si="11"/>
        <v>0</v>
      </c>
      <c r="L81" s="156">
        <f t="shared" si="8"/>
        <v>0</v>
      </c>
      <c r="M81" s="156">
        <f t="shared" si="9"/>
        <v>0</v>
      </c>
      <c r="N81" s="156">
        <f t="shared" si="10"/>
        <v>0</v>
      </c>
      <c r="O81" s="156">
        <f t="shared" si="12"/>
        <v>0</v>
      </c>
      <c r="P81" s="156">
        <f t="shared" si="13"/>
        <v>0</v>
      </c>
      <c r="Q81" s="156">
        <f t="shared" si="14"/>
        <v>0</v>
      </c>
      <c r="R81" s="156">
        <f t="shared" si="15"/>
        <v>0</v>
      </c>
      <c r="S81" s="10"/>
    </row>
    <row r="82" spans="1:19" s="93" customFormat="1" ht="36" x14ac:dyDescent="0.2">
      <c r="A82" s="291"/>
      <c r="B82" s="291"/>
      <c r="C82" s="189" t="s">
        <v>552</v>
      </c>
      <c r="D82" s="190" t="s">
        <v>66</v>
      </c>
      <c r="E82" s="191" t="s">
        <v>538</v>
      </c>
      <c r="F82" s="86"/>
      <c r="G82" s="96"/>
      <c r="H82" s="132"/>
      <c r="I82" s="9"/>
      <c r="J82" s="161" t="s">
        <v>9</v>
      </c>
      <c r="K82" s="156">
        <f t="shared" si="11"/>
        <v>0</v>
      </c>
      <c r="L82" s="156">
        <f t="shared" si="8"/>
        <v>0</v>
      </c>
      <c r="M82" s="156">
        <f t="shared" si="9"/>
        <v>0</v>
      </c>
      <c r="N82" s="156">
        <f t="shared" si="10"/>
        <v>0</v>
      </c>
      <c r="O82" s="156">
        <f t="shared" si="12"/>
        <v>0</v>
      </c>
      <c r="P82" s="156">
        <f t="shared" si="13"/>
        <v>0</v>
      </c>
      <c r="Q82" s="156">
        <f t="shared" si="14"/>
        <v>0</v>
      </c>
      <c r="R82" s="156">
        <f t="shared" si="15"/>
        <v>0</v>
      </c>
      <c r="S82" s="10"/>
    </row>
    <row r="83" spans="1:19" s="93" customFormat="1" ht="21" thickBot="1" x14ac:dyDescent="0.25">
      <c r="A83" s="291"/>
      <c r="B83" s="291"/>
      <c r="C83" s="57" t="s">
        <v>464</v>
      </c>
      <c r="D83" s="57" t="s">
        <v>390</v>
      </c>
      <c r="E83" s="85" t="s">
        <v>458</v>
      </c>
      <c r="F83" s="86"/>
      <c r="G83" s="96"/>
      <c r="H83" s="131"/>
      <c r="I83" s="7"/>
      <c r="J83" s="162" t="s">
        <v>9</v>
      </c>
      <c r="K83" s="158">
        <f t="shared" si="11"/>
        <v>0</v>
      </c>
      <c r="L83" s="158">
        <f t="shared" si="8"/>
        <v>0</v>
      </c>
      <c r="M83" s="158">
        <f t="shared" si="9"/>
        <v>0</v>
      </c>
      <c r="N83" s="158">
        <f t="shared" si="10"/>
        <v>0</v>
      </c>
      <c r="O83" s="158">
        <f t="shared" si="12"/>
        <v>0</v>
      </c>
      <c r="P83" s="158">
        <f t="shared" si="13"/>
        <v>0</v>
      </c>
      <c r="Q83" s="158">
        <f t="shared" si="14"/>
        <v>0</v>
      </c>
      <c r="R83" s="158">
        <f t="shared" si="15"/>
        <v>0</v>
      </c>
      <c r="S83" s="8"/>
    </row>
    <row r="84" spans="1:19" s="93" customFormat="1" ht="55" thickTop="1" x14ac:dyDescent="0.2">
      <c r="A84" s="293" t="s">
        <v>10</v>
      </c>
      <c r="B84" s="298" t="s">
        <v>41</v>
      </c>
      <c r="C84" s="62" t="s">
        <v>227</v>
      </c>
      <c r="D84" s="62" t="s">
        <v>65</v>
      </c>
      <c r="E84" s="67" t="s">
        <v>331</v>
      </c>
      <c r="F84" s="81" t="s">
        <v>120</v>
      </c>
      <c r="G84" s="96"/>
      <c r="H84" s="130" t="s">
        <v>649</v>
      </c>
      <c r="I84" s="3"/>
      <c r="J84" s="156" t="s">
        <v>10</v>
      </c>
      <c r="K84" s="156">
        <f t="shared" si="11"/>
        <v>0</v>
      </c>
      <c r="L84" s="156">
        <f t="shared" si="8"/>
        <v>0</v>
      </c>
      <c r="M84" s="156">
        <f t="shared" si="9"/>
        <v>0</v>
      </c>
      <c r="N84" s="156">
        <f t="shared" si="10"/>
        <v>0</v>
      </c>
      <c r="O84" s="157">
        <f t="shared" si="12"/>
        <v>0</v>
      </c>
      <c r="P84" s="157">
        <f t="shared" si="13"/>
        <v>0</v>
      </c>
      <c r="Q84" s="157">
        <f t="shared" si="14"/>
        <v>0</v>
      </c>
      <c r="R84" s="157">
        <f t="shared" si="15"/>
        <v>0</v>
      </c>
      <c r="S84" s="6"/>
    </row>
    <row r="85" spans="1:19" s="93" customFormat="1" ht="54" x14ac:dyDescent="0.2">
      <c r="A85" s="289"/>
      <c r="B85" s="299"/>
      <c r="C85" s="62" t="s">
        <v>228</v>
      </c>
      <c r="D85" s="62" t="s">
        <v>65</v>
      </c>
      <c r="E85" s="67" t="s">
        <v>332</v>
      </c>
      <c r="F85" s="81" t="s">
        <v>121</v>
      </c>
      <c r="G85" s="96"/>
      <c r="H85" s="130" t="s">
        <v>649</v>
      </c>
      <c r="I85" s="3"/>
      <c r="J85" s="156" t="s">
        <v>10</v>
      </c>
      <c r="K85" s="156">
        <f t="shared" si="11"/>
        <v>0</v>
      </c>
      <c r="L85" s="156">
        <f t="shared" si="8"/>
        <v>0</v>
      </c>
      <c r="M85" s="156">
        <f t="shared" si="9"/>
        <v>0</v>
      </c>
      <c r="N85" s="156">
        <f t="shared" si="10"/>
        <v>0</v>
      </c>
      <c r="O85" s="156">
        <f t="shared" si="12"/>
        <v>0</v>
      </c>
      <c r="P85" s="156">
        <f t="shared" si="13"/>
        <v>0</v>
      </c>
      <c r="Q85" s="156">
        <f t="shared" si="14"/>
        <v>0</v>
      </c>
      <c r="R85" s="156">
        <f t="shared" si="15"/>
        <v>0</v>
      </c>
      <c r="S85" s="6"/>
    </row>
    <row r="86" spans="1:19" s="93" customFormat="1" ht="20" x14ac:dyDescent="0.2">
      <c r="A86" s="289"/>
      <c r="B86" s="299"/>
      <c r="C86" s="220" t="s">
        <v>211</v>
      </c>
      <c r="D86" s="220" t="s">
        <v>65</v>
      </c>
      <c r="E86" s="218" t="s">
        <v>592</v>
      </c>
      <c r="F86" s="219" t="s">
        <v>107</v>
      </c>
      <c r="G86" s="109"/>
      <c r="H86" s="108" t="str">
        <f>IF(ISBLANK(H45),"Waiting",H45)</f>
        <v>No</v>
      </c>
      <c r="I86" s="127"/>
      <c r="J86" s="156" t="s">
        <v>10</v>
      </c>
      <c r="K86" s="156">
        <f t="shared" si="11"/>
        <v>0</v>
      </c>
      <c r="L86" s="156">
        <f t="shared" si="8"/>
        <v>0</v>
      </c>
      <c r="M86" s="156">
        <f t="shared" si="9"/>
        <v>0</v>
      </c>
      <c r="N86" s="156">
        <f t="shared" si="10"/>
        <v>0</v>
      </c>
      <c r="O86" s="156">
        <f t="shared" si="12"/>
        <v>0</v>
      </c>
      <c r="P86" s="156">
        <f t="shared" si="13"/>
        <v>0</v>
      </c>
      <c r="Q86" s="156">
        <f t="shared" si="14"/>
        <v>0</v>
      </c>
      <c r="R86" s="156">
        <f t="shared" si="15"/>
        <v>0</v>
      </c>
      <c r="S86" s="128"/>
    </row>
    <row r="87" spans="1:19" s="93" customFormat="1" ht="36" x14ac:dyDescent="0.2">
      <c r="A87" s="289"/>
      <c r="B87" s="299"/>
      <c r="C87" s="62" t="s">
        <v>229</v>
      </c>
      <c r="D87" s="62" t="s">
        <v>65</v>
      </c>
      <c r="E87" s="87" t="s">
        <v>320</v>
      </c>
      <c r="F87" s="88" t="s">
        <v>122</v>
      </c>
      <c r="G87" s="96"/>
      <c r="H87" s="130" t="s">
        <v>649</v>
      </c>
      <c r="I87" s="3"/>
      <c r="J87" s="156" t="s">
        <v>10</v>
      </c>
      <c r="K87" s="156">
        <f t="shared" si="11"/>
        <v>0</v>
      </c>
      <c r="L87" s="156">
        <f t="shared" si="8"/>
        <v>0</v>
      </c>
      <c r="M87" s="156">
        <f t="shared" si="9"/>
        <v>0</v>
      </c>
      <c r="N87" s="156">
        <f t="shared" si="10"/>
        <v>0</v>
      </c>
      <c r="O87" s="156">
        <f t="shared" si="12"/>
        <v>0</v>
      </c>
      <c r="P87" s="156">
        <f t="shared" si="13"/>
        <v>0</v>
      </c>
      <c r="Q87" s="156">
        <f t="shared" si="14"/>
        <v>0</v>
      </c>
      <c r="R87" s="156">
        <f t="shared" si="15"/>
        <v>0</v>
      </c>
      <c r="S87" s="6"/>
    </row>
    <row r="88" spans="1:19" s="93" customFormat="1" ht="54" x14ac:dyDescent="0.2">
      <c r="A88" s="289"/>
      <c r="B88" s="299"/>
      <c r="C88" s="80" t="s">
        <v>224</v>
      </c>
      <c r="D88" s="80" t="s">
        <v>65</v>
      </c>
      <c r="E88" s="75" t="s">
        <v>317</v>
      </c>
      <c r="F88" s="76" t="s">
        <v>525</v>
      </c>
      <c r="G88" s="109"/>
      <c r="H88" s="108" t="str">
        <f>IF(ISBLANK(H78),"Waiting",H78)</f>
        <v>No</v>
      </c>
      <c r="I88" s="127"/>
      <c r="J88" s="156" t="s">
        <v>10</v>
      </c>
      <c r="K88" s="156">
        <f t="shared" si="11"/>
        <v>0</v>
      </c>
      <c r="L88" s="156">
        <f t="shared" si="8"/>
        <v>0</v>
      </c>
      <c r="M88" s="156">
        <f t="shared" si="9"/>
        <v>0</v>
      </c>
      <c r="N88" s="156">
        <f t="shared" si="10"/>
        <v>0</v>
      </c>
      <c r="O88" s="156">
        <f t="shared" si="12"/>
        <v>0</v>
      </c>
      <c r="P88" s="156">
        <f t="shared" si="13"/>
        <v>0</v>
      </c>
      <c r="Q88" s="156">
        <f t="shared" si="14"/>
        <v>0</v>
      </c>
      <c r="R88" s="156">
        <f t="shared" si="15"/>
        <v>0</v>
      </c>
      <c r="S88" s="128"/>
    </row>
    <row r="89" spans="1:19" s="93" customFormat="1" ht="72" x14ac:dyDescent="0.2">
      <c r="A89" s="289"/>
      <c r="B89" s="299"/>
      <c r="C89" s="62" t="s">
        <v>230</v>
      </c>
      <c r="D89" s="62" t="s">
        <v>65</v>
      </c>
      <c r="E89" s="67" t="s">
        <v>333</v>
      </c>
      <c r="F89" s="81" t="s">
        <v>123</v>
      </c>
      <c r="G89" s="96"/>
      <c r="H89" s="130" t="s">
        <v>649</v>
      </c>
      <c r="I89" s="3"/>
      <c r="J89" s="156" t="s">
        <v>10</v>
      </c>
      <c r="K89" s="156">
        <f t="shared" si="11"/>
        <v>0</v>
      </c>
      <c r="L89" s="156">
        <f t="shared" si="8"/>
        <v>0</v>
      </c>
      <c r="M89" s="156">
        <f t="shared" si="9"/>
        <v>0</v>
      </c>
      <c r="N89" s="156">
        <f t="shared" si="10"/>
        <v>0</v>
      </c>
      <c r="O89" s="156">
        <f t="shared" si="12"/>
        <v>0</v>
      </c>
      <c r="P89" s="156">
        <f t="shared" si="13"/>
        <v>0</v>
      </c>
      <c r="Q89" s="156">
        <f t="shared" si="14"/>
        <v>0</v>
      </c>
      <c r="R89" s="156">
        <f t="shared" si="15"/>
        <v>0</v>
      </c>
      <c r="S89" s="6"/>
    </row>
    <row r="90" spans="1:19" s="93" customFormat="1" ht="36" x14ac:dyDescent="0.2">
      <c r="A90" s="289"/>
      <c r="B90" s="299"/>
      <c r="C90" s="220" t="s">
        <v>212</v>
      </c>
      <c r="D90" s="220" t="s">
        <v>65</v>
      </c>
      <c r="E90" s="218" t="s">
        <v>602</v>
      </c>
      <c r="F90" s="218" t="s">
        <v>108</v>
      </c>
      <c r="G90" s="96"/>
      <c r="H90" s="108" t="str">
        <f>IF(ISBLANK(H46),"Waiting",H46)</f>
        <v>No</v>
      </c>
      <c r="I90" s="3"/>
      <c r="J90" s="156" t="s">
        <v>10</v>
      </c>
      <c r="K90" s="156">
        <f t="shared" si="11"/>
        <v>0</v>
      </c>
      <c r="L90" s="156">
        <f t="shared" si="8"/>
        <v>0</v>
      </c>
      <c r="M90" s="156">
        <f t="shared" si="9"/>
        <v>0</v>
      </c>
      <c r="N90" s="156">
        <f t="shared" si="10"/>
        <v>0</v>
      </c>
      <c r="O90" s="156">
        <f t="shared" si="12"/>
        <v>0</v>
      </c>
      <c r="P90" s="156">
        <f t="shared" si="13"/>
        <v>0</v>
      </c>
      <c r="Q90" s="156">
        <f t="shared" si="14"/>
        <v>0</v>
      </c>
      <c r="R90" s="156">
        <f t="shared" si="15"/>
        <v>0</v>
      </c>
      <c r="S90" s="6"/>
    </row>
    <row r="91" spans="1:19" s="93" customFormat="1" ht="36" x14ac:dyDescent="0.2">
      <c r="A91" s="289"/>
      <c r="B91" s="299"/>
      <c r="C91" s="52" t="s">
        <v>603</v>
      </c>
      <c r="D91" s="52" t="s">
        <v>65</v>
      </c>
      <c r="E91" s="87" t="s">
        <v>604</v>
      </c>
      <c r="F91" s="87" t="s">
        <v>605</v>
      </c>
      <c r="G91" s="96"/>
      <c r="H91" s="130" t="s">
        <v>649</v>
      </c>
      <c r="I91" s="3"/>
      <c r="J91" s="156" t="s">
        <v>10</v>
      </c>
      <c r="K91" s="156">
        <f t="shared" si="11"/>
        <v>0</v>
      </c>
      <c r="L91" s="156">
        <f t="shared" si="8"/>
        <v>0</v>
      </c>
      <c r="M91" s="156">
        <f t="shared" si="9"/>
        <v>0</v>
      </c>
      <c r="N91" s="156">
        <f t="shared" si="10"/>
        <v>0</v>
      </c>
      <c r="O91" s="156">
        <f t="shared" si="12"/>
        <v>0</v>
      </c>
      <c r="P91" s="156">
        <f t="shared" si="13"/>
        <v>0</v>
      </c>
      <c r="Q91" s="156">
        <f t="shared" si="14"/>
        <v>0</v>
      </c>
      <c r="R91" s="156">
        <f t="shared" si="15"/>
        <v>0</v>
      </c>
      <c r="S91" s="6"/>
    </row>
    <row r="92" spans="1:19" s="93" customFormat="1" ht="90" x14ac:dyDescent="0.2">
      <c r="A92" s="289"/>
      <c r="B92" s="299"/>
      <c r="C92" s="62" t="s">
        <v>231</v>
      </c>
      <c r="D92" s="62" t="s">
        <v>66</v>
      </c>
      <c r="E92" s="87" t="s">
        <v>334</v>
      </c>
      <c r="F92" s="88" t="s">
        <v>124</v>
      </c>
      <c r="G92" s="96"/>
      <c r="H92" s="130" t="s">
        <v>650</v>
      </c>
      <c r="I92" s="3" t="s">
        <v>735</v>
      </c>
      <c r="J92" s="156" t="s">
        <v>10</v>
      </c>
      <c r="K92" s="156">
        <f t="shared" si="11"/>
        <v>0</v>
      </c>
      <c r="L92" s="156">
        <f t="shared" si="8"/>
        <v>1</v>
      </c>
      <c r="M92" s="156">
        <f t="shared" si="9"/>
        <v>0</v>
      </c>
      <c r="N92" s="156">
        <f t="shared" si="10"/>
        <v>0</v>
      </c>
      <c r="O92" s="156">
        <f t="shared" si="12"/>
        <v>0</v>
      </c>
      <c r="P92" s="156">
        <f t="shared" si="13"/>
        <v>0</v>
      </c>
      <c r="Q92" s="156">
        <f t="shared" si="14"/>
        <v>0</v>
      </c>
      <c r="R92" s="156">
        <f t="shared" si="15"/>
        <v>0</v>
      </c>
      <c r="S92" s="248"/>
    </row>
    <row r="93" spans="1:19" s="93" customFormat="1" ht="36" x14ac:dyDescent="0.2">
      <c r="A93" s="289"/>
      <c r="B93" s="299"/>
      <c r="C93" s="80" t="s">
        <v>215</v>
      </c>
      <c r="D93" s="80" t="s">
        <v>66</v>
      </c>
      <c r="E93" s="71" t="s">
        <v>308</v>
      </c>
      <c r="F93" s="72" t="s">
        <v>102</v>
      </c>
      <c r="G93" s="101"/>
      <c r="H93" s="104" t="str">
        <f>IF(ISBLANK(H49),"Waiting",H49)</f>
        <v>No</v>
      </c>
      <c r="I93" s="3"/>
      <c r="J93" s="156" t="s">
        <v>10</v>
      </c>
      <c r="K93" s="156">
        <f t="shared" si="11"/>
        <v>0</v>
      </c>
      <c r="L93" s="156">
        <f t="shared" si="8"/>
        <v>0</v>
      </c>
      <c r="M93" s="156">
        <f t="shared" si="9"/>
        <v>0</v>
      </c>
      <c r="N93" s="156">
        <f t="shared" si="10"/>
        <v>0</v>
      </c>
      <c r="O93" s="156">
        <f t="shared" si="12"/>
        <v>0</v>
      </c>
      <c r="P93" s="156">
        <f t="shared" si="13"/>
        <v>0</v>
      </c>
      <c r="Q93" s="156">
        <f t="shared" si="14"/>
        <v>0</v>
      </c>
      <c r="R93" s="156">
        <f t="shared" si="15"/>
        <v>0</v>
      </c>
      <c r="S93" s="6"/>
    </row>
    <row r="94" spans="1:19" s="93" customFormat="1" ht="36" x14ac:dyDescent="0.2">
      <c r="A94" s="289"/>
      <c r="B94" s="299"/>
      <c r="C94" s="80" t="s">
        <v>214</v>
      </c>
      <c r="D94" s="80" t="s">
        <v>66</v>
      </c>
      <c r="E94" s="71" t="s">
        <v>307</v>
      </c>
      <c r="F94" s="72" t="s">
        <v>110</v>
      </c>
      <c r="G94" s="101"/>
      <c r="H94" s="104" t="str">
        <f>IF(ISBLANK(H48),"Waiting",H48)</f>
        <v>No</v>
      </c>
      <c r="I94" s="3"/>
      <c r="J94" s="156" t="s">
        <v>10</v>
      </c>
      <c r="K94" s="156">
        <f t="shared" si="11"/>
        <v>0</v>
      </c>
      <c r="L94" s="156">
        <f t="shared" si="8"/>
        <v>0</v>
      </c>
      <c r="M94" s="156">
        <f t="shared" si="9"/>
        <v>0</v>
      </c>
      <c r="N94" s="156">
        <f t="shared" si="10"/>
        <v>0</v>
      </c>
      <c r="O94" s="156">
        <f t="shared" si="12"/>
        <v>0</v>
      </c>
      <c r="P94" s="156">
        <f t="shared" si="13"/>
        <v>0</v>
      </c>
      <c r="Q94" s="156">
        <f t="shared" si="14"/>
        <v>0</v>
      </c>
      <c r="R94" s="156">
        <f t="shared" si="15"/>
        <v>0</v>
      </c>
      <c r="S94" s="6"/>
    </row>
    <row r="95" spans="1:19" s="93" customFormat="1" ht="36" x14ac:dyDescent="0.2">
      <c r="A95" s="289"/>
      <c r="B95" s="299"/>
      <c r="C95" s="193" t="s">
        <v>553</v>
      </c>
      <c r="D95" s="194" t="s">
        <v>65</v>
      </c>
      <c r="E95" s="195" t="s">
        <v>537</v>
      </c>
      <c r="F95" s="192"/>
      <c r="G95" s="101"/>
      <c r="H95" s="130" t="s">
        <v>649</v>
      </c>
      <c r="I95" s="3"/>
      <c r="J95" s="156" t="s">
        <v>10</v>
      </c>
      <c r="K95" s="156">
        <f t="shared" si="11"/>
        <v>0</v>
      </c>
      <c r="L95" s="156">
        <f t="shared" si="8"/>
        <v>0</v>
      </c>
      <c r="M95" s="156">
        <f t="shared" si="9"/>
        <v>0</v>
      </c>
      <c r="N95" s="156">
        <f t="shared" si="10"/>
        <v>0</v>
      </c>
      <c r="O95" s="156">
        <f t="shared" si="12"/>
        <v>0</v>
      </c>
      <c r="P95" s="156">
        <f t="shared" si="13"/>
        <v>0</v>
      </c>
      <c r="Q95" s="156">
        <f t="shared" si="14"/>
        <v>0</v>
      </c>
      <c r="R95" s="156">
        <f t="shared" si="15"/>
        <v>0</v>
      </c>
      <c r="S95" s="6"/>
    </row>
    <row r="96" spans="1:19" s="93" customFormat="1" ht="36" x14ac:dyDescent="0.2">
      <c r="A96" s="289"/>
      <c r="B96" s="299"/>
      <c r="C96" s="196" t="s">
        <v>554</v>
      </c>
      <c r="D96" s="197" t="s">
        <v>66</v>
      </c>
      <c r="E96" s="198" t="s">
        <v>538</v>
      </c>
      <c r="F96" s="192"/>
      <c r="G96" s="101"/>
      <c r="H96" s="130" t="s">
        <v>649</v>
      </c>
      <c r="I96" s="3"/>
      <c r="J96" s="156" t="s">
        <v>10</v>
      </c>
      <c r="K96" s="156">
        <f t="shared" si="11"/>
        <v>0</v>
      </c>
      <c r="L96" s="156">
        <f t="shared" si="8"/>
        <v>0</v>
      </c>
      <c r="M96" s="156">
        <f t="shared" si="9"/>
        <v>0</v>
      </c>
      <c r="N96" s="156">
        <f t="shared" si="10"/>
        <v>0</v>
      </c>
      <c r="O96" s="156">
        <f t="shared" si="12"/>
        <v>0</v>
      </c>
      <c r="P96" s="156">
        <f t="shared" si="13"/>
        <v>0</v>
      </c>
      <c r="Q96" s="156">
        <f t="shared" si="14"/>
        <v>0</v>
      </c>
      <c r="R96" s="156">
        <f t="shared" si="15"/>
        <v>0</v>
      </c>
      <c r="S96" s="208"/>
    </row>
    <row r="97" spans="1:20" s="93" customFormat="1" ht="21" thickBot="1" x14ac:dyDescent="0.25">
      <c r="A97" s="297"/>
      <c r="B97" s="300"/>
      <c r="C97" s="62" t="s">
        <v>465</v>
      </c>
      <c r="D97" s="62" t="s">
        <v>390</v>
      </c>
      <c r="E97" s="87" t="s">
        <v>458</v>
      </c>
      <c r="F97" s="88"/>
      <c r="G97" s="101"/>
      <c r="H97" s="130" t="s">
        <v>649</v>
      </c>
      <c r="I97" s="135"/>
      <c r="J97" s="156" t="s">
        <v>10</v>
      </c>
      <c r="K97" s="156">
        <f t="shared" si="11"/>
        <v>0</v>
      </c>
      <c r="L97" s="156">
        <f t="shared" si="8"/>
        <v>0</v>
      </c>
      <c r="M97" s="156">
        <f t="shared" si="9"/>
        <v>0</v>
      </c>
      <c r="N97" s="156">
        <f t="shared" si="10"/>
        <v>0</v>
      </c>
      <c r="O97" s="158">
        <f t="shared" si="12"/>
        <v>0</v>
      </c>
      <c r="P97" s="158">
        <f t="shared" si="13"/>
        <v>0</v>
      </c>
      <c r="Q97" s="158">
        <f t="shared" si="14"/>
        <v>0</v>
      </c>
      <c r="R97" s="158">
        <f t="shared" si="15"/>
        <v>0</v>
      </c>
      <c r="S97" s="136"/>
    </row>
    <row r="98" spans="1:20" s="93" customFormat="1" ht="37" thickTop="1" x14ac:dyDescent="0.2">
      <c r="A98" s="290" t="s">
        <v>11</v>
      </c>
      <c r="B98" s="290" t="s">
        <v>42</v>
      </c>
      <c r="C98" s="57" t="s">
        <v>232</v>
      </c>
      <c r="D98" s="57" t="s">
        <v>65</v>
      </c>
      <c r="E98" s="78" t="s">
        <v>335</v>
      </c>
      <c r="F98" s="79" t="s">
        <v>125</v>
      </c>
      <c r="G98" s="111"/>
      <c r="H98" s="129" t="s">
        <v>649</v>
      </c>
      <c r="I98" s="4"/>
      <c r="J98" s="155" t="s">
        <v>11</v>
      </c>
      <c r="K98" s="155">
        <f t="shared" si="11"/>
        <v>0</v>
      </c>
      <c r="L98" s="155">
        <f t="shared" si="8"/>
        <v>0</v>
      </c>
      <c r="M98" s="155">
        <f t="shared" si="9"/>
        <v>0</v>
      </c>
      <c r="N98" s="155">
        <f t="shared" si="10"/>
        <v>0</v>
      </c>
      <c r="O98" s="157">
        <f t="shared" si="12"/>
        <v>0</v>
      </c>
      <c r="P98" s="157">
        <f t="shared" si="13"/>
        <v>0</v>
      </c>
      <c r="Q98" s="157">
        <f t="shared" si="14"/>
        <v>0</v>
      </c>
      <c r="R98" s="157">
        <f t="shared" si="15"/>
        <v>0</v>
      </c>
      <c r="S98" s="5"/>
    </row>
    <row r="99" spans="1:20" s="93" customFormat="1" ht="54" x14ac:dyDescent="0.2">
      <c r="A99" s="291"/>
      <c r="B99" s="291"/>
      <c r="C99" s="57" t="s">
        <v>233</v>
      </c>
      <c r="D99" s="57" t="s">
        <v>65</v>
      </c>
      <c r="E99" s="78" t="s">
        <v>336</v>
      </c>
      <c r="F99" s="79" t="s">
        <v>584</v>
      </c>
      <c r="G99" s="111"/>
      <c r="H99" s="130" t="s">
        <v>649</v>
      </c>
      <c r="I99" s="3"/>
      <c r="J99" s="156" t="s">
        <v>11</v>
      </c>
      <c r="K99" s="156">
        <f t="shared" si="11"/>
        <v>0</v>
      </c>
      <c r="L99" s="156">
        <f t="shared" si="8"/>
        <v>0</v>
      </c>
      <c r="M99" s="156">
        <f t="shared" si="9"/>
        <v>0</v>
      </c>
      <c r="N99" s="156">
        <f t="shared" si="10"/>
        <v>0</v>
      </c>
      <c r="O99" s="156">
        <f t="shared" si="12"/>
        <v>0</v>
      </c>
      <c r="P99" s="156">
        <f t="shared" si="13"/>
        <v>0</v>
      </c>
      <c r="Q99" s="156">
        <f t="shared" si="14"/>
        <v>0</v>
      </c>
      <c r="R99" s="156">
        <f t="shared" si="15"/>
        <v>0</v>
      </c>
      <c r="S99" s="6"/>
    </row>
    <row r="100" spans="1:20" s="93" customFormat="1" ht="342" x14ac:dyDescent="0.2">
      <c r="A100" s="291"/>
      <c r="B100" s="291"/>
      <c r="C100" s="57" t="s">
        <v>234</v>
      </c>
      <c r="D100" s="57" t="s">
        <v>65</v>
      </c>
      <c r="E100" s="78" t="s">
        <v>337</v>
      </c>
      <c r="F100" s="79" t="s">
        <v>127</v>
      </c>
      <c r="G100" s="111"/>
      <c r="H100" s="258" t="s">
        <v>650</v>
      </c>
      <c r="I100" s="255" t="s">
        <v>754</v>
      </c>
      <c r="J100" s="256" t="s">
        <v>11</v>
      </c>
      <c r="K100" s="256">
        <f t="shared" si="11"/>
        <v>1</v>
      </c>
      <c r="L100" s="256">
        <f t="shared" si="8"/>
        <v>0</v>
      </c>
      <c r="M100" s="256">
        <f t="shared" si="9"/>
        <v>0</v>
      </c>
      <c r="N100" s="256">
        <f t="shared" si="10"/>
        <v>0</v>
      </c>
      <c r="O100" s="256">
        <f t="shared" si="12"/>
        <v>0</v>
      </c>
      <c r="P100" s="256">
        <f t="shared" si="13"/>
        <v>0</v>
      </c>
      <c r="Q100" s="256">
        <f t="shared" si="14"/>
        <v>0</v>
      </c>
      <c r="R100" s="256">
        <f t="shared" si="15"/>
        <v>0</v>
      </c>
      <c r="S100" s="257" t="s">
        <v>753</v>
      </c>
    </row>
    <row r="101" spans="1:20" s="93" customFormat="1" ht="20" x14ac:dyDescent="0.2">
      <c r="A101" s="291"/>
      <c r="B101" s="291"/>
      <c r="C101" s="57" t="s">
        <v>235</v>
      </c>
      <c r="D101" s="57" t="s">
        <v>65</v>
      </c>
      <c r="E101" s="78" t="s">
        <v>338</v>
      </c>
      <c r="F101" s="79" t="s">
        <v>128</v>
      </c>
      <c r="G101" s="111"/>
      <c r="H101" s="130" t="s">
        <v>649</v>
      </c>
      <c r="I101" s="3"/>
      <c r="J101" s="156" t="s">
        <v>11</v>
      </c>
      <c r="K101" s="156">
        <f t="shared" si="11"/>
        <v>0</v>
      </c>
      <c r="L101" s="156">
        <f t="shared" si="8"/>
        <v>0</v>
      </c>
      <c r="M101" s="156">
        <f t="shared" si="9"/>
        <v>0</v>
      </c>
      <c r="N101" s="156">
        <f t="shared" si="10"/>
        <v>0</v>
      </c>
      <c r="O101" s="156">
        <f t="shared" si="12"/>
        <v>0</v>
      </c>
      <c r="P101" s="156">
        <f t="shared" si="13"/>
        <v>0</v>
      </c>
      <c r="Q101" s="156">
        <f t="shared" si="14"/>
        <v>0</v>
      </c>
      <c r="R101" s="156">
        <f t="shared" si="15"/>
        <v>0</v>
      </c>
      <c r="S101" s="6"/>
    </row>
    <row r="102" spans="1:20" s="93" customFormat="1" ht="20" x14ac:dyDescent="0.2">
      <c r="A102" s="291"/>
      <c r="B102" s="291"/>
      <c r="C102" s="57" t="s">
        <v>236</v>
      </c>
      <c r="D102" s="57" t="s">
        <v>65</v>
      </c>
      <c r="E102" s="78" t="s">
        <v>339</v>
      </c>
      <c r="F102" s="79" t="s">
        <v>129</v>
      </c>
      <c r="G102" s="111"/>
      <c r="H102" s="130" t="s">
        <v>649</v>
      </c>
      <c r="I102" s="3"/>
      <c r="J102" s="156" t="s">
        <v>11</v>
      </c>
      <c r="K102" s="156">
        <f t="shared" si="11"/>
        <v>0</v>
      </c>
      <c r="L102" s="156">
        <f t="shared" si="8"/>
        <v>0</v>
      </c>
      <c r="M102" s="156">
        <f t="shared" si="9"/>
        <v>0</v>
      </c>
      <c r="N102" s="156">
        <f t="shared" si="10"/>
        <v>0</v>
      </c>
      <c r="O102" s="156">
        <f t="shared" si="12"/>
        <v>0</v>
      </c>
      <c r="P102" s="156">
        <f t="shared" si="13"/>
        <v>0</v>
      </c>
      <c r="Q102" s="156">
        <f t="shared" si="14"/>
        <v>0</v>
      </c>
      <c r="R102" s="156">
        <f t="shared" si="15"/>
        <v>0</v>
      </c>
      <c r="S102" s="6"/>
    </row>
    <row r="103" spans="1:20" s="93" customFormat="1" ht="36" x14ac:dyDescent="0.2">
      <c r="A103" s="291"/>
      <c r="B103" s="291"/>
      <c r="C103" s="57" t="s">
        <v>237</v>
      </c>
      <c r="D103" s="57" t="s">
        <v>65</v>
      </c>
      <c r="E103" s="78" t="s">
        <v>340</v>
      </c>
      <c r="F103" s="79" t="s">
        <v>130</v>
      </c>
      <c r="G103" s="111"/>
      <c r="H103" s="130" t="s">
        <v>649</v>
      </c>
      <c r="I103" s="3"/>
      <c r="J103" s="156" t="s">
        <v>11</v>
      </c>
      <c r="K103" s="156">
        <f t="shared" si="11"/>
        <v>0</v>
      </c>
      <c r="L103" s="156">
        <f t="shared" si="8"/>
        <v>0</v>
      </c>
      <c r="M103" s="156">
        <f t="shared" si="9"/>
        <v>0</v>
      </c>
      <c r="N103" s="156">
        <f t="shared" si="10"/>
        <v>0</v>
      </c>
      <c r="O103" s="156">
        <f t="shared" si="12"/>
        <v>0</v>
      </c>
      <c r="P103" s="156">
        <f t="shared" si="13"/>
        <v>0</v>
      </c>
      <c r="Q103" s="156">
        <f t="shared" si="14"/>
        <v>0</v>
      </c>
      <c r="R103" s="156">
        <f t="shared" si="15"/>
        <v>0</v>
      </c>
      <c r="S103" s="6"/>
    </row>
    <row r="104" spans="1:20" s="93" customFormat="1" ht="36" x14ac:dyDescent="0.2">
      <c r="A104" s="291"/>
      <c r="B104" s="291"/>
      <c r="C104" s="57" t="s">
        <v>238</v>
      </c>
      <c r="D104" s="57" t="s">
        <v>65</v>
      </c>
      <c r="E104" s="78" t="s">
        <v>341</v>
      </c>
      <c r="F104" s="79" t="s">
        <v>131</v>
      </c>
      <c r="G104" s="111"/>
      <c r="H104" s="132" t="s">
        <v>649</v>
      </c>
      <c r="I104" s="9"/>
      <c r="J104" s="156" t="s">
        <v>11</v>
      </c>
      <c r="K104" s="156">
        <f t="shared" si="11"/>
        <v>0</v>
      </c>
      <c r="L104" s="156">
        <f t="shared" si="8"/>
        <v>0</v>
      </c>
      <c r="M104" s="156">
        <f t="shared" si="9"/>
        <v>0</v>
      </c>
      <c r="N104" s="156">
        <f t="shared" si="10"/>
        <v>0</v>
      </c>
      <c r="O104" s="156">
        <f t="shared" si="12"/>
        <v>0</v>
      </c>
      <c r="P104" s="156">
        <f t="shared" si="13"/>
        <v>0</v>
      </c>
      <c r="Q104" s="156">
        <f t="shared" si="14"/>
        <v>0</v>
      </c>
      <c r="R104" s="156">
        <f t="shared" si="15"/>
        <v>0</v>
      </c>
      <c r="S104" s="10"/>
    </row>
    <row r="105" spans="1:20" s="93" customFormat="1" ht="36" x14ac:dyDescent="0.2">
      <c r="A105" s="291"/>
      <c r="B105" s="291"/>
      <c r="C105" s="225" t="s">
        <v>583</v>
      </c>
      <c r="D105" s="225" t="s">
        <v>65</v>
      </c>
      <c r="E105" s="226" t="s">
        <v>617</v>
      </c>
      <c r="F105" s="79" t="s">
        <v>585</v>
      </c>
      <c r="G105" s="111"/>
      <c r="H105" s="132" t="s">
        <v>649</v>
      </c>
      <c r="I105" s="9"/>
      <c r="J105" s="156" t="s">
        <v>11</v>
      </c>
      <c r="K105" s="156">
        <f t="shared" si="11"/>
        <v>0</v>
      </c>
      <c r="L105" s="156">
        <f t="shared" si="8"/>
        <v>0</v>
      </c>
      <c r="M105" s="156">
        <f t="shared" si="9"/>
        <v>0</v>
      </c>
      <c r="N105" s="156">
        <f t="shared" si="10"/>
        <v>0</v>
      </c>
      <c r="O105" s="156">
        <f t="shared" si="12"/>
        <v>0</v>
      </c>
      <c r="P105" s="156">
        <f t="shared" si="13"/>
        <v>0</v>
      </c>
      <c r="Q105" s="156">
        <f t="shared" si="14"/>
        <v>0</v>
      </c>
      <c r="R105" s="156">
        <f t="shared" si="15"/>
        <v>0</v>
      </c>
      <c r="S105" s="10"/>
    </row>
    <row r="106" spans="1:20" s="93" customFormat="1" ht="36" x14ac:dyDescent="0.2">
      <c r="A106" s="291"/>
      <c r="B106" s="291"/>
      <c r="C106" s="186" t="s">
        <v>555</v>
      </c>
      <c r="D106" s="187" t="s">
        <v>65</v>
      </c>
      <c r="E106" s="188" t="s">
        <v>537</v>
      </c>
      <c r="F106" s="79"/>
      <c r="G106" s="111"/>
      <c r="H106" s="132" t="s">
        <v>649</v>
      </c>
      <c r="I106" s="9"/>
      <c r="J106" s="156" t="s">
        <v>11</v>
      </c>
      <c r="K106" s="156">
        <f t="shared" si="11"/>
        <v>0</v>
      </c>
      <c r="L106" s="156">
        <f t="shared" si="8"/>
        <v>0</v>
      </c>
      <c r="M106" s="156">
        <f t="shared" si="9"/>
        <v>0</v>
      </c>
      <c r="N106" s="156">
        <f t="shared" si="10"/>
        <v>0</v>
      </c>
      <c r="O106" s="156">
        <f t="shared" si="12"/>
        <v>0</v>
      </c>
      <c r="P106" s="156">
        <f t="shared" si="13"/>
        <v>0</v>
      </c>
      <c r="Q106" s="156">
        <f t="shared" si="14"/>
        <v>0</v>
      </c>
      <c r="R106" s="156">
        <f t="shared" si="15"/>
        <v>0</v>
      </c>
      <c r="S106" s="10"/>
    </row>
    <row r="107" spans="1:20" s="93" customFormat="1" ht="36" x14ac:dyDescent="0.2">
      <c r="A107" s="291"/>
      <c r="B107" s="291"/>
      <c r="C107" s="205" t="s">
        <v>574</v>
      </c>
      <c r="D107" s="206" t="s">
        <v>66</v>
      </c>
      <c r="E107" s="207" t="s">
        <v>538</v>
      </c>
      <c r="F107" s="79"/>
      <c r="G107" s="111"/>
      <c r="H107" s="132" t="s">
        <v>649</v>
      </c>
      <c r="I107" s="9"/>
      <c r="J107" s="156" t="s">
        <v>11</v>
      </c>
      <c r="K107" s="156">
        <f t="shared" si="11"/>
        <v>0</v>
      </c>
      <c r="L107" s="156">
        <f t="shared" si="8"/>
        <v>0</v>
      </c>
      <c r="M107" s="156">
        <f t="shared" si="9"/>
        <v>0</v>
      </c>
      <c r="N107" s="156">
        <f t="shared" si="10"/>
        <v>0</v>
      </c>
      <c r="O107" s="156">
        <f t="shared" si="12"/>
        <v>0</v>
      </c>
      <c r="P107" s="156">
        <f t="shared" si="13"/>
        <v>0</v>
      </c>
      <c r="Q107" s="156">
        <f t="shared" si="14"/>
        <v>0</v>
      </c>
      <c r="R107" s="156">
        <f t="shared" si="15"/>
        <v>0</v>
      </c>
      <c r="S107" s="10"/>
    </row>
    <row r="108" spans="1:20" s="93" customFormat="1" ht="21" thickBot="1" x14ac:dyDescent="0.25">
      <c r="A108" s="291"/>
      <c r="B108" s="291"/>
      <c r="C108" s="57" t="s">
        <v>466</v>
      </c>
      <c r="D108" s="57" t="s">
        <v>390</v>
      </c>
      <c r="E108" s="78" t="s">
        <v>458</v>
      </c>
      <c r="F108" s="79"/>
      <c r="G108" s="111"/>
      <c r="H108" s="259" t="s">
        <v>649</v>
      </c>
      <c r="I108" s="272"/>
      <c r="J108" s="261" t="s">
        <v>11</v>
      </c>
      <c r="K108" s="261">
        <f t="shared" si="11"/>
        <v>0</v>
      </c>
      <c r="L108" s="261">
        <f t="shared" si="8"/>
        <v>0</v>
      </c>
      <c r="M108" s="261">
        <f t="shared" si="9"/>
        <v>0</v>
      </c>
      <c r="N108" s="261">
        <f t="shared" si="10"/>
        <v>0</v>
      </c>
      <c r="O108" s="261">
        <f t="shared" si="12"/>
        <v>0</v>
      </c>
      <c r="P108" s="261">
        <f t="shared" si="13"/>
        <v>0</v>
      </c>
      <c r="Q108" s="261">
        <f t="shared" si="14"/>
        <v>0</v>
      </c>
      <c r="R108" s="261">
        <f t="shared" si="15"/>
        <v>0</v>
      </c>
      <c r="S108" s="262" t="s">
        <v>752</v>
      </c>
    </row>
    <row r="109" spans="1:20" s="100" customFormat="1" ht="55" thickTop="1" x14ac:dyDescent="0.2">
      <c r="A109" s="293" t="s">
        <v>12</v>
      </c>
      <c r="B109" s="293" t="s">
        <v>43</v>
      </c>
      <c r="C109" s="69" t="s">
        <v>239</v>
      </c>
      <c r="D109" s="69" t="s">
        <v>65</v>
      </c>
      <c r="E109" s="53" t="s">
        <v>321</v>
      </c>
      <c r="F109" s="54" t="s">
        <v>526</v>
      </c>
      <c r="G109" s="111"/>
      <c r="H109" s="129" t="s">
        <v>649</v>
      </c>
      <c r="I109" s="4"/>
      <c r="J109" s="155" t="s">
        <v>12</v>
      </c>
      <c r="K109" s="155">
        <f t="shared" si="11"/>
        <v>0</v>
      </c>
      <c r="L109" s="155">
        <f t="shared" si="8"/>
        <v>0</v>
      </c>
      <c r="M109" s="155">
        <f t="shared" si="9"/>
        <v>0</v>
      </c>
      <c r="N109" s="155">
        <f t="shared" si="10"/>
        <v>0</v>
      </c>
      <c r="O109" s="157">
        <f t="shared" si="12"/>
        <v>0</v>
      </c>
      <c r="P109" s="157">
        <f t="shared" si="13"/>
        <v>0</v>
      </c>
      <c r="Q109" s="157">
        <f t="shared" si="14"/>
        <v>0</v>
      </c>
      <c r="R109" s="157">
        <f t="shared" si="15"/>
        <v>0</v>
      </c>
      <c r="S109" s="5"/>
      <c r="T109" s="99"/>
    </row>
    <row r="110" spans="1:20" s="93" customFormat="1" ht="36" x14ac:dyDescent="0.2">
      <c r="A110" s="289"/>
      <c r="B110" s="289"/>
      <c r="C110" s="69" t="s">
        <v>240</v>
      </c>
      <c r="D110" s="69" t="s">
        <v>65</v>
      </c>
      <c r="E110" s="53" t="s">
        <v>322</v>
      </c>
      <c r="F110" s="54" t="s">
        <v>132</v>
      </c>
      <c r="G110" s="96"/>
      <c r="H110" s="130" t="s">
        <v>649</v>
      </c>
      <c r="I110" s="3"/>
      <c r="J110" s="156" t="s">
        <v>12</v>
      </c>
      <c r="K110" s="156">
        <f t="shared" si="11"/>
        <v>0</v>
      </c>
      <c r="L110" s="156">
        <f t="shared" si="8"/>
        <v>0</v>
      </c>
      <c r="M110" s="156">
        <f t="shared" si="9"/>
        <v>0</v>
      </c>
      <c r="N110" s="156">
        <f t="shared" si="10"/>
        <v>0</v>
      </c>
      <c r="O110" s="156">
        <f t="shared" si="12"/>
        <v>0</v>
      </c>
      <c r="P110" s="156">
        <f t="shared" si="13"/>
        <v>0</v>
      </c>
      <c r="Q110" s="156">
        <f t="shared" si="14"/>
        <v>0</v>
      </c>
      <c r="R110" s="156">
        <f t="shared" si="15"/>
        <v>0</v>
      </c>
      <c r="S110" s="6"/>
    </row>
    <row r="111" spans="1:20" s="93" customFormat="1" ht="90" x14ac:dyDescent="0.2">
      <c r="A111" s="289"/>
      <c r="B111" s="289"/>
      <c r="C111" s="69" t="s">
        <v>241</v>
      </c>
      <c r="D111" s="69" t="s">
        <v>65</v>
      </c>
      <c r="E111" s="53" t="s">
        <v>323</v>
      </c>
      <c r="F111" s="54" t="s">
        <v>527</v>
      </c>
      <c r="G111" s="96"/>
      <c r="H111" s="130" t="s">
        <v>649</v>
      </c>
      <c r="I111" s="3"/>
      <c r="J111" s="156" t="s">
        <v>12</v>
      </c>
      <c r="K111" s="156">
        <f t="shared" si="11"/>
        <v>0</v>
      </c>
      <c r="L111" s="156">
        <f t="shared" si="8"/>
        <v>0</v>
      </c>
      <c r="M111" s="156">
        <f t="shared" si="9"/>
        <v>0</v>
      </c>
      <c r="N111" s="156">
        <f t="shared" si="10"/>
        <v>0</v>
      </c>
      <c r="O111" s="156">
        <f t="shared" si="12"/>
        <v>0</v>
      </c>
      <c r="P111" s="156">
        <f t="shared" si="13"/>
        <v>0</v>
      </c>
      <c r="Q111" s="156">
        <f t="shared" si="14"/>
        <v>0</v>
      </c>
      <c r="R111" s="156">
        <f t="shared" si="15"/>
        <v>0</v>
      </c>
      <c r="S111" s="6"/>
    </row>
    <row r="112" spans="1:20" s="93" customFormat="1" ht="36" x14ac:dyDescent="0.2">
      <c r="A112" s="289"/>
      <c r="B112" s="289"/>
      <c r="C112" s="69" t="s">
        <v>242</v>
      </c>
      <c r="D112" s="69" t="s">
        <v>65</v>
      </c>
      <c r="E112" s="53" t="s">
        <v>342</v>
      </c>
      <c r="F112" s="54" t="s">
        <v>133</v>
      </c>
      <c r="G112" s="96"/>
      <c r="H112" s="130" t="s">
        <v>649</v>
      </c>
      <c r="I112" s="3"/>
      <c r="J112" s="156" t="s">
        <v>12</v>
      </c>
      <c r="K112" s="156">
        <f t="shared" si="11"/>
        <v>0</v>
      </c>
      <c r="L112" s="156">
        <f t="shared" si="8"/>
        <v>0</v>
      </c>
      <c r="M112" s="156">
        <f t="shared" si="9"/>
        <v>0</v>
      </c>
      <c r="N112" s="156">
        <f t="shared" si="10"/>
        <v>0</v>
      </c>
      <c r="O112" s="156">
        <f t="shared" si="12"/>
        <v>0</v>
      </c>
      <c r="P112" s="156">
        <f t="shared" si="13"/>
        <v>0</v>
      </c>
      <c r="Q112" s="156">
        <f t="shared" si="14"/>
        <v>0</v>
      </c>
      <c r="R112" s="156">
        <f t="shared" si="15"/>
        <v>0</v>
      </c>
      <c r="S112" s="6"/>
    </row>
    <row r="113" spans="1:19" s="93" customFormat="1" ht="36" x14ac:dyDescent="0.2">
      <c r="A113" s="289"/>
      <c r="B113" s="289"/>
      <c r="C113" s="69" t="s">
        <v>243</v>
      </c>
      <c r="D113" s="69" t="s">
        <v>65</v>
      </c>
      <c r="E113" s="53" t="s">
        <v>343</v>
      </c>
      <c r="F113" s="54" t="s">
        <v>134</v>
      </c>
      <c r="G113" s="96"/>
      <c r="H113" s="130" t="s">
        <v>649</v>
      </c>
      <c r="I113" s="3"/>
      <c r="J113" s="156" t="s">
        <v>12</v>
      </c>
      <c r="K113" s="156">
        <f t="shared" si="11"/>
        <v>0</v>
      </c>
      <c r="L113" s="156">
        <f t="shared" si="8"/>
        <v>0</v>
      </c>
      <c r="M113" s="156">
        <f t="shared" si="9"/>
        <v>0</v>
      </c>
      <c r="N113" s="156">
        <f t="shared" si="10"/>
        <v>0</v>
      </c>
      <c r="O113" s="156">
        <f t="shared" si="12"/>
        <v>0</v>
      </c>
      <c r="P113" s="156">
        <f t="shared" si="13"/>
        <v>0</v>
      </c>
      <c r="Q113" s="156">
        <f t="shared" si="14"/>
        <v>0</v>
      </c>
      <c r="R113" s="156">
        <f t="shared" si="15"/>
        <v>0</v>
      </c>
      <c r="S113" s="6"/>
    </row>
    <row r="114" spans="1:19" s="93" customFormat="1" ht="54" x14ac:dyDescent="0.2">
      <c r="A114" s="289"/>
      <c r="B114" s="289"/>
      <c r="C114" s="69" t="s">
        <v>244</v>
      </c>
      <c r="D114" s="69" t="s">
        <v>65</v>
      </c>
      <c r="E114" s="53" t="s">
        <v>324</v>
      </c>
      <c r="F114" s="54" t="s">
        <v>135</v>
      </c>
      <c r="G114" s="96"/>
      <c r="H114" s="130" t="s">
        <v>649</v>
      </c>
      <c r="I114" s="3"/>
      <c r="J114" s="156" t="s">
        <v>12</v>
      </c>
      <c r="K114" s="156">
        <f t="shared" si="11"/>
        <v>0</v>
      </c>
      <c r="L114" s="156">
        <f t="shared" si="8"/>
        <v>0</v>
      </c>
      <c r="M114" s="156">
        <f t="shared" si="9"/>
        <v>0</v>
      </c>
      <c r="N114" s="156">
        <f t="shared" si="10"/>
        <v>0</v>
      </c>
      <c r="O114" s="156">
        <f t="shared" si="12"/>
        <v>0</v>
      </c>
      <c r="P114" s="156">
        <f t="shared" si="13"/>
        <v>0</v>
      </c>
      <c r="Q114" s="156">
        <f t="shared" si="14"/>
        <v>0</v>
      </c>
      <c r="R114" s="156">
        <f t="shared" si="15"/>
        <v>0</v>
      </c>
      <c r="S114" s="6"/>
    </row>
    <row r="115" spans="1:19" s="93" customFormat="1" ht="36" x14ac:dyDescent="0.2">
      <c r="A115" s="289"/>
      <c r="B115" s="289"/>
      <c r="C115" s="62" t="s">
        <v>245</v>
      </c>
      <c r="D115" s="62" t="s">
        <v>65</v>
      </c>
      <c r="E115" s="67" t="s">
        <v>344</v>
      </c>
      <c r="F115" s="81" t="s">
        <v>136</v>
      </c>
      <c r="G115" s="96"/>
      <c r="H115" s="130" t="s">
        <v>649</v>
      </c>
      <c r="I115" s="3"/>
      <c r="J115" s="156" t="s">
        <v>12</v>
      </c>
      <c r="K115" s="156">
        <f t="shared" si="11"/>
        <v>0</v>
      </c>
      <c r="L115" s="156">
        <f t="shared" si="8"/>
        <v>0</v>
      </c>
      <c r="M115" s="156">
        <f t="shared" si="9"/>
        <v>0</v>
      </c>
      <c r="N115" s="156">
        <f t="shared" si="10"/>
        <v>0</v>
      </c>
      <c r="O115" s="156">
        <f t="shared" si="12"/>
        <v>0</v>
      </c>
      <c r="P115" s="156">
        <f t="shared" si="13"/>
        <v>0</v>
      </c>
      <c r="Q115" s="156">
        <f t="shared" si="14"/>
        <v>0</v>
      </c>
      <c r="R115" s="156">
        <f t="shared" si="15"/>
        <v>0</v>
      </c>
      <c r="S115" s="6"/>
    </row>
    <row r="116" spans="1:19" s="93" customFormat="1" ht="36" x14ac:dyDescent="0.2">
      <c r="A116" s="289"/>
      <c r="B116" s="289"/>
      <c r="C116" s="52" t="s">
        <v>246</v>
      </c>
      <c r="D116" s="52" t="s">
        <v>66</v>
      </c>
      <c r="E116" s="87" t="s">
        <v>345</v>
      </c>
      <c r="F116" s="88" t="s">
        <v>137</v>
      </c>
      <c r="G116" s="96"/>
      <c r="H116" s="132" t="s">
        <v>649</v>
      </c>
      <c r="I116" s="244"/>
      <c r="J116" s="156" t="s">
        <v>12</v>
      </c>
      <c r="K116" s="156">
        <f t="shared" si="11"/>
        <v>0</v>
      </c>
      <c r="L116" s="156">
        <f t="shared" si="8"/>
        <v>0</v>
      </c>
      <c r="M116" s="156">
        <f t="shared" si="9"/>
        <v>0</v>
      </c>
      <c r="N116" s="156">
        <f t="shared" si="10"/>
        <v>0</v>
      </c>
      <c r="O116" s="156">
        <f t="shared" si="12"/>
        <v>0</v>
      </c>
      <c r="P116" s="156">
        <f t="shared" si="13"/>
        <v>0</v>
      </c>
      <c r="Q116" s="156">
        <f t="shared" si="14"/>
        <v>0</v>
      </c>
      <c r="R116" s="156">
        <f t="shared" si="15"/>
        <v>0</v>
      </c>
      <c r="S116" s="246"/>
    </row>
    <row r="117" spans="1:19" s="93" customFormat="1" ht="36" x14ac:dyDescent="0.2">
      <c r="A117" s="289"/>
      <c r="B117" s="289"/>
      <c r="C117" s="193" t="s">
        <v>556</v>
      </c>
      <c r="D117" s="194" t="s">
        <v>65</v>
      </c>
      <c r="E117" s="195" t="s">
        <v>537</v>
      </c>
      <c r="F117" s="88"/>
      <c r="G117" s="96"/>
      <c r="H117" s="130" t="s">
        <v>649</v>
      </c>
      <c r="I117" s="9"/>
      <c r="J117" s="156" t="s">
        <v>12</v>
      </c>
      <c r="K117" s="156">
        <f t="shared" si="11"/>
        <v>0</v>
      </c>
      <c r="L117" s="156">
        <f t="shared" si="8"/>
        <v>0</v>
      </c>
      <c r="M117" s="156">
        <f t="shared" si="9"/>
        <v>0</v>
      </c>
      <c r="N117" s="156">
        <f t="shared" si="10"/>
        <v>0</v>
      </c>
      <c r="O117" s="156">
        <f t="shared" si="12"/>
        <v>0</v>
      </c>
      <c r="P117" s="156">
        <f t="shared" si="13"/>
        <v>0</v>
      </c>
      <c r="Q117" s="156">
        <f t="shared" si="14"/>
        <v>0</v>
      </c>
      <c r="R117" s="156">
        <f t="shared" si="15"/>
        <v>0</v>
      </c>
      <c r="S117" s="10"/>
    </row>
    <row r="118" spans="1:19" s="93" customFormat="1" ht="36" x14ac:dyDescent="0.2">
      <c r="A118" s="289"/>
      <c r="B118" s="289"/>
      <c r="C118" s="196" t="s">
        <v>557</v>
      </c>
      <c r="D118" s="197" t="s">
        <v>66</v>
      </c>
      <c r="E118" s="198" t="s">
        <v>538</v>
      </c>
      <c r="F118" s="88"/>
      <c r="G118" s="96"/>
      <c r="H118" s="130" t="s">
        <v>649</v>
      </c>
      <c r="I118" s="9"/>
      <c r="J118" s="156" t="s">
        <v>12</v>
      </c>
      <c r="K118" s="156">
        <f t="shared" si="11"/>
        <v>0</v>
      </c>
      <c r="L118" s="156">
        <f t="shared" si="8"/>
        <v>0</v>
      </c>
      <c r="M118" s="156">
        <f t="shared" si="9"/>
        <v>0</v>
      </c>
      <c r="N118" s="156">
        <f t="shared" si="10"/>
        <v>0</v>
      </c>
      <c r="O118" s="156">
        <f t="shared" si="12"/>
        <v>0</v>
      </c>
      <c r="P118" s="156">
        <f t="shared" si="13"/>
        <v>0</v>
      </c>
      <c r="Q118" s="156">
        <f t="shared" si="14"/>
        <v>0</v>
      </c>
      <c r="R118" s="156">
        <f t="shared" si="15"/>
        <v>0</v>
      </c>
      <c r="S118" s="10"/>
    </row>
    <row r="119" spans="1:19" s="93" customFormat="1" ht="217" thickBot="1" x14ac:dyDescent="0.25">
      <c r="A119" s="289"/>
      <c r="B119" s="289"/>
      <c r="C119" s="52" t="s">
        <v>467</v>
      </c>
      <c r="D119" s="52" t="s">
        <v>390</v>
      </c>
      <c r="E119" s="87" t="s">
        <v>458</v>
      </c>
      <c r="F119" s="88"/>
      <c r="G119" s="96"/>
      <c r="H119" s="130" t="s">
        <v>650</v>
      </c>
      <c r="I119" s="7" t="s">
        <v>736</v>
      </c>
      <c r="J119" s="158" t="s">
        <v>12</v>
      </c>
      <c r="K119" s="158">
        <f t="shared" si="11"/>
        <v>0</v>
      </c>
      <c r="L119" s="158">
        <f t="shared" si="8"/>
        <v>0</v>
      </c>
      <c r="M119" s="158">
        <f t="shared" si="9"/>
        <v>0</v>
      </c>
      <c r="N119" s="158">
        <f t="shared" si="10"/>
        <v>0</v>
      </c>
      <c r="O119" s="158">
        <f t="shared" si="12"/>
        <v>0</v>
      </c>
      <c r="P119" s="158">
        <f t="shared" si="13"/>
        <v>0</v>
      </c>
      <c r="Q119" s="158">
        <f t="shared" si="14"/>
        <v>0</v>
      </c>
      <c r="R119" s="158">
        <f t="shared" si="15"/>
        <v>0</v>
      </c>
      <c r="S119" s="8"/>
    </row>
    <row r="120" spans="1:19" s="103" customFormat="1" ht="41" customHeight="1" thickTop="1" x14ac:dyDescent="0.2">
      <c r="A120" s="290" t="s">
        <v>13</v>
      </c>
      <c r="B120" s="301" t="s">
        <v>44</v>
      </c>
      <c r="C120" s="65" t="s">
        <v>240</v>
      </c>
      <c r="D120" s="65" t="s">
        <v>65</v>
      </c>
      <c r="E120" s="66" t="s">
        <v>322</v>
      </c>
      <c r="F120" s="68" t="s">
        <v>132</v>
      </c>
      <c r="G120" s="101"/>
      <c r="H120" s="227" t="str">
        <f>IF(ISBLANK(H110),"Waiting",H110)</f>
        <v>No</v>
      </c>
      <c r="I120" s="211"/>
      <c r="J120" s="157" t="s">
        <v>13</v>
      </c>
      <c r="K120" s="157">
        <f t="shared" si="11"/>
        <v>0</v>
      </c>
      <c r="L120" s="157">
        <f t="shared" si="8"/>
        <v>0</v>
      </c>
      <c r="M120" s="157">
        <f t="shared" si="9"/>
        <v>0</v>
      </c>
      <c r="N120" s="157">
        <f t="shared" si="10"/>
        <v>0</v>
      </c>
      <c r="O120" s="157">
        <f t="shared" si="12"/>
        <v>0</v>
      </c>
      <c r="P120" s="157">
        <f t="shared" si="13"/>
        <v>0</v>
      </c>
      <c r="Q120" s="157">
        <f t="shared" si="14"/>
        <v>0</v>
      </c>
      <c r="R120" s="157">
        <f t="shared" si="15"/>
        <v>0</v>
      </c>
      <c r="S120" s="208"/>
    </row>
    <row r="121" spans="1:19" s="103" customFormat="1" ht="90" x14ac:dyDescent="0.2">
      <c r="A121" s="291"/>
      <c r="B121" s="302"/>
      <c r="C121" s="65" t="s">
        <v>241</v>
      </c>
      <c r="D121" s="65" t="s">
        <v>65</v>
      </c>
      <c r="E121" s="66" t="s">
        <v>323</v>
      </c>
      <c r="F121" s="68" t="s">
        <v>527</v>
      </c>
      <c r="G121" s="101"/>
      <c r="H121" s="104" t="str">
        <f>IF(ISBLANK(H111),"Waiting",H111)</f>
        <v>No</v>
      </c>
      <c r="I121" s="3"/>
      <c r="J121" s="156" t="s">
        <v>13</v>
      </c>
      <c r="K121" s="156">
        <f t="shared" si="11"/>
        <v>0</v>
      </c>
      <c r="L121" s="156">
        <f t="shared" si="8"/>
        <v>0</v>
      </c>
      <c r="M121" s="156">
        <f t="shared" si="9"/>
        <v>0</v>
      </c>
      <c r="N121" s="156">
        <f t="shared" si="10"/>
        <v>0</v>
      </c>
      <c r="O121" s="156">
        <f t="shared" si="12"/>
        <v>0</v>
      </c>
      <c r="P121" s="156">
        <f t="shared" si="13"/>
        <v>0</v>
      </c>
      <c r="Q121" s="156">
        <f t="shared" si="14"/>
        <v>0</v>
      </c>
      <c r="R121" s="156">
        <f t="shared" si="15"/>
        <v>0</v>
      </c>
      <c r="S121" s="6"/>
    </row>
    <row r="122" spans="1:19" s="103" customFormat="1" ht="36" x14ac:dyDescent="0.2">
      <c r="A122" s="291"/>
      <c r="B122" s="302"/>
      <c r="C122" s="65" t="s">
        <v>242</v>
      </c>
      <c r="D122" s="65" t="s">
        <v>65</v>
      </c>
      <c r="E122" s="66" t="s">
        <v>342</v>
      </c>
      <c r="F122" s="68" t="s">
        <v>133</v>
      </c>
      <c r="G122" s="101"/>
      <c r="H122" s="104" t="str">
        <f>IF(ISBLANK(H112),"Waiting",H112)</f>
        <v>No</v>
      </c>
      <c r="I122" s="3"/>
      <c r="J122" s="156" t="s">
        <v>13</v>
      </c>
      <c r="K122" s="156">
        <f t="shared" si="11"/>
        <v>0</v>
      </c>
      <c r="L122" s="156">
        <f t="shared" si="8"/>
        <v>0</v>
      </c>
      <c r="M122" s="156">
        <f t="shared" si="9"/>
        <v>0</v>
      </c>
      <c r="N122" s="156">
        <f t="shared" si="10"/>
        <v>0</v>
      </c>
      <c r="O122" s="156">
        <f t="shared" si="12"/>
        <v>0</v>
      </c>
      <c r="P122" s="156">
        <f t="shared" si="13"/>
        <v>0</v>
      </c>
      <c r="Q122" s="156">
        <f t="shared" si="14"/>
        <v>0</v>
      </c>
      <c r="R122" s="156">
        <f t="shared" si="15"/>
        <v>0</v>
      </c>
      <c r="S122" s="6"/>
    </row>
    <row r="123" spans="1:19" s="93" customFormat="1" ht="36" x14ac:dyDescent="0.2">
      <c r="A123" s="291"/>
      <c r="B123" s="302"/>
      <c r="C123" s="57" t="s">
        <v>247</v>
      </c>
      <c r="D123" s="57" t="s">
        <v>65</v>
      </c>
      <c r="E123" s="78" t="s">
        <v>618</v>
      </c>
      <c r="F123" s="79" t="s">
        <v>138</v>
      </c>
      <c r="G123" s="96"/>
      <c r="H123" s="130" t="s">
        <v>649</v>
      </c>
      <c r="I123" s="3"/>
      <c r="J123" s="156" t="s">
        <v>13</v>
      </c>
      <c r="K123" s="156">
        <f t="shared" si="11"/>
        <v>0</v>
      </c>
      <c r="L123" s="156">
        <f t="shared" si="8"/>
        <v>0</v>
      </c>
      <c r="M123" s="156">
        <f t="shared" si="9"/>
        <v>0</v>
      </c>
      <c r="N123" s="156">
        <f t="shared" si="10"/>
        <v>0</v>
      </c>
      <c r="O123" s="156">
        <f t="shared" si="12"/>
        <v>0</v>
      </c>
      <c r="P123" s="156">
        <f t="shared" si="13"/>
        <v>0</v>
      </c>
      <c r="Q123" s="156">
        <f t="shared" si="14"/>
        <v>0</v>
      </c>
      <c r="R123" s="156">
        <f t="shared" si="15"/>
        <v>0</v>
      </c>
      <c r="S123" s="6"/>
    </row>
    <row r="124" spans="1:19" s="93" customFormat="1" ht="36" x14ac:dyDescent="0.2">
      <c r="A124" s="291"/>
      <c r="B124" s="302"/>
      <c r="C124" s="65" t="s">
        <v>243</v>
      </c>
      <c r="D124" s="65" t="s">
        <v>65</v>
      </c>
      <c r="E124" s="66" t="s">
        <v>343</v>
      </c>
      <c r="F124" s="68" t="s">
        <v>134</v>
      </c>
      <c r="G124" s="101"/>
      <c r="H124" s="104" t="str">
        <f>IF(ISBLANK(H113),"Waiting",H113)</f>
        <v>No</v>
      </c>
      <c r="I124" s="3"/>
      <c r="J124" s="156" t="s">
        <v>13</v>
      </c>
      <c r="K124" s="156">
        <f t="shared" si="11"/>
        <v>0</v>
      </c>
      <c r="L124" s="156">
        <f t="shared" si="8"/>
        <v>0</v>
      </c>
      <c r="M124" s="156">
        <f t="shared" si="9"/>
        <v>0</v>
      </c>
      <c r="N124" s="156">
        <f t="shared" si="10"/>
        <v>0</v>
      </c>
      <c r="O124" s="156">
        <f t="shared" si="12"/>
        <v>0</v>
      </c>
      <c r="P124" s="156">
        <f t="shared" si="13"/>
        <v>0</v>
      </c>
      <c r="Q124" s="156">
        <f t="shared" si="14"/>
        <v>0</v>
      </c>
      <c r="R124" s="156">
        <f t="shared" si="15"/>
        <v>0</v>
      </c>
      <c r="S124" s="6"/>
    </row>
    <row r="125" spans="1:19" s="93" customFormat="1" ht="36" x14ac:dyDescent="0.2">
      <c r="A125" s="291"/>
      <c r="B125" s="302"/>
      <c r="C125" s="65" t="s">
        <v>245</v>
      </c>
      <c r="D125" s="65" t="s">
        <v>65</v>
      </c>
      <c r="E125" s="66" t="s">
        <v>344</v>
      </c>
      <c r="F125" s="68" t="s">
        <v>136</v>
      </c>
      <c r="G125" s="101"/>
      <c r="H125" s="104" t="str">
        <f>IF(ISBLANK(H115),"Waiting",H115)</f>
        <v>No</v>
      </c>
      <c r="I125" s="3"/>
      <c r="J125" s="156" t="s">
        <v>13</v>
      </c>
      <c r="K125" s="156">
        <f t="shared" si="11"/>
        <v>0</v>
      </c>
      <c r="L125" s="156">
        <f t="shared" si="8"/>
        <v>0</v>
      </c>
      <c r="M125" s="156">
        <f t="shared" si="9"/>
        <v>0</v>
      </c>
      <c r="N125" s="156">
        <f t="shared" si="10"/>
        <v>0</v>
      </c>
      <c r="O125" s="156">
        <f t="shared" si="12"/>
        <v>0</v>
      </c>
      <c r="P125" s="156">
        <f t="shared" si="13"/>
        <v>0</v>
      </c>
      <c r="Q125" s="156">
        <f t="shared" si="14"/>
        <v>0</v>
      </c>
      <c r="R125" s="156">
        <f t="shared" si="15"/>
        <v>0</v>
      </c>
      <c r="S125" s="6"/>
    </row>
    <row r="126" spans="1:19" s="93" customFormat="1" ht="54" x14ac:dyDescent="0.2">
      <c r="A126" s="291"/>
      <c r="B126" s="302"/>
      <c r="C126" s="65" t="s">
        <v>244</v>
      </c>
      <c r="D126" s="65" t="s">
        <v>65</v>
      </c>
      <c r="E126" s="66" t="s">
        <v>324</v>
      </c>
      <c r="F126" s="68" t="s">
        <v>135</v>
      </c>
      <c r="G126" s="101"/>
      <c r="H126" s="104" t="str">
        <f>IF(ISBLANK(H114),"Waiting",H114)</f>
        <v>No</v>
      </c>
      <c r="I126" s="3"/>
      <c r="J126" s="156" t="s">
        <v>13</v>
      </c>
      <c r="K126" s="156">
        <f t="shared" si="11"/>
        <v>0</v>
      </c>
      <c r="L126" s="156">
        <f t="shared" si="8"/>
        <v>0</v>
      </c>
      <c r="M126" s="156">
        <f t="shared" si="9"/>
        <v>0</v>
      </c>
      <c r="N126" s="156">
        <f t="shared" si="10"/>
        <v>0</v>
      </c>
      <c r="O126" s="156">
        <f t="shared" si="12"/>
        <v>0</v>
      </c>
      <c r="P126" s="156">
        <f t="shared" si="13"/>
        <v>0</v>
      </c>
      <c r="Q126" s="156">
        <f t="shared" si="14"/>
        <v>0</v>
      </c>
      <c r="R126" s="156">
        <f t="shared" si="15"/>
        <v>0</v>
      </c>
      <c r="S126" s="6"/>
    </row>
    <row r="127" spans="1:19" s="93" customFormat="1" ht="36" x14ac:dyDescent="0.2">
      <c r="A127" s="291"/>
      <c r="B127" s="302"/>
      <c r="C127" s="65" t="s">
        <v>237</v>
      </c>
      <c r="D127" s="65" t="s">
        <v>65</v>
      </c>
      <c r="E127" s="66" t="s">
        <v>340</v>
      </c>
      <c r="F127" s="68" t="s">
        <v>130</v>
      </c>
      <c r="G127" s="101"/>
      <c r="H127" s="104" t="str">
        <f>IF(ISBLANK(H103),"Waiting",H103)</f>
        <v>No</v>
      </c>
      <c r="I127" s="9"/>
      <c r="J127" s="156" t="s">
        <v>13</v>
      </c>
      <c r="K127" s="156">
        <f t="shared" si="11"/>
        <v>0</v>
      </c>
      <c r="L127" s="156">
        <f t="shared" si="8"/>
        <v>0</v>
      </c>
      <c r="M127" s="156">
        <f t="shared" si="9"/>
        <v>0</v>
      </c>
      <c r="N127" s="156">
        <f t="shared" si="10"/>
        <v>0</v>
      </c>
      <c r="O127" s="156">
        <f t="shared" si="12"/>
        <v>0</v>
      </c>
      <c r="P127" s="156">
        <f t="shared" si="13"/>
        <v>0</v>
      </c>
      <c r="Q127" s="156">
        <f t="shared" si="14"/>
        <v>0</v>
      </c>
      <c r="R127" s="156">
        <f t="shared" si="15"/>
        <v>0</v>
      </c>
      <c r="S127" s="10"/>
    </row>
    <row r="128" spans="1:19" s="93" customFormat="1" ht="36" x14ac:dyDescent="0.2">
      <c r="A128" s="291"/>
      <c r="B128" s="302"/>
      <c r="C128" s="199" t="s">
        <v>558</v>
      </c>
      <c r="D128" s="200" t="s">
        <v>65</v>
      </c>
      <c r="E128" s="201" t="s">
        <v>537</v>
      </c>
      <c r="F128" s="202"/>
      <c r="G128" s="101"/>
      <c r="H128" s="130"/>
      <c r="I128" s="9"/>
      <c r="J128" s="156" t="s">
        <v>13</v>
      </c>
      <c r="K128" s="156">
        <f t="shared" si="11"/>
        <v>0</v>
      </c>
      <c r="L128" s="156">
        <f t="shared" si="8"/>
        <v>0</v>
      </c>
      <c r="M128" s="156">
        <f t="shared" si="9"/>
        <v>0</v>
      </c>
      <c r="N128" s="156">
        <f t="shared" si="10"/>
        <v>0</v>
      </c>
      <c r="O128" s="156">
        <f t="shared" si="12"/>
        <v>0</v>
      </c>
      <c r="P128" s="156">
        <f t="shared" si="13"/>
        <v>0</v>
      </c>
      <c r="Q128" s="156">
        <f t="shared" si="14"/>
        <v>0</v>
      </c>
      <c r="R128" s="156">
        <f t="shared" si="15"/>
        <v>0</v>
      </c>
      <c r="S128" s="10"/>
    </row>
    <row r="129" spans="1:19" s="93" customFormat="1" ht="36" x14ac:dyDescent="0.2">
      <c r="A129" s="291"/>
      <c r="B129" s="302"/>
      <c r="C129" s="205" t="s">
        <v>575</v>
      </c>
      <c r="D129" s="206" t="s">
        <v>66</v>
      </c>
      <c r="E129" s="207" t="s">
        <v>538</v>
      </c>
      <c r="F129" s="202"/>
      <c r="G129" s="101"/>
      <c r="H129" s="132" t="s">
        <v>649</v>
      </c>
      <c r="I129" s="9"/>
      <c r="J129" s="156" t="s">
        <v>13</v>
      </c>
      <c r="K129" s="156">
        <f t="shared" si="11"/>
        <v>0</v>
      </c>
      <c r="L129" s="156">
        <f t="shared" si="8"/>
        <v>0</v>
      </c>
      <c r="M129" s="156">
        <f t="shared" si="9"/>
        <v>0</v>
      </c>
      <c r="N129" s="156">
        <f t="shared" si="10"/>
        <v>0</v>
      </c>
      <c r="O129" s="156">
        <f t="shared" si="12"/>
        <v>0</v>
      </c>
      <c r="P129" s="156">
        <f t="shared" si="13"/>
        <v>0</v>
      </c>
      <c r="Q129" s="156">
        <f t="shared" si="14"/>
        <v>0</v>
      </c>
      <c r="R129" s="156">
        <f t="shared" si="15"/>
        <v>0</v>
      </c>
      <c r="S129" s="10"/>
    </row>
    <row r="130" spans="1:19" s="93" customFormat="1" ht="91" thickBot="1" x14ac:dyDescent="0.25">
      <c r="A130" s="292"/>
      <c r="B130" s="303"/>
      <c r="C130" s="57" t="s">
        <v>468</v>
      </c>
      <c r="D130" s="57" t="s">
        <v>390</v>
      </c>
      <c r="E130" s="78" t="s">
        <v>458</v>
      </c>
      <c r="F130" s="79"/>
      <c r="G130" s="101"/>
      <c r="H130" s="132" t="s">
        <v>650</v>
      </c>
      <c r="I130" s="7" t="s">
        <v>737</v>
      </c>
      <c r="J130" s="158" t="s">
        <v>13</v>
      </c>
      <c r="K130" s="158">
        <f t="shared" si="11"/>
        <v>0</v>
      </c>
      <c r="L130" s="158">
        <f t="shared" si="8"/>
        <v>0</v>
      </c>
      <c r="M130" s="158">
        <f t="shared" si="9"/>
        <v>0</v>
      </c>
      <c r="N130" s="158">
        <f t="shared" si="10"/>
        <v>0</v>
      </c>
      <c r="O130" s="158">
        <f t="shared" si="12"/>
        <v>0</v>
      </c>
      <c r="P130" s="158">
        <f t="shared" si="13"/>
        <v>0</v>
      </c>
      <c r="Q130" s="158">
        <f t="shared" si="14"/>
        <v>0</v>
      </c>
      <c r="R130" s="158">
        <f t="shared" si="15"/>
        <v>0</v>
      </c>
      <c r="S130" s="245"/>
    </row>
    <row r="131" spans="1:19" s="93" customFormat="1" ht="55" thickTop="1" x14ac:dyDescent="0.2">
      <c r="A131" s="293" t="s">
        <v>14</v>
      </c>
      <c r="B131" s="293" t="s">
        <v>45</v>
      </c>
      <c r="C131" s="62" t="s">
        <v>248</v>
      </c>
      <c r="D131" s="62" t="s">
        <v>65</v>
      </c>
      <c r="E131" s="67" t="s">
        <v>346</v>
      </c>
      <c r="F131" s="81" t="s">
        <v>139</v>
      </c>
      <c r="G131" s="96"/>
      <c r="H131" s="129" t="s">
        <v>649</v>
      </c>
      <c r="I131" s="4"/>
      <c r="J131" s="155" t="s">
        <v>14</v>
      </c>
      <c r="K131" s="155">
        <f t="shared" si="11"/>
        <v>0</v>
      </c>
      <c r="L131" s="155">
        <f t="shared" ref="L131:L195" si="16">IF(AND($H131="Yes",NOT(ISERROR(SEARCH("-L-",$C131)))),1,0)</f>
        <v>0</v>
      </c>
      <c r="M131" s="155">
        <f t="shared" ref="M131:M195" si="17">IF(AND($H131="Yes",NOT(ISERROR(SEARCH("-U-",$C131)))),1,0)</f>
        <v>0</v>
      </c>
      <c r="N131" s="155">
        <f t="shared" ref="N131:N195" si="18">IF(AND($H131="Yes",NOT(ISERROR(SEARCH("-P-",$C131)))),1,0)</f>
        <v>0</v>
      </c>
      <c r="O131" s="157">
        <f t="shared" si="12"/>
        <v>0</v>
      </c>
      <c r="P131" s="157">
        <f t="shared" si="13"/>
        <v>0</v>
      </c>
      <c r="Q131" s="157">
        <f t="shared" si="14"/>
        <v>0</v>
      </c>
      <c r="R131" s="157">
        <f t="shared" si="15"/>
        <v>0</v>
      </c>
      <c r="S131" s="5"/>
    </row>
    <row r="132" spans="1:19" s="93" customFormat="1" ht="90" x14ac:dyDescent="0.2">
      <c r="A132" s="289"/>
      <c r="B132" s="289"/>
      <c r="C132" s="80" t="s">
        <v>241</v>
      </c>
      <c r="D132" s="80" t="s">
        <v>65</v>
      </c>
      <c r="E132" s="75" t="s">
        <v>323</v>
      </c>
      <c r="F132" s="76" t="s">
        <v>527</v>
      </c>
      <c r="G132" s="109"/>
      <c r="H132" s="104" t="str">
        <f>IF(ISBLANK(H111),"Waiting",H111)</f>
        <v>No</v>
      </c>
      <c r="I132" s="3"/>
      <c r="J132" s="156" t="s">
        <v>14</v>
      </c>
      <c r="K132" s="156">
        <f t="shared" ref="K132:K196" si="19">IF(AND($H132="Yes",NOT(ISERROR(SEARCH("-H-",$C132)))),1,0)</f>
        <v>0</v>
      </c>
      <c r="L132" s="156">
        <f t="shared" si="16"/>
        <v>0</v>
      </c>
      <c r="M132" s="156">
        <f t="shared" si="17"/>
        <v>0</v>
      </c>
      <c r="N132" s="156">
        <f t="shared" si="18"/>
        <v>0</v>
      </c>
      <c r="O132" s="156">
        <f t="shared" si="12"/>
        <v>0</v>
      </c>
      <c r="P132" s="156">
        <f t="shared" si="13"/>
        <v>0</v>
      </c>
      <c r="Q132" s="156">
        <f t="shared" si="14"/>
        <v>0</v>
      </c>
      <c r="R132" s="156">
        <f t="shared" si="15"/>
        <v>0</v>
      </c>
      <c r="S132" s="128"/>
    </row>
    <row r="133" spans="1:19" s="93" customFormat="1" ht="36" x14ac:dyDescent="0.2">
      <c r="A133" s="289"/>
      <c r="B133" s="289"/>
      <c r="C133" s="193" t="s">
        <v>559</v>
      </c>
      <c r="D133" s="194" t="s">
        <v>65</v>
      </c>
      <c r="E133" s="195" t="s">
        <v>537</v>
      </c>
      <c r="F133" s="203"/>
      <c r="G133" s="109"/>
      <c r="H133" s="130"/>
      <c r="I133" s="3"/>
      <c r="J133" s="156" t="s">
        <v>14</v>
      </c>
      <c r="K133" s="156">
        <f t="shared" si="19"/>
        <v>0</v>
      </c>
      <c r="L133" s="156">
        <f t="shared" si="16"/>
        <v>0</v>
      </c>
      <c r="M133" s="156">
        <f t="shared" si="17"/>
        <v>0</v>
      </c>
      <c r="N133" s="156">
        <f t="shared" si="18"/>
        <v>0</v>
      </c>
      <c r="O133" s="156">
        <f t="shared" si="12"/>
        <v>0</v>
      </c>
      <c r="P133" s="156">
        <f t="shared" si="13"/>
        <v>0</v>
      </c>
      <c r="Q133" s="156">
        <f t="shared" si="14"/>
        <v>0</v>
      </c>
      <c r="R133" s="156">
        <f t="shared" si="15"/>
        <v>0</v>
      </c>
      <c r="S133" s="128"/>
    </row>
    <row r="134" spans="1:19" s="93" customFormat="1" ht="36" x14ac:dyDescent="0.2">
      <c r="A134" s="289"/>
      <c r="B134" s="289"/>
      <c r="C134" s="196" t="s">
        <v>576</v>
      </c>
      <c r="D134" s="197" t="s">
        <v>66</v>
      </c>
      <c r="E134" s="198" t="s">
        <v>538</v>
      </c>
      <c r="F134" s="203"/>
      <c r="G134" s="109"/>
      <c r="H134" s="130"/>
      <c r="I134" s="3"/>
      <c r="J134" s="156" t="s">
        <v>14</v>
      </c>
      <c r="K134" s="156">
        <f t="shared" si="19"/>
        <v>0</v>
      </c>
      <c r="L134" s="156">
        <f t="shared" si="16"/>
        <v>0</v>
      </c>
      <c r="M134" s="156">
        <f t="shared" si="17"/>
        <v>0</v>
      </c>
      <c r="N134" s="156">
        <f t="shared" si="18"/>
        <v>0</v>
      </c>
      <c r="O134" s="156">
        <f t="shared" si="12"/>
        <v>0</v>
      </c>
      <c r="P134" s="156">
        <f t="shared" si="13"/>
        <v>0</v>
      </c>
      <c r="Q134" s="156">
        <f t="shared" si="14"/>
        <v>0</v>
      </c>
      <c r="R134" s="156">
        <f t="shared" si="15"/>
        <v>0</v>
      </c>
      <c r="S134" s="128"/>
    </row>
    <row r="135" spans="1:19" s="93" customFormat="1" ht="127" thickBot="1" x14ac:dyDescent="0.25">
      <c r="A135" s="297"/>
      <c r="B135" s="297"/>
      <c r="C135" s="62" t="s">
        <v>469</v>
      </c>
      <c r="D135" s="62" t="s">
        <v>390</v>
      </c>
      <c r="E135" s="67" t="s">
        <v>458</v>
      </c>
      <c r="F135" s="81"/>
      <c r="G135" s="109"/>
      <c r="H135" s="130"/>
      <c r="I135" s="252" t="s">
        <v>738</v>
      </c>
      <c r="J135" s="156" t="s">
        <v>14</v>
      </c>
      <c r="K135" s="156">
        <f t="shared" si="19"/>
        <v>0</v>
      </c>
      <c r="L135" s="156">
        <f t="shared" si="16"/>
        <v>0</v>
      </c>
      <c r="M135" s="156">
        <f t="shared" si="17"/>
        <v>0</v>
      </c>
      <c r="N135" s="156">
        <f t="shared" si="18"/>
        <v>0</v>
      </c>
      <c r="O135" s="158">
        <f t="shared" ref="O135:O198" si="20">IF(AND($H135="Split",$D135="High"),1,0)</f>
        <v>0</v>
      </c>
      <c r="P135" s="158">
        <f t="shared" ref="P135:P198" si="21">IF(AND($H135="Split",$D135="Low"),1,0)</f>
        <v>0</v>
      </c>
      <c r="Q135" s="158">
        <f t="shared" ref="Q135:Q198" si="22">IF(AND($H135="Split",$D135="Unlikely"),1,0)</f>
        <v>0</v>
      </c>
      <c r="R135" s="158">
        <f t="shared" ref="R135:R198" si="23">IF(AND($H135="Split",$D135="Moderate"),1,0)</f>
        <v>0</v>
      </c>
      <c r="S135" s="139"/>
    </row>
    <row r="136" spans="1:19" s="103" customFormat="1" ht="37" thickTop="1" x14ac:dyDescent="0.2">
      <c r="A136" s="290" t="s">
        <v>15</v>
      </c>
      <c r="B136" s="290" t="s">
        <v>46</v>
      </c>
      <c r="C136" s="65" t="s">
        <v>232</v>
      </c>
      <c r="D136" s="65" t="s">
        <v>65</v>
      </c>
      <c r="E136" s="66" t="s">
        <v>347</v>
      </c>
      <c r="F136" s="68" t="s">
        <v>125</v>
      </c>
      <c r="G136" s="101"/>
      <c r="H136" s="106" t="str">
        <f t="shared" ref="H136:H142" si="24">IF(ISBLANK(H98),"Waiting",H98)</f>
        <v>No</v>
      </c>
      <c r="I136" s="4"/>
      <c r="J136" s="155" t="s">
        <v>15</v>
      </c>
      <c r="K136" s="155">
        <f t="shared" si="19"/>
        <v>0</v>
      </c>
      <c r="L136" s="155">
        <f t="shared" si="16"/>
        <v>0</v>
      </c>
      <c r="M136" s="155">
        <f t="shared" si="17"/>
        <v>0</v>
      </c>
      <c r="N136" s="155">
        <f t="shared" si="18"/>
        <v>0</v>
      </c>
      <c r="O136" s="157">
        <f t="shared" si="20"/>
        <v>0</v>
      </c>
      <c r="P136" s="157">
        <f t="shared" si="21"/>
        <v>0</v>
      </c>
      <c r="Q136" s="157">
        <f t="shared" si="22"/>
        <v>0</v>
      </c>
      <c r="R136" s="157">
        <f t="shared" si="23"/>
        <v>0</v>
      </c>
      <c r="S136" s="5"/>
    </row>
    <row r="137" spans="1:19" s="103" customFormat="1" ht="54" x14ac:dyDescent="0.2">
      <c r="A137" s="291"/>
      <c r="B137" s="291"/>
      <c r="C137" s="65" t="s">
        <v>233</v>
      </c>
      <c r="D137" s="65" t="s">
        <v>65</v>
      </c>
      <c r="E137" s="66" t="s">
        <v>336</v>
      </c>
      <c r="F137" s="68" t="s">
        <v>126</v>
      </c>
      <c r="G137" s="101"/>
      <c r="H137" s="104" t="str">
        <f t="shared" si="24"/>
        <v>No</v>
      </c>
      <c r="I137" s="3"/>
      <c r="J137" s="156" t="s">
        <v>15</v>
      </c>
      <c r="K137" s="156">
        <f t="shared" si="19"/>
        <v>0</v>
      </c>
      <c r="L137" s="156">
        <f t="shared" si="16"/>
        <v>0</v>
      </c>
      <c r="M137" s="156">
        <f t="shared" si="17"/>
        <v>0</v>
      </c>
      <c r="N137" s="156">
        <f t="shared" si="18"/>
        <v>0</v>
      </c>
      <c r="O137" s="156">
        <f t="shared" si="20"/>
        <v>0</v>
      </c>
      <c r="P137" s="156">
        <f t="shared" si="21"/>
        <v>0</v>
      </c>
      <c r="Q137" s="156">
        <f t="shared" si="22"/>
        <v>0</v>
      </c>
      <c r="R137" s="156">
        <f t="shared" si="23"/>
        <v>0</v>
      </c>
      <c r="S137" s="6"/>
    </row>
    <row r="138" spans="1:19" s="103" customFormat="1" ht="342" x14ac:dyDescent="0.2">
      <c r="A138" s="291"/>
      <c r="B138" s="291"/>
      <c r="C138" s="65" t="s">
        <v>234</v>
      </c>
      <c r="D138" s="65" t="s">
        <v>65</v>
      </c>
      <c r="E138" s="66" t="s">
        <v>337</v>
      </c>
      <c r="F138" s="68" t="s">
        <v>127</v>
      </c>
      <c r="G138" s="101"/>
      <c r="H138" s="104" t="str">
        <f t="shared" si="24"/>
        <v>Yes</v>
      </c>
      <c r="I138" s="255" t="s">
        <v>754</v>
      </c>
      <c r="J138" s="256" t="s">
        <v>15</v>
      </c>
      <c r="K138" s="256">
        <f t="shared" si="19"/>
        <v>1</v>
      </c>
      <c r="L138" s="256">
        <f t="shared" si="16"/>
        <v>0</v>
      </c>
      <c r="M138" s="256">
        <f t="shared" si="17"/>
        <v>0</v>
      </c>
      <c r="N138" s="256">
        <f t="shared" si="18"/>
        <v>0</v>
      </c>
      <c r="O138" s="256">
        <f t="shared" si="20"/>
        <v>0</v>
      </c>
      <c r="P138" s="256">
        <f t="shared" si="21"/>
        <v>0</v>
      </c>
      <c r="Q138" s="256">
        <f t="shared" si="22"/>
        <v>0</v>
      </c>
      <c r="R138" s="256">
        <f t="shared" si="23"/>
        <v>0</v>
      </c>
      <c r="S138" s="257" t="s">
        <v>758</v>
      </c>
    </row>
    <row r="139" spans="1:19" s="103" customFormat="1" ht="20" x14ac:dyDescent="0.2">
      <c r="A139" s="291"/>
      <c r="B139" s="291"/>
      <c r="C139" s="65" t="s">
        <v>235</v>
      </c>
      <c r="D139" s="65" t="s">
        <v>65</v>
      </c>
      <c r="E139" s="66" t="s">
        <v>338</v>
      </c>
      <c r="F139" s="68" t="s">
        <v>128</v>
      </c>
      <c r="G139" s="101"/>
      <c r="H139" s="104" t="str">
        <f t="shared" si="24"/>
        <v>No</v>
      </c>
      <c r="I139" s="3"/>
      <c r="J139" s="156" t="s">
        <v>15</v>
      </c>
      <c r="K139" s="156">
        <f t="shared" si="19"/>
        <v>0</v>
      </c>
      <c r="L139" s="156">
        <f t="shared" si="16"/>
        <v>0</v>
      </c>
      <c r="M139" s="156">
        <f t="shared" si="17"/>
        <v>0</v>
      </c>
      <c r="N139" s="156">
        <f t="shared" si="18"/>
        <v>0</v>
      </c>
      <c r="O139" s="156">
        <f t="shared" si="20"/>
        <v>0</v>
      </c>
      <c r="P139" s="156">
        <f t="shared" si="21"/>
        <v>0</v>
      </c>
      <c r="Q139" s="156">
        <f t="shared" si="22"/>
        <v>0</v>
      </c>
      <c r="R139" s="156">
        <f t="shared" si="23"/>
        <v>0</v>
      </c>
      <c r="S139" s="6"/>
    </row>
    <row r="140" spans="1:19" s="103" customFormat="1" ht="20" x14ac:dyDescent="0.2">
      <c r="A140" s="291"/>
      <c r="B140" s="291"/>
      <c r="C140" s="65" t="s">
        <v>236</v>
      </c>
      <c r="D140" s="65" t="s">
        <v>65</v>
      </c>
      <c r="E140" s="66" t="s">
        <v>339</v>
      </c>
      <c r="F140" s="68" t="s">
        <v>129</v>
      </c>
      <c r="G140" s="101"/>
      <c r="H140" s="104" t="str">
        <f t="shared" si="24"/>
        <v>No</v>
      </c>
      <c r="I140" s="3"/>
      <c r="J140" s="156" t="s">
        <v>15</v>
      </c>
      <c r="K140" s="156">
        <f t="shared" si="19"/>
        <v>0</v>
      </c>
      <c r="L140" s="156">
        <f t="shared" si="16"/>
        <v>0</v>
      </c>
      <c r="M140" s="156">
        <f t="shared" si="17"/>
        <v>0</v>
      </c>
      <c r="N140" s="156">
        <f t="shared" si="18"/>
        <v>0</v>
      </c>
      <c r="O140" s="156">
        <f t="shared" si="20"/>
        <v>0</v>
      </c>
      <c r="P140" s="156">
        <f t="shared" si="21"/>
        <v>0</v>
      </c>
      <c r="Q140" s="156">
        <f t="shared" si="22"/>
        <v>0</v>
      </c>
      <c r="R140" s="156">
        <f t="shared" si="23"/>
        <v>0</v>
      </c>
      <c r="S140" s="6"/>
    </row>
    <row r="141" spans="1:19" s="103" customFormat="1" ht="36" x14ac:dyDescent="0.2">
      <c r="A141" s="291"/>
      <c r="B141" s="291"/>
      <c r="C141" s="65" t="s">
        <v>237</v>
      </c>
      <c r="D141" s="65" t="s">
        <v>65</v>
      </c>
      <c r="E141" s="66" t="s">
        <v>340</v>
      </c>
      <c r="F141" s="68" t="s">
        <v>130</v>
      </c>
      <c r="G141" s="101"/>
      <c r="H141" s="104" t="str">
        <f t="shared" si="24"/>
        <v>No</v>
      </c>
      <c r="I141" s="3"/>
      <c r="J141" s="156" t="s">
        <v>15</v>
      </c>
      <c r="K141" s="156">
        <f t="shared" si="19"/>
        <v>0</v>
      </c>
      <c r="L141" s="156">
        <f t="shared" si="16"/>
        <v>0</v>
      </c>
      <c r="M141" s="156">
        <f t="shared" si="17"/>
        <v>0</v>
      </c>
      <c r="N141" s="156">
        <f t="shared" si="18"/>
        <v>0</v>
      </c>
      <c r="O141" s="156">
        <f t="shared" si="20"/>
        <v>0</v>
      </c>
      <c r="P141" s="156">
        <f t="shared" si="21"/>
        <v>0</v>
      </c>
      <c r="Q141" s="156">
        <f t="shared" si="22"/>
        <v>0</v>
      </c>
      <c r="R141" s="156">
        <f t="shared" si="23"/>
        <v>0</v>
      </c>
      <c r="S141" s="6"/>
    </row>
    <row r="142" spans="1:19" s="103" customFormat="1" ht="36" x14ac:dyDescent="0.2">
      <c r="A142" s="291"/>
      <c r="B142" s="291"/>
      <c r="C142" s="65" t="s">
        <v>238</v>
      </c>
      <c r="D142" s="65" t="s">
        <v>65</v>
      </c>
      <c r="E142" s="66" t="s">
        <v>341</v>
      </c>
      <c r="F142" s="68" t="s">
        <v>131</v>
      </c>
      <c r="G142" s="101"/>
      <c r="H142" s="104" t="str">
        <f t="shared" si="24"/>
        <v>No</v>
      </c>
      <c r="I142" s="3"/>
      <c r="J142" s="156" t="s">
        <v>15</v>
      </c>
      <c r="K142" s="156">
        <f t="shared" si="19"/>
        <v>0</v>
      </c>
      <c r="L142" s="156">
        <f t="shared" si="16"/>
        <v>0</v>
      </c>
      <c r="M142" s="156">
        <f t="shared" si="17"/>
        <v>0</v>
      </c>
      <c r="N142" s="156">
        <f t="shared" si="18"/>
        <v>0</v>
      </c>
      <c r="O142" s="156">
        <f t="shared" si="20"/>
        <v>0</v>
      </c>
      <c r="P142" s="156">
        <f t="shared" si="21"/>
        <v>0</v>
      </c>
      <c r="Q142" s="156">
        <f t="shared" si="22"/>
        <v>0</v>
      </c>
      <c r="R142" s="156">
        <f t="shared" si="23"/>
        <v>0</v>
      </c>
      <c r="S142" s="6"/>
    </row>
    <row r="143" spans="1:19" s="103" customFormat="1" ht="36" x14ac:dyDescent="0.2">
      <c r="A143" s="291"/>
      <c r="B143" s="291"/>
      <c r="C143" s="65" t="s">
        <v>239</v>
      </c>
      <c r="D143" s="65" t="s">
        <v>65</v>
      </c>
      <c r="E143" s="66" t="s">
        <v>321</v>
      </c>
      <c r="F143" s="68" t="s">
        <v>528</v>
      </c>
      <c r="G143" s="101"/>
      <c r="H143" s="104" t="str">
        <f>IF(ISBLANK(H109),"Waiting",H109)</f>
        <v>No</v>
      </c>
      <c r="I143" s="3"/>
      <c r="J143" s="156" t="s">
        <v>15</v>
      </c>
      <c r="K143" s="156">
        <f t="shared" si="19"/>
        <v>0</v>
      </c>
      <c r="L143" s="156">
        <f t="shared" si="16"/>
        <v>0</v>
      </c>
      <c r="M143" s="156">
        <f t="shared" si="17"/>
        <v>0</v>
      </c>
      <c r="N143" s="156">
        <f t="shared" si="18"/>
        <v>0</v>
      </c>
      <c r="O143" s="156">
        <f t="shared" si="20"/>
        <v>0</v>
      </c>
      <c r="P143" s="156">
        <f t="shared" si="21"/>
        <v>0</v>
      </c>
      <c r="Q143" s="156">
        <f t="shared" si="22"/>
        <v>0</v>
      </c>
      <c r="R143" s="156">
        <f t="shared" si="23"/>
        <v>0</v>
      </c>
      <c r="S143" s="6"/>
    </row>
    <row r="144" spans="1:19" s="103" customFormat="1" ht="36" x14ac:dyDescent="0.2">
      <c r="A144" s="291"/>
      <c r="B144" s="291"/>
      <c r="C144" s="65" t="s">
        <v>240</v>
      </c>
      <c r="D144" s="65" t="s">
        <v>65</v>
      </c>
      <c r="E144" s="66" t="s">
        <v>322</v>
      </c>
      <c r="F144" s="68" t="s">
        <v>132</v>
      </c>
      <c r="G144" s="101"/>
      <c r="H144" s="104" t="str">
        <f>IF(ISBLANK(H110),"Waiting",H110)</f>
        <v>No</v>
      </c>
      <c r="I144" s="3"/>
      <c r="J144" s="156" t="s">
        <v>15</v>
      </c>
      <c r="K144" s="156">
        <f t="shared" si="19"/>
        <v>0</v>
      </c>
      <c r="L144" s="156">
        <f t="shared" si="16"/>
        <v>0</v>
      </c>
      <c r="M144" s="156">
        <f t="shared" si="17"/>
        <v>0</v>
      </c>
      <c r="N144" s="156">
        <f t="shared" si="18"/>
        <v>0</v>
      </c>
      <c r="O144" s="156">
        <f t="shared" si="20"/>
        <v>0</v>
      </c>
      <c r="P144" s="156">
        <f t="shared" si="21"/>
        <v>0</v>
      </c>
      <c r="Q144" s="156">
        <f t="shared" si="22"/>
        <v>0</v>
      </c>
      <c r="R144" s="156">
        <f t="shared" si="23"/>
        <v>0</v>
      </c>
      <c r="S144" s="6"/>
    </row>
    <row r="145" spans="1:19" s="103" customFormat="1" ht="72" x14ac:dyDescent="0.2">
      <c r="A145" s="291"/>
      <c r="B145" s="291"/>
      <c r="C145" s="65" t="s">
        <v>241</v>
      </c>
      <c r="D145" s="65" t="s">
        <v>65</v>
      </c>
      <c r="E145" s="66" t="s">
        <v>323</v>
      </c>
      <c r="F145" s="68" t="s">
        <v>529</v>
      </c>
      <c r="G145" s="101"/>
      <c r="H145" s="104" t="str">
        <f>IF(ISBLANK(H111),"Waiting",H111)</f>
        <v>No</v>
      </c>
      <c r="I145" s="3"/>
      <c r="J145" s="156" t="s">
        <v>15</v>
      </c>
      <c r="K145" s="156">
        <f t="shared" si="19"/>
        <v>0</v>
      </c>
      <c r="L145" s="156">
        <f t="shared" si="16"/>
        <v>0</v>
      </c>
      <c r="M145" s="156">
        <f t="shared" si="17"/>
        <v>0</v>
      </c>
      <c r="N145" s="156">
        <f t="shared" si="18"/>
        <v>0</v>
      </c>
      <c r="O145" s="156">
        <f t="shared" si="20"/>
        <v>0</v>
      </c>
      <c r="P145" s="156">
        <f t="shared" si="21"/>
        <v>0</v>
      </c>
      <c r="Q145" s="156">
        <f t="shared" si="22"/>
        <v>0</v>
      </c>
      <c r="R145" s="156">
        <f t="shared" si="23"/>
        <v>0</v>
      </c>
      <c r="S145" s="6"/>
    </row>
    <row r="146" spans="1:19" s="103" customFormat="1" ht="36" x14ac:dyDescent="0.2">
      <c r="A146" s="291"/>
      <c r="B146" s="291"/>
      <c r="C146" s="65" t="s">
        <v>242</v>
      </c>
      <c r="D146" s="65" t="s">
        <v>65</v>
      </c>
      <c r="E146" s="66" t="s">
        <v>342</v>
      </c>
      <c r="F146" s="68" t="s">
        <v>133</v>
      </c>
      <c r="G146" s="101"/>
      <c r="H146" s="104" t="str">
        <f>IF(ISBLANK(H112),"Waiting",H112)</f>
        <v>No</v>
      </c>
      <c r="I146" s="3"/>
      <c r="J146" s="156" t="s">
        <v>15</v>
      </c>
      <c r="K146" s="156">
        <f t="shared" si="19"/>
        <v>0</v>
      </c>
      <c r="L146" s="156">
        <f t="shared" si="16"/>
        <v>0</v>
      </c>
      <c r="M146" s="156">
        <f t="shared" si="17"/>
        <v>0</v>
      </c>
      <c r="N146" s="156">
        <f t="shared" si="18"/>
        <v>0</v>
      </c>
      <c r="O146" s="156">
        <f t="shared" si="20"/>
        <v>0</v>
      </c>
      <c r="P146" s="156">
        <f t="shared" si="21"/>
        <v>0</v>
      </c>
      <c r="Q146" s="156">
        <f t="shared" si="22"/>
        <v>0</v>
      </c>
      <c r="R146" s="156">
        <f t="shared" si="23"/>
        <v>0</v>
      </c>
      <c r="S146" s="6"/>
    </row>
    <row r="147" spans="1:19" s="103" customFormat="1" ht="36" x14ac:dyDescent="0.2">
      <c r="A147" s="291"/>
      <c r="B147" s="291"/>
      <c r="C147" s="228" t="s">
        <v>247</v>
      </c>
      <c r="D147" s="228" t="s">
        <v>65</v>
      </c>
      <c r="E147" s="66" t="s">
        <v>618</v>
      </c>
      <c r="F147" s="229" t="s">
        <v>138</v>
      </c>
      <c r="G147" s="101"/>
      <c r="H147" s="104" t="str">
        <f>IF(ISBLANK(H123),"Waiting",H123)</f>
        <v>No</v>
      </c>
      <c r="I147" s="3"/>
      <c r="J147" s="156" t="s">
        <v>15</v>
      </c>
      <c r="K147" s="156">
        <f t="shared" si="19"/>
        <v>0</v>
      </c>
      <c r="L147" s="156">
        <f t="shared" si="16"/>
        <v>0</v>
      </c>
      <c r="M147" s="156">
        <f t="shared" si="17"/>
        <v>0</v>
      </c>
      <c r="N147" s="156">
        <f t="shared" si="18"/>
        <v>0</v>
      </c>
      <c r="O147" s="156">
        <f t="shared" si="20"/>
        <v>0</v>
      </c>
      <c r="P147" s="156">
        <f t="shared" si="21"/>
        <v>0</v>
      </c>
      <c r="Q147" s="156">
        <f t="shared" si="22"/>
        <v>0</v>
      </c>
      <c r="R147" s="156">
        <f t="shared" si="23"/>
        <v>0</v>
      </c>
      <c r="S147" s="6"/>
    </row>
    <row r="148" spans="1:19" s="103" customFormat="1" ht="36" x14ac:dyDescent="0.2">
      <c r="A148" s="291"/>
      <c r="B148" s="291"/>
      <c r="C148" s="65" t="s">
        <v>243</v>
      </c>
      <c r="D148" s="65" t="s">
        <v>65</v>
      </c>
      <c r="E148" s="66" t="s">
        <v>343</v>
      </c>
      <c r="F148" s="68" t="s">
        <v>134</v>
      </c>
      <c r="G148" s="101"/>
      <c r="H148" s="104" t="str">
        <f>IF(ISBLANK(H124),"Waiting",H124)</f>
        <v>No</v>
      </c>
      <c r="I148" s="3"/>
      <c r="J148" s="156" t="s">
        <v>15</v>
      </c>
      <c r="K148" s="156">
        <f t="shared" si="19"/>
        <v>0</v>
      </c>
      <c r="L148" s="156">
        <f t="shared" si="16"/>
        <v>0</v>
      </c>
      <c r="M148" s="156">
        <f t="shared" si="17"/>
        <v>0</v>
      </c>
      <c r="N148" s="156">
        <f t="shared" si="18"/>
        <v>0</v>
      </c>
      <c r="O148" s="156">
        <f t="shared" si="20"/>
        <v>0</v>
      </c>
      <c r="P148" s="156">
        <f t="shared" si="21"/>
        <v>0</v>
      </c>
      <c r="Q148" s="156">
        <f t="shared" si="22"/>
        <v>0</v>
      </c>
      <c r="R148" s="156">
        <f t="shared" si="23"/>
        <v>0</v>
      </c>
      <c r="S148" s="6"/>
    </row>
    <row r="149" spans="1:19" s="103" customFormat="1" ht="36" x14ac:dyDescent="0.2">
      <c r="A149" s="291"/>
      <c r="B149" s="291"/>
      <c r="C149" s="65" t="s">
        <v>245</v>
      </c>
      <c r="D149" s="65" t="s">
        <v>65</v>
      </c>
      <c r="E149" s="66" t="s">
        <v>344</v>
      </c>
      <c r="F149" s="68" t="s">
        <v>136</v>
      </c>
      <c r="G149" s="101"/>
      <c r="H149" s="104" t="str">
        <f>IF(ISBLANK(H125),"Waiting",H125)</f>
        <v>No</v>
      </c>
      <c r="I149" s="3"/>
      <c r="J149" s="156" t="s">
        <v>15</v>
      </c>
      <c r="K149" s="156">
        <f t="shared" si="19"/>
        <v>0</v>
      </c>
      <c r="L149" s="156">
        <f t="shared" si="16"/>
        <v>0</v>
      </c>
      <c r="M149" s="156">
        <f t="shared" si="17"/>
        <v>0</v>
      </c>
      <c r="N149" s="156">
        <f t="shared" si="18"/>
        <v>0</v>
      </c>
      <c r="O149" s="156">
        <f t="shared" si="20"/>
        <v>0</v>
      </c>
      <c r="P149" s="156">
        <f t="shared" si="21"/>
        <v>0</v>
      </c>
      <c r="Q149" s="156">
        <f t="shared" si="22"/>
        <v>0</v>
      </c>
      <c r="R149" s="156">
        <f t="shared" si="23"/>
        <v>0</v>
      </c>
      <c r="S149" s="6"/>
    </row>
    <row r="150" spans="1:19" s="103" customFormat="1" ht="54" x14ac:dyDescent="0.2">
      <c r="A150" s="291"/>
      <c r="B150" s="291"/>
      <c r="C150" s="65" t="s">
        <v>244</v>
      </c>
      <c r="D150" s="65" t="s">
        <v>65</v>
      </c>
      <c r="E150" s="66" t="s">
        <v>324</v>
      </c>
      <c r="F150" s="68" t="s">
        <v>140</v>
      </c>
      <c r="G150" s="101"/>
      <c r="H150" s="104" t="str">
        <f>IF(ISBLANK(H126),"Waiting",H126)</f>
        <v>No</v>
      </c>
      <c r="I150" s="3"/>
      <c r="J150" s="156" t="s">
        <v>15</v>
      </c>
      <c r="K150" s="156">
        <f t="shared" si="19"/>
        <v>0</v>
      </c>
      <c r="L150" s="156">
        <f t="shared" si="16"/>
        <v>0</v>
      </c>
      <c r="M150" s="156">
        <f t="shared" si="17"/>
        <v>0</v>
      </c>
      <c r="N150" s="156">
        <f t="shared" si="18"/>
        <v>0</v>
      </c>
      <c r="O150" s="156">
        <f t="shared" si="20"/>
        <v>0</v>
      </c>
      <c r="P150" s="156">
        <f t="shared" si="21"/>
        <v>0</v>
      </c>
      <c r="Q150" s="156">
        <f t="shared" si="22"/>
        <v>0</v>
      </c>
      <c r="R150" s="156">
        <f t="shared" si="23"/>
        <v>0</v>
      </c>
      <c r="S150" s="6"/>
    </row>
    <row r="151" spans="1:19" s="103" customFormat="1" ht="54" x14ac:dyDescent="0.2">
      <c r="A151" s="291"/>
      <c r="B151" s="291"/>
      <c r="C151" s="65" t="s">
        <v>248</v>
      </c>
      <c r="D151" s="65" t="s">
        <v>65</v>
      </c>
      <c r="E151" s="66" t="s">
        <v>346</v>
      </c>
      <c r="F151" s="68" t="s">
        <v>139</v>
      </c>
      <c r="G151" s="101"/>
      <c r="H151" s="104" t="str">
        <f>IF(ISBLANK(H131),"Waiting",H131)</f>
        <v>No</v>
      </c>
      <c r="I151" s="3"/>
      <c r="J151" s="156" t="s">
        <v>15</v>
      </c>
      <c r="K151" s="156">
        <f t="shared" si="19"/>
        <v>0</v>
      </c>
      <c r="L151" s="156">
        <f t="shared" si="16"/>
        <v>0</v>
      </c>
      <c r="M151" s="156">
        <f t="shared" si="17"/>
        <v>0</v>
      </c>
      <c r="N151" s="156">
        <f t="shared" si="18"/>
        <v>0</v>
      </c>
      <c r="O151" s="156">
        <f t="shared" si="20"/>
        <v>0</v>
      </c>
      <c r="P151" s="156">
        <f t="shared" si="21"/>
        <v>0</v>
      </c>
      <c r="Q151" s="156">
        <f t="shared" si="22"/>
        <v>0</v>
      </c>
      <c r="R151" s="156">
        <f t="shared" si="23"/>
        <v>0</v>
      </c>
      <c r="S151" s="6"/>
    </row>
    <row r="152" spans="1:19" s="103" customFormat="1" ht="54" x14ac:dyDescent="0.2">
      <c r="A152" s="291"/>
      <c r="B152" s="291"/>
      <c r="C152" s="57" t="s">
        <v>249</v>
      </c>
      <c r="D152" s="57" t="s">
        <v>65</v>
      </c>
      <c r="E152" s="78" t="s">
        <v>325</v>
      </c>
      <c r="F152" s="79" t="s">
        <v>521</v>
      </c>
      <c r="G152" s="101"/>
      <c r="H152" s="130" t="s">
        <v>649</v>
      </c>
      <c r="I152" s="9"/>
      <c r="J152" s="156" t="s">
        <v>15</v>
      </c>
      <c r="K152" s="156">
        <f t="shared" si="19"/>
        <v>0</v>
      </c>
      <c r="L152" s="156">
        <f t="shared" si="16"/>
        <v>0</v>
      </c>
      <c r="M152" s="156">
        <f t="shared" si="17"/>
        <v>0</v>
      </c>
      <c r="N152" s="156">
        <f t="shared" si="18"/>
        <v>0</v>
      </c>
      <c r="O152" s="156">
        <f t="shared" si="20"/>
        <v>0</v>
      </c>
      <c r="P152" s="156">
        <f t="shared" si="21"/>
        <v>0</v>
      </c>
      <c r="Q152" s="156">
        <f t="shared" si="22"/>
        <v>0</v>
      </c>
      <c r="R152" s="156">
        <f t="shared" si="23"/>
        <v>0</v>
      </c>
      <c r="S152" s="10"/>
    </row>
    <row r="153" spans="1:19" s="103" customFormat="1" ht="36" x14ac:dyDescent="0.2">
      <c r="A153" s="291"/>
      <c r="B153" s="291"/>
      <c r="C153" s="199" t="s">
        <v>560</v>
      </c>
      <c r="D153" s="200" t="s">
        <v>65</v>
      </c>
      <c r="E153" s="201" t="s">
        <v>537</v>
      </c>
      <c r="F153" s="79"/>
      <c r="G153" s="101"/>
      <c r="H153" s="130"/>
      <c r="I153" s="9"/>
      <c r="J153" s="156" t="s">
        <v>15</v>
      </c>
      <c r="K153" s="156">
        <f t="shared" si="19"/>
        <v>0</v>
      </c>
      <c r="L153" s="156">
        <f t="shared" si="16"/>
        <v>0</v>
      </c>
      <c r="M153" s="156">
        <f t="shared" si="17"/>
        <v>0</v>
      </c>
      <c r="N153" s="156">
        <f t="shared" si="18"/>
        <v>0</v>
      </c>
      <c r="O153" s="156">
        <f t="shared" si="20"/>
        <v>0</v>
      </c>
      <c r="P153" s="156">
        <f t="shared" si="21"/>
        <v>0</v>
      </c>
      <c r="Q153" s="156">
        <f t="shared" si="22"/>
        <v>0</v>
      </c>
      <c r="R153" s="156">
        <f t="shared" si="23"/>
        <v>0</v>
      </c>
      <c r="S153" s="10"/>
    </row>
    <row r="154" spans="1:19" s="103" customFormat="1" ht="36" x14ac:dyDescent="0.2">
      <c r="A154" s="291"/>
      <c r="B154" s="291"/>
      <c r="C154" s="205" t="s">
        <v>577</v>
      </c>
      <c r="D154" s="206" t="s">
        <v>66</v>
      </c>
      <c r="E154" s="207" t="s">
        <v>538</v>
      </c>
      <c r="F154" s="79"/>
      <c r="G154" s="101"/>
      <c r="H154" s="134" t="s">
        <v>649</v>
      </c>
      <c r="I154" s="9"/>
      <c r="J154" s="156" t="s">
        <v>15</v>
      </c>
      <c r="K154" s="156">
        <f t="shared" si="19"/>
        <v>0</v>
      </c>
      <c r="L154" s="156">
        <f t="shared" si="16"/>
        <v>0</v>
      </c>
      <c r="M154" s="156">
        <f t="shared" si="17"/>
        <v>0</v>
      </c>
      <c r="N154" s="156">
        <f t="shared" si="18"/>
        <v>0</v>
      </c>
      <c r="O154" s="156">
        <f t="shared" si="20"/>
        <v>0</v>
      </c>
      <c r="P154" s="156">
        <f t="shared" si="21"/>
        <v>0</v>
      </c>
      <c r="Q154" s="156">
        <f t="shared" si="22"/>
        <v>0</v>
      </c>
      <c r="R154" s="156">
        <f t="shared" si="23"/>
        <v>0</v>
      </c>
      <c r="S154" s="246"/>
    </row>
    <row r="155" spans="1:19" s="103" customFormat="1" ht="91" thickBot="1" x14ac:dyDescent="0.25">
      <c r="A155" s="291"/>
      <c r="B155" s="291"/>
      <c r="C155" s="57" t="s">
        <v>470</v>
      </c>
      <c r="D155" s="57" t="s">
        <v>390</v>
      </c>
      <c r="E155" s="78" t="s">
        <v>458</v>
      </c>
      <c r="F155" s="79"/>
      <c r="G155" s="101"/>
      <c r="H155" s="140" t="s">
        <v>649</v>
      </c>
      <c r="I155" s="260" t="s">
        <v>739</v>
      </c>
      <c r="J155" s="261" t="s">
        <v>15</v>
      </c>
      <c r="K155" s="261">
        <f t="shared" si="19"/>
        <v>0</v>
      </c>
      <c r="L155" s="261">
        <f t="shared" si="16"/>
        <v>0</v>
      </c>
      <c r="M155" s="261">
        <f t="shared" si="17"/>
        <v>0</v>
      </c>
      <c r="N155" s="261">
        <f t="shared" si="18"/>
        <v>0</v>
      </c>
      <c r="O155" s="261">
        <f t="shared" si="20"/>
        <v>0</v>
      </c>
      <c r="P155" s="261">
        <f t="shared" si="21"/>
        <v>0</v>
      </c>
      <c r="Q155" s="261">
        <f t="shared" si="22"/>
        <v>0</v>
      </c>
      <c r="R155" s="261">
        <f t="shared" si="23"/>
        <v>0</v>
      </c>
      <c r="S155" s="262" t="s">
        <v>759</v>
      </c>
    </row>
    <row r="156" spans="1:19" s="93" customFormat="1" ht="73" thickTop="1" x14ac:dyDescent="0.2">
      <c r="A156" s="293" t="s">
        <v>16</v>
      </c>
      <c r="B156" s="293" t="s">
        <v>47</v>
      </c>
      <c r="C156" s="62" t="s">
        <v>250</v>
      </c>
      <c r="D156" s="62" t="s">
        <v>65</v>
      </c>
      <c r="E156" s="67" t="s">
        <v>348</v>
      </c>
      <c r="F156" s="81" t="s">
        <v>141</v>
      </c>
      <c r="G156" s="96"/>
      <c r="H156" s="129" t="s">
        <v>649</v>
      </c>
      <c r="I156" s="4"/>
      <c r="J156" s="155" t="s">
        <v>16</v>
      </c>
      <c r="K156" s="155">
        <f t="shared" si="19"/>
        <v>0</v>
      </c>
      <c r="L156" s="155">
        <f t="shared" si="16"/>
        <v>0</v>
      </c>
      <c r="M156" s="155">
        <f t="shared" si="17"/>
        <v>0</v>
      </c>
      <c r="N156" s="155">
        <f t="shared" si="18"/>
        <v>0</v>
      </c>
      <c r="O156" s="157">
        <f t="shared" si="20"/>
        <v>0</v>
      </c>
      <c r="P156" s="157">
        <f t="shared" si="21"/>
        <v>0</v>
      </c>
      <c r="Q156" s="157">
        <f t="shared" si="22"/>
        <v>0</v>
      </c>
      <c r="R156" s="157">
        <f t="shared" si="23"/>
        <v>0</v>
      </c>
      <c r="S156" s="5"/>
    </row>
    <row r="157" spans="1:19" s="93" customFormat="1" ht="270" x14ac:dyDescent="0.2">
      <c r="A157" s="289"/>
      <c r="B157" s="289"/>
      <c r="C157" s="62" t="s">
        <v>251</v>
      </c>
      <c r="D157" s="62" t="s">
        <v>65</v>
      </c>
      <c r="E157" s="67" t="s">
        <v>349</v>
      </c>
      <c r="F157" s="81" t="s">
        <v>142</v>
      </c>
      <c r="G157" s="96"/>
      <c r="H157" s="258" t="s">
        <v>649</v>
      </c>
      <c r="I157" s="255" t="s">
        <v>740</v>
      </c>
      <c r="J157" s="256" t="s">
        <v>16</v>
      </c>
      <c r="K157" s="256">
        <f t="shared" si="19"/>
        <v>0</v>
      </c>
      <c r="L157" s="256">
        <f t="shared" si="16"/>
        <v>0</v>
      </c>
      <c r="M157" s="256">
        <f t="shared" si="17"/>
        <v>0</v>
      </c>
      <c r="N157" s="256">
        <f t="shared" si="18"/>
        <v>0</v>
      </c>
      <c r="O157" s="256">
        <f t="shared" si="20"/>
        <v>0</v>
      </c>
      <c r="P157" s="256">
        <f t="shared" si="21"/>
        <v>0</v>
      </c>
      <c r="Q157" s="256">
        <f t="shared" si="22"/>
        <v>0</v>
      </c>
      <c r="R157" s="256">
        <f t="shared" si="23"/>
        <v>0</v>
      </c>
      <c r="S157" s="257" t="s">
        <v>760</v>
      </c>
    </row>
    <row r="158" spans="1:19" s="93" customFormat="1" ht="36" x14ac:dyDescent="0.2">
      <c r="A158" s="289"/>
      <c r="B158" s="289"/>
      <c r="C158" s="62" t="s">
        <v>252</v>
      </c>
      <c r="D158" s="62" t="s">
        <v>65</v>
      </c>
      <c r="E158" s="67" t="s">
        <v>606</v>
      </c>
      <c r="F158" s="81" t="s">
        <v>143</v>
      </c>
      <c r="G158" s="96"/>
      <c r="H158" s="130" t="s">
        <v>649</v>
      </c>
      <c r="I158" s="3"/>
      <c r="J158" s="156" t="s">
        <v>16</v>
      </c>
      <c r="K158" s="156">
        <f t="shared" si="19"/>
        <v>0</v>
      </c>
      <c r="L158" s="156">
        <f t="shared" si="16"/>
        <v>0</v>
      </c>
      <c r="M158" s="156">
        <f t="shared" si="17"/>
        <v>0</v>
      </c>
      <c r="N158" s="156">
        <f t="shared" si="18"/>
        <v>0</v>
      </c>
      <c r="O158" s="156">
        <f t="shared" si="20"/>
        <v>0</v>
      </c>
      <c r="P158" s="156">
        <f t="shared" si="21"/>
        <v>0</v>
      </c>
      <c r="Q158" s="156">
        <f t="shared" si="22"/>
        <v>0</v>
      </c>
      <c r="R158" s="156">
        <f t="shared" si="23"/>
        <v>0</v>
      </c>
      <c r="S158" s="6"/>
    </row>
    <row r="159" spans="1:19" s="93" customFormat="1" ht="36" x14ac:dyDescent="0.2">
      <c r="A159" s="289"/>
      <c r="B159" s="289"/>
      <c r="C159" s="62" t="s">
        <v>253</v>
      </c>
      <c r="D159" s="62" t="s">
        <v>65</v>
      </c>
      <c r="E159" s="67" t="s">
        <v>608</v>
      </c>
      <c r="F159" s="81" t="s">
        <v>609</v>
      </c>
      <c r="G159" s="96"/>
      <c r="H159" s="130" t="s">
        <v>649</v>
      </c>
      <c r="I159" s="3"/>
      <c r="J159" s="156" t="s">
        <v>16</v>
      </c>
      <c r="K159" s="156">
        <f t="shared" si="19"/>
        <v>0</v>
      </c>
      <c r="L159" s="156">
        <f t="shared" si="16"/>
        <v>0</v>
      </c>
      <c r="M159" s="156">
        <f t="shared" si="17"/>
        <v>0</v>
      </c>
      <c r="N159" s="156">
        <f t="shared" si="18"/>
        <v>0</v>
      </c>
      <c r="O159" s="156">
        <f t="shared" si="20"/>
        <v>0</v>
      </c>
      <c r="P159" s="156">
        <f t="shared" si="21"/>
        <v>0</v>
      </c>
      <c r="Q159" s="156">
        <f t="shared" si="22"/>
        <v>0</v>
      </c>
      <c r="R159" s="156">
        <f t="shared" si="23"/>
        <v>0</v>
      </c>
      <c r="S159" s="6"/>
    </row>
    <row r="160" spans="1:19" s="93" customFormat="1" ht="36" x14ac:dyDescent="0.2">
      <c r="A160" s="289"/>
      <c r="B160" s="289"/>
      <c r="C160" s="62" t="s">
        <v>254</v>
      </c>
      <c r="D160" s="62" t="s">
        <v>65</v>
      </c>
      <c r="E160" s="67" t="s">
        <v>326</v>
      </c>
      <c r="F160" s="81" t="s">
        <v>144</v>
      </c>
      <c r="G160" s="96"/>
      <c r="H160" s="130" t="s">
        <v>649</v>
      </c>
      <c r="I160" s="3"/>
      <c r="J160" s="156" t="s">
        <v>16</v>
      </c>
      <c r="K160" s="156">
        <f t="shared" si="19"/>
        <v>0</v>
      </c>
      <c r="L160" s="156">
        <f t="shared" si="16"/>
        <v>0</v>
      </c>
      <c r="M160" s="156">
        <f t="shared" si="17"/>
        <v>0</v>
      </c>
      <c r="N160" s="156">
        <f t="shared" si="18"/>
        <v>0</v>
      </c>
      <c r="O160" s="156">
        <f t="shared" si="20"/>
        <v>0</v>
      </c>
      <c r="P160" s="156">
        <f t="shared" si="21"/>
        <v>0</v>
      </c>
      <c r="Q160" s="156">
        <f t="shared" si="22"/>
        <v>0</v>
      </c>
      <c r="R160" s="156">
        <f t="shared" si="23"/>
        <v>0</v>
      </c>
      <c r="S160" s="6"/>
    </row>
    <row r="161" spans="1:19" s="93" customFormat="1" ht="36" x14ac:dyDescent="0.2">
      <c r="A161" s="289"/>
      <c r="B161" s="289"/>
      <c r="C161" s="62" t="s">
        <v>255</v>
      </c>
      <c r="D161" s="62" t="s">
        <v>65</v>
      </c>
      <c r="E161" s="67" t="s">
        <v>351</v>
      </c>
      <c r="F161" s="81" t="s">
        <v>148</v>
      </c>
      <c r="G161" s="96"/>
      <c r="H161" s="130" t="s">
        <v>649</v>
      </c>
      <c r="I161" s="3"/>
      <c r="J161" s="156" t="s">
        <v>16</v>
      </c>
      <c r="K161" s="156">
        <f t="shared" si="19"/>
        <v>0</v>
      </c>
      <c r="L161" s="156">
        <f t="shared" si="16"/>
        <v>0</v>
      </c>
      <c r="M161" s="156">
        <f t="shared" si="17"/>
        <v>0</v>
      </c>
      <c r="N161" s="156">
        <f t="shared" si="18"/>
        <v>0</v>
      </c>
      <c r="O161" s="156">
        <f t="shared" si="20"/>
        <v>0</v>
      </c>
      <c r="P161" s="156">
        <f t="shared" si="21"/>
        <v>0</v>
      </c>
      <c r="Q161" s="156">
        <f t="shared" si="22"/>
        <v>0</v>
      </c>
      <c r="R161" s="156">
        <f t="shared" si="23"/>
        <v>0</v>
      </c>
      <c r="S161" s="6"/>
    </row>
    <row r="162" spans="1:19" s="93" customFormat="1" ht="36" x14ac:dyDescent="0.2">
      <c r="A162" s="289"/>
      <c r="B162" s="289"/>
      <c r="C162" s="62" t="s">
        <v>607</v>
      </c>
      <c r="D162" s="62" t="s">
        <v>65</v>
      </c>
      <c r="E162" s="67" t="s">
        <v>622</v>
      </c>
      <c r="F162" s="81" t="s">
        <v>610</v>
      </c>
      <c r="G162" s="96"/>
      <c r="H162" s="130" t="s">
        <v>649</v>
      </c>
      <c r="I162" s="3"/>
      <c r="J162" s="156" t="s">
        <v>16</v>
      </c>
      <c r="K162" s="156">
        <f t="shared" si="19"/>
        <v>0</v>
      </c>
      <c r="L162" s="156">
        <f t="shared" si="16"/>
        <v>0</v>
      </c>
      <c r="M162" s="156">
        <f t="shared" si="17"/>
        <v>0</v>
      </c>
      <c r="N162" s="156">
        <f t="shared" si="18"/>
        <v>0</v>
      </c>
      <c r="O162" s="156">
        <f t="shared" si="20"/>
        <v>0</v>
      </c>
      <c r="P162" s="156">
        <f t="shared" si="21"/>
        <v>0</v>
      </c>
      <c r="Q162" s="156">
        <f t="shared" si="22"/>
        <v>0</v>
      </c>
      <c r="R162" s="156">
        <f t="shared" si="23"/>
        <v>0</v>
      </c>
      <c r="S162" s="6"/>
    </row>
    <row r="163" spans="1:19" s="93" customFormat="1" ht="20" x14ac:dyDescent="0.2">
      <c r="A163" s="289"/>
      <c r="B163" s="289"/>
      <c r="C163" s="65" t="s">
        <v>256</v>
      </c>
      <c r="D163" s="65" t="s">
        <v>65</v>
      </c>
      <c r="E163" s="66" t="s">
        <v>352</v>
      </c>
      <c r="F163" s="68" t="s">
        <v>145</v>
      </c>
      <c r="G163" s="101"/>
      <c r="H163" s="104" t="str">
        <f>IF(ISBLANK(H195),"Waiting",H195)</f>
        <v>No</v>
      </c>
      <c r="I163" s="3"/>
      <c r="J163" s="156" t="s">
        <v>16</v>
      </c>
      <c r="K163" s="156">
        <f t="shared" si="19"/>
        <v>0</v>
      </c>
      <c r="L163" s="156">
        <f t="shared" si="16"/>
        <v>0</v>
      </c>
      <c r="M163" s="156">
        <f t="shared" si="17"/>
        <v>0</v>
      </c>
      <c r="N163" s="156">
        <f t="shared" si="18"/>
        <v>0</v>
      </c>
      <c r="O163" s="156">
        <f t="shared" si="20"/>
        <v>0</v>
      </c>
      <c r="P163" s="156">
        <f t="shared" si="21"/>
        <v>0</v>
      </c>
      <c r="Q163" s="156">
        <f t="shared" si="22"/>
        <v>0</v>
      </c>
      <c r="R163" s="156">
        <f t="shared" si="23"/>
        <v>0</v>
      </c>
      <c r="S163" s="6"/>
    </row>
    <row r="164" spans="1:19" s="93" customFormat="1" ht="90" x14ac:dyDescent="0.2">
      <c r="A164" s="289"/>
      <c r="B164" s="289"/>
      <c r="C164" s="228" t="s">
        <v>257</v>
      </c>
      <c r="D164" s="228" t="s">
        <v>66</v>
      </c>
      <c r="E164" s="230" t="s">
        <v>353</v>
      </c>
      <c r="F164" s="229" t="s">
        <v>598</v>
      </c>
      <c r="G164" s="101"/>
      <c r="H164" s="104" t="str">
        <f>IF(ISBLANK(H198),"Waiting",H198)</f>
        <v>Yes</v>
      </c>
      <c r="I164" s="264" t="s">
        <v>762</v>
      </c>
      <c r="J164" s="256" t="s">
        <v>18</v>
      </c>
      <c r="K164" s="256">
        <f t="shared" si="19"/>
        <v>0</v>
      </c>
      <c r="L164" s="256">
        <f t="shared" si="16"/>
        <v>1</v>
      </c>
      <c r="M164" s="256">
        <f t="shared" si="17"/>
        <v>0</v>
      </c>
      <c r="N164" s="256">
        <f t="shared" si="18"/>
        <v>0</v>
      </c>
      <c r="O164" s="256">
        <f t="shared" si="20"/>
        <v>0</v>
      </c>
      <c r="P164" s="256">
        <f t="shared" si="21"/>
        <v>0</v>
      </c>
      <c r="Q164" s="256">
        <f t="shared" si="22"/>
        <v>0</v>
      </c>
      <c r="R164" s="256">
        <f t="shared" si="23"/>
        <v>0</v>
      </c>
      <c r="S164" s="265" t="s">
        <v>763</v>
      </c>
    </row>
    <row r="165" spans="1:19" s="93" customFormat="1" ht="36" x14ac:dyDescent="0.2">
      <c r="A165" s="289"/>
      <c r="B165" s="289"/>
      <c r="C165" s="62" t="s">
        <v>258</v>
      </c>
      <c r="D165" s="62" t="s">
        <v>66</v>
      </c>
      <c r="E165" s="87" t="s">
        <v>594</v>
      </c>
      <c r="F165" s="88" t="s">
        <v>146</v>
      </c>
      <c r="G165" s="101"/>
      <c r="H165" s="130" t="s">
        <v>649</v>
      </c>
      <c r="I165" s="9"/>
      <c r="J165" s="156" t="s">
        <v>16</v>
      </c>
      <c r="K165" s="156">
        <f t="shared" si="19"/>
        <v>0</v>
      </c>
      <c r="L165" s="156">
        <f t="shared" si="16"/>
        <v>0</v>
      </c>
      <c r="M165" s="156">
        <f t="shared" si="17"/>
        <v>0</v>
      </c>
      <c r="N165" s="156">
        <f t="shared" si="18"/>
        <v>0</v>
      </c>
      <c r="O165" s="156">
        <f t="shared" si="20"/>
        <v>0</v>
      </c>
      <c r="P165" s="156">
        <f t="shared" si="21"/>
        <v>0</v>
      </c>
      <c r="Q165" s="156">
        <f t="shared" si="22"/>
        <v>0</v>
      </c>
      <c r="R165" s="156">
        <f t="shared" si="23"/>
        <v>0</v>
      </c>
      <c r="S165" s="10"/>
    </row>
    <row r="166" spans="1:19" s="93" customFormat="1" ht="36" x14ac:dyDescent="0.2">
      <c r="A166" s="289"/>
      <c r="B166" s="289"/>
      <c r="C166" s="193" t="s">
        <v>561</v>
      </c>
      <c r="D166" s="194" t="s">
        <v>65</v>
      </c>
      <c r="E166" s="195" t="s">
        <v>537</v>
      </c>
      <c r="F166" s="88"/>
      <c r="G166" s="101"/>
      <c r="H166" s="130" t="s">
        <v>649</v>
      </c>
      <c r="I166" s="9"/>
      <c r="J166" s="156" t="s">
        <v>16</v>
      </c>
      <c r="K166" s="156">
        <f t="shared" si="19"/>
        <v>0</v>
      </c>
      <c r="L166" s="156">
        <f t="shared" si="16"/>
        <v>0</v>
      </c>
      <c r="M166" s="156">
        <f t="shared" si="17"/>
        <v>0</v>
      </c>
      <c r="N166" s="156">
        <f t="shared" si="18"/>
        <v>0</v>
      </c>
      <c r="O166" s="156">
        <f t="shared" si="20"/>
        <v>0</v>
      </c>
      <c r="P166" s="156">
        <f t="shared" si="21"/>
        <v>0</v>
      </c>
      <c r="Q166" s="156">
        <f t="shared" si="22"/>
        <v>0</v>
      </c>
      <c r="R166" s="156">
        <f t="shared" si="23"/>
        <v>0</v>
      </c>
      <c r="S166" s="10"/>
    </row>
    <row r="167" spans="1:19" s="93" customFormat="1" ht="36" x14ac:dyDescent="0.2">
      <c r="A167" s="289"/>
      <c r="B167" s="289"/>
      <c r="C167" s="196" t="s">
        <v>562</v>
      </c>
      <c r="D167" s="197" t="s">
        <v>66</v>
      </c>
      <c r="E167" s="198" t="s">
        <v>538</v>
      </c>
      <c r="F167" s="88"/>
      <c r="G167" s="101"/>
      <c r="H167" s="130" t="s">
        <v>649</v>
      </c>
      <c r="I167" s="9"/>
      <c r="J167" s="156" t="s">
        <v>16</v>
      </c>
      <c r="K167" s="156">
        <f t="shared" si="19"/>
        <v>0</v>
      </c>
      <c r="L167" s="156">
        <f t="shared" si="16"/>
        <v>0</v>
      </c>
      <c r="M167" s="156">
        <f t="shared" si="17"/>
        <v>0</v>
      </c>
      <c r="N167" s="156">
        <f t="shared" si="18"/>
        <v>0</v>
      </c>
      <c r="O167" s="156">
        <f t="shared" si="20"/>
        <v>0</v>
      </c>
      <c r="P167" s="156">
        <f t="shared" si="21"/>
        <v>0</v>
      </c>
      <c r="Q167" s="156">
        <f t="shared" si="22"/>
        <v>0</v>
      </c>
      <c r="R167" s="156">
        <f t="shared" si="23"/>
        <v>0</v>
      </c>
      <c r="S167" s="10"/>
    </row>
    <row r="168" spans="1:19" s="93" customFormat="1" ht="37" thickBot="1" x14ac:dyDescent="0.25">
      <c r="A168" s="289"/>
      <c r="B168" s="289"/>
      <c r="C168" s="62" t="s">
        <v>471</v>
      </c>
      <c r="D168" s="62" t="s">
        <v>390</v>
      </c>
      <c r="E168" s="87" t="s">
        <v>458</v>
      </c>
      <c r="F168" s="88"/>
      <c r="G168" s="96"/>
      <c r="H168" s="131" t="s">
        <v>649</v>
      </c>
      <c r="I168" s="7" t="s">
        <v>720</v>
      </c>
      <c r="J168" s="158" t="s">
        <v>16</v>
      </c>
      <c r="K168" s="158">
        <f t="shared" si="19"/>
        <v>0</v>
      </c>
      <c r="L168" s="158">
        <f t="shared" si="16"/>
        <v>0</v>
      </c>
      <c r="M168" s="158">
        <f t="shared" si="17"/>
        <v>0</v>
      </c>
      <c r="N168" s="158">
        <f t="shared" si="18"/>
        <v>0</v>
      </c>
      <c r="O168" s="158">
        <f t="shared" si="20"/>
        <v>0</v>
      </c>
      <c r="P168" s="158">
        <f t="shared" si="21"/>
        <v>0</v>
      </c>
      <c r="Q168" s="158">
        <f t="shared" si="22"/>
        <v>0</v>
      </c>
      <c r="R168" s="158">
        <f t="shared" si="23"/>
        <v>0</v>
      </c>
      <c r="S168" s="254"/>
    </row>
    <row r="169" spans="1:19" s="103" customFormat="1" ht="73" thickTop="1" x14ac:dyDescent="0.2">
      <c r="A169" s="290" t="s">
        <v>17</v>
      </c>
      <c r="B169" s="290" t="s">
        <v>48</v>
      </c>
      <c r="C169" s="65" t="s">
        <v>250</v>
      </c>
      <c r="D169" s="65" t="s">
        <v>65</v>
      </c>
      <c r="E169" s="66" t="s">
        <v>348</v>
      </c>
      <c r="F169" s="68" t="s">
        <v>141</v>
      </c>
      <c r="G169" s="101"/>
      <c r="H169" s="106" t="str">
        <f t="shared" ref="H169:H175" si="25">IF(ISBLANK(H156),"Waiting",H156)</f>
        <v>No</v>
      </c>
      <c r="I169" s="4"/>
      <c r="J169" s="155" t="s">
        <v>17</v>
      </c>
      <c r="K169" s="155">
        <f t="shared" si="19"/>
        <v>0</v>
      </c>
      <c r="L169" s="155">
        <f t="shared" si="16"/>
        <v>0</v>
      </c>
      <c r="M169" s="155">
        <f t="shared" si="17"/>
        <v>0</v>
      </c>
      <c r="N169" s="155">
        <f t="shared" si="18"/>
        <v>0</v>
      </c>
      <c r="O169" s="157">
        <f t="shared" si="20"/>
        <v>0</v>
      </c>
      <c r="P169" s="157">
        <f t="shared" si="21"/>
        <v>0</v>
      </c>
      <c r="Q169" s="157">
        <f t="shared" si="22"/>
        <v>0</v>
      </c>
      <c r="R169" s="157">
        <f t="shared" si="23"/>
        <v>0</v>
      </c>
      <c r="S169" s="5"/>
    </row>
    <row r="170" spans="1:19" s="103" customFormat="1" ht="288" x14ac:dyDescent="0.2">
      <c r="A170" s="291"/>
      <c r="B170" s="291"/>
      <c r="C170" s="65" t="s">
        <v>251</v>
      </c>
      <c r="D170" s="65" t="s">
        <v>65</v>
      </c>
      <c r="E170" s="66" t="s">
        <v>349</v>
      </c>
      <c r="F170" s="68" t="s">
        <v>147</v>
      </c>
      <c r="G170" s="101"/>
      <c r="H170" s="266" t="str">
        <f t="shared" si="25"/>
        <v>No</v>
      </c>
      <c r="I170" s="255" t="s">
        <v>741</v>
      </c>
      <c r="J170" s="256" t="s">
        <v>17</v>
      </c>
      <c r="K170" s="256">
        <f t="shared" si="19"/>
        <v>0</v>
      </c>
      <c r="L170" s="256">
        <f t="shared" si="16"/>
        <v>0</v>
      </c>
      <c r="M170" s="256">
        <f t="shared" si="17"/>
        <v>0</v>
      </c>
      <c r="N170" s="256">
        <f t="shared" si="18"/>
        <v>0</v>
      </c>
      <c r="O170" s="256">
        <f t="shared" si="20"/>
        <v>0</v>
      </c>
      <c r="P170" s="256">
        <f t="shared" si="21"/>
        <v>0</v>
      </c>
      <c r="Q170" s="256">
        <f t="shared" si="22"/>
        <v>0</v>
      </c>
      <c r="R170" s="256">
        <f t="shared" si="23"/>
        <v>0</v>
      </c>
      <c r="S170" s="257" t="s">
        <v>764</v>
      </c>
    </row>
    <row r="171" spans="1:19" s="103" customFormat="1" ht="36" x14ac:dyDescent="0.2">
      <c r="A171" s="291"/>
      <c r="B171" s="291"/>
      <c r="C171" s="65" t="s">
        <v>252</v>
      </c>
      <c r="D171" s="65" t="s">
        <v>65</v>
      </c>
      <c r="E171" s="66" t="s">
        <v>350</v>
      </c>
      <c r="F171" s="68" t="s">
        <v>143</v>
      </c>
      <c r="G171" s="101"/>
      <c r="H171" s="104" t="str">
        <f t="shared" si="25"/>
        <v>No</v>
      </c>
      <c r="I171" s="3"/>
      <c r="J171" s="156" t="s">
        <v>17</v>
      </c>
      <c r="K171" s="156">
        <f t="shared" si="19"/>
        <v>0</v>
      </c>
      <c r="L171" s="156">
        <f t="shared" si="16"/>
        <v>0</v>
      </c>
      <c r="M171" s="156">
        <f t="shared" si="17"/>
        <v>0</v>
      </c>
      <c r="N171" s="156">
        <f t="shared" si="18"/>
        <v>0</v>
      </c>
      <c r="O171" s="156">
        <f t="shared" si="20"/>
        <v>0</v>
      </c>
      <c r="P171" s="156">
        <f t="shared" si="21"/>
        <v>0</v>
      </c>
      <c r="Q171" s="156">
        <f t="shared" si="22"/>
        <v>0</v>
      </c>
      <c r="R171" s="156">
        <f t="shared" si="23"/>
        <v>0</v>
      </c>
      <c r="S171" s="6"/>
    </row>
    <row r="172" spans="1:19" s="103" customFormat="1" ht="36" x14ac:dyDescent="0.2">
      <c r="A172" s="291"/>
      <c r="B172" s="291"/>
      <c r="C172" s="65" t="s">
        <v>253</v>
      </c>
      <c r="D172" s="65" t="s">
        <v>65</v>
      </c>
      <c r="E172" s="66" t="s">
        <v>608</v>
      </c>
      <c r="F172" s="68" t="s">
        <v>609</v>
      </c>
      <c r="G172" s="101"/>
      <c r="H172" s="104" t="str">
        <f t="shared" si="25"/>
        <v>No</v>
      </c>
      <c r="I172" s="3"/>
      <c r="J172" s="156" t="s">
        <v>17</v>
      </c>
      <c r="K172" s="156">
        <f t="shared" si="19"/>
        <v>0</v>
      </c>
      <c r="L172" s="156">
        <f t="shared" si="16"/>
        <v>0</v>
      </c>
      <c r="M172" s="156">
        <f t="shared" si="17"/>
        <v>0</v>
      </c>
      <c r="N172" s="156">
        <f t="shared" si="18"/>
        <v>0</v>
      </c>
      <c r="O172" s="156">
        <f t="shared" si="20"/>
        <v>0</v>
      </c>
      <c r="P172" s="156">
        <f t="shared" si="21"/>
        <v>0</v>
      </c>
      <c r="Q172" s="156">
        <f t="shared" si="22"/>
        <v>0</v>
      </c>
      <c r="R172" s="156">
        <f t="shared" si="23"/>
        <v>0</v>
      </c>
      <c r="S172" s="6"/>
    </row>
    <row r="173" spans="1:19" s="103" customFormat="1" ht="36" x14ac:dyDescent="0.2">
      <c r="A173" s="291"/>
      <c r="B173" s="291"/>
      <c r="C173" s="65" t="s">
        <v>254</v>
      </c>
      <c r="D173" s="65" t="s">
        <v>65</v>
      </c>
      <c r="E173" s="66" t="s">
        <v>32</v>
      </c>
      <c r="F173" s="68" t="s">
        <v>144</v>
      </c>
      <c r="G173" s="101"/>
      <c r="H173" s="104" t="str">
        <f t="shared" si="25"/>
        <v>No</v>
      </c>
      <c r="I173" s="3"/>
      <c r="J173" s="156" t="s">
        <v>17</v>
      </c>
      <c r="K173" s="156">
        <f t="shared" si="19"/>
        <v>0</v>
      </c>
      <c r="L173" s="156">
        <f t="shared" si="16"/>
        <v>0</v>
      </c>
      <c r="M173" s="156">
        <f t="shared" si="17"/>
        <v>0</v>
      </c>
      <c r="N173" s="156">
        <f t="shared" si="18"/>
        <v>0</v>
      </c>
      <c r="O173" s="156">
        <f t="shared" si="20"/>
        <v>0</v>
      </c>
      <c r="P173" s="156">
        <f t="shared" si="21"/>
        <v>0</v>
      </c>
      <c r="Q173" s="156">
        <f t="shared" si="22"/>
        <v>0</v>
      </c>
      <c r="R173" s="156">
        <f t="shared" si="23"/>
        <v>0</v>
      </c>
      <c r="S173" s="6"/>
    </row>
    <row r="174" spans="1:19" s="103" customFormat="1" ht="36" x14ac:dyDescent="0.2">
      <c r="A174" s="291"/>
      <c r="B174" s="291"/>
      <c r="C174" s="65" t="s">
        <v>255</v>
      </c>
      <c r="D174" s="65" t="s">
        <v>65</v>
      </c>
      <c r="E174" s="66" t="s">
        <v>354</v>
      </c>
      <c r="F174" s="68" t="s">
        <v>148</v>
      </c>
      <c r="G174" s="101"/>
      <c r="H174" s="104" t="str">
        <f t="shared" si="25"/>
        <v>No</v>
      </c>
      <c r="I174" s="3"/>
      <c r="J174" s="156" t="s">
        <v>17</v>
      </c>
      <c r="K174" s="156">
        <f t="shared" si="19"/>
        <v>0</v>
      </c>
      <c r="L174" s="156">
        <f t="shared" si="16"/>
        <v>0</v>
      </c>
      <c r="M174" s="156">
        <f t="shared" si="17"/>
        <v>0</v>
      </c>
      <c r="N174" s="156">
        <f t="shared" si="18"/>
        <v>0</v>
      </c>
      <c r="O174" s="156">
        <f t="shared" si="20"/>
        <v>0</v>
      </c>
      <c r="P174" s="156">
        <f t="shared" si="21"/>
        <v>0</v>
      </c>
      <c r="Q174" s="156">
        <f t="shared" si="22"/>
        <v>0</v>
      </c>
      <c r="R174" s="156">
        <f t="shared" si="23"/>
        <v>0</v>
      </c>
      <c r="S174" s="6"/>
    </row>
    <row r="175" spans="1:19" s="103" customFormat="1" ht="36" x14ac:dyDescent="0.2">
      <c r="A175" s="291"/>
      <c r="B175" s="291"/>
      <c r="C175" s="65" t="s">
        <v>607</v>
      </c>
      <c r="D175" s="65" t="s">
        <v>65</v>
      </c>
      <c r="E175" s="66" t="s">
        <v>622</v>
      </c>
      <c r="F175" s="68" t="s">
        <v>610</v>
      </c>
      <c r="G175" s="101"/>
      <c r="H175" s="104" t="str">
        <f t="shared" si="25"/>
        <v>No</v>
      </c>
      <c r="I175" s="3"/>
      <c r="J175" s="156" t="s">
        <v>17</v>
      </c>
      <c r="K175" s="156">
        <f t="shared" si="19"/>
        <v>0</v>
      </c>
      <c r="L175" s="156">
        <f t="shared" si="16"/>
        <v>0</v>
      </c>
      <c r="M175" s="156">
        <f t="shared" si="17"/>
        <v>0</v>
      </c>
      <c r="N175" s="156">
        <f t="shared" si="18"/>
        <v>0</v>
      </c>
      <c r="O175" s="156">
        <f t="shared" si="20"/>
        <v>0</v>
      </c>
      <c r="P175" s="156">
        <f t="shared" si="21"/>
        <v>0</v>
      </c>
      <c r="Q175" s="156">
        <f t="shared" si="22"/>
        <v>0</v>
      </c>
      <c r="R175" s="156">
        <f t="shared" si="23"/>
        <v>0</v>
      </c>
      <c r="S175" s="6"/>
    </row>
    <row r="176" spans="1:19" s="103" customFormat="1" ht="72" x14ac:dyDescent="0.2">
      <c r="A176" s="291"/>
      <c r="B176" s="291"/>
      <c r="C176" s="65" t="s">
        <v>259</v>
      </c>
      <c r="D176" s="65" t="s">
        <v>65</v>
      </c>
      <c r="E176" s="66" t="s">
        <v>355</v>
      </c>
      <c r="F176" s="68" t="s">
        <v>155</v>
      </c>
      <c r="G176" s="101"/>
      <c r="H176" s="104" t="str">
        <f t="shared" ref="H176:H183" si="26">IF(ISBLANK(H188),"Waiting",H188)</f>
        <v>No</v>
      </c>
      <c r="I176" s="3"/>
      <c r="J176" s="156" t="s">
        <v>17</v>
      </c>
      <c r="K176" s="156">
        <f t="shared" si="19"/>
        <v>0</v>
      </c>
      <c r="L176" s="156">
        <f t="shared" si="16"/>
        <v>0</v>
      </c>
      <c r="M176" s="156">
        <f t="shared" si="17"/>
        <v>0</v>
      </c>
      <c r="N176" s="156">
        <f t="shared" si="18"/>
        <v>0</v>
      </c>
      <c r="O176" s="156">
        <f t="shared" si="20"/>
        <v>0</v>
      </c>
      <c r="P176" s="156">
        <f t="shared" si="21"/>
        <v>0</v>
      </c>
      <c r="Q176" s="156">
        <f t="shared" si="22"/>
        <v>0</v>
      </c>
      <c r="R176" s="156">
        <f t="shared" si="23"/>
        <v>0</v>
      </c>
      <c r="S176" s="6"/>
    </row>
    <row r="177" spans="1:19" s="103" customFormat="1" ht="36" x14ac:dyDescent="0.2">
      <c r="A177" s="291"/>
      <c r="B177" s="291"/>
      <c r="C177" s="65" t="s">
        <v>260</v>
      </c>
      <c r="D177" s="65" t="s">
        <v>65</v>
      </c>
      <c r="E177" s="66" t="s">
        <v>621</v>
      </c>
      <c r="F177" s="68" t="s">
        <v>149</v>
      </c>
      <c r="G177" s="101"/>
      <c r="H177" s="104" t="str">
        <f t="shared" si="26"/>
        <v>No</v>
      </c>
      <c r="I177" s="3"/>
      <c r="J177" s="156" t="s">
        <v>17</v>
      </c>
      <c r="K177" s="156">
        <f t="shared" si="19"/>
        <v>0</v>
      </c>
      <c r="L177" s="156">
        <f t="shared" si="16"/>
        <v>0</v>
      </c>
      <c r="M177" s="156">
        <f t="shared" si="17"/>
        <v>0</v>
      </c>
      <c r="N177" s="156">
        <f t="shared" si="18"/>
        <v>0</v>
      </c>
      <c r="O177" s="156">
        <f t="shared" si="20"/>
        <v>0</v>
      </c>
      <c r="P177" s="156">
        <f t="shared" si="21"/>
        <v>0</v>
      </c>
      <c r="Q177" s="156">
        <f t="shared" si="22"/>
        <v>0</v>
      </c>
      <c r="R177" s="156">
        <f t="shared" si="23"/>
        <v>0</v>
      </c>
      <c r="S177" s="6"/>
    </row>
    <row r="178" spans="1:19" s="103" customFormat="1" ht="36" x14ac:dyDescent="0.2">
      <c r="A178" s="291"/>
      <c r="B178" s="291"/>
      <c r="C178" s="65" t="s">
        <v>261</v>
      </c>
      <c r="D178" s="65" t="s">
        <v>65</v>
      </c>
      <c r="E178" s="66" t="s">
        <v>356</v>
      </c>
      <c r="F178" s="68" t="s">
        <v>150</v>
      </c>
      <c r="G178" s="101"/>
      <c r="H178" s="104" t="str">
        <f t="shared" si="26"/>
        <v>No</v>
      </c>
      <c r="I178" s="3"/>
      <c r="J178" s="156" t="s">
        <v>17</v>
      </c>
      <c r="K178" s="156">
        <f t="shared" si="19"/>
        <v>0</v>
      </c>
      <c r="L178" s="156">
        <f t="shared" si="16"/>
        <v>0</v>
      </c>
      <c r="M178" s="156">
        <f t="shared" si="17"/>
        <v>0</v>
      </c>
      <c r="N178" s="156">
        <f t="shared" si="18"/>
        <v>0</v>
      </c>
      <c r="O178" s="156">
        <f t="shared" si="20"/>
        <v>0</v>
      </c>
      <c r="P178" s="156">
        <f t="shared" si="21"/>
        <v>0</v>
      </c>
      <c r="Q178" s="156">
        <f t="shared" si="22"/>
        <v>0</v>
      </c>
      <c r="R178" s="156">
        <f t="shared" si="23"/>
        <v>0</v>
      </c>
      <c r="S178" s="6"/>
    </row>
    <row r="179" spans="1:19" s="103" customFormat="1" ht="36" x14ac:dyDescent="0.2">
      <c r="A179" s="291"/>
      <c r="B179" s="291"/>
      <c r="C179" s="65" t="s">
        <v>262</v>
      </c>
      <c r="D179" s="65" t="s">
        <v>65</v>
      </c>
      <c r="E179" s="66" t="s">
        <v>357</v>
      </c>
      <c r="F179" s="68" t="s">
        <v>151</v>
      </c>
      <c r="G179" s="101"/>
      <c r="H179" s="104" t="str">
        <f t="shared" si="26"/>
        <v>No</v>
      </c>
      <c r="I179" s="3"/>
      <c r="J179" s="156" t="s">
        <v>17</v>
      </c>
      <c r="K179" s="156">
        <f t="shared" si="19"/>
        <v>0</v>
      </c>
      <c r="L179" s="156">
        <f t="shared" si="16"/>
        <v>0</v>
      </c>
      <c r="M179" s="156">
        <f t="shared" si="17"/>
        <v>0</v>
      </c>
      <c r="N179" s="156">
        <f t="shared" si="18"/>
        <v>0</v>
      </c>
      <c r="O179" s="156">
        <f t="shared" si="20"/>
        <v>0</v>
      </c>
      <c r="P179" s="156">
        <f t="shared" si="21"/>
        <v>0</v>
      </c>
      <c r="Q179" s="156">
        <f t="shared" si="22"/>
        <v>0</v>
      </c>
      <c r="R179" s="156">
        <f t="shared" si="23"/>
        <v>0</v>
      </c>
      <c r="S179" s="6"/>
    </row>
    <row r="180" spans="1:19" s="103" customFormat="1" ht="36" x14ac:dyDescent="0.2">
      <c r="A180" s="291"/>
      <c r="B180" s="291"/>
      <c r="C180" s="65" t="s">
        <v>263</v>
      </c>
      <c r="D180" s="65" t="s">
        <v>65</v>
      </c>
      <c r="E180" s="66" t="s">
        <v>358</v>
      </c>
      <c r="F180" s="68" t="s">
        <v>152</v>
      </c>
      <c r="G180" s="101"/>
      <c r="H180" s="104" t="str">
        <f t="shared" si="26"/>
        <v>No</v>
      </c>
      <c r="I180" s="3"/>
      <c r="J180" s="156" t="s">
        <v>17</v>
      </c>
      <c r="K180" s="156">
        <f t="shared" si="19"/>
        <v>0</v>
      </c>
      <c r="L180" s="156">
        <f t="shared" si="16"/>
        <v>0</v>
      </c>
      <c r="M180" s="156">
        <f t="shared" si="17"/>
        <v>0</v>
      </c>
      <c r="N180" s="156">
        <f t="shared" si="18"/>
        <v>0</v>
      </c>
      <c r="O180" s="156">
        <f t="shared" si="20"/>
        <v>0</v>
      </c>
      <c r="P180" s="156">
        <f t="shared" si="21"/>
        <v>0</v>
      </c>
      <c r="Q180" s="156">
        <f t="shared" si="22"/>
        <v>0</v>
      </c>
      <c r="R180" s="156">
        <f t="shared" si="23"/>
        <v>0</v>
      </c>
      <c r="S180" s="6"/>
    </row>
    <row r="181" spans="1:19" s="103" customFormat="1" ht="36" x14ac:dyDescent="0.2">
      <c r="A181" s="291"/>
      <c r="B181" s="291"/>
      <c r="C181" s="65" t="s">
        <v>264</v>
      </c>
      <c r="D181" s="65" t="s">
        <v>65</v>
      </c>
      <c r="E181" s="66" t="s">
        <v>359</v>
      </c>
      <c r="F181" s="68" t="s">
        <v>153</v>
      </c>
      <c r="G181" s="101"/>
      <c r="H181" s="104" t="str">
        <f t="shared" si="26"/>
        <v>No</v>
      </c>
      <c r="I181" s="3"/>
      <c r="J181" s="156" t="s">
        <v>17</v>
      </c>
      <c r="K181" s="156">
        <f t="shared" si="19"/>
        <v>0</v>
      </c>
      <c r="L181" s="156">
        <f t="shared" si="16"/>
        <v>0</v>
      </c>
      <c r="M181" s="156">
        <f t="shared" si="17"/>
        <v>0</v>
      </c>
      <c r="N181" s="156">
        <f t="shared" si="18"/>
        <v>0</v>
      </c>
      <c r="O181" s="156">
        <f t="shared" si="20"/>
        <v>0</v>
      </c>
      <c r="P181" s="156">
        <f t="shared" si="21"/>
        <v>0</v>
      </c>
      <c r="Q181" s="156">
        <f t="shared" si="22"/>
        <v>0</v>
      </c>
      <c r="R181" s="156">
        <f t="shared" si="23"/>
        <v>0</v>
      </c>
      <c r="S181" s="6"/>
    </row>
    <row r="182" spans="1:19" s="103" customFormat="1" ht="36" x14ac:dyDescent="0.2">
      <c r="A182" s="291"/>
      <c r="B182" s="291"/>
      <c r="C182" s="65" t="s">
        <v>265</v>
      </c>
      <c r="D182" s="65" t="s">
        <v>65</v>
      </c>
      <c r="E182" s="66" t="s">
        <v>327</v>
      </c>
      <c r="F182" s="68" t="s">
        <v>154</v>
      </c>
      <c r="G182" s="101"/>
      <c r="H182" s="104" t="str">
        <f t="shared" si="26"/>
        <v>No</v>
      </c>
      <c r="I182" s="3"/>
      <c r="J182" s="156" t="s">
        <v>17</v>
      </c>
      <c r="K182" s="156">
        <f t="shared" si="19"/>
        <v>0</v>
      </c>
      <c r="L182" s="156">
        <f t="shared" si="16"/>
        <v>0</v>
      </c>
      <c r="M182" s="156">
        <f t="shared" si="17"/>
        <v>0</v>
      </c>
      <c r="N182" s="156">
        <f t="shared" si="18"/>
        <v>0</v>
      </c>
      <c r="O182" s="156">
        <f t="shared" si="20"/>
        <v>0</v>
      </c>
      <c r="P182" s="156">
        <f t="shared" si="21"/>
        <v>0</v>
      </c>
      <c r="Q182" s="156">
        <f t="shared" si="22"/>
        <v>0</v>
      </c>
      <c r="R182" s="156">
        <f t="shared" si="23"/>
        <v>0</v>
      </c>
      <c r="S182" s="6"/>
    </row>
    <row r="183" spans="1:19" s="103" customFormat="1" ht="20" x14ac:dyDescent="0.2">
      <c r="A183" s="291"/>
      <c r="B183" s="291"/>
      <c r="C183" s="65" t="s">
        <v>256</v>
      </c>
      <c r="D183" s="65" t="s">
        <v>65</v>
      </c>
      <c r="E183" s="66" t="s">
        <v>352</v>
      </c>
      <c r="F183" s="68" t="s">
        <v>145</v>
      </c>
      <c r="G183" s="101"/>
      <c r="H183" s="104" t="str">
        <f t="shared" si="26"/>
        <v>No</v>
      </c>
      <c r="I183" s="3"/>
      <c r="J183" s="156" t="s">
        <v>17</v>
      </c>
      <c r="K183" s="156">
        <f t="shared" si="19"/>
        <v>0</v>
      </c>
      <c r="L183" s="156">
        <f t="shared" si="16"/>
        <v>0</v>
      </c>
      <c r="M183" s="156">
        <f t="shared" si="17"/>
        <v>0</v>
      </c>
      <c r="N183" s="156">
        <f t="shared" si="18"/>
        <v>0</v>
      </c>
      <c r="O183" s="156">
        <f t="shared" si="20"/>
        <v>0</v>
      </c>
      <c r="P183" s="156">
        <f t="shared" si="21"/>
        <v>0</v>
      </c>
      <c r="Q183" s="156">
        <f t="shared" si="22"/>
        <v>0</v>
      </c>
      <c r="R183" s="156">
        <f t="shared" si="23"/>
        <v>0</v>
      </c>
      <c r="S183" s="6"/>
    </row>
    <row r="184" spans="1:19" s="93" customFormat="1" ht="90" x14ac:dyDescent="0.2">
      <c r="A184" s="291"/>
      <c r="B184" s="291"/>
      <c r="C184" s="220" t="s">
        <v>257</v>
      </c>
      <c r="D184" s="220" t="s">
        <v>66</v>
      </c>
      <c r="E184" s="218" t="s">
        <v>353</v>
      </c>
      <c r="F184" s="229" t="s">
        <v>598</v>
      </c>
      <c r="G184" s="101"/>
      <c r="H184" s="104" t="str">
        <f>IF(ISBLANK(H198),"Waiting",H198)</f>
        <v>Yes</v>
      </c>
      <c r="I184" s="264" t="s">
        <v>762</v>
      </c>
      <c r="J184" s="256" t="s">
        <v>18</v>
      </c>
      <c r="K184" s="256">
        <f t="shared" si="19"/>
        <v>0</v>
      </c>
      <c r="L184" s="256">
        <f t="shared" si="16"/>
        <v>1</v>
      </c>
      <c r="M184" s="256">
        <f t="shared" si="17"/>
        <v>0</v>
      </c>
      <c r="N184" s="256">
        <f t="shared" si="18"/>
        <v>0</v>
      </c>
      <c r="O184" s="256">
        <f t="shared" si="20"/>
        <v>0</v>
      </c>
      <c r="P184" s="256">
        <f t="shared" si="21"/>
        <v>0</v>
      </c>
      <c r="Q184" s="256">
        <f t="shared" si="22"/>
        <v>0</v>
      </c>
      <c r="R184" s="256">
        <f t="shared" si="23"/>
        <v>0</v>
      </c>
      <c r="S184" s="265" t="s">
        <v>763</v>
      </c>
    </row>
    <row r="185" spans="1:19" s="93" customFormat="1" ht="36" x14ac:dyDescent="0.2">
      <c r="A185" s="209"/>
      <c r="B185" s="209"/>
      <c r="C185" s="199" t="s">
        <v>563</v>
      </c>
      <c r="D185" s="200" t="s">
        <v>65</v>
      </c>
      <c r="E185" s="201" t="s">
        <v>537</v>
      </c>
      <c r="F185" s="204"/>
      <c r="G185" s="101"/>
      <c r="H185" s="132"/>
      <c r="I185" s="3"/>
      <c r="J185" s="156" t="s">
        <v>17</v>
      </c>
      <c r="K185" s="156">
        <f t="shared" si="19"/>
        <v>0</v>
      </c>
      <c r="L185" s="156">
        <f t="shared" si="16"/>
        <v>0</v>
      </c>
      <c r="M185" s="156">
        <f t="shared" si="17"/>
        <v>0</v>
      </c>
      <c r="N185" s="156">
        <f t="shared" si="18"/>
        <v>0</v>
      </c>
      <c r="O185" s="156">
        <f t="shared" si="20"/>
        <v>0</v>
      </c>
      <c r="P185" s="156">
        <f t="shared" si="21"/>
        <v>0</v>
      </c>
      <c r="Q185" s="156">
        <f t="shared" si="22"/>
        <v>0</v>
      </c>
      <c r="R185" s="156">
        <f t="shared" si="23"/>
        <v>0</v>
      </c>
      <c r="S185" s="6"/>
    </row>
    <row r="186" spans="1:19" s="93" customFormat="1" ht="36" x14ac:dyDescent="0.2">
      <c r="A186" s="209"/>
      <c r="B186" s="209"/>
      <c r="C186" s="205" t="s">
        <v>578</v>
      </c>
      <c r="D186" s="206" t="s">
        <v>66</v>
      </c>
      <c r="E186" s="207" t="s">
        <v>538</v>
      </c>
      <c r="F186" s="204"/>
      <c r="G186" s="101"/>
      <c r="H186" s="132"/>
      <c r="I186" s="3"/>
      <c r="J186" s="156" t="s">
        <v>17</v>
      </c>
      <c r="K186" s="156">
        <f t="shared" si="19"/>
        <v>0</v>
      </c>
      <c r="L186" s="156">
        <f t="shared" si="16"/>
        <v>0</v>
      </c>
      <c r="M186" s="156">
        <f t="shared" si="17"/>
        <v>0</v>
      </c>
      <c r="N186" s="156">
        <f t="shared" si="18"/>
        <v>0</v>
      </c>
      <c r="O186" s="156">
        <f t="shared" si="20"/>
        <v>0</v>
      </c>
      <c r="P186" s="156">
        <f t="shared" si="21"/>
        <v>0</v>
      </c>
      <c r="Q186" s="156">
        <f t="shared" si="22"/>
        <v>0</v>
      </c>
      <c r="R186" s="156">
        <f t="shared" si="23"/>
        <v>0</v>
      </c>
      <c r="S186" s="6"/>
    </row>
    <row r="187" spans="1:19" s="93" customFormat="1" ht="21" thickBot="1" x14ac:dyDescent="0.25">
      <c r="A187" s="209"/>
      <c r="B187" s="209"/>
      <c r="C187" s="57" t="s">
        <v>473</v>
      </c>
      <c r="D187" s="57" t="s">
        <v>390</v>
      </c>
      <c r="E187" s="78" t="s">
        <v>458</v>
      </c>
      <c r="F187" s="79"/>
      <c r="G187" s="101"/>
      <c r="H187" s="130"/>
      <c r="I187" s="135"/>
      <c r="J187" s="157" t="s">
        <v>17</v>
      </c>
      <c r="K187" s="157">
        <f t="shared" si="19"/>
        <v>0</v>
      </c>
      <c r="L187" s="157">
        <f t="shared" si="16"/>
        <v>0</v>
      </c>
      <c r="M187" s="157">
        <f t="shared" si="17"/>
        <v>0</v>
      </c>
      <c r="N187" s="157">
        <f t="shared" si="18"/>
        <v>0</v>
      </c>
      <c r="O187" s="158">
        <f t="shared" si="20"/>
        <v>0</v>
      </c>
      <c r="P187" s="158">
        <f t="shared" si="21"/>
        <v>0</v>
      </c>
      <c r="Q187" s="158">
        <f t="shared" si="22"/>
        <v>0</v>
      </c>
      <c r="R187" s="158">
        <f t="shared" si="23"/>
        <v>0</v>
      </c>
      <c r="S187" s="136"/>
    </row>
    <row r="188" spans="1:19" s="93" customFormat="1" ht="73" thickTop="1" x14ac:dyDescent="0.2">
      <c r="A188" s="293" t="s">
        <v>18</v>
      </c>
      <c r="B188" s="293" t="s">
        <v>49</v>
      </c>
      <c r="C188" s="62" t="s">
        <v>259</v>
      </c>
      <c r="D188" s="62" t="s">
        <v>65</v>
      </c>
      <c r="E188" s="67" t="s">
        <v>631</v>
      </c>
      <c r="F188" s="81" t="s">
        <v>155</v>
      </c>
      <c r="G188" s="96"/>
      <c r="H188" s="129" t="s">
        <v>649</v>
      </c>
      <c r="I188" s="4"/>
      <c r="J188" s="155" t="s">
        <v>18</v>
      </c>
      <c r="K188" s="155">
        <f t="shared" si="19"/>
        <v>0</v>
      </c>
      <c r="L188" s="155">
        <f t="shared" si="16"/>
        <v>0</v>
      </c>
      <c r="M188" s="155">
        <f t="shared" si="17"/>
        <v>0</v>
      </c>
      <c r="N188" s="155">
        <f t="shared" si="18"/>
        <v>0</v>
      </c>
      <c r="O188" s="157">
        <f t="shared" si="20"/>
        <v>0</v>
      </c>
      <c r="P188" s="157">
        <f t="shared" si="21"/>
        <v>0</v>
      </c>
      <c r="Q188" s="157">
        <f t="shared" si="22"/>
        <v>0</v>
      </c>
      <c r="R188" s="157">
        <f t="shared" si="23"/>
        <v>0</v>
      </c>
      <c r="S188" s="5"/>
    </row>
    <row r="189" spans="1:19" s="93" customFormat="1" ht="36" x14ac:dyDescent="0.2">
      <c r="A189" s="289"/>
      <c r="B189" s="289"/>
      <c r="C189" s="62" t="s">
        <v>260</v>
      </c>
      <c r="D189" s="62" t="s">
        <v>65</v>
      </c>
      <c r="E189" s="67" t="s">
        <v>621</v>
      </c>
      <c r="F189" s="81" t="s">
        <v>149</v>
      </c>
      <c r="G189" s="96"/>
      <c r="H189" s="130" t="s">
        <v>649</v>
      </c>
      <c r="I189" s="3"/>
      <c r="J189" s="156" t="s">
        <v>18</v>
      </c>
      <c r="K189" s="156">
        <f t="shared" si="19"/>
        <v>0</v>
      </c>
      <c r="L189" s="156">
        <f t="shared" si="16"/>
        <v>0</v>
      </c>
      <c r="M189" s="156">
        <f t="shared" si="17"/>
        <v>0</v>
      </c>
      <c r="N189" s="156">
        <f t="shared" si="18"/>
        <v>0</v>
      </c>
      <c r="O189" s="156">
        <f t="shared" si="20"/>
        <v>0</v>
      </c>
      <c r="P189" s="156">
        <f t="shared" si="21"/>
        <v>0</v>
      </c>
      <c r="Q189" s="156">
        <f t="shared" si="22"/>
        <v>0</v>
      </c>
      <c r="R189" s="156">
        <f t="shared" si="23"/>
        <v>0</v>
      </c>
      <c r="S189" s="6"/>
    </row>
    <row r="190" spans="1:19" s="93" customFormat="1" ht="36" x14ac:dyDescent="0.2">
      <c r="A190" s="289"/>
      <c r="B190" s="289"/>
      <c r="C190" s="62" t="s">
        <v>261</v>
      </c>
      <c r="D190" s="62" t="s">
        <v>65</v>
      </c>
      <c r="E190" s="67" t="s">
        <v>356</v>
      </c>
      <c r="F190" s="81" t="s">
        <v>150</v>
      </c>
      <c r="G190" s="96"/>
      <c r="H190" s="130" t="s">
        <v>649</v>
      </c>
      <c r="I190" s="3"/>
      <c r="J190" s="156" t="s">
        <v>18</v>
      </c>
      <c r="K190" s="156">
        <f t="shared" si="19"/>
        <v>0</v>
      </c>
      <c r="L190" s="156">
        <f t="shared" si="16"/>
        <v>0</v>
      </c>
      <c r="M190" s="156">
        <f t="shared" si="17"/>
        <v>0</v>
      </c>
      <c r="N190" s="156">
        <f t="shared" si="18"/>
        <v>0</v>
      </c>
      <c r="O190" s="156">
        <f t="shared" si="20"/>
        <v>0</v>
      </c>
      <c r="P190" s="156">
        <f t="shared" si="21"/>
        <v>0</v>
      </c>
      <c r="Q190" s="156">
        <f t="shared" si="22"/>
        <v>0</v>
      </c>
      <c r="R190" s="156">
        <f t="shared" si="23"/>
        <v>0</v>
      </c>
      <c r="S190" s="6"/>
    </row>
    <row r="191" spans="1:19" s="93" customFormat="1" ht="36" x14ac:dyDescent="0.2">
      <c r="A191" s="289"/>
      <c r="B191" s="289"/>
      <c r="C191" s="62" t="s">
        <v>262</v>
      </c>
      <c r="D191" s="62" t="s">
        <v>65</v>
      </c>
      <c r="E191" s="67" t="s">
        <v>357</v>
      </c>
      <c r="F191" s="81" t="s">
        <v>151</v>
      </c>
      <c r="G191" s="96"/>
      <c r="H191" s="130" t="s">
        <v>649</v>
      </c>
      <c r="I191" s="3"/>
      <c r="J191" s="156" t="s">
        <v>18</v>
      </c>
      <c r="K191" s="156">
        <f t="shared" si="19"/>
        <v>0</v>
      </c>
      <c r="L191" s="156">
        <f t="shared" si="16"/>
        <v>0</v>
      </c>
      <c r="M191" s="156">
        <f t="shared" si="17"/>
        <v>0</v>
      </c>
      <c r="N191" s="156">
        <f t="shared" si="18"/>
        <v>0</v>
      </c>
      <c r="O191" s="156">
        <f t="shared" si="20"/>
        <v>0</v>
      </c>
      <c r="P191" s="156">
        <f t="shared" si="21"/>
        <v>0</v>
      </c>
      <c r="Q191" s="156">
        <f t="shared" si="22"/>
        <v>0</v>
      </c>
      <c r="R191" s="156">
        <f t="shared" si="23"/>
        <v>0</v>
      </c>
      <c r="S191" s="6"/>
    </row>
    <row r="192" spans="1:19" s="93" customFormat="1" ht="36" x14ac:dyDescent="0.2">
      <c r="A192" s="289"/>
      <c r="B192" s="289"/>
      <c r="C192" s="62" t="s">
        <v>263</v>
      </c>
      <c r="D192" s="62" t="s">
        <v>65</v>
      </c>
      <c r="E192" s="67" t="s">
        <v>358</v>
      </c>
      <c r="F192" s="81" t="s">
        <v>152</v>
      </c>
      <c r="G192" s="96"/>
      <c r="H192" s="130" t="s">
        <v>649</v>
      </c>
      <c r="I192" s="3"/>
      <c r="J192" s="156" t="s">
        <v>18</v>
      </c>
      <c r="K192" s="156">
        <f t="shared" si="19"/>
        <v>0</v>
      </c>
      <c r="L192" s="156">
        <f t="shared" si="16"/>
        <v>0</v>
      </c>
      <c r="M192" s="156">
        <f t="shared" si="17"/>
        <v>0</v>
      </c>
      <c r="N192" s="156">
        <f t="shared" si="18"/>
        <v>0</v>
      </c>
      <c r="O192" s="156">
        <f t="shared" si="20"/>
        <v>0</v>
      </c>
      <c r="P192" s="156">
        <f t="shared" si="21"/>
        <v>0</v>
      </c>
      <c r="Q192" s="156">
        <f t="shared" si="22"/>
        <v>0</v>
      </c>
      <c r="R192" s="156">
        <f t="shared" si="23"/>
        <v>0</v>
      </c>
      <c r="S192" s="6"/>
    </row>
    <row r="193" spans="1:19" s="93" customFormat="1" ht="36" x14ac:dyDescent="0.2">
      <c r="A193" s="289"/>
      <c r="B193" s="289"/>
      <c r="C193" s="62" t="s">
        <v>264</v>
      </c>
      <c r="D193" s="62" t="s">
        <v>65</v>
      </c>
      <c r="E193" s="67" t="s">
        <v>359</v>
      </c>
      <c r="F193" s="81" t="s">
        <v>153</v>
      </c>
      <c r="G193" s="96"/>
      <c r="H193" s="130" t="s">
        <v>649</v>
      </c>
      <c r="I193" s="3"/>
      <c r="J193" s="156" t="s">
        <v>18</v>
      </c>
      <c r="K193" s="156">
        <f t="shared" si="19"/>
        <v>0</v>
      </c>
      <c r="L193" s="156">
        <f t="shared" si="16"/>
        <v>0</v>
      </c>
      <c r="M193" s="156">
        <f t="shared" si="17"/>
        <v>0</v>
      </c>
      <c r="N193" s="156">
        <f t="shared" si="18"/>
        <v>0</v>
      </c>
      <c r="O193" s="156">
        <f t="shared" si="20"/>
        <v>0</v>
      </c>
      <c r="P193" s="156">
        <f t="shared" si="21"/>
        <v>0</v>
      </c>
      <c r="Q193" s="156">
        <f t="shared" si="22"/>
        <v>0</v>
      </c>
      <c r="R193" s="156">
        <f t="shared" si="23"/>
        <v>0</v>
      </c>
      <c r="S193" s="6"/>
    </row>
    <row r="194" spans="1:19" s="93" customFormat="1" ht="36" x14ac:dyDescent="0.2">
      <c r="A194" s="289"/>
      <c r="B194" s="289"/>
      <c r="C194" s="62" t="s">
        <v>265</v>
      </c>
      <c r="D194" s="62" t="s">
        <v>65</v>
      </c>
      <c r="E194" s="67" t="s">
        <v>327</v>
      </c>
      <c r="F194" s="81" t="s">
        <v>154</v>
      </c>
      <c r="G194" s="96"/>
      <c r="H194" s="130" t="s">
        <v>649</v>
      </c>
      <c r="I194" s="3"/>
      <c r="J194" s="156" t="s">
        <v>18</v>
      </c>
      <c r="K194" s="156">
        <f t="shared" si="19"/>
        <v>0</v>
      </c>
      <c r="L194" s="156">
        <f t="shared" si="16"/>
        <v>0</v>
      </c>
      <c r="M194" s="156">
        <f t="shared" si="17"/>
        <v>0</v>
      </c>
      <c r="N194" s="156">
        <f t="shared" si="18"/>
        <v>0</v>
      </c>
      <c r="O194" s="156">
        <f t="shared" si="20"/>
        <v>0</v>
      </c>
      <c r="P194" s="156">
        <f t="shared" si="21"/>
        <v>0</v>
      </c>
      <c r="Q194" s="156">
        <f t="shared" si="22"/>
        <v>0</v>
      </c>
      <c r="R194" s="156">
        <f t="shared" si="23"/>
        <v>0</v>
      </c>
      <c r="S194" s="6"/>
    </row>
    <row r="195" spans="1:19" s="93" customFormat="1" ht="20" x14ac:dyDescent="0.2">
      <c r="A195" s="289"/>
      <c r="B195" s="289"/>
      <c r="C195" s="62" t="s">
        <v>256</v>
      </c>
      <c r="D195" s="62" t="s">
        <v>65</v>
      </c>
      <c r="E195" s="67" t="s">
        <v>352</v>
      </c>
      <c r="F195" s="81" t="s">
        <v>145</v>
      </c>
      <c r="G195" s="96"/>
      <c r="H195" s="130" t="s">
        <v>649</v>
      </c>
      <c r="I195" s="3"/>
      <c r="J195" s="156" t="s">
        <v>18</v>
      </c>
      <c r="K195" s="156">
        <f t="shared" si="19"/>
        <v>0</v>
      </c>
      <c r="L195" s="156">
        <f t="shared" si="16"/>
        <v>0</v>
      </c>
      <c r="M195" s="156">
        <f t="shared" si="17"/>
        <v>0</v>
      </c>
      <c r="N195" s="156">
        <f t="shared" si="18"/>
        <v>0</v>
      </c>
      <c r="O195" s="156">
        <f t="shared" si="20"/>
        <v>0</v>
      </c>
      <c r="P195" s="156">
        <f t="shared" si="21"/>
        <v>0</v>
      </c>
      <c r="Q195" s="156">
        <f t="shared" si="22"/>
        <v>0</v>
      </c>
      <c r="R195" s="156">
        <f t="shared" si="23"/>
        <v>0</v>
      </c>
      <c r="S195" s="6"/>
    </row>
    <row r="196" spans="1:19" s="93" customFormat="1" ht="54" x14ac:dyDescent="0.2">
      <c r="A196" s="289"/>
      <c r="B196" s="289"/>
      <c r="C196" s="62" t="s">
        <v>266</v>
      </c>
      <c r="D196" s="62" t="s">
        <v>66</v>
      </c>
      <c r="E196" s="87" t="s">
        <v>360</v>
      </c>
      <c r="F196" s="88" t="s">
        <v>156</v>
      </c>
      <c r="G196" s="96"/>
      <c r="H196" s="130" t="s">
        <v>649</v>
      </c>
      <c r="I196" s="3"/>
      <c r="J196" s="156" t="s">
        <v>18</v>
      </c>
      <c r="K196" s="156">
        <f t="shared" si="19"/>
        <v>0</v>
      </c>
      <c r="L196" s="156">
        <f t="shared" ref="L196:L252" si="27">IF(AND($H196="Yes",NOT(ISERROR(SEARCH("-L-",$C196)))),1,0)</f>
        <v>0</v>
      </c>
      <c r="M196" s="156">
        <f t="shared" ref="M196:M252" si="28">IF(AND($H196="Yes",NOT(ISERROR(SEARCH("-U-",$C196)))),1,0)</f>
        <v>0</v>
      </c>
      <c r="N196" s="156">
        <f t="shared" ref="N196:N252" si="29">IF(AND($H196="Yes",NOT(ISERROR(SEARCH("-P-",$C196)))),1,0)</f>
        <v>0</v>
      </c>
      <c r="O196" s="156">
        <f t="shared" si="20"/>
        <v>0</v>
      </c>
      <c r="P196" s="156">
        <f t="shared" si="21"/>
        <v>0</v>
      </c>
      <c r="Q196" s="156">
        <f t="shared" si="22"/>
        <v>0</v>
      </c>
      <c r="R196" s="156">
        <f t="shared" si="23"/>
        <v>0</v>
      </c>
      <c r="S196" s="6"/>
    </row>
    <row r="197" spans="1:19" s="93" customFormat="1" ht="108" x14ac:dyDescent="0.2">
      <c r="A197" s="289"/>
      <c r="B197" s="289"/>
      <c r="C197" s="62" t="s">
        <v>267</v>
      </c>
      <c r="D197" s="62" t="s">
        <v>66</v>
      </c>
      <c r="E197" s="87" t="s">
        <v>361</v>
      </c>
      <c r="F197" s="88" t="s">
        <v>530</v>
      </c>
      <c r="G197" s="96"/>
      <c r="H197" s="130" t="s">
        <v>649</v>
      </c>
      <c r="I197" s="3"/>
      <c r="J197" s="156" t="s">
        <v>18</v>
      </c>
      <c r="K197" s="156">
        <f t="shared" ref="K197:K252" si="30">IF(AND($H197="Yes",NOT(ISERROR(SEARCH("-H-",$C197)))),1,0)</f>
        <v>0</v>
      </c>
      <c r="L197" s="156">
        <f t="shared" si="27"/>
        <v>0</v>
      </c>
      <c r="M197" s="156">
        <f t="shared" si="28"/>
        <v>0</v>
      </c>
      <c r="N197" s="156">
        <f t="shared" si="29"/>
        <v>0</v>
      </c>
      <c r="O197" s="156">
        <f t="shared" si="20"/>
        <v>0</v>
      </c>
      <c r="P197" s="156">
        <f t="shared" si="21"/>
        <v>0</v>
      </c>
      <c r="Q197" s="156">
        <f t="shared" si="22"/>
        <v>0</v>
      </c>
      <c r="R197" s="156">
        <f t="shared" si="23"/>
        <v>0</v>
      </c>
      <c r="S197" s="248" t="s">
        <v>721</v>
      </c>
    </row>
    <row r="198" spans="1:19" s="93" customFormat="1" ht="90" x14ac:dyDescent="0.2">
      <c r="A198" s="289"/>
      <c r="B198" s="289"/>
      <c r="C198" s="69" t="s">
        <v>257</v>
      </c>
      <c r="D198" s="69" t="s">
        <v>66</v>
      </c>
      <c r="E198" s="87" t="s">
        <v>353</v>
      </c>
      <c r="F198" s="88" t="s">
        <v>598</v>
      </c>
      <c r="G198" s="96"/>
      <c r="H198" s="263" t="s">
        <v>650</v>
      </c>
      <c r="I198" s="264" t="s">
        <v>762</v>
      </c>
      <c r="J198" s="256" t="s">
        <v>18</v>
      </c>
      <c r="K198" s="256">
        <f t="shared" si="30"/>
        <v>0</v>
      </c>
      <c r="L198" s="256">
        <f t="shared" si="27"/>
        <v>1</v>
      </c>
      <c r="M198" s="256">
        <f t="shared" si="28"/>
        <v>0</v>
      </c>
      <c r="N198" s="256">
        <f t="shared" si="29"/>
        <v>0</v>
      </c>
      <c r="O198" s="256">
        <f t="shared" si="20"/>
        <v>0</v>
      </c>
      <c r="P198" s="256">
        <f t="shared" si="21"/>
        <v>0</v>
      </c>
      <c r="Q198" s="256">
        <f t="shared" si="22"/>
        <v>0</v>
      </c>
      <c r="R198" s="256">
        <f t="shared" si="23"/>
        <v>0</v>
      </c>
      <c r="S198" s="265" t="s">
        <v>763</v>
      </c>
    </row>
    <row r="199" spans="1:19" s="93" customFormat="1" ht="36" x14ac:dyDescent="0.2">
      <c r="A199" s="289"/>
      <c r="B199" s="289"/>
      <c r="C199" s="193" t="s">
        <v>564</v>
      </c>
      <c r="D199" s="194" t="s">
        <v>65</v>
      </c>
      <c r="E199" s="195" t="s">
        <v>537</v>
      </c>
      <c r="F199" s="88"/>
      <c r="G199" s="96"/>
      <c r="H199" s="132" t="s">
        <v>649</v>
      </c>
      <c r="I199" s="9"/>
      <c r="J199" s="156" t="s">
        <v>18</v>
      </c>
      <c r="K199" s="156">
        <f t="shared" si="30"/>
        <v>0</v>
      </c>
      <c r="L199" s="156">
        <f t="shared" si="27"/>
        <v>0</v>
      </c>
      <c r="M199" s="156">
        <f t="shared" si="28"/>
        <v>0</v>
      </c>
      <c r="N199" s="156">
        <f t="shared" si="29"/>
        <v>0</v>
      </c>
      <c r="O199" s="156">
        <f t="shared" ref="O199:O252" si="31">IF(AND($H199="Split",$D199="High"),1,0)</f>
        <v>0</v>
      </c>
      <c r="P199" s="156">
        <f t="shared" ref="P199:P252" si="32">IF(AND($H199="Split",$D199="Low"),1,0)</f>
        <v>0</v>
      </c>
      <c r="Q199" s="156">
        <f t="shared" ref="Q199:Q252" si="33">IF(AND($H199="Split",$D199="Unlikely"),1,0)</f>
        <v>0</v>
      </c>
      <c r="R199" s="156">
        <f t="shared" ref="R199:R252" si="34">IF(AND($H199="Split",$D199="Moderate"),1,0)</f>
        <v>0</v>
      </c>
      <c r="S199" s="10"/>
    </row>
    <row r="200" spans="1:19" s="93" customFormat="1" ht="36" x14ac:dyDescent="0.2">
      <c r="A200" s="289"/>
      <c r="B200" s="289"/>
      <c r="C200" s="196" t="s">
        <v>565</v>
      </c>
      <c r="D200" s="197" t="s">
        <v>66</v>
      </c>
      <c r="E200" s="198" t="s">
        <v>538</v>
      </c>
      <c r="F200" s="88"/>
      <c r="G200" s="96"/>
      <c r="H200" s="132" t="s">
        <v>649</v>
      </c>
      <c r="I200" s="9"/>
      <c r="J200" s="156" t="s">
        <v>18</v>
      </c>
      <c r="K200" s="156">
        <f t="shared" si="30"/>
        <v>0</v>
      </c>
      <c r="L200" s="156">
        <f t="shared" si="27"/>
        <v>0</v>
      </c>
      <c r="M200" s="156">
        <f t="shared" si="28"/>
        <v>0</v>
      </c>
      <c r="N200" s="156">
        <f t="shared" si="29"/>
        <v>0</v>
      </c>
      <c r="O200" s="156">
        <f t="shared" si="31"/>
        <v>0</v>
      </c>
      <c r="P200" s="156">
        <f t="shared" si="32"/>
        <v>0</v>
      </c>
      <c r="Q200" s="156">
        <f t="shared" si="33"/>
        <v>0</v>
      </c>
      <c r="R200" s="156">
        <f t="shared" si="34"/>
        <v>0</v>
      </c>
      <c r="S200" s="10"/>
    </row>
    <row r="201" spans="1:19" s="93" customFormat="1" ht="325" thickBot="1" x14ac:dyDescent="0.25">
      <c r="A201" s="289"/>
      <c r="B201" s="289"/>
      <c r="C201" s="69" t="s">
        <v>472</v>
      </c>
      <c r="D201" s="69" t="s">
        <v>390</v>
      </c>
      <c r="E201" s="87" t="s">
        <v>458</v>
      </c>
      <c r="F201" s="88"/>
      <c r="G201" s="96"/>
      <c r="H201" s="259" t="s">
        <v>649</v>
      </c>
      <c r="I201" s="260" t="s">
        <v>742</v>
      </c>
      <c r="J201" s="261" t="s">
        <v>18</v>
      </c>
      <c r="K201" s="261">
        <f t="shared" si="30"/>
        <v>0</v>
      </c>
      <c r="L201" s="261">
        <f t="shared" si="27"/>
        <v>0</v>
      </c>
      <c r="M201" s="261">
        <f t="shared" si="28"/>
        <v>0</v>
      </c>
      <c r="N201" s="261">
        <f t="shared" si="29"/>
        <v>0</v>
      </c>
      <c r="O201" s="261">
        <f t="shared" si="31"/>
        <v>0</v>
      </c>
      <c r="P201" s="261">
        <f t="shared" si="32"/>
        <v>0</v>
      </c>
      <c r="Q201" s="261">
        <f t="shared" si="33"/>
        <v>0</v>
      </c>
      <c r="R201" s="261">
        <f t="shared" si="34"/>
        <v>0</v>
      </c>
      <c r="S201" s="262" t="s">
        <v>761</v>
      </c>
    </row>
    <row r="202" spans="1:19" s="93" customFormat="1" ht="37" customHeight="1" thickTop="1" x14ac:dyDescent="0.2">
      <c r="A202" s="290" t="s">
        <v>19</v>
      </c>
      <c r="B202" s="301" t="s">
        <v>50</v>
      </c>
      <c r="C202" s="57" t="s">
        <v>268</v>
      </c>
      <c r="D202" s="57" t="s">
        <v>65</v>
      </c>
      <c r="E202" s="78" t="s">
        <v>362</v>
      </c>
      <c r="F202" s="79" t="s">
        <v>157</v>
      </c>
      <c r="G202" s="96"/>
      <c r="H202" s="129" t="s">
        <v>649</v>
      </c>
      <c r="I202" s="4"/>
      <c r="J202" s="155" t="s">
        <v>19</v>
      </c>
      <c r="K202" s="155">
        <f t="shared" si="30"/>
        <v>0</v>
      </c>
      <c r="L202" s="155">
        <f t="shared" si="27"/>
        <v>0</v>
      </c>
      <c r="M202" s="155">
        <f t="shared" si="28"/>
        <v>0</v>
      </c>
      <c r="N202" s="155">
        <f t="shared" si="29"/>
        <v>0</v>
      </c>
      <c r="O202" s="157">
        <f t="shared" si="31"/>
        <v>0</v>
      </c>
      <c r="P202" s="157">
        <f t="shared" si="32"/>
        <v>0</v>
      </c>
      <c r="Q202" s="157">
        <f t="shared" si="33"/>
        <v>0</v>
      </c>
      <c r="R202" s="157">
        <f t="shared" si="34"/>
        <v>0</v>
      </c>
      <c r="S202" s="5"/>
    </row>
    <row r="203" spans="1:19" s="93" customFormat="1" ht="36" x14ac:dyDescent="0.2">
      <c r="A203" s="291"/>
      <c r="B203" s="302"/>
      <c r="C203" s="57" t="s">
        <v>269</v>
      </c>
      <c r="D203" s="57" t="s">
        <v>65</v>
      </c>
      <c r="E203" s="78" t="s">
        <v>363</v>
      </c>
      <c r="F203" s="79" t="s">
        <v>158</v>
      </c>
      <c r="G203" s="96"/>
      <c r="H203" s="130" t="s">
        <v>649</v>
      </c>
      <c r="I203" s="3"/>
      <c r="J203" s="156" t="s">
        <v>19</v>
      </c>
      <c r="K203" s="156">
        <f t="shared" si="30"/>
        <v>0</v>
      </c>
      <c r="L203" s="156">
        <f t="shared" si="27"/>
        <v>0</v>
      </c>
      <c r="M203" s="156">
        <f t="shared" si="28"/>
        <v>0</v>
      </c>
      <c r="N203" s="156">
        <f t="shared" si="29"/>
        <v>0</v>
      </c>
      <c r="O203" s="156">
        <f t="shared" si="31"/>
        <v>0</v>
      </c>
      <c r="P203" s="156">
        <f t="shared" si="32"/>
        <v>0</v>
      </c>
      <c r="Q203" s="156">
        <f t="shared" si="33"/>
        <v>0</v>
      </c>
      <c r="R203" s="156">
        <f t="shared" si="34"/>
        <v>0</v>
      </c>
      <c r="S203" s="6"/>
    </row>
    <row r="204" spans="1:19" s="93" customFormat="1" ht="20" x14ac:dyDescent="0.2">
      <c r="A204" s="291"/>
      <c r="B204" s="302"/>
      <c r="C204" s="57" t="s">
        <v>270</v>
      </c>
      <c r="D204" s="57" t="s">
        <v>65</v>
      </c>
      <c r="E204" s="78" t="s">
        <v>364</v>
      </c>
      <c r="F204" s="79" t="s">
        <v>159</v>
      </c>
      <c r="G204" s="96"/>
      <c r="H204" s="130" t="s">
        <v>649</v>
      </c>
      <c r="I204" s="3"/>
      <c r="J204" s="156" t="s">
        <v>19</v>
      </c>
      <c r="K204" s="156">
        <f t="shared" si="30"/>
        <v>0</v>
      </c>
      <c r="L204" s="156">
        <f t="shared" si="27"/>
        <v>0</v>
      </c>
      <c r="M204" s="156">
        <f t="shared" si="28"/>
        <v>0</v>
      </c>
      <c r="N204" s="156">
        <f t="shared" si="29"/>
        <v>0</v>
      </c>
      <c r="O204" s="156">
        <f t="shared" si="31"/>
        <v>0</v>
      </c>
      <c r="P204" s="156">
        <f t="shared" si="32"/>
        <v>0</v>
      </c>
      <c r="Q204" s="156">
        <f t="shared" si="33"/>
        <v>0</v>
      </c>
      <c r="R204" s="156">
        <f t="shared" si="34"/>
        <v>0</v>
      </c>
      <c r="S204" s="6"/>
    </row>
    <row r="205" spans="1:19" s="93" customFormat="1" ht="36" x14ac:dyDescent="0.2">
      <c r="A205" s="291"/>
      <c r="B205" s="302"/>
      <c r="C205" s="57" t="s">
        <v>271</v>
      </c>
      <c r="D205" s="57" t="s">
        <v>65</v>
      </c>
      <c r="E205" s="78" t="s">
        <v>365</v>
      </c>
      <c r="F205" s="79" t="s">
        <v>160</v>
      </c>
      <c r="G205" s="96"/>
      <c r="H205" s="130" t="s">
        <v>649</v>
      </c>
      <c r="I205" s="3"/>
      <c r="J205" s="156" t="s">
        <v>19</v>
      </c>
      <c r="K205" s="156">
        <f t="shared" si="30"/>
        <v>0</v>
      </c>
      <c r="L205" s="156">
        <f t="shared" si="27"/>
        <v>0</v>
      </c>
      <c r="M205" s="156">
        <f t="shared" si="28"/>
        <v>0</v>
      </c>
      <c r="N205" s="156">
        <f t="shared" si="29"/>
        <v>0</v>
      </c>
      <c r="O205" s="156">
        <f t="shared" si="31"/>
        <v>0</v>
      </c>
      <c r="P205" s="156">
        <f t="shared" si="32"/>
        <v>0</v>
      </c>
      <c r="Q205" s="156">
        <f t="shared" si="33"/>
        <v>0</v>
      </c>
      <c r="R205" s="156">
        <f t="shared" si="34"/>
        <v>0</v>
      </c>
      <c r="S205" s="6"/>
    </row>
    <row r="206" spans="1:19" s="93" customFormat="1" ht="36" x14ac:dyDescent="0.2">
      <c r="A206" s="291"/>
      <c r="B206" s="302"/>
      <c r="C206" s="57" t="s">
        <v>272</v>
      </c>
      <c r="D206" s="57" t="s">
        <v>65</v>
      </c>
      <c r="E206" s="78" t="s">
        <v>366</v>
      </c>
      <c r="F206" s="79" t="s">
        <v>161</v>
      </c>
      <c r="G206" s="96"/>
      <c r="H206" s="130" t="s">
        <v>649</v>
      </c>
      <c r="I206" s="3"/>
      <c r="J206" s="156" t="s">
        <v>19</v>
      </c>
      <c r="K206" s="156">
        <f t="shared" si="30"/>
        <v>0</v>
      </c>
      <c r="L206" s="156">
        <f t="shared" si="27"/>
        <v>0</v>
      </c>
      <c r="M206" s="156">
        <f t="shared" si="28"/>
        <v>0</v>
      </c>
      <c r="N206" s="156">
        <f t="shared" si="29"/>
        <v>0</v>
      </c>
      <c r="O206" s="156">
        <f t="shared" si="31"/>
        <v>0</v>
      </c>
      <c r="P206" s="156">
        <f t="shared" si="32"/>
        <v>0</v>
      </c>
      <c r="Q206" s="156">
        <f t="shared" si="33"/>
        <v>0</v>
      </c>
      <c r="R206" s="156">
        <f t="shared" si="34"/>
        <v>0</v>
      </c>
      <c r="S206" s="6"/>
    </row>
    <row r="207" spans="1:19" s="93" customFormat="1" ht="36" x14ac:dyDescent="0.2">
      <c r="A207" s="291"/>
      <c r="B207" s="302"/>
      <c r="C207" s="89" t="s">
        <v>273</v>
      </c>
      <c r="D207" s="57" t="s">
        <v>66</v>
      </c>
      <c r="E207" s="85" t="s">
        <v>367</v>
      </c>
      <c r="F207" s="86" t="s">
        <v>162</v>
      </c>
      <c r="G207" s="96"/>
      <c r="H207" s="130" t="s">
        <v>649</v>
      </c>
      <c r="I207" s="3"/>
      <c r="J207" s="156" t="s">
        <v>19</v>
      </c>
      <c r="K207" s="156">
        <f t="shared" si="30"/>
        <v>0</v>
      </c>
      <c r="L207" s="156">
        <f t="shared" si="27"/>
        <v>0</v>
      </c>
      <c r="M207" s="156">
        <f t="shared" si="28"/>
        <v>0</v>
      </c>
      <c r="N207" s="156">
        <f t="shared" si="29"/>
        <v>0</v>
      </c>
      <c r="O207" s="156">
        <f t="shared" si="31"/>
        <v>0</v>
      </c>
      <c r="P207" s="156">
        <f t="shared" si="32"/>
        <v>0</v>
      </c>
      <c r="Q207" s="156">
        <f t="shared" si="33"/>
        <v>0</v>
      </c>
      <c r="R207" s="156">
        <f t="shared" si="34"/>
        <v>0</v>
      </c>
      <c r="S207" s="6"/>
    </row>
    <row r="208" spans="1:19" s="93" customFormat="1" ht="36" x14ac:dyDescent="0.2">
      <c r="A208" s="291"/>
      <c r="B208" s="302"/>
      <c r="C208" s="89" t="s">
        <v>382</v>
      </c>
      <c r="D208" s="57" t="s">
        <v>67</v>
      </c>
      <c r="E208" s="85" t="s">
        <v>381</v>
      </c>
      <c r="F208" s="86" t="s">
        <v>383</v>
      </c>
      <c r="G208" s="96"/>
      <c r="H208" s="132" t="s">
        <v>650</v>
      </c>
      <c r="I208" s="9" t="s">
        <v>693</v>
      </c>
      <c r="J208" s="156" t="s">
        <v>19</v>
      </c>
      <c r="K208" s="156">
        <f t="shared" si="30"/>
        <v>0</v>
      </c>
      <c r="L208" s="156">
        <f t="shared" si="27"/>
        <v>0</v>
      </c>
      <c r="M208" s="156">
        <f t="shared" si="28"/>
        <v>1</v>
      </c>
      <c r="N208" s="156">
        <f t="shared" si="29"/>
        <v>0</v>
      </c>
      <c r="O208" s="156">
        <f t="shared" si="31"/>
        <v>0</v>
      </c>
      <c r="P208" s="156">
        <f t="shared" si="32"/>
        <v>0</v>
      </c>
      <c r="Q208" s="156">
        <f t="shared" si="33"/>
        <v>0</v>
      </c>
      <c r="R208" s="156">
        <f t="shared" si="34"/>
        <v>0</v>
      </c>
      <c r="S208" s="10"/>
    </row>
    <row r="209" spans="1:19" s="93" customFormat="1" ht="36" x14ac:dyDescent="0.2">
      <c r="A209" s="291"/>
      <c r="B209" s="302"/>
      <c r="C209" s="199" t="s">
        <v>566</v>
      </c>
      <c r="D209" s="200" t="s">
        <v>65</v>
      </c>
      <c r="E209" s="201" t="s">
        <v>537</v>
      </c>
      <c r="F209" s="86"/>
      <c r="G209" s="96"/>
      <c r="H209" s="130" t="s">
        <v>649</v>
      </c>
      <c r="I209" s="9"/>
      <c r="J209" s="156" t="s">
        <v>19</v>
      </c>
      <c r="K209" s="156">
        <f t="shared" si="30"/>
        <v>0</v>
      </c>
      <c r="L209" s="156">
        <f t="shared" si="27"/>
        <v>0</v>
      </c>
      <c r="M209" s="156">
        <f t="shared" si="28"/>
        <v>0</v>
      </c>
      <c r="N209" s="156">
        <f t="shared" si="29"/>
        <v>0</v>
      </c>
      <c r="O209" s="156">
        <f t="shared" si="31"/>
        <v>0</v>
      </c>
      <c r="P209" s="156">
        <f t="shared" si="32"/>
        <v>0</v>
      </c>
      <c r="Q209" s="156">
        <f t="shared" si="33"/>
        <v>0</v>
      </c>
      <c r="R209" s="156">
        <f t="shared" si="34"/>
        <v>0</v>
      </c>
      <c r="S209" s="10"/>
    </row>
    <row r="210" spans="1:19" s="93" customFormat="1" ht="36" x14ac:dyDescent="0.2">
      <c r="A210" s="291"/>
      <c r="B210" s="302"/>
      <c r="C210" s="205" t="s">
        <v>567</v>
      </c>
      <c r="D210" s="206" t="s">
        <v>66</v>
      </c>
      <c r="E210" s="207" t="s">
        <v>538</v>
      </c>
      <c r="F210" s="86"/>
      <c r="G210" s="96"/>
      <c r="H210" s="130" t="s">
        <v>649</v>
      </c>
      <c r="I210" s="9"/>
      <c r="J210" s="156" t="s">
        <v>19</v>
      </c>
      <c r="K210" s="156">
        <f t="shared" si="30"/>
        <v>0</v>
      </c>
      <c r="L210" s="156">
        <f t="shared" si="27"/>
        <v>0</v>
      </c>
      <c r="M210" s="156">
        <f t="shared" si="28"/>
        <v>0</v>
      </c>
      <c r="N210" s="156">
        <f t="shared" si="29"/>
        <v>0</v>
      </c>
      <c r="O210" s="156">
        <f t="shared" si="31"/>
        <v>0</v>
      </c>
      <c r="P210" s="156">
        <f t="shared" si="32"/>
        <v>0</v>
      </c>
      <c r="Q210" s="156">
        <f t="shared" si="33"/>
        <v>0</v>
      </c>
      <c r="R210" s="156">
        <f t="shared" si="34"/>
        <v>0</v>
      </c>
      <c r="S210" s="10"/>
    </row>
    <row r="211" spans="1:19" s="93" customFormat="1" ht="21" thickBot="1" x14ac:dyDescent="0.25">
      <c r="A211" s="292"/>
      <c r="B211" s="303"/>
      <c r="C211" s="89" t="s">
        <v>474</v>
      </c>
      <c r="D211" s="57" t="s">
        <v>390</v>
      </c>
      <c r="E211" s="85" t="s">
        <v>458</v>
      </c>
      <c r="F211" s="86"/>
      <c r="G211" s="96"/>
      <c r="H211" s="130" t="s">
        <v>649</v>
      </c>
      <c r="I211" s="7"/>
      <c r="J211" s="156" t="s">
        <v>19</v>
      </c>
      <c r="K211" s="156">
        <f t="shared" si="30"/>
        <v>0</v>
      </c>
      <c r="L211" s="156">
        <f t="shared" si="27"/>
        <v>0</v>
      </c>
      <c r="M211" s="156">
        <f t="shared" si="28"/>
        <v>0</v>
      </c>
      <c r="N211" s="156">
        <f t="shared" si="29"/>
        <v>0</v>
      </c>
      <c r="O211" s="158">
        <f t="shared" si="31"/>
        <v>0</v>
      </c>
      <c r="P211" s="158">
        <f t="shared" si="32"/>
        <v>0</v>
      </c>
      <c r="Q211" s="158">
        <f t="shared" si="33"/>
        <v>0</v>
      </c>
      <c r="R211" s="158">
        <f t="shared" si="34"/>
        <v>0</v>
      </c>
      <c r="S211" s="8"/>
    </row>
    <row r="212" spans="1:19" s="93" customFormat="1" ht="37" thickTop="1" x14ac:dyDescent="0.2">
      <c r="A212" s="293" t="s">
        <v>20</v>
      </c>
      <c r="B212" s="293" t="s">
        <v>51</v>
      </c>
      <c r="C212" s="62" t="s">
        <v>274</v>
      </c>
      <c r="D212" s="62" t="s">
        <v>65</v>
      </c>
      <c r="E212" s="67" t="s">
        <v>368</v>
      </c>
      <c r="F212" s="81" t="s">
        <v>163</v>
      </c>
      <c r="G212" s="96"/>
      <c r="H212" s="130" t="s">
        <v>649</v>
      </c>
      <c r="I212" s="4"/>
      <c r="J212" s="155" t="s">
        <v>20</v>
      </c>
      <c r="K212" s="155">
        <f t="shared" si="30"/>
        <v>0</v>
      </c>
      <c r="L212" s="155">
        <f t="shared" si="27"/>
        <v>0</v>
      </c>
      <c r="M212" s="155">
        <f t="shared" si="28"/>
        <v>0</v>
      </c>
      <c r="N212" s="155">
        <f t="shared" si="29"/>
        <v>0</v>
      </c>
      <c r="O212" s="157">
        <f t="shared" si="31"/>
        <v>0</v>
      </c>
      <c r="P212" s="157">
        <f t="shared" si="32"/>
        <v>0</v>
      </c>
      <c r="Q212" s="157">
        <f t="shared" si="33"/>
        <v>0</v>
      </c>
      <c r="R212" s="157">
        <f t="shared" si="34"/>
        <v>0</v>
      </c>
      <c r="S212" s="5"/>
    </row>
    <row r="213" spans="1:19" s="93" customFormat="1" ht="36" x14ac:dyDescent="0.2">
      <c r="A213" s="289"/>
      <c r="B213" s="289"/>
      <c r="C213" s="62" t="s">
        <v>275</v>
      </c>
      <c r="D213" s="62" t="s">
        <v>65</v>
      </c>
      <c r="E213" s="87" t="s">
        <v>369</v>
      </c>
      <c r="F213" s="88" t="s">
        <v>164</v>
      </c>
      <c r="G213" s="96"/>
      <c r="H213" s="130" t="s">
        <v>649</v>
      </c>
      <c r="I213" s="3"/>
      <c r="J213" s="156" t="s">
        <v>20</v>
      </c>
      <c r="K213" s="156">
        <f t="shared" si="30"/>
        <v>0</v>
      </c>
      <c r="L213" s="156">
        <f t="shared" si="27"/>
        <v>0</v>
      </c>
      <c r="M213" s="156">
        <f t="shared" si="28"/>
        <v>0</v>
      </c>
      <c r="N213" s="156">
        <f t="shared" si="29"/>
        <v>0</v>
      </c>
      <c r="O213" s="156">
        <f t="shared" si="31"/>
        <v>0</v>
      </c>
      <c r="P213" s="156">
        <f t="shared" si="32"/>
        <v>0</v>
      </c>
      <c r="Q213" s="156">
        <f t="shared" si="33"/>
        <v>0</v>
      </c>
      <c r="R213" s="156">
        <f t="shared" si="34"/>
        <v>0</v>
      </c>
      <c r="S213" s="6"/>
    </row>
    <row r="214" spans="1:19" s="93" customFormat="1" ht="36" x14ac:dyDescent="0.2">
      <c r="A214" s="289"/>
      <c r="B214" s="289"/>
      <c r="C214" s="62" t="s">
        <v>276</v>
      </c>
      <c r="D214" s="62" t="s">
        <v>65</v>
      </c>
      <c r="E214" s="67" t="s">
        <v>370</v>
      </c>
      <c r="F214" s="81" t="s">
        <v>165</v>
      </c>
      <c r="G214" s="96"/>
      <c r="H214" s="130" t="s">
        <v>649</v>
      </c>
      <c r="I214" s="3"/>
      <c r="J214" s="156" t="s">
        <v>20</v>
      </c>
      <c r="K214" s="156">
        <f t="shared" si="30"/>
        <v>0</v>
      </c>
      <c r="L214" s="156">
        <f t="shared" si="27"/>
        <v>0</v>
      </c>
      <c r="M214" s="156">
        <f t="shared" si="28"/>
        <v>0</v>
      </c>
      <c r="N214" s="156">
        <f t="shared" si="29"/>
        <v>0</v>
      </c>
      <c r="O214" s="156">
        <f t="shared" si="31"/>
        <v>0</v>
      </c>
      <c r="P214" s="156">
        <f t="shared" si="32"/>
        <v>0</v>
      </c>
      <c r="Q214" s="156">
        <f t="shared" si="33"/>
        <v>0</v>
      </c>
      <c r="R214" s="156">
        <f t="shared" si="34"/>
        <v>0</v>
      </c>
      <c r="S214" s="6"/>
    </row>
    <row r="215" spans="1:19" s="93" customFormat="1" ht="72" x14ac:dyDescent="0.2">
      <c r="A215" s="289"/>
      <c r="B215" s="289"/>
      <c r="C215" s="62" t="s">
        <v>277</v>
      </c>
      <c r="D215" s="62" t="s">
        <v>66</v>
      </c>
      <c r="E215" s="87" t="s">
        <v>328</v>
      </c>
      <c r="F215" s="88" t="s">
        <v>166</v>
      </c>
      <c r="G215" s="96"/>
      <c r="H215" s="258" t="s">
        <v>649</v>
      </c>
      <c r="I215" s="255" t="s">
        <v>743</v>
      </c>
      <c r="J215" s="256" t="s">
        <v>20</v>
      </c>
      <c r="K215" s="256">
        <f t="shared" si="30"/>
        <v>0</v>
      </c>
      <c r="L215" s="256">
        <f t="shared" si="27"/>
        <v>0</v>
      </c>
      <c r="M215" s="256">
        <f t="shared" si="28"/>
        <v>0</v>
      </c>
      <c r="N215" s="256">
        <f t="shared" si="29"/>
        <v>0</v>
      </c>
      <c r="O215" s="256">
        <f t="shared" si="31"/>
        <v>0</v>
      </c>
      <c r="P215" s="256">
        <f t="shared" si="32"/>
        <v>0</v>
      </c>
      <c r="Q215" s="256">
        <f t="shared" si="33"/>
        <v>0</v>
      </c>
      <c r="R215" s="256">
        <f t="shared" si="34"/>
        <v>0</v>
      </c>
      <c r="S215" s="267" t="s">
        <v>765</v>
      </c>
    </row>
    <row r="216" spans="1:19" s="93" customFormat="1" ht="36" x14ac:dyDescent="0.2">
      <c r="A216" s="289"/>
      <c r="B216" s="289"/>
      <c r="C216" s="62" t="s">
        <v>278</v>
      </c>
      <c r="D216" s="62" t="s">
        <v>66</v>
      </c>
      <c r="E216" s="87" t="s">
        <v>371</v>
      </c>
      <c r="F216" s="88" t="s">
        <v>167</v>
      </c>
      <c r="G216" s="96"/>
      <c r="H216" s="130" t="s">
        <v>649</v>
      </c>
      <c r="I216" s="3"/>
      <c r="J216" s="156" t="s">
        <v>20</v>
      </c>
      <c r="K216" s="156">
        <f t="shared" si="30"/>
        <v>0</v>
      </c>
      <c r="L216" s="156">
        <f t="shared" si="27"/>
        <v>0</v>
      </c>
      <c r="M216" s="156">
        <f t="shared" si="28"/>
        <v>0</v>
      </c>
      <c r="N216" s="156">
        <f t="shared" si="29"/>
        <v>0</v>
      </c>
      <c r="O216" s="156">
        <f t="shared" si="31"/>
        <v>0</v>
      </c>
      <c r="P216" s="156">
        <f t="shared" si="32"/>
        <v>0</v>
      </c>
      <c r="Q216" s="156">
        <f t="shared" si="33"/>
        <v>0</v>
      </c>
      <c r="R216" s="156">
        <f t="shared" si="34"/>
        <v>0</v>
      </c>
      <c r="S216" s="6"/>
    </row>
    <row r="217" spans="1:19" s="93" customFormat="1" ht="36" x14ac:dyDescent="0.2">
      <c r="A217" s="289"/>
      <c r="B217" s="289"/>
      <c r="C217" s="62" t="s">
        <v>279</v>
      </c>
      <c r="D217" s="62" t="s">
        <v>66</v>
      </c>
      <c r="E217" s="67" t="s">
        <v>372</v>
      </c>
      <c r="F217" s="81" t="s">
        <v>168</v>
      </c>
      <c r="G217" s="96"/>
      <c r="H217" s="130" t="s">
        <v>649</v>
      </c>
      <c r="I217" s="9"/>
      <c r="J217" s="156" t="s">
        <v>20</v>
      </c>
      <c r="K217" s="156">
        <f t="shared" si="30"/>
        <v>0</v>
      </c>
      <c r="L217" s="156">
        <f t="shared" si="27"/>
        <v>0</v>
      </c>
      <c r="M217" s="156">
        <f t="shared" si="28"/>
        <v>0</v>
      </c>
      <c r="N217" s="156">
        <f t="shared" si="29"/>
        <v>0</v>
      </c>
      <c r="O217" s="156">
        <f t="shared" si="31"/>
        <v>0</v>
      </c>
      <c r="P217" s="156">
        <f t="shared" si="32"/>
        <v>0</v>
      </c>
      <c r="Q217" s="156">
        <f t="shared" si="33"/>
        <v>0</v>
      </c>
      <c r="R217" s="156">
        <f t="shared" si="34"/>
        <v>0</v>
      </c>
      <c r="S217" s="10"/>
    </row>
    <row r="218" spans="1:19" s="93" customFormat="1" ht="36" x14ac:dyDescent="0.2">
      <c r="A218" s="289"/>
      <c r="B218" s="289"/>
      <c r="C218" s="193" t="s">
        <v>568</v>
      </c>
      <c r="D218" s="194" t="s">
        <v>65</v>
      </c>
      <c r="E218" s="195" t="s">
        <v>537</v>
      </c>
      <c r="F218" s="81"/>
      <c r="G218" s="96"/>
      <c r="H218" s="130" t="s">
        <v>649</v>
      </c>
      <c r="I218" s="9"/>
      <c r="J218" s="156" t="s">
        <v>20</v>
      </c>
      <c r="K218" s="156">
        <f t="shared" si="30"/>
        <v>0</v>
      </c>
      <c r="L218" s="156">
        <f t="shared" si="27"/>
        <v>0</v>
      </c>
      <c r="M218" s="156">
        <f t="shared" si="28"/>
        <v>0</v>
      </c>
      <c r="N218" s="156">
        <f t="shared" si="29"/>
        <v>0</v>
      </c>
      <c r="O218" s="156">
        <f t="shared" si="31"/>
        <v>0</v>
      </c>
      <c r="P218" s="156">
        <f t="shared" si="32"/>
        <v>0</v>
      </c>
      <c r="Q218" s="156">
        <f t="shared" si="33"/>
        <v>0</v>
      </c>
      <c r="R218" s="156">
        <f t="shared" si="34"/>
        <v>0</v>
      </c>
      <c r="S218" s="10"/>
    </row>
    <row r="219" spans="1:19" s="93" customFormat="1" ht="36" x14ac:dyDescent="0.2">
      <c r="A219" s="289"/>
      <c r="B219" s="289"/>
      <c r="C219" s="196" t="s">
        <v>569</v>
      </c>
      <c r="D219" s="197" t="s">
        <v>66</v>
      </c>
      <c r="E219" s="198" t="s">
        <v>538</v>
      </c>
      <c r="F219" s="81"/>
      <c r="G219" s="96"/>
      <c r="H219" s="130" t="s">
        <v>649</v>
      </c>
      <c r="I219" s="9"/>
      <c r="J219" s="156" t="s">
        <v>20</v>
      </c>
      <c r="K219" s="156">
        <f t="shared" si="30"/>
        <v>0</v>
      </c>
      <c r="L219" s="156">
        <f t="shared" si="27"/>
        <v>0</v>
      </c>
      <c r="M219" s="156">
        <f t="shared" si="28"/>
        <v>0</v>
      </c>
      <c r="N219" s="156">
        <f t="shared" si="29"/>
        <v>0</v>
      </c>
      <c r="O219" s="156">
        <f t="shared" si="31"/>
        <v>0</v>
      </c>
      <c r="P219" s="156">
        <f t="shared" si="32"/>
        <v>0</v>
      </c>
      <c r="Q219" s="156">
        <f t="shared" si="33"/>
        <v>0</v>
      </c>
      <c r="R219" s="156">
        <f t="shared" si="34"/>
        <v>0</v>
      </c>
      <c r="S219" s="10"/>
    </row>
    <row r="220" spans="1:19" s="93" customFormat="1" ht="91" thickBot="1" x14ac:dyDescent="0.25">
      <c r="A220" s="289"/>
      <c r="B220" s="289"/>
      <c r="C220" s="62" t="s">
        <v>475</v>
      </c>
      <c r="D220" s="62" t="s">
        <v>390</v>
      </c>
      <c r="E220" s="67" t="s">
        <v>458</v>
      </c>
      <c r="F220" s="81"/>
      <c r="G220" s="96"/>
      <c r="H220" s="258" t="s">
        <v>650</v>
      </c>
      <c r="I220" s="268" t="s">
        <v>767</v>
      </c>
      <c r="J220" s="269" t="s">
        <v>20</v>
      </c>
      <c r="K220" s="269">
        <f t="shared" si="30"/>
        <v>0</v>
      </c>
      <c r="L220" s="269">
        <f t="shared" si="27"/>
        <v>0</v>
      </c>
      <c r="M220" s="269">
        <f t="shared" si="28"/>
        <v>0</v>
      </c>
      <c r="N220" s="269">
        <f t="shared" si="29"/>
        <v>0</v>
      </c>
      <c r="O220" s="269">
        <f t="shared" si="31"/>
        <v>0</v>
      </c>
      <c r="P220" s="269">
        <f t="shared" si="32"/>
        <v>0</v>
      </c>
      <c r="Q220" s="269">
        <f t="shared" si="33"/>
        <v>0</v>
      </c>
      <c r="R220" s="269">
        <f t="shared" si="34"/>
        <v>0</v>
      </c>
      <c r="S220" s="262" t="s">
        <v>766</v>
      </c>
    </row>
    <row r="221" spans="1:19" s="93" customFormat="1" ht="55" thickTop="1" x14ac:dyDescent="0.2">
      <c r="A221" s="291"/>
      <c r="B221" s="291"/>
      <c r="C221" s="57" t="s">
        <v>280</v>
      </c>
      <c r="D221" s="57" t="s">
        <v>65</v>
      </c>
      <c r="E221" s="78" t="s">
        <v>619</v>
      </c>
      <c r="F221" s="79" t="s">
        <v>169</v>
      </c>
      <c r="G221" s="96"/>
      <c r="H221" s="130" t="s">
        <v>649</v>
      </c>
      <c r="I221" s="3"/>
      <c r="J221" s="156" t="s">
        <v>21</v>
      </c>
      <c r="K221" s="156">
        <f t="shared" si="30"/>
        <v>0</v>
      </c>
      <c r="L221" s="156">
        <f t="shared" si="27"/>
        <v>0</v>
      </c>
      <c r="M221" s="156">
        <f t="shared" si="28"/>
        <v>0</v>
      </c>
      <c r="N221" s="156">
        <f t="shared" si="29"/>
        <v>0</v>
      </c>
      <c r="O221" s="156">
        <f t="shared" si="31"/>
        <v>0</v>
      </c>
      <c r="P221" s="156">
        <f t="shared" si="32"/>
        <v>0</v>
      </c>
      <c r="Q221" s="156">
        <f t="shared" si="33"/>
        <v>0</v>
      </c>
      <c r="R221" s="156">
        <f t="shared" si="34"/>
        <v>0</v>
      </c>
      <c r="S221" s="6"/>
    </row>
    <row r="222" spans="1:19" s="93" customFormat="1" ht="36" x14ac:dyDescent="0.2">
      <c r="A222" s="291"/>
      <c r="B222" s="291"/>
      <c r="C222" s="89" t="s">
        <v>281</v>
      </c>
      <c r="D222" s="57" t="s">
        <v>65</v>
      </c>
      <c r="E222" s="78" t="s">
        <v>373</v>
      </c>
      <c r="F222" s="79" t="s">
        <v>170</v>
      </c>
      <c r="G222" s="96"/>
      <c r="H222" s="130" t="s">
        <v>649</v>
      </c>
      <c r="I222" s="3"/>
      <c r="J222" s="156" t="s">
        <v>21</v>
      </c>
      <c r="K222" s="156">
        <f t="shared" si="30"/>
        <v>0</v>
      </c>
      <c r="L222" s="156">
        <f t="shared" si="27"/>
        <v>0</v>
      </c>
      <c r="M222" s="156">
        <f t="shared" si="28"/>
        <v>0</v>
      </c>
      <c r="N222" s="156">
        <f t="shared" si="29"/>
        <v>0</v>
      </c>
      <c r="O222" s="156">
        <f t="shared" si="31"/>
        <v>0</v>
      </c>
      <c r="P222" s="156">
        <f t="shared" si="32"/>
        <v>0</v>
      </c>
      <c r="Q222" s="156">
        <f t="shared" si="33"/>
        <v>0</v>
      </c>
      <c r="R222" s="156">
        <f t="shared" si="34"/>
        <v>0</v>
      </c>
      <c r="S222" s="6"/>
    </row>
    <row r="223" spans="1:19" s="93" customFormat="1" ht="36" x14ac:dyDescent="0.2">
      <c r="A223" s="291"/>
      <c r="B223" s="291"/>
      <c r="C223" s="65" t="s">
        <v>282</v>
      </c>
      <c r="D223" s="65" t="s">
        <v>65</v>
      </c>
      <c r="E223" s="66" t="s">
        <v>329</v>
      </c>
      <c r="F223" s="68" t="s">
        <v>171</v>
      </c>
      <c r="G223" s="101"/>
      <c r="H223" s="104" t="str">
        <f>IF(ISBLANK(H247),"Waiting",H247)</f>
        <v>No</v>
      </c>
      <c r="I223" s="3"/>
      <c r="J223" s="156" t="s">
        <v>21</v>
      </c>
      <c r="K223" s="156">
        <f t="shared" si="30"/>
        <v>0</v>
      </c>
      <c r="L223" s="156">
        <f t="shared" si="27"/>
        <v>0</v>
      </c>
      <c r="M223" s="156">
        <f t="shared" si="28"/>
        <v>0</v>
      </c>
      <c r="N223" s="156">
        <f t="shared" si="29"/>
        <v>0</v>
      </c>
      <c r="O223" s="156">
        <f t="shared" si="31"/>
        <v>0</v>
      </c>
      <c r="P223" s="156">
        <f t="shared" si="32"/>
        <v>0</v>
      </c>
      <c r="Q223" s="156">
        <f t="shared" si="33"/>
        <v>0</v>
      </c>
      <c r="R223" s="156">
        <f t="shared" si="34"/>
        <v>0</v>
      </c>
      <c r="S223" s="6"/>
    </row>
    <row r="224" spans="1:19" s="93" customFormat="1" ht="54" x14ac:dyDescent="0.2">
      <c r="A224" s="291"/>
      <c r="B224" s="291"/>
      <c r="C224" s="65" t="s">
        <v>283</v>
      </c>
      <c r="D224" s="65" t="s">
        <v>65</v>
      </c>
      <c r="E224" s="66" t="s">
        <v>374</v>
      </c>
      <c r="F224" s="68" t="s">
        <v>172</v>
      </c>
      <c r="G224" s="101"/>
      <c r="H224" s="104" t="str">
        <f>IF(ISBLANK(H248),"Waiting",H248)</f>
        <v>No</v>
      </c>
      <c r="I224" s="3"/>
      <c r="J224" s="156" t="s">
        <v>21</v>
      </c>
      <c r="K224" s="156">
        <f t="shared" si="30"/>
        <v>0</v>
      </c>
      <c r="L224" s="156">
        <f t="shared" si="27"/>
        <v>0</v>
      </c>
      <c r="M224" s="156">
        <f t="shared" si="28"/>
        <v>0</v>
      </c>
      <c r="N224" s="156">
        <f t="shared" si="29"/>
        <v>0</v>
      </c>
      <c r="O224" s="156">
        <f t="shared" si="31"/>
        <v>0</v>
      </c>
      <c r="P224" s="156">
        <f t="shared" si="32"/>
        <v>0</v>
      </c>
      <c r="Q224" s="156">
        <f t="shared" si="33"/>
        <v>0</v>
      </c>
      <c r="R224" s="156">
        <f t="shared" si="34"/>
        <v>0</v>
      </c>
      <c r="S224" s="6"/>
    </row>
    <row r="225" spans="1:19" s="93" customFormat="1" ht="54" x14ac:dyDescent="0.2">
      <c r="A225" s="291"/>
      <c r="B225" s="291"/>
      <c r="C225" s="57" t="s">
        <v>284</v>
      </c>
      <c r="D225" s="57" t="s">
        <v>65</v>
      </c>
      <c r="E225" s="78" t="s">
        <v>375</v>
      </c>
      <c r="F225" s="79" t="s">
        <v>531</v>
      </c>
      <c r="G225" s="96"/>
      <c r="H225" s="130" t="s">
        <v>649</v>
      </c>
      <c r="I225" s="3"/>
      <c r="J225" s="156" t="s">
        <v>21</v>
      </c>
      <c r="K225" s="156">
        <f t="shared" si="30"/>
        <v>0</v>
      </c>
      <c r="L225" s="156">
        <f t="shared" si="27"/>
        <v>0</v>
      </c>
      <c r="M225" s="156">
        <f t="shared" si="28"/>
        <v>0</v>
      </c>
      <c r="N225" s="156">
        <f t="shared" si="29"/>
        <v>0</v>
      </c>
      <c r="O225" s="156">
        <f t="shared" si="31"/>
        <v>0</v>
      </c>
      <c r="P225" s="156">
        <f t="shared" si="32"/>
        <v>0</v>
      </c>
      <c r="Q225" s="156">
        <f t="shared" si="33"/>
        <v>0</v>
      </c>
      <c r="R225" s="156">
        <f t="shared" si="34"/>
        <v>0</v>
      </c>
      <c r="S225" s="6"/>
    </row>
    <row r="226" spans="1:19" s="93" customFormat="1" ht="72" x14ac:dyDescent="0.2">
      <c r="A226" s="291"/>
      <c r="B226" s="291"/>
      <c r="C226" s="57" t="s">
        <v>285</v>
      </c>
      <c r="D226" s="57" t="s">
        <v>65</v>
      </c>
      <c r="E226" s="78" t="s">
        <v>620</v>
      </c>
      <c r="F226" s="79" t="s">
        <v>173</v>
      </c>
      <c r="G226" s="96"/>
      <c r="H226" s="130" t="s">
        <v>649</v>
      </c>
      <c r="I226" s="3"/>
      <c r="J226" s="156" t="s">
        <v>21</v>
      </c>
      <c r="K226" s="156">
        <f t="shared" si="30"/>
        <v>0</v>
      </c>
      <c r="L226" s="156">
        <f t="shared" si="27"/>
        <v>0</v>
      </c>
      <c r="M226" s="156">
        <f t="shared" si="28"/>
        <v>0</v>
      </c>
      <c r="N226" s="156">
        <f t="shared" si="29"/>
        <v>0</v>
      </c>
      <c r="O226" s="156">
        <f t="shared" si="31"/>
        <v>0</v>
      </c>
      <c r="P226" s="156">
        <f t="shared" si="32"/>
        <v>0</v>
      </c>
      <c r="Q226" s="156">
        <f t="shared" si="33"/>
        <v>0</v>
      </c>
      <c r="R226" s="156">
        <f t="shared" si="34"/>
        <v>0</v>
      </c>
      <c r="S226" s="213"/>
    </row>
    <row r="227" spans="1:19" s="103" customFormat="1" ht="20" x14ac:dyDescent="0.2">
      <c r="A227" s="291"/>
      <c r="B227" s="291"/>
      <c r="C227" s="65" t="s">
        <v>256</v>
      </c>
      <c r="D227" s="65" t="s">
        <v>65</v>
      </c>
      <c r="E227" s="66" t="s">
        <v>352</v>
      </c>
      <c r="F227" s="68" t="s">
        <v>145</v>
      </c>
      <c r="G227" s="101"/>
      <c r="H227" s="104" t="str">
        <f>IF(ISBLANK(H195),"Waiting",H195)</f>
        <v>No</v>
      </c>
      <c r="I227" s="3"/>
      <c r="J227" s="156" t="s">
        <v>21</v>
      </c>
      <c r="K227" s="156">
        <f t="shared" si="30"/>
        <v>0</v>
      </c>
      <c r="L227" s="156">
        <f t="shared" si="27"/>
        <v>0</v>
      </c>
      <c r="M227" s="156">
        <f t="shared" si="28"/>
        <v>0</v>
      </c>
      <c r="N227" s="156">
        <f t="shared" si="29"/>
        <v>0</v>
      </c>
      <c r="O227" s="156">
        <f t="shared" si="31"/>
        <v>0</v>
      </c>
      <c r="P227" s="156">
        <f t="shared" si="32"/>
        <v>0</v>
      </c>
      <c r="Q227" s="156">
        <f t="shared" si="33"/>
        <v>0</v>
      </c>
      <c r="R227" s="156">
        <f t="shared" si="34"/>
        <v>0</v>
      </c>
      <c r="S227" s="6"/>
    </row>
    <row r="228" spans="1:19" s="93" customFormat="1" ht="36" x14ac:dyDescent="0.2">
      <c r="A228" s="291"/>
      <c r="B228" s="291"/>
      <c r="C228" s="57" t="s">
        <v>286</v>
      </c>
      <c r="D228" s="57" t="s">
        <v>65</v>
      </c>
      <c r="E228" s="78" t="s">
        <v>376</v>
      </c>
      <c r="F228" s="79" t="s">
        <v>174</v>
      </c>
      <c r="G228" s="96"/>
      <c r="H228" s="130" t="s">
        <v>649</v>
      </c>
      <c r="I228" s="3"/>
      <c r="J228" s="156" t="s">
        <v>21</v>
      </c>
      <c r="K228" s="156">
        <f t="shared" si="30"/>
        <v>0</v>
      </c>
      <c r="L228" s="156">
        <f t="shared" si="27"/>
        <v>0</v>
      </c>
      <c r="M228" s="156">
        <f t="shared" si="28"/>
        <v>0</v>
      </c>
      <c r="N228" s="156">
        <f t="shared" si="29"/>
        <v>0</v>
      </c>
      <c r="O228" s="156">
        <f t="shared" si="31"/>
        <v>0</v>
      </c>
      <c r="P228" s="156">
        <f t="shared" si="32"/>
        <v>0</v>
      </c>
      <c r="Q228" s="156">
        <f t="shared" si="33"/>
        <v>0</v>
      </c>
      <c r="R228" s="156">
        <f t="shared" si="34"/>
        <v>0</v>
      </c>
      <c r="S228" s="6"/>
    </row>
    <row r="229" spans="1:19" s="93" customFormat="1" ht="36" x14ac:dyDescent="0.2">
      <c r="A229" s="291"/>
      <c r="B229" s="291"/>
      <c r="C229" s="57" t="s">
        <v>287</v>
      </c>
      <c r="D229" s="57" t="s">
        <v>65</v>
      </c>
      <c r="E229" s="78" t="s">
        <v>377</v>
      </c>
      <c r="F229" s="79" t="s">
        <v>175</v>
      </c>
      <c r="G229" s="96"/>
      <c r="H229" s="132" t="s">
        <v>649</v>
      </c>
      <c r="I229" s="9"/>
      <c r="J229" s="156" t="s">
        <v>21</v>
      </c>
      <c r="K229" s="156">
        <f t="shared" si="30"/>
        <v>0</v>
      </c>
      <c r="L229" s="156">
        <f t="shared" si="27"/>
        <v>0</v>
      </c>
      <c r="M229" s="156">
        <f t="shared" si="28"/>
        <v>0</v>
      </c>
      <c r="N229" s="156">
        <f t="shared" si="29"/>
        <v>0</v>
      </c>
      <c r="O229" s="156">
        <f t="shared" si="31"/>
        <v>0</v>
      </c>
      <c r="P229" s="156">
        <f t="shared" si="32"/>
        <v>0</v>
      </c>
      <c r="Q229" s="156">
        <f t="shared" si="33"/>
        <v>0</v>
      </c>
      <c r="R229" s="156">
        <f t="shared" si="34"/>
        <v>0</v>
      </c>
      <c r="S229" s="10"/>
    </row>
    <row r="230" spans="1:19" s="93" customFormat="1" ht="36" x14ac:dyDescent="0.2">
      <c r="A230" s="291"/>
      <c r="B230" s="291"/>
      <c r="C230" s="199" t="s">
        <v>570</v>
      </c>
      <c r="D230" s="200" t="s">
        <v>65</v>
      </c>
      <c r="E230" s="201" t="s">
        <v>537</v>
      </c>
      <c r="F230" s="79"/>
      <c r="G230" s="96"/>
      <c r="H230" s="132" t="s">
        <v>649</v>
      </c>
      <c r="I230" s="9"/>
      <c r="J230" s="156" t="s">
        <v>21</v>
      </c>
      <c r="K230" s="156">
        <f t="shared" si="30"/>
        <v>0</v>
      </c>
      <c r="L230" s="156">
        <f t="shared" si="27"/>
        <v>0</v>
      </c>
      <c r="M230" s="156">
        <f t="shared" si="28"/>
        <v>0</v>
      </c>
      <c r="N230" s="156">
        <f t="shared" si="29"/>
        <v>0</v>
      </c>
      <c r="O230" s="156">
        <f t="shared" si="31"/>
        <v>0</v>
      </c>
      <c r="P230" s="156">
        <f t="shared" si="32"/>
        <v>0</v>
      </c>
      <c r="Q230" s="156">
        <f t="shared" si="33"/>
        <v>0</v>
      </c>
      <c r="R230" s="156">
        <f t="shared" si="34"/>
        <v>0</v>
      </c>
      <c r="S230" s="10"/>
    </row>
    <row r="231" spans="1:19" s="93" customFormat="1" ht="36" x14ac:dyDescent="0.2">
      <c r="A231" s="291"/>
      <c r="B231" s="291"/>
      <c r="C231" s="205" t="s">
        <v>579</v>
      </c>
      <c r="D231" s="206" t="s">
        <v>66</v>
      </c>
      <c r="E231" s="207" t="s">
        <v>538</v>
      </c>
      <c r="F231" s="79"/>
      <c r="G231" s="96"/>
      <c r="H231" s="132" t="s">
        <v>649</v>
      </c>
      <c r="I231" s="9"/>
      <c r="J231" s="156" t="s">
        <v>21</v>
      </c>
      <c r="K231" s="156">
        <f t="shared" si="30"/>
        <v>0</v>
      </c>
      <c r="L231" s="156">
        <f t="shared" si="27"/>
        <v>0</v>
      </c>
      <c r="M231" s="156">
        <f t="shared" si="28"/>
        <v>0</v>
      </c>
      <c r="N231" s="156">
        <f t="shared" si="29"/>
        <v>0</v>
      </c>
      <c r="O231" s="156">
        <f t="shared" si="31"/>
        <v>0</v>
      </c>
      <c r="P231" s="156">
        <f t="shared" si="32"/>
        <v>0</v>
      </c>
      <c r="Q231" s="156">
        <f t="shared" si="33"/>
        <v>0</v>
      </c>
      <c r="R231" s="156">
        <f t="shared" si="34"/>
        <v>0</v>
      </c>
      <c r="S231" s="10"/>
    </row>
    <row r="232" spans="1:19" s="93" customFormat="1" ht="271" thickBot="1" x14ac:dyDescent="0.25">
      <c r="A232" s="291"/>
      <c r="B232" s="291"/>
      <c r="C232" s="57" t="s">
        <v>476</v>
      </c>
      <c r="D232" s="57" t="s">
        <v>390</v>
      </c>
      <c r="E232" s="78" t="s">
        <v>458</v>
      </c>
      <c r="F232" s="79"/>
      <c r="G232" s="96"/>
      <c r="H232" s="131" t="s">
        <v>650</v>
      </c>
      <c r="I232" s="7" t="s">
        <v>745</v>
      </c>
      <c r="J232" s="158" t="s">
        <v>21</v>
      </c>
      <c r="K232" s="158">
        <f t="shared" si="30"/>
        <v>0</v>
      </c>
      <c r="L232" s="158">
        <f t="shared" si="27"/>
        <v>0</v>
      </c>
      <c r="M232" s="158">
        <f t="shared" si="28"/>
        <v>0</v>
      </c>
      <c r="N232" s="158">
        <f t="shared" si="29"/>
        <v>0</v>
      </c>
      <c r="O232" s="158">
        <f t="shared" si="31"/>
        <v>0</v>
      </c>
      <c r="P232" s="158">
        <f t="shared" si="32"/>
        <v>0</v>
      </c>
      <c r="Q232" s="158">
        <f t="shared" si="33"/>
        <v>0</v>
      </c>
      <c r="R232" s="158">
        <f t="shared" si="34"/>
        <v>0</v>
      </c>
      <c r="S232" s="245"/>
    </row>
    <row r="233" spans="1:19" s="93" customFormat="1" ht="37" thickTop="1" x14ac:dyDescent="0.2">
      <c r="A233" s="293" t="s">
        <v>22</v>
      </c>
      <c r="B233" s="293" t="s">
        <v>23</v>
      </c>
      <c r="C233" s="62" t="s">
        <v>288</v>
      </c>
      <c r="D233" s="62" t="s">
        <v>65</v>
      </c>
      <c r="E233" s="67" t="s">
        <v>589</v>
      </c>
      <c r="F233" s="81" t="s">
        <v>599</v>
      </c>
      <c r="G233" s="96"/>
      <c r="H233" s="129" t="s">
        <v>649</v>
      </c>
      <c r="I233" s="4"/>
      <c r="J233" s="155" t="s">
        <v>22</v>
      </c>
      <c r="K233" s="155">
        <f t="shared" si="30"/>
        <v>0</v>
      </c>
      <c r="L233" s="155">
        <f t="shared" si="27"/>
        <v>0</v>
      </c>
      <c r="M233" s="155">
        <f t="shared" si="28"/>
        <v>0</v>
      </c>
      <c r="N233" s="155">
        <f t="shared" si="29"/>
        <v>0</v>
      </c>
      <c r="O233" s="157">
        <f t="shared" si="31"/>
        <v>0</v>
      </c>
      <c r="P233" s="157">
        <f t="shared" si="32"/>
        <v>0</v>
      </c>
      <c r="Q233" s="157">
        <f t="shared" si="33"/>
        <v>0</v>
      </c>
      <c r="R233" s="157">
        <f t="shared" si="34"/>
        <v>0</v>
      </c>
      <c r="S233" s="5"/>
    </row>
    <row r="234" spans="1:19" s="93" customFormat="1" ht="36" x14ac:dyDescent="0.2">
      <c r="A234" s="289"/>
      <c r="B234" s="289"/>
      <c r="C234" s="223" t="s">
        <v>587</v>
      </c>
      <c r="D234" s="223" t="s">
        <v>65</v>
      </c>
      <c r="E234" s="224" t="s">
        <v>590</v>
      </c>
      <c r="F234" s="81" t="s">
        <v>591</v>
      </c>
      <c r="G234" s="96"/>
      <c r="H234" s="210"/>
      <c r="I234" s="211"/>
      <c r="J234" s="212" t="s">
        <v>22</v>
      </c>
      <c r="K234" s="212">
        <f t="shared" si="30"/>
        <v>0</v>
      </c>
      <c r="L234" s="212">
        <f t="shared" si="27"/>
        <v>0</v>
      </c>
      <c r="M234" s="212">
        <f t="shared" si="28"/>
        <v>0</v>
      </c>
      <c r="N234" s="212">
        <f t="shared" si="29"/>
        <v>0</v>
      </c>
      <c r="O234" s="156">
        <f t="shared" si="31"/>
        <v>0</v>
      </c>
      <c r="P234" s="156">
        <f t="shared" si="32"/>
        <v>0</v>
      </c>
      <c r="Q234" s="156">
        <f t="shared" si="33"/>
        <v>0</v>
      </c>
      <c r="R234" s="156">
        <f t="shared" si="34"/>
        <v>0</v>
      </c>
      <c r="S234" s="208"/>
    </row>
    <row r="235" spans="1:19" s="93" customFormat="1" ht="36" x14ac:dyDescent="0.2">
      <c r="A235" s="289"/>
      <c r="B235" s="289"/>
      <c r="C235" s="193" t="s">
        <v>586</v>
      </c>
      <c r="D235" s="194" t="s">
        <v>65</v>
      </c>
      <c r="E235" s="195" t="s">
        <v>537</v>
      </c>
      <c r="F235" s="81"/>
      <c r="G235" s="96"/>
      <c r="H235" s="130"/>
      <c r="I235" s="3"/>
      <c r="J235" s="156" t="s">
        <v>22</v>
      </c>
      <c r="K235" s="156">
        <f t="shared" si="30"/>
        <v>0</v>
      </c>
      <c r="L235" s="156">
        <f t="shared" si="27"/>
        <v>0</v>
      </c>
      <c r="M235" s="156">
        <f t="shared" si="28"/>
        <v>0</v>
      </c>
      <c r="N235" s="156">
        <f t="shared" si="29"/>
        <v>0</v>
      </c>
      <c r="O235" s="156">
        <f t="shared" si="31"/>
        <v>0</v>
      </c>
      <c r="P235" s="156">
        <f t="shared" si="32"/>
        <v>0</v>
      </c>
      <c r="Q235" s="156">
        <f t="shared" si="33"/>
        <v>0</v>
      </c>
      <c r="R235" s="156">
        <f t="shared" si="34"/>
        <v>0</v>
      </c>
      <c r="S235" s="6"/>
    </row>
    <row r="236" spans="1:19" s="93" customFormat="1" ht="36" x14ac:dyDescent="0.2">
      <c r="A236" s="289"/>
      <c r="B236" s="289"/>
      <c r="C236" s="196" t="s">
        <v>580</v>
      </c>
      <c r="D236" s="197" t="s">
        <v>66</v>
      </c>
      <c r="E236" s="198" t="s">
        <v>538</v>
      </c>
      <c r="F236" s="81"/>
      <c r="G236" s="96"/>
      <c r="H236" s="130" t="s">
        <v>649</v>
      </c>
      <c r="I236" s="3"/>
      <c r="J236" s="156" t="s">
        <v>22</v>
      </c>
      <c r="K236" s="156">
        <f t="shared" si="30"/>
        <v>0</v>
      </c>
      <c r="L236" s="156">
        <f t="shared" si="27"/>
        <v>0</v>
      </c>
      <c r="M236" s="156">
        <f t="shared" si="28"/>
        <v>0</v>
      </c>
      <c r="N236" s="156">
        <f t="shared" si="29"/>
        <v>0</v>
      </c>
      <c r="O236" s="156">
        <f t="shared" si="31"/>
        <v>0</v>
      </c>
      <c r="P236" s="156">
        <f t="shared" si="32"/>
        <v>0</v>
      </c>
      <c r="Q236" s="156">
        <f t="shared" si="33"/>
        <v>0</v>
      </c>
      <c r="R236" s="156">
        <f t="shared" si="34"/>
        <v>0</v>
      </c>
      <c r="S236" s="6"/>
    </row>
    <row r="237" spans="1:19" s="93" customFormat="1" ht="235" thickBot="1" x14ac:dyDescent="0.25">
      <c r="A237" s="297"/>
      <c r="B237" s="297"/>
      <c r="C237" s="62" t="s">
        <v>477</v>
      </c>
      <c r="D237" s="62" t="s">
        <v>390</v>
      </c>
      <c r="E237" s="67" t="s">
        <v>458</v>
      </c>
      <c r="F237" s="81"/>
      <c r="G237" s="96"/>
      <c r="H237" s="134" t="s">
        <v>650</v>
      </c>
      <c r="I237" s="135" t="s">
        <v>744</v>
      </c>
      <c r="J237" s="157" t="s">
        <v>22</v>
      </c>
      <c r="K237" s="157">
        <f t="shared" si="30"/>
        <v>0</v>
      </c>
      <c r="L237" s="157">
        <f t="shared" si="27"/>
        <v>0</v>
      </c>
      <c r="M237" s="157">
        <f t="shared" si="28"/>
        <v>0</v>
      </c>
      <c r="N237" s="157">
        <f t="shared" si="29"/>
        <v>0</v>
      </c>
      <c r="O237" s="158">
        <f t="shared" si="31"/>
        <v>0</v>
      </c>
      <c r="P237" s="158">
        <f t="shared" si="32"/>
        <v>0</v>
      </c>
      <c r="Q237" s="158">
        <f t="shared" si="33"/>
        <v>0</v>
      </c>
      <c r="R237" s="158">
        <f t="shared" si="34"/>
        <v>0</v>
      </c>
      <c r="S237" s="136"/>
    </row>
    <row r="238" spans="1:19" s="93" customFormat="1" ht="37" customHeight="1" thickTop="1" x14ac:dyDescent="0.2">
      <c r="A238" s="290" t="s">
        <v>24</v>
      </c>
      <c r="B238" s="290" t="s">
        <v>53</v>
      </c>
      <c r="C238" s="57" t="s">
        <v>289</v>
      </c>
      <c r="D238" s="57" t="s">
        <v>65</v>
      </c>
      <c r="E238" s="78" t="s">
        <v>378</v>
      </c>
      <c r="F238" s="79" t="s">
        <v>532</v>
      </c>
      <c r="G238" s="96"/>
      <c r="H238" s="129" t="s">
        <v>649</v>
      </c>
      <c r="I238" s="4"/>
      <c r="J238" s="155" t="s">
        <v>24</v>
      </c>
      <c r="K238" s="155">
        <f t="shared" si="30"/>
        <v>0</v>
      </c>
      <c r="L238" s="155">
        <f t="shared" si="27"/>
        <v>0</v>
      </c>
      <c r="M238" s="155">
        <f t="shared" si="28"/>
        <v>0</v>
      </c>
      <c r="N238" s="155">
        <f t="shared" si="29"/>
        <v>0</v>
      </c>
      <c r="O238" s="157">
        <f t="shared" si="31"/>
        <v>0</v>
      </c>
      <c r="P238" s="157">
        <f t="shared" si="32"/>
        <v>0</v>
      </c>
      <c r="Q238" s="157">
        <f t="shared" si="33"/>
        <v>0</v>
      </c>
      <c r="R238" s="157">
        <f t="shared" si="34"/>
        <v>0</v>
      </c>
      <c r="S238" s="5"/>
    </row>
    <row r="239" spans="1:19" s="103" customFormat="1" ht="54" x14ac:dyDescent="0.2">
      <c r="A239" s="291"/>
      <c r="B239" s="291"/>
      <c r="C239" s="65" t="s">
        <v>224</v>
      </c>
      <c r="D239" s="65" t="s">
        <v>65</v>
      </c>
      <c r="E239" s="66" t="s">
        <v>317</v>
      </c>
      <c r="F239" s="68" t="s">
        <v>525</v>
      </c>
      <c r="G239" s="101"/>
      <c r="H239" s="104" t="str">
        <f>IF(ISBLANK(H78),"Waiting",H78)</f>
        <v>No</v>
      </c>
      <c r="I239" s="3"/>
      <c r="J239" s="156" t="s">
        <v>24</v>
      </c>
      <c r="K239" s="156">
        <f t="shared" si="30"/>
        <v>0</v>
      </c>
      <c r="L239" s="156">
        <f t="shared" si="27"/>
        <v>0</v>
      </c>
      <c r="M239" s="156">
        <f t="shared" si="28"/>
        <v>0</v>
      </c>
      <c r="N239" s="156">
        <f t="shared" si="29"/>
        <v>0</v>
      </c>
      <c r="O239" s="156">
        <f t="shared" si="31"/>
        <v>0</v>
      </c>
      <c r="P239" s="156">
        <f t="shared" si="32"/>
        <v>0</v>
      </c>
      <c r="Q239" s="156">
        <f t="shared" si="33"/>
        <v>0</v>
      </c>
      <c r="R239" s="156">
        <f t="shared" si="34"/>
        <v>0</v>
      </c>
      <c r="S239" s="6"/>
    </row>
    <row r="240" spans="1:19" s="93" customFormat="1" ht="20" x14ac:dyDescent="0.2">
      <c r="A240" s="291"/>
      <c r="B240" s="291"/>
      <c r="C240" s="57" t="s">
        <v>290</v>
      </c>
      <c r="D240" s="57" t="s">
        <v>65</v>
      </c>
      <c r="E240" s="78" t="s">
        <v>330</v>
      </c>
      <c r="F240" s="79" t="s">
        <v>176</v>
      </c>
      <c r="G240" s="96"/>
      <c r="H240" s="130" t="s">
        <v>649</v>
      </c>
      <c r="I240" s="3"/>
      <c r="J240" s="156" t="s">
        <v>24</v>
      </c>
      <c r="K240" s="156">
        <f t="shared" si="30"/>
        <v>0</v>
      </c>
      <c r="L240" s="156">
        <f t="shared" si="27"/>
        <v>0</v>
      </c>
      <c r="M240" s="156">
        <f t="shared" si="28"/>
        <v>0</v>
      </c>
      <c r="N240" s="156">
        <f t="shared" si="29"/>
        <v>0</v>
      </c>
      <c r="O240" s="156">
        <f t="shared" si="31"/>
        <v>0</v>
      </c>
      <c r="P240" s="156">
        <f t="shared" si="32"/>
        <v>0</v>
      </c>
      <c r="Q240" s="156">
        <f t="shared" si="33"/>
        <v>0</v>
      </c>
      <c r="R240" s="156">
        <f t="shared" si="34"/>
        <v>0</v>
      </c>
      <c r="S240" s="6"/>
    </row>
    <row r="241" spans="1:19" s="93" customFormat="1" ht="54" x14ac:dyDescent="0.2">
      <c r="A241" s="291"/>
      <c r="B241" s="291"/>
      <c r="C241" s="57" t="s">
        <v>291</v>
      </c>
      <c r="D241" s="57" t="s">
        <v>65</v>
      </c>
      <c r="E241" s="78" t="s">
        <v>611</v>
      </c>
      <c r="F241" s="79" t="s">
        <v>601</v>
      </c>
      <c r="G241" s="96"/>
      <c r="H241" s="130" t="s">
        <v>649</v>
      </c>
      <c r="I241" s="3"/>
      <c r="J241" s="156" t="s">
        <v>24</v>
      </c>
      <c r="K241" s="156">
        <f t="shared" si="30"/>
        <v>0</v>
      </c>
      <c r="L241" s="156">
        <f t="shared" si="27"/>
        <v>0</v>
      </c>
      <c r="M241" s="156">
        <f t="shared" si="28"/>
        <v>0</v>
      </c>
      <c r="N241" s="156">
        <f t="shared" si="29"/>
        <v>0</v>
      </c>
      <c r="O241" s="156">
        <f t="shared" si="31"/>
        <v>0</v>
      </c>
      <c r="P241" s="156">
        <f t="shared" si="32"/>
        <v>0</v>
      </c>
      <c r="Q241" s="156">
        <f t="shared" si="33"/>
        <v>0</v>
      </c>
      <c r="R241" s="156">
        <f t="shared" si="34"/>
        <v>0</v>
      </c>
      <c r="S241" s="213"/>
    </row>
    <row r="242" spans="1:19" s="93" customFormat="1" ht="36" x14ac:dyDescent="0.2">
      <c r="A242" s="291"/>
      <c r="B242" s="291"/>
      <c r="C242" s="65" t="s">
        <v>287</v>
      </c>
      <c r="D242" s="65" t="s">
        <v>65</v>
      </c>
      <c r="E242" s="66" t="s">
        <v>377</v>
      </c>
      <c r="F242" s="68" t="s">
        <v>175</v>
      </c>
      <c r="G242" s="101"/>
      <c r="H242" s="104" t="str">
        <f>IF(ISBLANK(H229),"Waiting",H229)</f>
        <v>No</v>
      </c>
      <c r="I242" s="3"/>
      <c r="J242" s="156" t="s">
        <v>24</v>
      </c>
      <c r="K242" s="156">
        <f t="shared" si="30"/>
        <v>0</v>
      </c>
      <c r="L242" s="156">
        <f t="shared" si="27"/>
        <v>0</v>
      </c>
      <c r="M242" s="156">
        <f t="shared" si="28"/>
        <v>0</v>
      </c>
      <c r="N242" s="156">
        <f t="shared" si="29"/>
        <v>0</v>
      </c>
      <c r="O242" s="156">
        <f t="shared" si="31"/>
        <v>0</v>
      </c>
      <c r="P242" s="156">
        <f t="shared" si="32"/>
        <v>0</v>
      </c>
      <c r="Q242" s="156">
        <f t="shared" si="33"/>
        <v>0</v>
      </c>
      <c r="R242" s="156">
        <f t="shared" si="34"/>
        <v>0</v>
      </c>
      <c r="S242" s="6"/>
    </row>
    <row r="243" spans="1:19" s="93" customFormat="1" ht="36" x14ac:dyDescent="0.2">
      <c r="A243" s="291"/>
      <c r="B243" s="291"/>
      <c r="C243" s="57" t="s">
        <v>596</v>
      </c>
      <c r="D243" s="57" t="s">
        <v>65</v>
      </c>
      <c r="E243" s="78" t="s">
        <v>600</v>
      </c>
      <c r="F243" s="79" t="s">
        <v>597</v>
      </c>
      <c r="G243" s="101"/>
      <c r="H243" s="130" t="s">
        <v>649</v>
      </c>
      <c r="I243" s="3"/>
      <c r="J243" s="156" t="s">
        <v>24</v>
      </c>
      <c r="K243" s="156">
        <f t="shared" si="30"/>
        <v>0</v>
      </c>
      <c r="L243" s="156">
        <f t="shared" si="27"/>
        <v>0</v>
      </c>
      <c r="M243" s="156">
        <f t="shared" si="28"/>
        <v>0</v>
      </c>
      <c r="N243" s="156">
        <f t="shared" si="29"/>
        <v>0</v>
      </c>
      <c r="O243" s="156">
        <f t="shared" si="31"/>
        <v>0</v>
      </c>
      <c r="P243" s="156">
        <f t="shared" si="32"/>
        <v>0</v>
      </c>
      <c r="Q243" s="156">
        <f t="shared" si="33"/>
        <v>0</v>
      </c>
      <c r="R243" s="156">
        <f t="shared" si="34"/>
        <v>0</v>
      </c>
      <c r="S243" s="6"/>
    </row>
    <row r="244" spans="1:19" s="93" customFormat="1" ht="36" x14ac:dyDescent="0.2">
      <c r="A244" s="291"/>
      <c r="B244" s="291"/>
      <c r="C244" s="199" t="s">
        <v>571</v>
      </c>
      <c r="D244" s="200" t="s">
        <v>65</v>
      </c>
      <c r="E244" s="201" t="s">
        <v>537</v>
      </c>
      <c r="F244" s="202"/>
      <c r="G244" s="101"/>
      <c r="H244" s="130" t="s">
        <v>649</v>
      </c>
      <c r="I244" s="3"/>
      <c r="J244" s="156" t="s">
        <v>24</v>
      </c>
      <c r="K244" s="156">
        <f t="shared" si="30"/>
        <v>0</v>
      </c>
      <c r="L244" s="156">
        <f t="shared" si="27"/>
        <v>0</v>
      </c>
      <c r="M244" s="156">
        <f t="shared" si="28"/>
        <v>0</v>
      </c>
      <c r="N244" s="156">
        <f t="shared" si="29"/>
        <v>0</v>
      </c>
      <c r="O244" s="156">
        <f t="shared" si="31"/>
        <v>0</v>
      </c>
      <c r="P244" s="156">
        <f t="shared" si="32"/>
        <v>0</v>
      </c>
      <c r="Q244" s="156">
        <f t="shared" si="33"/>
        <v>0</v>
      </c>
      <c r="R244" s="156">
        <f t="shared" si="34"/>
        <v>0</v>
      </c>
      <c r="S244" s="6"/>
    </row>
    <row r="245" spans="1:19" s="93" customFormat="1" ht="36" x14ac:dyDescent="0.2">
      <c r="A245" s="291"/>
      <c r="B245" s="291"/>
      <c r="C245" s="205" t="s">
        <v>581</v>
      </c>
      <c r="D245" s="206" t="s">
        <v>66</v>
      </c>
      <c r="E245" s="207" t="s">
        <v>538</v>
      </c>
      <c r="F245" s="202"/>
      <c r="G245" s="101"/>
      <c r="H245" s="130" t="s">
        <v>649</v>
      </c>
      <c r="I245" s="3"/>
      <c r="J245" s="156" t="s">
        <v>24</v>
      </c>
      <c r="K245" s="156">
        <f t="shared" si="30"/>
        <v>0</v>
      </c>
      <c r="L245" s="156">
        <f t="shared" si="27"/>
        <v>0</v>
      </c>
      <c r="M245" s="156">
        <f t="shared" si="28"/>
        <v>0</v>
      </c>
      <c r="N245" s="156">
        <f t="shared" si="29"/>
        <v>0</v>
      </c>
      <c r="O245" s="156">
        <f t="shared" si="31"/>
        <v>0</v>
      </c>
      <c r="P245" s="156">
        <f t="shared" si="32"/>
        <v>0</v>
      </c>
      <c r="Q245" s="156">
        <f t="shared" si="33"/>
        <v>0</v>
      </c>
      <c r="R245" s="156">
        <f t="shared" si="34"/>
        <v>0</v>
      </c>
      <c r="S245" s="248"/>
    </row>
    <row r="246" spans="1:19" s="93" customFormat="1" ht="91" thickBot="1" x14ac:dyDescent="0.25">
      <c r="A246" s="292"/>
      <c r="B246" s="292"/>
      <c r="C246" s="57" t="s">
        <v>478</v>
      </c>
      <c r="D246" s="57" t="s">
        <v>390</v>
      </c>
      <c r="E246" s="78" t="s">
        <v>458</v>
      </c>
      <c r="F246" s="79"/>
      <c r="G246" s="101"/>
      <c r="H246" s="130" t="s">
        <v>650</v>
      </c>
      <c r="I246" s="135" t="s">
        <v>746</v>
      </c>
      <c r="J246" s="157" t="s">
        <v>24</v>
      </c>
      <c r="K246" s="157">
        <f t="shared" si="30"/>
        <v>0</v>
      </c>
      <c r="L246" s="157">
        <f t="shared" si="27"/>
        <v>0</v>
      </c>
      <c r="M246" s="157">
        <f t="shared" si="28"/>
        <v>0</v>
      </c>
      <c r="N246" s="157">
        <f t="shared" si="29"/>
        <v>0</v>
      </c>
      <c r="O246" s="158">
        <f t="shared" si="31"/>
        <v>0</v>
      </c>
      <c r="P246" s="158">
        <f t="shared" si="32"/>
        <v>0</v>
      </c>
      <c r="Q246" s="158">
        <f t="shared" si="33"/>
        <v>0</v>
      </c>
      <c r="R246" s="158">
        <f t="shared" si="34"/>
        <v>0</v>
      </c>
      <c r="S246" s="136"/>
    </row>
    <row r="247" spans="1:19" s="93" customFormat="1" ht="37" thickTop="1" x14ac:dyDescent="0.2">
      <c r="A247" s="293" t="s">
        <v>25</v>
      </c>
      <c r="B247" s="293" t="s">
        <v>54</v>
      </c>
      <c r="C247" s="62" t="s">
        <v>282</v>
      </c>
      <c r="D247" s="62" t="s">
        <v>65</v>
      </c>
      <c r="E247" s="67" t="s">
        <v>329</v>
      </c>
      <c r="F247" s="81" t="s">
        <v>171</v>
      </c>
      <c r="G247" s="96"/>
      <c r="H247" s="129" t="s">
        <v>649</v>
      </c>
      <c r="I247" s="4"/>
      <c r="J247" s="155" t="s">
        <v>25</v>
      </c>
      <c r="K247" s="155">
        <f t="shared" si="30"/>
        <v>0</v>
      </c>
      <c r="L247" s="155">
        <f t="shared" si="27"/>
        <v>0</v>
      </c>
      <c r="M247" s="155">
        <f t="shared" si="28"/>
        <v>0</v>
      </c>
      <c r="N247" s="155">
        <f t="shared" si="29"/>
        <v>0</v>
      </c>
      <c r="O247" s="157">
        <f t="shared" si="31"/>
        <v>0</v>
      </c>
      <c r="P247" s="157">
        <f t="shared" si="32"/>
        <v>0</v>
      </c>
      <c r="Q247" s="157">
        <f t="shared" si="33"/>
        <v>0</v>
      </c>
      <c r="R247" s="157">
        <f t="shared" si="34"/>
        <v>0</v>
      </c>
      <c r="S247" s="5"/>
    </row>
    <row r="248" spans="1:19" s="93" customFormat="1" ht="54" x14ac:dyDescent="0.2">
      <c r="A248" s="289"/>
      <c r="B248" s="289"/>
      <c r="C248" s="62" t="s">
        <v>283</v>
      </c>
      <c r="D248" s="62" t="s">
        <v>65</v>
      </c>
      <c r="E248" s="67" t="s">
        <v>374</v>
      </c>
      <c r="F248" s="81" t="s">
        <v>172</v>
      </c>
      <c r="G248" s="96"/>
      <c r="H248" s="130" t="s">
        <v>649</v>
      </c>
      <c r="I248" s="3"/>
      <c r="J248" s="156" t="s">
        <v>25</v>
      </c>
      <c r="K248" s="156">
        <f t="shared" si="30"/>
        <v>0</v>
      </c>
      <c r="L248" s="156">
        <f t="shared" si="27"/>
        <v>0</v>
      </c>
      <c r="M248" s="156">
        <f t="shared" si="28"/>
        <v>0</v>
      </c>
      <c r="N248" s="156">
        <f t="shared" si="29"/>
        <v>0</v>
      </c>
      <c r="O248" s="156">
        <f t="shared" si="31"/>
        <v>0</v>
      </c>
      <c r="P248" s="156">
        <f t="shared" si="32"/>
        <v>0</v>
      </c>
      <c r="Q248" s="156">
        <f t="shared" si="33"/>
        <v>0</v>
      </c>
      <c r="R248" s="156">
        <f t="shared" si="34"/>
        <v>0</v>
      </c>
      <c r="S248" s="6"/>
    </row>
    <row r="249" spans="1:19" s="93" customFormat="1" ht="36" x14ac:dyDescent="0.2">
      <c r="A249" s="289"/>
      <c r="B249" s="289"/>
      <c r="C249" s="62" t="s">
        <v>292</v>
      </c>
      <c r="D249" s="62" t="s">
        <v>66</v>
      </c>
      <c r="E249" s="87" t="s">
        <v>379</v>
      </c>
      <c r="F249" s="88" t="s">
        <v>533</v>
      </c>
      <c r="G249" s="96"/>
      <c r="H249" s="132" t="s">
        <v>650</v>
      </c>
      <c r="I249" s="9" t="s">
        <v>694</v>
      </c>
      <c r="J249" s="156" t="s">
        <v>25</v>
      </c>
      <c r="K249" s="156">
        <f t="shared" si="30"/>
        <v>0</v>
      </c>
      <c r="L249" s="156">
        <f t="shared" si="27"/>
        <v>1</v>
      </c>
      <c r="M249" s="156">
        <f t="shared" si="28"/>
        <v>0</v>
      </c>
      <c r="N249" s="156">
        <f t="shared" si="29"/>
        <v>0</v>
      </c>
      <c r="O249" s="156">
        <f t="shared" si="31"/>
        <v>0</v>
      </c>
      <c r="P249" s="156">
        <f t="shared" si="32"/>
        <v>0</v>
      </c>
      <c r="Q249" s="156">
        <f t="shared" si="33"/>
        <v>0</v>
      </c>
      <c r="R249" s="156">
        <f t="shared" si="34"/>
        <v>0</v>
      </c>
      <c r="S249" s="10"/>
    </row>
    <row r="250" spans="1:19" s="93" customFormat="1" ht="36" x14ac:dyDescent="0.2">
      <c r="A250" s="289"/>
      <c r="B250" s="289"/>
      <c r="C250" s="193" t="s">
        <v>572</v>
      </c>
      <c r="D250" s="194" t="s">
        <v>65</v>
      </c>
      <c r="E250" s="195" t="s">
        <v>537</v>
      </c>
      <c r="F250" s="88"/>
      <c r="G250" s="96"/>
      <c r="H250" s="130" t="s">
        <v>649</v>
      </c>
      <c r="I250" s="9"/>
      <c r="J250" s="156" t="s">
        <v>25</v>
      </c>
      <c r="K250" s="156">
        <f t="shared" si="30"/>
        <v>0</v>
      </c>
      <c r="L250" s="156">
        <f t="shared" si="27"/>
        <v>0</v>
      </c>
      <c r="M250" s="156">
        <f t="shared" si="28"/>
        <v>0</v>
      </c>
      <c r="N250" s="156">
        <f t="shared" si="29"/>
        <v>0</v>
      </c>
      <c r="O250" s="156">
        <f t="shared" si="31"/>
        <v>0</v>
      </c>
      <c r="P250" s="156">
        <f t="shared" si="32"/>
        <v>0</v>
      </c>
      <c r="Q250" s="156">
        <f t="shared" si="33"/>
        <v>0</v>
      </c>
      <c r="R250" s="156">
        <f t="shared" si="34"/>
        <v>0</v>
      </c>
      <c r="S250" s="10"/>
    </row>
    <row r="251" spans="1:19" s="93" customFormat="1" ht="36" x14ac:dyDescent="0.2">
      <c r="A251" s="289"/>
      <c r="B251" s="289"/>
      <c r="C251" s="196" t="s">
        <v>573</v>
      </c>
      <c r="D251" s="197" t="s">
        <v>66</v>
      </c>
      <c r="E251" s="198" t="s">
        <v>538</v>
      </c>
      <c r="F251" s="88"/>
      <c r="G251" s="96"/>
      <c r="H251" s="130" t="s">
        <v>649</v>
      </c>
      <c r="I251" s="9"/>
      <c r="J251" s="156" t="s">
        <v>25</v>
      </c>
      <c r="K251" s="156">
        <f t="shared" si="30"/>
        <v>0</v>
      </c>
      <c r="L251" s="156">
        <f t="shared" si="27"/>
        <v>0</v>
      </c>
      <c r="M251" s="156">
        <f t="shared" si="28"/>
        <v>0</v>
      </c>
      <c r="N251" s="156">
        <f t="shared" si="29"/>
        <v>0</v>
      </c>
      <c r="O251" s="156">
        <f t="shared" si="31"/>
        <v>0</v>
      </c>
      <c r="P251" s="156">
        <f t="shared" si="32"/>
        <v>0</v>
      </c>
      <c r="Q251" s="156">
        <f t="shared" si="33"/>
        <v>0</v>
      </c>
      <c r="R251" s="156">
        <f t="shared" si="34"/>
        <v>0</v>
      </c>
      <c r="S251" s="10"/>
    </row>
    <row r="252" spans="1:19" s="93" customFormat="1" ht="21" thickBot="1" x14ac:dyDescent="0.25">
      <c r="A252" s="289"/>
      <c r="B252" s="289"/>
      <c r="C252" s="62" t="s">
        <v>479</v>
      </c>
      <c r="D252" s="62" t="s">
        <v>390</v>
      </c>
      <c r="E252" s="87" t="s">
        <v>458</v>
      </c>
      <c r="F252" s="88"/>
      <c r="G252" s="96"/>
      <c r="H252" s="130" t="s">
        <v>649</v>
      </c>
      <c r="I252" s="7"/>
      <c r="J252" s="158" t="s">
        <v>25</v>
      </c>
      <c r="K252" s="158">
        <f t="shared" si="30"/>
        <v>0</v>
      </c>
      <c r="L252" s="158">
        <f t="shared" si="27"/>
        <v>0</v>
      </c>
      <c r="M252" s="158">
        <f t="shared" si="28"/>
        <v>0</v>
      </c>
      <c r="N252" s="158">
        <f t="shared" si="29"/>
        <v>0</v>
      </c>
      <c r="O252" s="158">
        <f t="shared" si="31"/>
        <v>0</v>
      </c>
      <c r="P252" s="158">
        <f t="shared" si="32"/>
        <v>0</v>
      </c>
      <c r="Q252" s="158">
        <f t="shared" si="33"/>
        <v>0</v>
      </c>
      <c r="R252" s="158">
        <f t="shared" si="34"/>
        <v>0</v>
      </c>
      <c r="S252" s="8"/>
    </row>
    <row r="253" spans="1:19" ht="18" thickTop="1" x14ac:dyDescent="0.2"/>
  </sheetData>
  <sheetProtection algorithmName="SHA-512" hashValue="5SjLN2oB26OXmcQEqsLDy9pmQVfNIE6x6MlbR/Uwpz9ZxbMvRDLzjsgT56ogzjJVYzWdxVyyt2KFMqLlUZoONw==" saltValue="3a7IyiodGKEjlSP5S3fxPQ==" spinCount="100000" sheet="1" objects="1" scenarios="1"/>
  <autoFilter ref="A3:I252" xr:uid="{00000000-0009-0000-0000-000001000000}">
    <filterColumn colId="0" showButton="0"/>
    <filterColumn colId="1" showButton="0"/>
    <filterColumn colId="2" showButton="0"/>
    <filterColumn colId="3" showButton="0"/>
    <filterColumn colId="4" showButton="0"/>
    <filterColumn colId="5" hiddenButton="1" showButton="0"/>
    <filterColumn colId="6" showButton="0"/>
    <filterColumn colId="7" showButton="0"/>
  </autoFilter>
  <mergeCells count="49">
    <mergeCell ref="A233:A237"/>
    <mergeCell ref="B233:B237"/>
    <mergeCell ref="A238:A246"/>
    <mergeCell ref="B238:B246"/>
    <mergeCell ref="A247:A252"/>
    <mergeCell ref="B247:B252"/>
    <mergeCell ref="A202:A211"/>
    <mergeCell ref="B202:B211"/>
    <mergeCell ref="A212:A220"/>
    <mergeCell ref="B212:B220"/>
    <mergeCell ref="A221:A232"/>
    <mergeCell ref="B221:B232"/>
    <mergeCell ref="A156:A168"/>
    <mergeCell ref="B156:B168"/>
    <mergeCell ref="A169:A184"/>
    <mergeCell ref="B169:B184"/>
    <mergeCell ref="A188:A201"/>
    <mergeCell ref="B188:B201"/>
    <mergeCell ref="A131:A135"/>
    <mergeCell ref="B131:B135"/>
    <mergeCell ref="A136:A155"/>
    <mergeCell ref="B136:B155"/>
    <mergeCell ref="B120:B130"/>
    <mergeCell ref="A120:A130"/>
    <mergeCell ref="A109:A119"/>
    <mergeCell ref="B109:B119"/>
    <mergeCell ref="F41:F43"/>
    <mergeCell ref="A53:A63"/>
    <mergeCell ref="B53:B63"/>
    <mergeCell ref="A64:A72"/>
    <mergeCell ref="B64:B72"/>
    <mergeCell ref="A73:A83"/>
    <mergeCell ref="B73:B83"/>
    <mergeCell ref="A84:A97"/>
    <mergeCell ref="B84:B97"/>
    <mergeCell ref="A98:A108"/>
    <mergeCell ref="B98:B108"/>
    <mergeCell ref="A21:A29"/>
    <mergeCell ref="B21:B29"/>
    <mergeCell ref="A30:A39"/>
    <mergeCell ref="B30:B39"/>
    <mergeCell ref="A40:A52"/>
    <mergeCell ref="B40:B52"/>
    <mergeCell ref="A3:F3"/>
    <mergeCell ref="H3:S3"/>
    <mergeCell ref="A5:A13"/>
    <mergeCell ref="B5:B13"/>
    <mergeCell ref="A14:A20"/>
    <mergeCell ref="B14:B20"/>
  </mergeCells>
  <phoneticPr fontId="4" type="noConversion"/>
  <dataValidations count="1">
    <dataValidation type="list" allowBlank="1" showInputMessage="1" showErrorMessage="1" sqref="H41:H43 H45:H52 H58 H78:H85 H87 H123 H243:H252 H221:H222 H225:H226 H240:H241 H133:H135 H228:H238 H128:H131 H152:H162 H60:H72 H185:H220 H91:H92 H89 H5:H39 H95:H119 H165:H168" xr:uid="{00000000-0002-0000-0100-000000000000}">
      <formula1>"Yes,No,Split"</formula1>
    </dataValidation>
  </dataValidations>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I64"/>
  <sheetViews>
    <sheetView topLeftCell="C16" zoomScale="110" zoomScaleNormal="110" zoomScalePageLayoutView="125" workbookViewId="0">
      <selection activeCell="D26" sqref="D26"/>
    </sheetView>
  </sheetViews>
  <sheetFormatPr baseColWidth="10" defaultRowHeight="16" x14ac:dyDescent="0.2"/>
  <cols>
    <col min="1" max="1" width="14.83203125" style="92" customWidth="1"/>
    <col min="2" max="2" width="21.83203125" style="115" customWidth="1"/>
    <col min="3" max="3" width="38.6640625" style="115" customWidth="1"/>
    <col min="4" max="4" width="23.83203125" style="115" customWidth="1"/>
    <col min="5" max="5" width="28" style="115" customWidth="1"/>
    <col min="6" max="6" width="40" style="115" customWidth="1"/>
    <col min="7" max="7" width="18.5" style="92" customWidth="1"/>
    <col min="8" max="8" width="20.6640625" style="92" customWidth="1"/>
    <col min="9" max="9" width="90.33203125" style="115" customWidth="1"/>
    <col min="10" max="16384" width="10.83203125" style="115"/>
  </cols>
  <sheetData>
    <row r="1" spans="1:9" ht="61" customHeight="1" x14ac:dyDescent="0.2">
      <c r="A1" s="44" t="s">
        <v>384</v>
      </c>
      <c r="B1" s="45" t="str">
        <f>IF(Introduction!B1&lt;&gt;"",Introduction!B1,"")</f>
        <v>Electronic products and equipment repair services</v>
      </c>
      <c r="C1" s="117"/>
      <c r="D1" s="117"/>
      <c r="E1" s="117"/>
      <c r="F1" s="117"/>
      <c r="G1" s="118"/>
      <c r="H1" s="118"/>
      <c r="I1" s="117"/>
    </row>
    <row r="2" spans="1:9" x14ac:dyDescent="0.2">
      <c r="A2" s="118"/>
      <c r="B2" s="117"/>
      <c r="C2" s="117"/>
      <c r="D2" s="117"/>
      <c r="E2" s="117"/>
      <c r="F2" s="117"/>
      <c r="G2" s="118"/>
      <c r="H2" s="118"/>
      <c r="I2" s="117"/>
    </row>
    <row r="3" spans="1:9" ht="33" customHeight="1" x14ac:dyDescent="0.2">
      <c r="A3" s="285" t="s">
        <v>397</v>
      </c>
      <c r="B3" s="285"/>
      <c r="C3" s="285"/>
      <c r="D3" s="285"/>
      <c r="E3" s="285"/>
      <c r="F3" s="285"/>
      <c r="G3" s="285"/>
      <c r="H3" s="285"/>
      <c r="I3" s="285"/>
    </row>
    <row r="4" spans="1:9" ht="65" customHeight="1" x14ac:dyDescent="0.2">
      <c r="A4" s="119" t="s">
        <v>448</v>
      </c>
      <c r="B4" s="119" t="s">
        <v>398</v>
      </c>
      <c r="C4" s="119" t="s">
        <v>399</v>
      </c>
      <c r="D4" s="119" t="s">
        <v>455</v>
      </c>
      <c r="E4" s="119" t="s">
        <v>449</v>
      </c>
      <c r="F4" s="119" t="s">
        <v>400</v>
      </c>
      <c r="G4" s="119" t="s">
        <v>401</v>
      </c>
      <c r="H4" s="119" t="s">
        <v>515</v>
      </c>
      <c r="I4" s="119" t="s">
        <v>516</v>
      </c>
    </row>
    <row r="5" spans="1:9" s="116" customFormat="1" ht="34" x14ac:dyDescent="0.2">
      <c r="A5" s="31" t="s">
        <v>402</v>
      </c>
      <c r="B5" s="120" t="s">
        <v>653</v>
      </c>
      <c r="C5" s="120" t="s">
        <v>681</v>
      </c>
      <c r="D5" s="120" t="s">
        <v>651</v>
      </c>
      <c r="E5" s="120"/>
      <c r="F5" s="120"/>
      <c r="G5" s="121" t="s">
        <v>652</v>
      </c>
      <c r="H5" s="123">
        <v>44191</v>
      </c>
      <c r="I5" s="240" t="s">
        <v>682</v>
      </c>
    </row>
    <row r="6" spans="1:9" s="116" customFormat="1" ht="34" x14ac:dyDescent="0.2">
      <c r="A6" s="33" t="s">
        <v>403</v>
      </c>
      <c r="B6" s="120" t="s">
        <v>653</v>
      </c>
      <c r="C6" s="120" t="s">
        <v>654</v>
      </c>
      <c r="D6" s="120" t="s">
        <v>655</v>
      </c>
      <c r="E6" s="120"/>
      <c r="F6" s="243" t="s">
        <v>691</v>
      </c>
      <c r="G6" s="121"/>
      <c r="H6" s="123">
        <v>44191</v>
      </c>
      <c r="I6" s="241" t="s">
        <v>683</v>
      </c>
    </row>
    <row r="7" spans="1:9" s="116" customFormat="1" ht="34" x14ac:dyDescent="0.2">
      <c r="A7" s="31" t="s">
        <v>404</v>
      </c>
      <c r="B7" s="120" t="s">
        <v>656</v>
      </c>
      <c r="C7" s="120" t="s">
        <v>657</v>
      </c>
      <c r="D7" s="120" t="s">
        <v>658</v>
      </c>
      <c r="E7" s="120"/>
      <c r="F7" s="120" t="s">
        <v>659</v>
      </c>
      <c r="G7" s="121" t="s">
        <v>660</v>
      </c>
      <c r="H7" s="123">
        <v>44191</v>
      </c>
      <c r="I7" s="239" t="s">
        <v>684</v>
      </c>
    </row>
    <row r="8" spans="1:9" s="116" customFormat="1" ht="68" x14ac:dyDescent="0.2">
      <c r="A8" s="33" t="s">
        <v>405</v>
      </c>
      <c r="B8" s="120" t="s">
        <v>661</v>
      </c>
      <c r="C8" s="120" t="s">
        <v>690</v>
      </c>
      <c r="D8" s="120" t="s">
        <v>662</v>
      </c>
      <c r="E8" s="120" t="s">
        <v>663</v>
      </c>
      <c r="F8" s="120" t="s">
        <v>664</v>
      </c>
      <c r="G8" s="123">
        <v>42917</v>
      </c>
      <c r="H8" s="123">
        <v>44191</v>
      </c>
      <c r="I8" s="242" t="s">
        <v>685</v>
      </c>
    </row>
    <row r="9" spans="1:9" s="116" customFormat="1" ht="34" x14ac:dyDescent="0.2">
      <c r="A9" s="31" t="s">
        <v>406</v>
      </c>
      <c r="B9" s="120" t="s">
        <v>668</v>
      </c>
      <c r="C9" s="120" t="s">
        <v>665</v>
      </c>
      <c r="D9" s="120" t="s">
        <v>666</v>
      </c>
      <c r="E9" s="120"/>
      <c r="F9" s="120" t="s">
        <v>667</v>
      </c>
      <c r="G9" s="123">
        <v>43398</v>
      </c>
      <c r="H9" s="123">
        <v>44191</v>
      </c>
      <c r="I9" s="240" t="s">
        <v>686</v>
      </c>
    </row>
    <row r="10" spans="1:9" s="116" customFormat="1" ht="17" x14ac:dyDescent="0.2">
      <c r="A10" s="33" t="s">
        <v>407</v>
      </c>
      <c r="B10" s="120" t="s">
        <v>653</v>
      </c>
      <c r="C10" s="120" t="s">
        <v>669</v>
      </c>
      <c r="D10" s="120" t="s">
        <v>666</v>
      </c>
      <c r="E10" s="120"/>
      <c r="F10" s="120"/>
      <c r="G10" s="121"/>
      <c r="H10" s="123">
        <v>44191</v>
      </c>
      <c r="I10" s="240" t="s">
        <v>687</v>
      </c>
    </row>
    <row r="11" spans="1:9" s="116" customFormat="1" ht="17" x14ac:dyDescent="0.2">
      <c r="A11" s="31" t="s">
        <v>408</v>
      </c>
      <c r="B11" s="120" t="s">
        <v>668</v>
      </c>
      <c r="C11" s="235" t="s">
        <v>674</v>
      </c>
      <c r="D11" s="235" t="s">
        <v>675</v>
      </c>
      <c r="E11" s="235"/>
      <c r="F11" s="235" t="s">
        <v>676</v>
      </c>
      <c r="G11" s="236">
        <v>42713</v>
      </c>
      <c r="H11" s="236">
        <v>44174</v>
      </c>
      <c r="I11" s="238" t="s">
        <v>677</v>
      </c>
    </row>
    <row r="12" spans="1:9" s="116" customFormat="1" ht="17" x14ac:dyDescent="0.2">
      <c r="A12" s="33" t="s">
        <v>409</v>
      </c>
      <c r="B12" s="120" t="s">
        <v>668</v>
      </c>
      <c r="C12" s="235" t="s">
        <v>678</v>
      </c>
      <c r="D12" s="235" t="s">
        <v>675</v>
      </c>
      <c r="E12" s="235"/>
      <c r="F12" s="235" t="s">
        <v>675</v>
      </c>
      <c r="G12" s="237"/>
      <c r="H12" s="236">
        <v>44174</v>
      </c>
      <c r="I12" s="238" t="s">
        <v>679</v>
      </c>
    </row>
    <row r="13" spans="1:9" s="116" customFormat="1" ht="34" x14ac:dyDescent="0.2">
      <c r="A13" s="31" t="s">
        <v>410</v>
      </c>
      <c r="B13" s="120" t="s">
        <v>653</v>
      </c>
      <c r="C13" s="120" t="s">
        <v>670</v>
      </c>
      <c r="D13" s="120" t="s">
        <v>671</v>
      </c>
      <c r="E13" s="120"/>
      <c r="F13" s="120"/>
      <c r="G13" s="121"/>
      <c r="H13" s="123">
        <v>44191</v>
      </c>
      <c r="I13" s="239" t="s">
        <v>688</v>
      </c>
    </row>
    <row r="14" spans="1:9" s="116" customFormat="1" ht="51" x14ac:dyDescent="0.2">
      <c r="A14" s="33" t="s">
        <v>411</v>
      </c>
      <c r="B14" s="120" t="s">
        <v>668</v>
      </c>
      <c r="C14" s="120" t="s">
        <v>672</v>
      </c>
      <c r="D14" s="120" t="s">
        <v>680</v>
      </c>
      <c r="E14" s="120"/>
      <c r="F14" s="120"/>
      <c r="G14" s="121" t="s">
        <v>673</v>
      </c>
      <c r="H14" s="123">
        <v>44191</v>
      </c>
      <c r="I14" s="240" t="s">
        <v>689</v>
      </c>
    </row>
    <row r="15" spans="1:9" s="116" customFormat="1" ht="17" x14ac:dyDescent="0.2">
      <c r="A15" s="31" t="s">
        <v>412</v>
      </c>
      <c r="B15" s="120" t="s">
        <v>653</v>
      </c>
      <c r="C15" s="120" t="s">
        <v>695</v>
      </c>
      <c r="D15" s="120" t="s">
        <v>696</v>
      </c>
      <c r="E15" s="120"/>
      <c r="F15" s="120"/>
      <c r="G15" s="121"/>
      <c r="H15" s="123">
        <v>44215</v>
      </c>
      <c r="I15" s="240" t="s">
        <v>697</v>
      </c>
    </row>
    <row r="16" spans="1:9" s="116" customFormat="1" ht="51" x14ac:dyDescent="0.2">
      <c r="A16" s="33" t="s">
        <v>413</v>
      </c>
      <c r="B16" s="120" t="s">
        <v>653</v>
      </c>
      <c r="C16" s="120" t="s">
        <v>701</v>
      </c>
      <c r="D16" s="120" t="s">
        <v>703</v>
      </c>
      <c r="E16" s="120"/>
      <c r="F16" s="120"/>
      <c r="G16" s="121"/>
      <c r="H16" s="123">
        <v>44215</v>
      </c>
      <c r="I16" s="249" t="s">
        <v>702</v>
      </c>
    </row>
    <row r="17" spans="1:9" s="116" customFormat="1" ht="17" customHeight="1" x14ac:dyDescent="0.2">
      <c r="A17" s="31" t="s">
        <v>414</v>
      </c>
      <c r="B17" s="120" t="s">
        <v>668</v>
      </c>
      <c r="C17" s="120" t="s">
        <v>700</v>
      </c>
      <c r="D17" s="120" t="s">
        <v>699</v>
      </c>
      <c r="E17" s="120"/>
      <c r="F17" s="120"/>
      <c r="G17" s="123">
        <v>43517</v>
      </c>
      <c r="H17" s="123">
        <v>44215</v>
      </c>
      <c r="I17" s="240" t="s">
        <v>698</v>
      </c>
    </row>
    <row r="18" spans="1:9" s="116" customFormat="1" ht="17" x14ac:dyDescent="0.2">
      <c r="A18" s="33" t="s">
        <v>415</v>
      </c>
      <c r="B18" s="120" t="s">
        <v>653</v>
      </c>
      <c r="C18" s="120" t="s">
        <v>704</v>
      </c>
      <c r="D18" s="120" t="s">
        <v>705</v>
      </c>
      <c r="E18" s="120"/>
      <c r="F18" s="120"/>
      <c r="G18" s="121"/>
      <c r="H18" s="123">
        <v>44215</v>
      </c>
      <c r="I18" s="122" t="s">
        <v>706</v>
      </c>
    </row>
    <row r="19" spans="1:9" s="116" customFormat="1" ht="51" x14ac:dyDescent="0.2">
      <c r="A19" s="31" t="s">
        <v>416</v>
      </c>
      <c r="B19" s="120" t="s">
        <v>653</v>
      </c>
      <c r="C19" s="120" t="s">
        <v>707</v>
      </c>
      <c r="D19" s="120" t="s">
        <v>708</v>
      </c>
      <c r="E19" s="120"/>
      <c r="F19" s="120"/>
      <c r="G19" s="121"/>
      <c r="H19" s="123">
        <v>44216</v>
      </c>
      <c r="I19" s="122" t="s">
        <v>711</v>
      </c>
    </row>
    <row r="20" spans="1:9" s="116" customFormat="1" ht="51" x14ac:dyDescent="0.2">
      <c r="A20" s="33" t="s">
        <v>417</v>
      </c>
      <c r="B20" s="120" t="s">
        <v>653</v>
      </c>
      <c r="C20" s="120" t="s">
        <v>709</v>
      </c>
      <c r="D20" s="120" t="s">
        <v>708</v>
      </c>
      <c r="E20" s="120"/>
      <c r="F20" s="120"/>
      <c r="G20" s="121"/>
      <c r="H20" s="123">
        <v>44216</v>
      </c>
      <c r="I20" s="240" t="s">
        <v>710</v>
      </c>
    </row>
    <row r="21" spans="1:9" s="116" customFormat="1" ht="34" x14ac:dyDescent="0.2">
      <c r="A21" s="31" t="s">
        <v>418</v>
      </c>
      <c r="B21" s="235" t="s">
        <v>668</v>
      </c>
      <c r="C21" s="235" t="s">
        <v>712</v>
      </c>
      <c r="D21" s="235" t="s">
        <v>713</v>
      </c>
      <c r="E21" s="235"/>
      <c r="F21" s="235" t="s">
        <v>714</v>
      </c>
      <c r="G21" s="237"/>
      <c r="H21" s="236">
        <v>44173</v>
      </c>
      <c r="I21" s="238" t="s">
        <v>715</v>
      </c>
    </row>
    <row r="22" spans="1:9" s="116" customFormat="1" ht="17" x14ac:dyDescent="0.2">
      <c r="A22" s="33" t="s">
        <v>419</v>
      </c>
      <c r="B22" s="235" t="s">
        <v>668</v>
      </c>
      <c r="C22" s="235" t="s">
        <v>716</v>
      </c>
      <c r="D22" s="235" t="s">
        <v>717</v>
      </c>
      <c r="E22" s="235"/>
      <c r="F22" s="235" t="s">
        <v>718</v>
      </c>
      <c r="G22" s="236">
        <v>40889</v>
      </c>
      <c r="H22" s="236">
        <v>44174</v>
      </c>
      <c r="I22" s="238" t="s">
        <v>719</v>
      </c>
    </row>
    <row r="23" spans="1:9" s="116" customFormat="1" ht="34" x14ac:dyDescent="0.2">
      <c r="A23" s="31" t="s">
        <v>420</v>
      </c>
      <c r="B23" s="120" t="s">
        <v>668</v>
      </c>
      <c r="C23" s="120" t="s">
        <v>722</v>
      </c>
      <c r="D23" s="120" t="s">
        <v>723</v>
      </c>
      <c r="E23" s="120"/>
      <c r="F23" s="120" t="s">
        <v>724</v>
      </c>
      <c r="G23" s="123">
        <v>43137</v>
      </c>
      <c r="H23" s="123">
        <v>44216</v>
      </c>
      <c r="I23" s="240" t="s">
        <v>725</v>
      </c>
    </row>
    <row r="24" spans="1:9" s="116" customFormat="1" ht="51" x14ac:dyDescent="0.2">
      <c r="A24" s="33" t="s">
        <v>421</v>
      </c>
      <c r="B24" s="120" t="s">
        <v>653</v>
      </c>
      <c r="C24" s="120" t="s">
        <v>730</v>
      </c>
      <c r="D24" s="120" t="s">
        <v>728</v>
      </c>
      <c r="E24" s="120"/>
      <c r="F24" s="120"/>
      <c r="G24" s="121"/>
      <c r="H24" s="123">
        <v>44216</v>
      </c>
      <c r="I24" s="240" t="s">
        <v>729</v>
      </c>
    </row>
    <row r="25" spans="1:9" s="116" customFormat="1" ht="51" x14ac:dyDescent="0.2">
      <c r="A25" s="31" t="s">
        <v>422</v>
      </c>
      <c r="B25" s="120" t="s">
        <v>668</v>
      </c>
      <c r="C25" s="120" t="s">
        <v>756</v>
      </c>
      <c r="D25" s="120" t="s">
        <v>757</v>
      </c>
      <c r="E25" s="120"/>
      <c r="F25" s="120"/>
      <c r="G25" s="121">
        <v>2002</v>
      </c>
      <c r="H25" s="123">
        <v>44252</v>
      </c>
      <c r="I25" s="122" t="s">
        <v>755</v>
      </c>
    </row>
    <row r="26" spans="1:9" s="116" customFormat="1" ht="68" x14ac:dyDescent="0.2">
      <c r="A26" s="33" t="s">
        <v>423</v>
      </c>
      <c r="B26" s="120" t="s">
        <v>668</v>
      </c>
      <c r="C26" s="120" t="s">
        <v>769</v>
      </c>
      <c r="D26" s="120" t="s">
        <v>770</v>
      </c>
      <c r="E26" s="120"/>
      <c r="F26" s="120"/>
      <c r="G26" s="121"/>
      <c r="H26" s="123">
        <v>44252</v>
      </c>
      <c r="I26" s="122" t="s">
        <v>768</v>
      </c>
    </row>
    <row r="27" spans="1:9" s="116" customFormat="1" ht="17" x14ac:dyDescent="0.2">
      <c r="A27" s="31" t="s">
        <v>424</v>
      </c>
      <c r="B27" s="120"/>
      <c r="C27" s="120"/>
      <c r="D27" s="120"/>
      <c r="E27" s="120"/>
      <c r="F27" s="120"/>
      <c r="G27" s="121"/>
      <c r="H27" s="121"/>
      <c r="I27" s="122"/>
    </row>
    <row r="28" spans="1:9" s="116" customFormat="1" ht="17" x14ac:dyDescent="0.2">
      <c r="A28" s="33" t="s">
        <v>425</v>
      </c>
      <c r="B28" s="120"/>
      <c r="C28" s="120"/>
      <c r="D28" s="120"/>
      <c r="E28" s="120"/>
      <c r="F28" s="120"/>
      <c r="G28" s="121"/>
      <c r="H28" s="121"/>
      <c r="I28" s="122"/>
    </row>
    <row r="29" spans="1:9" s="116" customFormat="1" ht="17" x14ac:dyDescent="0.2">
      <c r="A29" s="31" t="s">
        <v>426</v>
      </c>
      <c r="B29" s="120"/>
      <c r="C29" s="120"/>
      <c r="D29" s="120"/>
      <c r="E29" s="120"/>
      <c r="F29" s="120"/>
      <c r="G29" s="121"/>
      <c r="H29" s="121"/>
      <c r="I29" s="122"/>
    </row>
    <row r="30" spans="1:9" s="116" customFormat="1" ht="17" x14ac:dyDescent="0.2">
      <c r="A30" s="33" t="s">
        <v>427</v>
      </c>
      <c r="B30" s="120"/>
      <c r="C30" s="120"/>
      <c r="D30" s="120"/>
      <c r="E30" s="120"/>
      <c r="F30" s="120"/>
      <c r="G30" s="121"/>
      <c r="H30" s="121"/>
      <c r="I30" s="122"/>
    </row>
    <row r="31" spans="1:9" s="116" customFormat="1" ht="17" x14ac:dyDescent="0.2">
      <c r="A31" s="31" t="s">
        <v>428</v>
      </c>
      <c r="B31" s="120"/>
      <c r="C31" s="120"/>
      <c r="D31" s="120"/>
      <c r="E31" s="120"/>
      <c r="F31" s="120"/>
      <c r="G31" s="121"/>
      <c r="H31" s="121"/>
      <c r="I31" s="122"/>
    </row>
    <row r="32" spans="1:9" s="116" customFormat="1" ht="17" x14ac:dyDescent="0.2">
      <c r="A32" s="33" t="s">
        <v>429</v>
      </c>
      <c r="B32" s="120"/>
      <c r="C32" s="120"/>
      <c r="D32" s="120"/>
      <c r="E32" s="120"/>
      <c r="F32" s="120"/>
      <c r="G32" s="121"/>
      <c r="H32" s="121"/>
      <c r="I32" s="122"/>
    </row>
    <row r="33" spans="1:9" s="116" customFormat="1" ht="17" x14ac:dyDescent="0.2">
      <c r="A33" s="31" t="s">
        <v>430</v>
      </c>
      <c r="B33" s="120"/>
      <c r="C33" s="120"/>
      <c r="D33" s="120"/>
      <c r="E33" s="120"/>
      <c r="F33" s="120"/>
      <c r="G33" s="121"/>
      <c r="H33" s="121"/>
      <c r="I33" s="122"/>
    </row>
    <row r="34" spans="1:9" s="116" customFormat="1" ht="17" x14ac:dyDescent="0.2">
      <c r="A34" s="33" t="s">
        <v>431</v>
      </c>
      <c r="B34" s="120"/>
      <c r="C34" s="120"/>
      <c r="D34" s="120"/>
      <c r="E34" s="120"/>
      <c r="F34" s="120"/>
      <c r="G34" s="121"/>
      <c r="H34" s="121"/>
      <c r="I34" s="122"/>
    </row>
    <row r="35" spans="1:9" x14ac:dyDescent="0.2">
      <c r="A35" s="17" t="s">
        <v>432</v>
      </c>
      <c r="B35" s="120"/>
      <c r="C35" s="122"/>
      <c r="D35" s="122"/>
      <c r="E35" s="122"/>
      <c r="F35" s="122"/>
      <c r="G35" s="124"/>
      <c r="H35" s="124"/>
      <c r="I35" s="122"/>
    </row>
    <row r="36" spans="1:9" x14ac:dyDescent="0.2">
      <c r="A36" s="20" t="s">
        <v>433</v>
      </c>
      <c r="B36" s="120"/>
      <c r="C36" s="122"/>
      <c r="D36" s="122"/>
      <c r="E36" s="122"/>
      <c r="F36" s="122"/>
      <c r="G36" s="124"/>
      <c r="H36" s="124"/>
      <c r="I36" s="122"/>
    </row>
    <row r="37" spans="1:9" x14ac:dyDescent="0.2">
      <c r="A37" s="17" t="s">
        <v>434</v>
      </c>
      <c r="B37" s="120"/>
      <c r="C37" s="122"/>
      <c r="D37" s="122"/>
      <c r="E37" s="122"/>
      <c r="F37" s="122"/>
      <c r="G37" s="124"/>
      <c r="H37" s="124"/>
      <c r="I37" s="122"/>
    </row>
    <row r="38" spans="1:9" x14ac:dyDescent="0.2">
      <c r="A38" s="20" t="s">
        <v>435</v>
      </c>
      <c r="B38" s="120"/>
      <c r="C38" s="122"/>
      <c r="D38" s="122"/>
      <c r="E38" s="122"/>
      <c r="F38" s="122"/>
      <c r="G38" s="124"/>
      <c r="H38" s="124"/>
      <c r="I38" s="122"/>
    </row>
    <row r="39" spans="1:9" x14ac:dyDescent="0.2">
      <c r="A39" s="17" t="s">
        <v>436</v>
      </c>
      <c r="B39" s="120"/>
      <c r="C39" s="122"/>
      <c r="D39" s="122"/>
      <c r="E39" s="122"/>
      <c r="F39" s="122"/>
      <c r="G39" s="124"/>
      <c r="H39" s="124"/>
      <c r="I39" s="122"/>
    </row>
    <row r="40" spans="1:9" x14ac:dyDescent="0.2">
      <c r="A40" s="20" t="s">
        <v>437</v>
      </c>
      <c r="B40" s="120"/>
      <c r="C40" s="122"/>
      <c r="D40" s="122"/>
      <c r="E40" s="122"/>
      <c r="F40" s="122"/>
      <c r="G40" s="124"/>
      <c r="H40" s="124"/>
      <c r="I40" s="122"/>
    </row>
    <row r="41" spans="1:9" x14ac:dyDescent="0.2">
      <c r="A41" s="17" t="s">
        <v>438</v>
      </c>
      <c r="B41" s="120"/>
      <c r="C41" s="122"/>
      <c r="D41" s="122"/>
      <c r="E41" s="122"/>
      <c r="F41" s="122"/>
      <c r="G41" s="124"/>
      <c r="H41" s="124"/>
      <c r="I41" s="122"/>
    </row>
    <row r="42" spans="1:9" x14ac:dyDescent="0.2">
      <c r="A42" s="20" t="s">
        <v>439</v>
      </c>
      <c r="B42" s="120"/>
      <c r="C42" s="122"/>
      <c r="D42" s="122"/>
      <c r="E42" s="122"/>
      <c r="F42" s="122"/>
      <c r="G42" s="124"/>
      <c r="H42" s="124"/>
      <c r="I42" s="122"/>
    </row>
    <row r="43" spans="1:9" x14ac:dyDescent="0.2">
      <c r="A43" s="17" t="s">
        <v>440</v>
      </c>
      <c r="B43" s="120"/>
      <c r="C43" s="122"/>
      <c r="D43" s="122"/>
      <c r="E43" s="122"/>
      <c r="F43" s="122"/>
      <c r="G43" s="124"/>
      <c r="H43" s="124"/>
      <c r="I43" s="122"/>
    </row>
    <row r="44" spans="1:9" x14ac:dyDescent="0.2">
      <c r="A44" s="20" t="s">
        <v>441</v>
      </c>
      <c r="B44" s="120"/>
      <c r="C44" s="122"/>
      <c r="D44" s="122"/>
      <c r="E44" s="122"/>
      <c r="F44" s="122"/>
      <c r="G44" s="122"/>
      <c r="H44" s="122"/>
      <c r="I44" s="122"/>
    </row>
    <row r="45" spans="1:9" x14ac:dyDescent="0.2">
      <c r="A45" s="180" t="s">
        <v>495</v>
      </c>
      <c r="B45" s="120"/>
      <c r="C45" s="122"/>
      <c r="D45" s="122"/>
      <c r="E45" s="122"/>
      <c r="F45" s="122"/>
      <c r="G45" s="122"/>
      <c r="H45" s="122"/>
      <c r="I45" s="122"/>
    </row>
    <row r="46" spans="1:9" x14ac:dyDescent="0.2">
      <c r="A46" s="179" t="s">
        <v>496</v>
      </c>
      <c r="B46" s="120"/>
      <c r="C46" s="122"/>
      <c r="D46" s="122"/>
      <c r="E46" s="122"/>
      <c r="F46" s="122"/>
      <c r="G46" s="122"/>
      <c r="H46" s="122"/>
      <c r="I46" s="122"/>
    </row>
    <row r="47" spans="1:9" x14ac:dyDescent="0.2">
      <c r="A47" s="180" t="s">
        <v>497</v>
      </c>
      <c r="B47" s="120"/>
      <c r="C47" s="122"/>
      <c r="D47" s="122"/>
      <c r="E47" s="122"/>
      <c r="F47" s="122"/>
      <c r="G47" s="122"/>
      <c r="H47" s="122"/>
      <c r="I47" s="122"/>
    </row>
    <row r="48" spans="1:9" x14ac:dyDescent="0.2">
      <c r="A48" s="179" t="s">
        <v>498</v>
      </c>
      <c r="B48" s="120"/>
      <c r="C48" s="122"/>
      <c r="D48" s="122"/>
      <c r="E48" s="122"/>
      <c r="F48" s="122"/>
      <c r="G48" s="122"/>
      <c r="H48" s="122"/>
      <c r="I48" s="122"/>
    </row>
    <row r="49" spans="1:9" x14ac:dyDescent="0.2">
      <c r="A49" s="180" t="s">
        <v>499</v>
      </c>
      <c r="B49" s="120"/>
      <c r="C49" s="122"/>
      <c r="D49" s="122"/>
      <c r="E49" s="122"/>
      <c r="F49" s="122"/>
      <c r="G49" s="122"/>
      <c r="H49" s="122"/>
      <c r="I49" s="122"/>
    </row>
    <row r="50" spans="1:9" x14ac:dyDescent="0.2">
      <c r="A50" s="179" t="s">
        <v>500</v>
      </c>
      <c r="B50" s="120"/>
      <c r="C50" s="122"/>
      <c r="D50" s="122"/>
      <c r="E50" s="122"/>
      <c r="F50" s="122"/>
      <c r="G50" s="122"/>
      <c r="H50" s="122"/>
      <c r="I50" s="122"/>
    </row>
    <row r="51" spans="1:9" x14ac:dyDescent="0.2">
      <c r="A51" s="180" t="s">
        <v>501</v>
      </c>
      <c r="B51" s="120"/>
      <c r="C51" s="122"/>
      <c r="D51" s="122"/>
      <c r="E51" s="122"/>
      <c r="F51" s="122"/>
      <c r="G51" s="122"/>
      <c r="H51" s="122"/>
      <c r="I51" s="122"/>
    </row>
    <row r="52" spans="1:9" x14ac:dyDescent="0.2">
      <c r="A52" s="179" t="s">
        <v>502</v>
      </c>
      <c r="B52" s="120"/>
      <c r="C52" s="122"/>
      <c r="D52" s="122"/>
      <c r="E52" s="122"/>
      <c r="F52" s="122"/>
      <c r="G52" s="122"/>
      <c r="H52" s="122"/>
      <c r="I52" s="122"/>
    </row>
    <row r="53" spans="1:9" x14ac:dyDescent="0.2">
      <c r="A53" s="180" t="s">
        <v>503</v>
      </c>
      <c r="B53" s="120"/>
      <c r="C53" s="122"/>
      <c r="D53" s="122"/>
      <c r="E53" s="122"/>
      <c r="F53" s="122"/>
      <c r="G53" s="122"/>
      <c r="H53" s="122"/>
      <c r="I53" s="122"/>
    </row>
    <row r="54" spans="1:9" x14ac:dyDescent="0.2">
      <c r="A54" s="179" t="s">
        <v>504</v>
      </c>
      <c r="B54" s="120"/>
      <c r="C54" s="122"/>
      <c r="D54" s="122"/>
      <c r="E54" s="122"/>
      <c r="F54" s="122"/>
      <c r="G54" s="122"/>
      <c r="H54" s="122"/>
      <c r="I54" s="122"/>
    </row>
    <row r="55" spans="1:9" x14ac:dyDescent="0.2">
      <c r="A55" s="180" t="s">
        <v>505</v>
      </c>
      <c r="B55" s="120"/>
      <c r="C55" s="122"/>
      <c r="D55" s="122"/>
      <c r="E55" s="122"/>
      <c r="F55" s="122"/>
      <c r="G55" s="122"/>
      <c r="H55" s="122"/>
      <c r="I55" s="122"/>
    </row>
    <row r="56" spans="1:9" x14ac:dyDescent="0.2">
      <c r="A56" s="179" t="s">
        <v>506</v>
      </c>
      <c r="B56" s="120"/>
      <c r="C56" s="122"/>
      <c r="D56" s="122"/>
      <c r="E56" s="122"/>
      <c r="F56" s="122"/>
      <c r="G56" s="122"/>
      <c r="H56" s="122"/>
      <c r="I56" s="122"/>
    </row>
    <row r="57" spans="1:9" x14ac:dyDescent="0.2">
      <c r="A57" s="180" t="s">
        <v>507</v>
      </c>
      <c r="B57" s="120"/>
      <c r="C57" s="122"/>
      <c r="D57" s="122"/>
      <c r="E57" s="122"/>
      <c r="F57" s="122"/>
      <c r="G57" s="122"/>
      <c r="H57" s="122"/>
      <c r="I57" s="122"/>
    </row>
    <row r="58" spans="1:9" x14ac:dyDescent="0.2">
      <c r="A58" s="179" t="s">
        <v>508</v>
      </c>
      <c r="B58" s="120"/>
      <c r="C58" s="122"/>
      <c r="D58" s="122"/>
      <c r="E58" s="122"/>
      <c r="F58" s="122"/>
      <c r="G58" s="122"/>
      <c r="H58" s="122"/>
      <c r="I58" s="122"/>
    </row>
    <row r="59" spans="1:9" x14ac:dyDescent="0.2">
      <c r="A59" s="180" t="s">
        <v>509</v>
      </c>
      <c r="B59" s="120"/>
      <c r="C59" s="122"/>
      <c r="D59" s="122"/>
      <c r="E59" s="122"/>
      <c r="F59" s="122"/>
      <c r="G59" s="122"/>
      <c r="H59" s="122"/>
      <c r="I59" s="122"/>
    </row>
    <row r="60" spans="1:9" x14ac:dyDescent="0.2">
      <c r="A60" s="179" t="s">
        <v>510</v>
      </c>
      <c r="B60" s="120"/>
      <c r="C60" s="122"/>
      <c r="D60" s="122"/>
      <c r="E60" s="122"/>
      <c r="F60" s="122"/>
      <c r="G60" s="122"/>
      <c r="H60" s="122"/>
      <c r="I60" s="122"/>
    </row>
    <row r="61" spans="1:9" x14ac:dyDescent="0.2">
      <c r="A61" s="180" t="s">
        <v>511</v>
      </c>
      <c r="B61" s="120"/>
      <c r="C61" s="122"/>
      <c r="D61" s="122"/>
      <c r="E61" s="122"/>
      <c r="F61" s="122"/>
      <c r="G61" s="122"/>
      <c r="H61" s="122"/>
      <c r="I61" s="122"/>
    </row>
    <row r="62" spans="1:9" x14ac:dyDescent="0.2">
      <c r="A62" s="179" t="s">
        <v>512</v>
      </c>
      <c r="B62" s="120"/>
      <c r="C62" s="122"/>
      <c r="D62" s="122"/>
      <c r="E62" s="122"/>
      <c r="F62" s="122"/>
      <c r="G62" s="122"/>
      <c r="H62" s="122"/>
      <c r="I62" s="122"/>
    </row>
    <row r="63" spans="1:9" x14ac:dyDescent="0.2">
      <c r="A63" s="180" t="s">
        <v>513</v>
      </c>
      <c r="B63" s="120"/>
      <c r="C63" s="122"/>
      <c r="D63" s="122"/>
      <c r="E63" s="122"/>
      <c r="F63" s="122"/>
      <c r="G63" s="122"/>
      <c r="H63" s="122"/>
      <c r="I63" s="122"/>
    </row>
    <row r="64" spans="1:9" x14ac:dyDescent="0.2">
      <c r="A64" s="179" t="s">
        <v>514</v>
      </c>
      <c r="B64" s="120"/>
      <c r="C64" s="122"/>
      <c r="D64" s="122"/>
      <c r="E64" s="122"/>
      <c r="F64" s="122"/>
      <c r="G64" s="122"/>
      <c r="H64" s="122"/>
      <c r="I64" s="122"/>
    </row>
  </sheetData>
  <sheetProtection algorithmName="SHA-512" hashValue="zexeGI6Ey+LDfN2o4qWzvb+ulahDkbBRVn0RHwV4/DqwpMFiqfPDl9PJdTYGBRi0tc5whzh+aUsH3HKC1KwpIw==" saltValue="9JMCzCIBeFdkd3LB71sI0A==" spinCount="100000" sheet="1" objects="1" scenarios="1"/>
  <mergeCells count="1">
    <mergeCell ref="A3:I3"/>
  </mergeCells>
  <dataValidations count="1">
    <dataValidation type="list" allowBlank="1" showInputMessage="1" showErrorMessage="1" sqref="B5:B44" xr:uid="{00000000-0002-0000-0200-000000000000}">
      <formula1>"Book,Journal article,Website,Document from website,Other"</formula1>
    </dataValidation>
  </dataValidations>
  <hyperlinks>
    <hyperlink ref="I5" r:id="rId1" xr:uid="{00000000-0004-0000-0200-000000000000}"/>
    <hyperlink ref="I6" r:id="rId2" xr:uid="{00000000-0004-0000-0200-000001000000}"/>
    <hyperlink ref="I9" r:id="rId3" xr:uid="{00000000-0004-0000-0200-000002000000}"/>
    <hyperlink ref="I10" r:id="rId4" xr:uid="{00000000-0004-0000-0200-000003000000}"/>
    <hyperlink ref="I14" r:id="rId5" xr:uid="{00000000-0004-0000-0200-000004000000}"/>
    <hyperlink ref="I15" r:id="rId6" xr:uid="{00000000-0004-0000-0200-000005000000}"/>
    <hyperlink ref="I17" r:id="rId7" xr:uid="{00000000-0004-0000-0200-000006000000}"/>
    <hyperlink ref="I20" r:id="rId8" xr:uid="{00000000-0004-0000-0200-000007000000}"/>
    <hyperlink ref="I23" r:id="rId9" xr:uid="{00000000-0004-0000-0200-000008000000}"/>
    <hyperlink ref="I24" r:id="rId10" xr:uid="{00000000-0004-0000-0200-000009000000}"/>
  </hyperlinks>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J253"/>
  <sheetViews>
    <sheetView workbookViewId="0">
      <pane xSplit="1" ySplit="4" topLeftCell="B11" activePane="bottomRight" state="frozenSplit"/>
      <selection activeCell="I2" sqref="I1:O1048576"/>
      <selection pane="topRight" activeCell="I2" sqref="I1:O1048576"/>
      <selection pane="bottomLeft" activeCell="I2" sqref="I1:O1048576"/>
      <selection pane="bottomRight" activeCell="L15" sqref="L15"/>
    </sheetView>
  </sheetViews>
  <sheetFormatPr baseColWidth="10" defaultRowHeight="16" x14ac:dyDescent="0.2"/>
  <cols>
    <col min="1" max="1" width="10.83203125" style="145"/>
    <col min="2" max="2" width="25.5" style="144" customWidth="1"/>
    <col min="3" max="9" width="8.5" style="144" hidden="1" customWidth="1"/>
    <col min="10" max="10" width="14.6640625" style="144" customWidth="1"/>
    <col min="11" max="11" width="11" style="145" customWidth="1"/>
    <col min="12" max="16384" width="10.83203125" style="145"/>
  </cols>
  <sheetData>
    <row r="1" spans="1:10" ht="60" x14ac:dyDescent="0.2">
      <c r="A1" s="44" t="s">
        <v>384</v>
      </c>
      <c r="B1" s="45" t="str">
        <f>IF(Introduction!B1&lt;&gt;"",Introduction!B1,"")</f>
        <v>Electronic products and equipment repair services</v>
      </c>
    </row>
    <row r="3" spans="1:10" s="146" customFormat="1" ht="31" customHeight="1" x14ac:dyDescent="0.2">
      <c r="A3" s="304" t="s">
        <v>87</v>
      </c>
      <c r="B3" s="305"/>
      <c r="C3" s="305"/>
      <c r="D3" s="305"/>
      <c r="E3" s="305"/>
      <c r="F3" s="305"/>
      <c r="G3" s="305"/>
      <c r="H3" s="305"/>
      <c r="I3" s="305"/>
      <c r="J3" s="305"/>
    </row>
    <row r="4" spans="1:10" s="150" customFormat="1" ht="44" customHeight="1" x14ac:dyDescent="0.2">
      <c r="A4" s="147" t="s">
        <v>88</v>
      </c>
      <c r="B4" s="147" t="s">
        <v>85</v>
      </c>
      <c r="C4" s="148" t="s">
        <v>69</v>
      </c>
      <c r="D4" s="148" t="s">
        <v>70</v>
      </c>
      <c r="E4" s="148" t="s">
        <v>71</v>
      </c>
      <c r="F4" s="148" t="s">
        <v>627</v>
      </c>
      <c r="G4" s="148" t="s">
        <v>628</v>
      </c>
      <c r="H4" s="148" t="s">
        <v>629</v>
      </c>
      <c r="I4" s="148" t="s">
        <v>630</v>
      </c>
      <c r="J4" s="149" t="s">
        <v>72</v>
      </c>
    </row>
    <row r="5" spans="1:10" ht="22" customHeight="1" x14ac:dyDescent="0.2">
      <c r="A5" s="62" t="s">
        <v>0</v>
      </c>
      <c r="B5" s="151" t="s">
        <v>40</v>
      </c>
      <c r="C5" s="152">
        <f>SUMIF('Goal Risk Assessment'!$J$5:$J$252,$A5,'Goal Risk Assessment'!K$5:K$252)</f>
        <v>0</v>
      </c>
      <c r="D5" s="152">
        <f>SUMIF('Goal Risk Assessment'!$J$5:$J$252,$A5,'Goal Risk Assessment'!L$5:L$252)</f>
        <v>0</v>
      </c>
      <c r="E5" s="152">
        <f>SUMIF('Goal Risk Assessment'!$J$5:$J$252,$A5,'Goal Risk Assessment'!M$5:M$252)</f>
        <v>0</v>
      </c>
      <c r="F5" s="152">
        <f>SUMIF('Goal Risk Assessment'!$J$5:$J$252,$A5,'Goal Risk Assessment'!O$5:O$252)</f>
        <v>0</v>
      </c>
      <c r="G5" s="152">
        <f>SUMIF('Goal Risk Assessment'!$J$5:$J$252,$A5,'Goal Risk Assessment'!P$5:P$252)</f>
        <v>0</v>
      </c>
      <c r="H5" s="152">
        <f>SUMIF('Goal Risk Assessment'!$J$5:$J$252,$A5,'Goal Risk Assessment'!Q$5:Q$252)</f>
        <v>0</v>
      </c>
      <c r="I5" s="152">
        <f>SUMIF('Goal Risk Assessment'!$J$5:$J$252,$A5,'Goal Risk Assessment'!R$5:R$252)</f>
        <v>0</v>
      </c>
      <c r="J5" s="62" t="str">
        <f>IF(C5&gt;0,"High",IF(E5&gt;0,"Unlikely",IF(D5&gt;0,"Low",IF(AND(F5&gt;0,G5&gt;0), "Split - H/L", IF(AND(F5&gt;0, H5&gt;0), "Split - H/U", IF(AND(F5&gt;0, I5&gt;0), "Split - H/M", IF(AND(G5&gt;0, H5&gt;0), "Split - L/U", IF(AND(G5&gt;0, I5&gt;0), "Split - L/M", IF(AND(H5&gt;0, I5&gt;0), "Split - U/M", "Moderate")))))))))</f>
        <v>Moderate</v>
      </c>
    </row>
    <row r="6" spans="1:10" ht="22" customHeight="1" x14ac:dyDescent="0.2">
      <c r="A6" s="57" t="s">
        <v>1</v>
      </c>
      <c r="B6" s="153" t="s">
        <v>60</v>
      </c>
      <c r="C6" s="231">
        <f>SUMIF('Goal Risk Assessment'!$J$5:$J$252,$A6,'Goal Risk Assessment'!K$5:K$252)</f>
        <v>0</v>
      </c>
      <c r="D6" s="231">
        <f>SUMIF('Goal Risk Assessment'!$J$5:$J$252,$A6,'Goal Risk Assessment'!L$5:L$252)</f>
        <v>1</v>
      </c>
      <c r="E6" s="231">
        <f>SUMIF('Goal Risk Assessment'!$J$5:$J$252,$A6,'Goal Risk Assessment'!M$5:M$252)</f>
        <v>0</v>
      </c>
      <c r="F6" s="231">
        <f>SUMIF('Goal Risk Assessment'!$J$5:$J$252,$A6,'Goal Risk Assessment'!O$5:O$252)</f>
        <v>0</v>
      </c>
      <c r="G6" s="231">
        <f>SUMIF('Goal Risk Assessment'!$J$5:$J$252,$A6,'Goal Risk Assessment'!P$5:P$252)</f>
        <v>0</v>
      </c>
      <c r="H6" s="231">
        <f>SUMIF('Goal Risk Assessment'!$J$5:$J$252,$A6,'Goal Risk Assessment'!Q$5:Q$252)</f>
        <v>0</v>
      </c>
      <c r="I6" s="231">
        <f>SUMIF('Goal Risk Assessment'!$J$5:$J$252,$A6,'Goal Risk Assessment'!R$5:R$252)</f>
        <v>0</v>
      </c>
      <c r="J6" s="62" t="str">
        <f t="shared" ref="J6:J27" si="0">IF(C6&gt;0,"High",IF(E6&gt;0,"Unlikely",IF(D6&gt;0,"Low",IF(AND(F6&gt;0,G6&gt;0), "Split - H/L", IF(AND(F6&gt;0, H6&gt;0), "Split - H/U", IF(AND(F6&gt;0, I6&gt;0), "Split - H/M", IF(AND(G6&gt;0, H6&gt;0), "Split - L/U", IF(AND(G6&gt;0, I6&gt;0), "Split - L/M", IF(AND(H6&gt;0, I6&gt;0), "Split - U/M", "Moderate")))))))))</f>
        <v>Low</v>
      </c>
    </row>
    <row r="7" spans="1:10" ht="22" customHeight="1" x14ac:dyDescent="0.2">
      <c r="A7" s="62" t="s">
        <v>2</v>
      </c>
      <c r="B7" s="151" t="s">
        <v>39</v>
      </c>
      <c r="C7" s="152">
        <f>SUMIF('Goal Risk Assessment'!$J$5:$J$252,$A7,'Goal Risk Assessment'!K$5:K$252)</f>
        <v>0</v>
      </c>
      <c r="D7" s="152">
        <f>SUMIF('Goal Risk Assessment'!$J$5:$J$252,$A7,'Goal Risk Assessment'!L$5:L$252)</f>
        <v>0</v>
      </c>
      <c r="E7" s="152">
        <f>SUMIF('Goal Risk Assessment'!$J$5:$J$252,$A7,'Goal Risk Assessment'!M$5:M$252)</f>
        <v>1</v>
      </c>
      <c r="F7" s="152">
        <f>SUMIF('Goal Risk Assessment'!$J$5:$J$252,$A7,'Goal Risk Assessment'!O$5:O$252)</f>
        <v>0</v>
      </c>
      <c r="G7" s="152">
        <f>SUMIF('Goal Risk Assessment'!$J$5:$J$252,$A7,'Goal Risk Assessment'!P$5:P$252)</f>
        <v>0</v>
      </c>
      <c r="H7" s="152">
        <f>SUMIF('Goal Risk Assessment'!$J$5:$J$252,$A7,'Goal Risk Assessment'!Q$5:Q$252)</f>
        <v>0</v>
      </c>
      <c r="I7" s="152">
        <f>SUMIF('Goal Risk Assessment'!$J$5:$J$252,$A7,'Goal Risk Assessment'!R$5:R$252)</f>
        <v>0</v>
      </c>
      <c r="J7" s="62" t="str">
        <f t="shared" si="0"/>
        <v>Unlikely</v>
      </c>
    </row>
    <row r="8" spans="1:10" ht="22" customHeight="1" x14ac:dyDescent="0.2">
      <c r="A8" s="57" t="s">
        <v>3</v>
      </c>
      <c r="B8" s="153" t="s">
        <v>4</v>
      </c>
      <c r="C8" s="232">
        <f>SUMIF('Goal Risk Assessment'!$J$5:$J$252,$A8,'Goal Risk Assessment'!K$5:K$252)</f>
        <v>1</v>
      </c>
      <c r="D8" s="232">
        <f>SUMIF('Goal Risk Assessment'!$J$5:$J$252,$A8,'Goal Risk Assessment'!L$5:L$252)</f>
        <v>0</v>
      </c>
      <c r="E8" s="232">
        <f>SUMIF('Goal Risk Assessment'!$J$5:$J$252,$A8,'Goal Risk Assessment'!M$5:M$252)</f>
        <v>0</v>
      </c>
      <c r="F8" s="232">
        <f>SUMIF('Goal Risk Assessment'!$J$5:$J$252,$A8,'Goal Risk Assessment'!O$5:O$252)</f>
        <v>0</v>
      </c>
      <c r="G8" s="232">
        <f>SUMIF('Goal Risk Assessment'!$J$5:$J$252,$A8,'Goal Risk Assessment'!P$5:P$252)</f>
        <v>0</v>
      </c>
      <c r="H8" s="232">
        <f>SUMIF('Goal Risk Assessment'!$J$5:$J$252,$A8,'Goal Risk Assessment'!Q$5:Q$252)</f>
        <v>0</v>
      </c>
      <c r="I8" s="232">
        <f>SUMIF('Goal Risk Assessment'!$J$5:$J$252,$A8,'Goal Risk Assessment'!R$5:R$252)</f>
        <v>0</v>
      </c>
      <c r="J8" s="62" t="str">
        <f t="shared" si="0"/>
        <v>High</v>
      </c>
    </row>
    <row r="9" spans="1:10" ht="22" customHeight="1" x14ac:dyDescent="0.2">
      <c r="A9" s="62" t="s">
        <v>5</v>
      </c>
      <c r="B9" s="151" t="s">
        <v>76</v>
      </c>
      <c r="C9" s="152">
        <f>SUMIF('Goal Risk Assessment'!$J$5:$J$252,$A9,'Goal Risk Assessment'!K$5:K$252)</f>
        <v>0</v>
      </c>
      <c r="D9" s="152">
        <f>SUMIF('Goal Risk Assessment'!$J$5:$J$252,$A9,'Goal Risk Assessment'!L$5:L$252)</f>
        <v>0</v>
      </c>
      <c r="E9" s="152">
        <f>SUMIF('Goal Risk Assessment'!$J$5:$J$252,$A9,'Goal Risk Assessment'!M$5:M$252)</f>
        <v>0</v>
      </c>
      <c r="F9" s="152">
        <f>SUMIF('Goal Risk Assessment'!$J$5:$J$252,$A9,'Goal Risk Assessment'!O$5:O$252)</f>
        <v>0</v>
      </c>
      <c r="G9" s="152">
        <f>SUMIF('Goal Risk Assessment'!$J$5:$J$252,$A9,'Goal Risk Assessment'!P$5:P$252)</f>
        <v>0</v>
      </c>
      <c r="H9" s="152">
        <f>SUMIF('Goal Risk Assessment'!$J$5:$J$252,$A9,'Goal Risk Assessment'!Q$5:Q$252)</f>
        <v>0</v>
      </c>
      <c r="I9" s="152">
        <f>SUMIF('Goal Risk Assessment'!$J$5:$J$252,$A9,'Goal Risk Assessment'!R$5:R$252)</f>
        <v>0</v>
      </c>
      <c r="J9" s="62" t="str">
        <f t="shared" si="0"/>
        <v>Moderate</v>
      </c>
    </row>
    <row r="10" spans="1:10" ht="22" customHeight="1" x14ac:dyDescent="0.2">
      <c r="A10" s="57" t="s">
        <v>6</v>
      </c>
      <c r="B10" s="153" t="s">
        <v>7</v>
      </c>
      <c r="C10" s="232">
        <f>SUMIF('Goal Risk Assessment'!$J$5:$J$252,$A10,'Goal Risk Assessment'!K$5:K$252)</f>
        <v>0</v>
      </c>
      <c r="D10" s="232">
        <f>SUMIF('Goal Risk Assessment'!$J$5:$J$252,$A10,'Goal Risk Assessment'!L$5:L$252)</f>
        <v>0</v>
      </c>
      <c r="E10" s="232">
        <f>SUMIF('Goal Risk Assessment'!$J$5:$J$252,$A10,'Goal Risk Assessment'!M$5:M$252)</f>
        <v>0</v>
      </c>
      <c r="F10" s="232">
        <f>SUMIF('Goal Risk Assessment'!$J$5:$J$252,$A10,'Goal Risk Assessment'!O$5:O$252)</f>
        <v>0</v>
      </c>
      <c r="G10" s="232">
        <f>SUMIF('Goal Risk Assessment'!$J$5:$J$252,$A10,'Goal Risk Assessment'!P$5:P$252)</f>
        <v>0</v>
      </c>
      <c r="H10" s="232">
        <f>SUMIF('Goal Risk Assessment'!$J$5:$J$252,$A10,'Goal Risk Assessment'!Q$5:Q$252)</f>
        <v>0</v>
      </c>
      <c r="I10" s="232">
        <f>SUMIF('Goal Risk Assessment'!$J$5:$J$252,$A10,'Goal Risk Assessment'!R$5:R$252)</f>
        <v>0</v>
      </c>
      <c r="J10" s="62" t="str">
        <f t="shared" si="0"/>
        <v>Moderate</v>
      </c>
    </row>
    <row r="11" spans="1:10" ht="22" customHeight="1" x14ac:dyDescent="0.2">
      <c r="A11" s="62" t="s">
        <v>8</v>
      </c>
      <c r="B11" s="151" t="s">
        <v>77</v>
      </c>
      <c r="C11" s="152">
        <f>SUMIF('Goal Risk Assessment'!$J$5:$J$252,$A11,'Goal Risk Assessment'!K$5:K$252)</f>
        <v>2</v>
      </c>
      <c r="D11" s="152">
        <f>SUMIF('Goal Risk Assessment'!$J$5:$J$252,$A11,'Goal Risk Assessment'!L$5:L$252)</f>
        <v>0</v>
      </c>
      <c r="E11" s="152">
        <f>SUMIF('Goal Risk Assessment'!$J$5:$J$252,$A11,'Goal Risk Assessment'!M$5:M$252)</f>
        <v>0</v>
      </c>
      <c r="F11" s="152">
        <f>SUMIF('Goal Risk Assessment'!$J$5:$J$252,$A11,'Goal Risk Assessment'!O$5:O$252)</f>
        <v>0</v>
      </c>
      <c r="G11" s="152">
        <f>SUMIF('Goal Risk Assessment'!$J$5:$J$252,$A11,'Goal Risk Assessment'!P$5:P$252)</f>
        <v>0</v>
      </c>
      <c r="H11" s="152">
        <f>SUMIF('Goal Risk Assessment'!$J$5:$J$252,$A11,'Goal Risk Assessment'!Q$5:Q$252)</f>
        <v>0</v>
      </c>
      <c r="I11" s="152">
        <f>SUMIF('Goal Risk Assessment'!$J$5:$J$252,$A11,'Goal Risk Assessment'!R$5:R$252)</f>
        <v>0</v>
      </c>
      <c r="J11" s="62" t="str">
        <f t="shared" si="0"/>
        <v>High</v>
      </c>
    </row>
    <row r="12" spans="1:10" ht="22" customHeight="1" x14ac:dyDescent="0.2">
      <c r="A12" s="57" t="s">
        <v>9</v>
      </c>
      <c r="B12" s="153" t="s">
        <v>78</v>
      </c>
      <c r="C12" s="232">
        <f>SUMIF('Goal Risk Assessment'!$J$5:$J$252,$A12,'Goal Risk Assessment'!K$5:K$252)</f>
        <v>0</v>
      </c>
      <c r="D12" s="232">
        <f>SUMIF('Goal Risk Assessment'!$J$5:$J$252,$A12,'Goal Risk Assessment'!L$5:L$252)</f>
        <v>1</v>
      </c>
      <c r="E12" s="232">
        <f>SUMIF('Goal Risk Assessment'!$J$5:$J$252,$A12,'Goal Risk Assessment'!M$5:M$252)</f>
        <v>0</v>
      </c>
      <c r="F12" s="232">
        <f>SUMIF('Goal Risk Assessment'!$J$5:$J$252,$A12,'Goal Risk Assessment'!O$5:O$252)</f>
        <v>0</v>
      </c>
      <c r="G12" s="232">
        <f>SUMIF('Goal Risk Assessment'!$J$5:$J$252,$A12,'Goal Risk Assessment'!P$5:P$252)</f>
        <v>0</v>
      </c>
      <c r="H12" s="232">
        <f>SUMIF('Goal Risk Assessment'!$J$5:$J$252,$A12,'Goal Risk Assessment'!Q$5:Q$252)</f>
        <v>0</v>
      </c>
      <c r="I12" s="232">
        <f>SUMIF('Goal Risk Assessment'!$J$5:$J$252,$A12,'Goal Risk Assessment'!R$5:R$252)</f>
        <v>0</v>
      </c>
      <c r="J12" s="62" t="str">
        <f t="shared" si="0"/>
        <v>Low</v>
      </c>
    </row>
    <row r="13" spans="1:10" ht="22" customHeight="1" x14ac:dyDescent="0.2">
      <c r="A13" s="62" t="s">
        <v>10</v>
      </c>
      <c r="B13" s="151" t="s">
        <v>75</v>
      </c>
      <c r="C13" s="152">
        <f>SUMIF('Goal Risk Assessment'!$J$5:$J$252,$A13,'Goal Risk Assessment'!K$5:K$252)</f>
        <v>0</v>
      </c>
      <c r="D13" s="152">
        <f>SUMIF('Goal Risk Assessment'!$J$5:$J$252,$A13,'Goal Risk Assessment'!L$5:L$252)</f>
        <v>1</v>
      </c>
      <c r="E13" s="152">
        <f>SUMIF('Goal Risk Assessment'!$J$5:$J$252,$A13,'Goal Risk Assessment'!M$5:M$252)</f>
        <v>0</v>
      </c>
      <c r="F13" s="152">
        <f>SUMIF('Goal Risk Assessment'!$J$5:$J$252,$A13,'Goal Risk Assessment'!O$5:O$252)</f>
        <v>0</v>
      </c>
      <c r="G13" s="152">
        <f>SUMIF('Goal Risk Assessment'!$J$5:$J$252,$A13,'Goal Risk Assessment'!P$5:P$252)</f>
        <v>0</v>
      </c>
      <c r="H13" s="152">
        <f>SUMIF('Goal Risk Assessment'!$J$5:$J$252,$A13,'Goal Risk Assessment'!Q$5:Q$252)</f>
        <v>0</v>
      </c>
      <c r="I13" s="152">
        <f>SUMIF('Goal Risk Assessment'!$J$5:$J$252,$A13,'Goal Risk Assessment'!R$5:R$252)</f>
        <v>0</v>
      </c>
      <c r="J13" s="62" t="str">
        <f t="shared" si="0"/>
        <v>Low</v>
      </c>
    </row>
    <row r="14" spans="1:10" ht="22" customHeight="1" x14ac:dyDescent="0.2">
      <c r="A14" s="57" t="s">
        <v>11</v>
      </c>
      <c r="B14" s="153" t="s">
        <v>74</v>
      </c>
      <c r="C14" s="232">
        <f>SUMIF('Goal Risk Assessment'!$J$5:$J$252,$A14,'Goal Risk Assessment'!K$5:K$252)</f>
        <v>1</v>
      </c>
      <c r="D14" s="232">
        <f>SUMIF('Goal Risk Assessment'!$J$5:$J$252,$A14,'Goal Risk Assessment'!L$5:L$252)</f>
        <v>0</v>
      </c>
      <c r="E14" s="232">
        <f>SUMIF('Goal Risk Assessment'!$J$5:$J$252,$A14,'Goal Risk Assessment'!M$5:M$252)</f>
        <v>0</v>
      </c>
      <c r="F14" s="232">
        <f>SUMIF('Goal Risk Assessment'!$J$5:$J$252,$A14,'Goal Risk Assessment'!O$5:O$252)</f>
        <v>0</v>
      </c>
      <c r="G14" s="232">
        <f>SUMIF('Goal Risk Assessment'!$J$5:$J$252,$A14,'Goal Risk Assessment'!P$5:P$252)</f>
        <v>0</v>
      </c>
      <c r="H14" s="232">
        <f>SUMIF('Goal Risk Assessment'!$J$5:$J$252,$A14,'Goal Risk Assessment'!Q$5:Q$252)</f>
        <v>0</v>
      </c>
      <c r="I14" s="232">
        <f>SUMIF('Goal Risk Assessment'!$J$5:$J$252,$A14,'Goal Risk Assessment'!R$5:R$252)</f>
        <v>0</v>
      </c>
      <c r="J14" s="62" t="str">
        <f t="shared" si="0"/>
        <v>High</v>
      </c>
    </row>
    <row r="15" spans="1:10" ht="22" customHeight="1" x14ac:dyDescent="0.2">
      <c r="A15" s="62" t="s">
        <v>12</v>
      </c>
      <c r="B15" s="151" t="s">
        <v>43</v>
      </c>
      <c r="C15" s="152">
        <f>SUMIF('Goal Risk Assessment'!$J$5:$J$252,$A15,'Goal Risk Assessment'!K$5:K$252)</f>
        <v>0</v>
      </c>
      <c r="D15" s="152">
        <f>SUMIF('Goal Risk Assessment'!$J$5:$J$252,$A15,'Goal Risk Assessment'!L$5:L$252)</f>
        <v>0</v>
      </c>
      <c r="E15" s="152">
        <f>SUMIF('Goal Risk Assessment'!$J$5:$J$252,$A15,'Goal Risk Assessment'!M$5:M$252)</f>
        <v>0</v>
      </c>
      <c r="F15" s="152">
        <f>SUMIF('Goal Risk Assessment'!$J$5:$J$252,$A15,'Goal Risk Assessment'!O$5:O$252)</f>
        <v>0</v>
      </c>
      <c r="G15" s="152">
        <f>SUMIF('Goal Risk Assessment'!$J$5:$J$252,$A15,'Goal Risk Assessment'!P$5:P$252)</f>
        <v>0</v>
      </c>
      <c r="H15" s="152">
        <f>SUMIF('Goal Risk Assessment'!$J$5:$J$252,$A15,'Goal Risk Assessment'!Q$5:Q$252)</f>
        <v>0</v>
      </c>
      <c r="I15" s="152">
        <f>SUMIF('Goal Risk Assessment'!$J$5:$J$252,$A15,'Goal Risk Assessment'!R$5:R$252)</f>
        <v>0</v>
      </c>
      <c r="J15" s="62" t="str">
        <f t="shared" si="0"/>
        <v>Moderate</v>
      </c>
    </row>
    <row r="16" spans="1:10" ht="22" customHeight="1" x14ac:dyDescent="0.2">
      <c r="A16" s="57" t="s">
        <v>13</v>
      </c>
      <c r="B16" s="153" t="s">
        <v>73</v>
      </c>
      <c r="C16" s="232">
        <f>SUMIF('Goal Risk Assessment'!$J$5:$J$252,$A16,'Goal Risk Assessment'!K$5:K$252)</f>
        <v>0</v>
      </c>
      <c r="D16" s="232">
        <f>SUMIF('Goal Risk Assessment'!$J$5:$J$252,$A16,'Goal Risk Assessment'!L$5:L$252)</f>
        <v>0</v>
      </c>
      <c r="E16" s="232">
        <f>SUMIF('Goal Risk Assessment'!$J$5:$J$252,$A16,'Goal Risk Assessment'!M$5:M$252)</f>
        <v>0</v>
      </c>
      <c r="F16" s="232">
        <f>SUMIF('Goal Risk Assessment'!$J$5:$J$252,$A16,'Goal Risk Assessment'!O$5:O$252)</f>
        <v>0</v>
      </c>
      <c r="G16" s="232">
        <f>SUMIF('Goal Risk Assessment'!$J$5:$J$252,$A16,'Goal Risk Assessment'!P$5:P$252)</f>
        <v>0</v>
      </c>
      <c r="H16" s="232">
        <f>SUMIF('Goal Risk Assessment'!$J$5:$J$252,$A16,'Goal Risk Assessment'!Q$5:Q$252)</f>
        <v>0</v>
      </c>
      <c r="I16" s="232">
        <f>SUMIF('Goal Risk Assessment'!$J$5:$J$252,$A16,'Goal Risk Assessment'!R$5:R$252)</f>
        <v>0</v>
      </c>
      <c r="J16" s="62" t="str">
        <f t="shared" si="0"/>
        <v>Moderate</v>
      </c>
    </row>
    <row r="17" spans="1:10" ht="22" customHeight="1" x14ac:dyDescent="0.2">
      <c r="A17" s="62" t="s">
        <v>14</v>
      </c>
      <c r="B17" s="151" t="s">
        <v>79</v>
      </c>
      <c r="C17" s="152">
        <f>SUMIF('Goal Risk Assessment'!$J$5:$J$252,$A17,'Goal Risk Assessment'!K$5:K$252)</f>
        <v>0</v>
      </c>
      <c r="D17" s="152">
        <f>SUMIF('Goal Risk Assessment'!$J$5:$J$252,$A17,'Goal Risk Assessment'!L$5:L$252)</f>
        <v>0</v>
      </c>
      <c r="E17" s="152">
        <f>SUMIF('Goal Risk Assessment'!$J$5:$J$252,$A17,'Goal Risk Assessment'!M$5:M$252)</f>
        <v>0</v>
      </c>
      <c r="F17" s="152">
        <f>SUMIF('Goal Risk Assessment'!$J$5:$J$252,$A17,'Goal Risk Assessment'!O$5:O$252)</f>
        <v>0</v>
      </c>
      <c r="G17" s="152">
        <f>SUMIF('Goal Risk Assessment'!$J$5:$J$252,$A17,'Goal Risk Assessment'!P$5:P$252)</f>
        <v>0</v>
      </c>
      <c r="H17" s="152">
        <f>SUMIF('Goal Risk Assessment'!$J$5:$J$252,$A17,'Goal Risk Assessment'!Q$5:Q$252)</f>
        <v>0</v>
      </c>
      <c r="I17" s="152">
        <f>SUMIF('Goal Risk Assessment'!$J$5:$J$252,$A17,'Goal Risk Assessment'!R$5:R$252)</f>
        <v>0</v>
      </c>
      <c r="J17" s="62" t="str">
        <f t="shared" si="0"/>
        <v>Moderate</v>
      </c>
    </row>
    <row r="18" spans="1:10" ht="22" customHeight="1" x14ac:dyDescent="0.2">
      <c r="A18" s="57" t="s">
        <v>15</v>
      </c>
      <c r="B18" s="153" t="s">
        <v>80</v>
      </c>
      <c r="C18" s="232">
        <f>SUMIF('Goal Risk Assessment'!$J$5:$J$252,$A18,'Goal Risk Assessment'!K$5:K$252)</f>
        <v>1</v>
      </c>
      <c r="D18" s="232">
        <f>SUMIF('Goal Risk Assessment'!$J$5:$J$252,$A18,'Goal Risk Assessment'!L$5:L$252)</f>
        <v>0</v>
      </c>
      <c r="E18" s="232">
        <f>SUMIF('Goal Risk Assessment'!$J$5:$J$252,$A18,'Goal Risk Assessment'!M$5:M$252)</f>
        <v>0</v>
      </c>
      <c r="F18" s="232">
        <f>SUMIF('Goal Risk Assessment'!$J$5:$J$252,$A18,'Goal Risk Assessment'!O$5:O$252)</f>
        <v>0</v>
      </c>
      <c r="G18" s="232">
        <f>SUMIF('Goal Risk Assessment'!$J$5:$J$252,$A18,'Goal Risk Assessment'!P$5:P$252)</f>
        <v>0</v>
      </c>
      <c r="H18" s="232">
        <f>SUMIF('Goal Risk Assessment'!$J$5:$J$252,$A18,'Goal Risk Assessment'!Q$5:Q$252)</f>
        <v>0</v>
      </c>
      <c r="I18" s="232">
        <f>SUMIF('Goal Risk Assessment'!$J$5:$J$252,$A18,'Goal Risk Assessment'!R$5:R$252)</f>
        <v>0</v>
      </c>
      <c r="J18" s="62" t="str">
        <f t="shared" si="0"/>
        <v>High</v>
      </c>
    </row>
    <row r="19" spans="1:10" ht="22" customHeight="1" x14ac:dyDescent="0.2">
      <c r="A19" s="62" t="s">
        <v>16</v>
      </c>
      <c r="B19" s="151" t="s">
        <v>47</v>
      </c>
      <c r="C19" s="152">
        <f>SUMIF('Goal Risk Assessment'!$J$5:$J$252,$A19,'Goal Risk Assessment'!K$5:K$252)</f>
        <v>0</v>
      </c>
      <c r="D19" s="152">
        <f>SUMIF('Goal Risk Assessment'!$J$5:$J$252,$A19,'Goal Risk Assessment'!L$5:L$252)</f>
        <v>0</v>
      </c>
      <c r="E19" s="152">
        <f>SUMIF('Goal Risk Assessment'!$J$5:$J$252,$A19,'Goal Risk Assessment'!M$5:M$252)</f>
        <v>0</v>
      </c>
      <c r="F19" s="152">
        <f>SUMIF('Goal Risk Assessment'!$J$5:$J$252,$A19,'Goal Risk Assessment'!O$5:O$252)</f>
        <v>0</v>
      </c>
      <c r="G19" s="152">
        <f>SUMIF('Goal Risk Assessment'!$J$5:$J$252,$A19,'Goal Risk Assessment'!P$5:P$252)</f>
        <v>0</v>
      </c>
      <c r="H19" s="152">
        <f>SUMIF('Goal Risk Assessment'!$J$5:$J$252,$A19,'Goal Risk Assessment'!Q$5:Q$252)</f>
        <v>0</v>
      </c>
      <c r="I19" s="152">
        <f>SUMIF('Goal Risk Assessment'!$J$5:$J$252,$A19,'Goal Risk Assessment'!R$5:R$252)</f>
        <v>0</v>
      </c>
      <c r="J19" s="62" t="str">
        <f t="shared" si="0"/>
        <v>Moderate</v>
      </c>
    </row>
    <row r="20" spans="1:10" ht="22" customHeight="1" x14ac:dyDescent="0.2">
      <c r="A20" s="57" t="s">
        <v>17</v>
      </c>
      <c r="B20" s="153" t="s">
        <v>81</v>
      </c>
      <c r="C20" s="232">
        <f>SUMIF('Goal Risk Assessment'!$J$5:$J$252,$A20,'Goal Risk Assessment'!K$5:K$252)</f>
        <v>0</v>
      </c>
      <c r="D20" s="232">
        <f>SUMIF('Goal Risk Assessment'!$J$5:$J$252,$A20,'Goal Risk Assessment'!L$5:L$252)</f>
        <v>0</v>
      </c>
      <c r="E20" s="232">
        <f>SUMIF('Goal Risk Assessment'!$J$5:$J$252,$A20,'Goal Risk Assessment'!M$5:M$252)</f>
        <v>0</v>
      </c>
      <c r="F20" s="232">
        <f>SUMIF('Goal Risk Assessment'!$J$5:$J$252,$A20,'Goal Risk Assessment'!O$5:O$252)</f>
        <v>0</v>
      </c>
      <c r="G20" s="232">
        <f>SUMIF('Goal Risk Assessment'!$J$5:$J$252,$A20,'Goal Risk Assessment'!P$5:P$252)</f>
        <v>0</v>
      </c>
      <c r="H20" s="232">
        <f>SUMIF('Goal Risk Assessment'!$J$5:$J$252,$A20,'Goal Risk Assessment'!Q$5:Q$252)</f>
        <v>0</v>
      </c>
      <c r="I20" s="232">
        <f>SUMIF('Goal Risk Assessment'!$J$5:$J$252,$A20,'Goal Risk Assessment'!R$5:R$252)</f>
        <v>0</v>
      </c>
      <c r="J20" s="62" t="str">
        <f t="shared" si="0"/>
        <v>Moderate</v>
      </c>
    </row>
    <row r="21" spans="1:10" ht="22" customHeight="1" x14ac:dyDescent="0.2">
      <c r="A21" s="62" t="s">
        <v>18</v>
      </c>
      <c r="B21" s="151" t="s">
        <v>82</v>
      </c>
      <c r="C21" s="152">
        <f>SUMIF('Goal Risk Assessment'!$J$5:$J$252,$A21,'Goal Risk Assessment'!K$5:K$252)</f>
        <v>0</v>
      </c>
      <c r="D21" s="152">
        <f>SUMIF('Goal Risk Assessment'!$J$5:$J$252,$A21,'Goal Risk Assessment'!L$5:L$252)</f>
        <v>3</v>
      </c>
      <c r="E21" s="152">
        <f>SUMIF('Goal Risk Assessment'!$J$5:$J$252,$A21,'Goal Risk Assessment'!M$5:M$252)</f>
        <v>0</v>
      </c>
      <c r="F21" s="152">
        <f>SUMIF('Goal Risk Assessment'!$J$5:$J$252,$A21,'Goal Risk Assessment'!O$5:O$252)</f>
        <v>0</v>
      </c>
      <c r="G21" s="152">
        <f>SUMIF('Goal Risk Assessment'!$J$5:$J$252,$A21,'Goal Risk Assessment'!P$5:P$252)</f>
        <v>0</v>
      </c>
      <c r="H21" s="152">
        <f>SUMIF('Goal Risk Assessment'!$J$5:$J$252,$A21,'Goal Risk Assessment'!Q$5:Q$252)</f>
        <v>0</v>
      </c>
      <c r="I21" s="152">
        <f>SUMIF('Goal Risk Assessment'!$J$5:$J$252,$A21,'Goal Risk Assessment'!R$5:R$252)</f>
        <v>0</v>
      </c>
      <c r="J21" s="62" t="str">
        <f t="shared" si="0"/>
        <v>Low</v>
      </c>
    </row>
    <row r="22" spans="1:10" ht="22" customHeight="1" x14ac:dyDescent="0.2">
      <c r="A22" s="57" t="s">
        <v>19</v>
      </c>
      <c r="B22" s="153" t="s">
        <v>83</v>
      </c>
      <c r="C22" s="232">
        <f>SUMIF('Goal Risk Assessment'!$J$5:$J$252,$A22,'Goal Risk Assessment'!K$5:K$252)</f>
        <v>0</v>
      </c>
      <c r="D22" s="232">
        <f>SUMIF('Goal Risk Assessment'!$J$5:$J$252,$A22,'Goal Risk Assessment'!L$5:L$252)</f>
        <v>0</v>
      </c>
      <c r="E22" s="232">
        <f>SUMIF('Goal Risk Assessment'!$J$5:$J$252,$A22,'Goal Risk Assessment'!M$5:M$252)</f>
        <v>1</v>
      </c>
      <c r="F22" s="232">
        <f>SUMIF('Goal Risk Assessment'!$J$5:$J$252,$A22,'Goal Risk Assessment'!O$5:O$252)</f>
        <v>0</v>
      </c>
      <c r="G22" s="232">
        <f>SUMIF('Goal Risk Assessment'!$J$5:$J$252,$A22,'Goal Risk Assessment'!P$5:P$252)</f>
        <v>0</v>
      </c>
      <c r="H22" s="232">
        <f>SUMIF('Goal Risk Assessment'!$J$5:$J$252,$A22,'Goal Risk Assessment'!Q$5:Q$252)</f>
        <v>0</v>
      </c>
      <c r="I22" s="232">
        <f>SUMIF('Goal Risk Assessment'!$J$5:$J$252,$A22,'Goal Risk Assessment'!R$5:R$252)</f>
        <v>0</v>
      </c>
      <c r="J22" s="62" t="str">
        <f t="shared" si="0"/>
        <v>Unlikely</v>
      </c>
    </row>
    <row r="23" spans="1:10" ht="22" customHeight="1" x14ac:dyDescent="0.2">
      <c r="A23" s="62" t="s">
        <v>20</v>
      </c>
      <c r="B23" s="151" t="s">
        <v>51</v>
      </c>
      <c r="C23" s="152">
        <f>SUMIF('Goal Risk Assessment'!$J$5:$J$252,$A23,'Goal Risk Assessment'!K$5:K$252)</f>
        <v>0</v>
      </c>
      <c r="D23" s="152">
        <f>SUMIF('Goal Risk Assessment'!$J$5:$J$252,$A23,'Goal Risk Assessment'!L$5:L$252)</f>
        <v>0</v>
      </c>
      <c r="E23" s="152">
        <f>SUMIF('Goal Risk Assessment'!$J$5:$J$252,$A23,'Goal Risk Assessment'!M$5:M$252)</f>
        <v>0</v>
      </c>
      <c r="F23" s="152">
        <f>SUMIF('Goal Risk Assessment'!$J$5:$J$252,$A23,'Goal Risk Assessment'!O$5:O$252)</f>
        <v>0</v>
      </c>
      <c r="G23" s="152">
        <f>SUMIF('Goal Risk Assessment'!$J$5:$J$252,$A23,'Goal Risk Assessment'!P$5:P$252)</f>
        <v>0</v>
      </c>
      <c r="H23" s="152">
        <f>SUMIF('Goal Risk Assessment'!$J$5:$J$252,$A23,'Goal Risk Assessment'!Q$5:Q$252)</f>
        <v>0</v>
      </c>
      <c r="I23" s="152">
        <f>SUMIF('Goal Risk Assessment'!$J$5:$J$252,$A23,'Goal Risk Assessment'!R$5:R$252)</f>
        <v>0</v>
      </c>
      <c r="J23" s="62" t="str">
        <f t="shared" si="0"/>
        <v>Moderate</v>
      </c>
    </row>
    <row r="24" spans="1:10" ht="22" customHeight="1" x14ac:dyDescent="0.2">
      <c r="A24" s="57" t="s">
        <v>21</v>
      </c>
      <c r="B24" s="153" t="s">
        <v>52</v>
      </c>
      <c r="C24" s="232">
        <f>SUMIF('Goal Risk Assessment'!$J$5:$J$252,$A24,'Goal Risk Assessment'!K$5:K$252)</f>
        <v>0</v>
      </c>
      <c r="D24" s="232">
        <f>SUMIF('Goal Risk Assessment'!$J$5:$J$252,$A24,'Goal Risk Assessment'!L$5:L$252)</f>
        <v>0</v>
      </c>
      <c r="E24" s="232">
        <f>SUMIF('Goal Risk Assessment'!$J$5:$J$252,$A24,'Goal Risk Assessment'!M$5:M$252)</f>
        <v>0</v>
      </c>
      <c r="F24" s="232">
        <f>SUMIF('Goal Risk Assessment'!$J$5:$J$252,$A24,'Goal Risk Assessment'!O$5:O$252)</f>
        <v>0</v>
      </c>
      <c r="G24" s="232">
        <f>SUMIF('Goal Risk Assessment'!$J$5:$J$252,$A24,'Goal Risk Assessment'!P$5:P$252)</f>
        <v>0</v>
      </c>
      <c r="H24" s="232">
        <f>SUMIF('Goal Risk Assessment'!$J$5:$J$252,$A24,'Goal Risk Assessment'!Q$5:Q$252)</f>
        <v>0</v>
      </c>
      <c r="I24" s="232">
        <f>SUMIF('Goal Risk Assessment'!$J$5:$J$252,$A24,'Goal Risk Assessment'!R$5:R$252)</f>
        <v>0</v>
      </c>
      <c r="J24" s="62" t="str">
        <f t="shared" si="0"/>
        <v>Moderate</v>
      </c>
    </row>
    <row r="25" spans="1:10" ht="22" customHeight="1" x14ac:dyDescent="0.2">
      <c r="A25" s="62" t="s">
        <v>22</v>
      </c>
      <c r="B25" s="151" t="s">
        <v>23</v>
      </c>
      <c r="C25" s="152">
        <f>SUMIF('Goal Risk Assessment'!$J$5:$J$252,$A25,'Goal Risk Assessment'!K$5:K$252)</f>
        <v>0</v>
      </c>
      <c r="D25" s="152">
        <f>SUMIF('Goal Risk Assessment'!$J$5:$J$252,$A25,'Goal Risk Assessment'!L$5:L$252)</f>
        <v>0</v>
      </c>
      <c r="E25" s="152">
        <f>SUMIF('Goal Risk Assessment'!$J$5:$J$252,$A25,'Goal Risk Assessment'!M$5:M$252)</f>
        <v>0</v>
      </c>
      <c r="F25" s="152">
        <f>SUMIF('Goal Risk Assessment'!$J$5:$J$252,$A25,'Goal Risk Assessment'!O$5:O$252)</f>
        <v>0</v>
      </c>
      <c r="G25" s="152">
        <f>SUMIF('Goal Risk Assessment'!$J$5:$J$252,$A25,'Goal Risk Assessment'!P$5:P$252)</f>
        <v>0</v>
      </c>
      <c r="H25" s="152">
        <f>SUMIF('Goal Risk Assessment'!$J$5:$J$252,$A25,'Goal Risk Assessment'!Q$5:Q$252)</f>
        <v>0</v>
      </c>
      <c r="I25" s="152">
        <f>SUMIF('Goal Risk Assessment'!$J$5:$J$252,$A25,'Goal Risk Assessment'!R$5:R$252)</f>
        <v>0</v>
      </c>
      <c r="J25" s="62" t="str">
        <f t="shared" si="0"/>
        <v>Moderate</v>
      </c>
    </row>
    <row r="26" spans="1:10" ht="22" customHeight="1" x14ac:dyDescent="0.2">
      <c r="A26" s="57" t="s">
        <v>24</v>
      </c>
      <c r="B26" s="153" t="s">
        <v>53</v>
      </c>
      <c r="C26" s="232">
        <f>SUMIF('Goal Risk Assessment'!$J$5:$J$252,$A26,'Goal Risk Assessment'!K$5:K$252)</f>
        <v>0</v>
      </c>
      <c r="D26" s="232">
        <f>SUMIF('Goal Risk Assessment'!$J$5:$J$252,$A26,'Goal Risk Assessment'!L$5:L$252)</f>
        <v>0</v>
      </c>
      <c r="E26" s="232">
        <f>SUMIF('Goal Risk Assessment'!$J$5:$J$252,$A26,'Goal Risk Assessment'!M$5:M$252)</f>
        <v>0</v>
      </c>
      <c r="F26" s="232">
        <f>SUMIF('Goal Risk Assessment'!$J$5:$J$252,$A26,'Goal Risk Assessment'!O$5:O$252)</f>
        <v>0</v>
      </c>
      <c r="G26" s="232">
        <f>SUMIF('Goal Risk Assessment'!$J$5:$J$252,$A26,'Goal Risk Assessment'!P$5:P$252)</f>
        <v>0</v>
      </c>
      <c r="H26" s="232">
        <f>SUMIF('Goal Risk Assessment'!$J$5:$J$252,$A26,'Goal Risk Assessment'!Q$5:Q$252)</f>
        <v>0</v>
      </c>
      <c r="I26" s="232">
        <f>SUMIF('Goal Risk Assessment'!$J$5:$J$252,$A26,'Goal Risk Assessment'!R$5:R$252)</f>
        <v>0</v>
      </c>
      <c r="J26" s="62" t="str">
        <f t="shared" si="0"/>
        <v>Moderate</v>
      </c>
    </row>
    <row r="27" spans="1:10" ht="22" customHeight="1" x14ac:dyDescent="0.2">
      <c r="A27" s="62" t="s">
        <v>25</v>
      </c>
      <c r="B27" s="151" t="s">
        <v>54</v>
      </c>
      <c r="C27" s="152">
        <f>SUMIF('Goal Risk Assessment'!$J$5:$J$252,$A27,'Goal Risk Assessment'!K$5:K$252)</f>
        <v>0</v>
      </c>
      <c r="D27" s="152">
        <f>SUMIF('Goal Risk Assessment'!$J$5:$J$252,$A27,'Goal Risk Assessment'!L$5:L$252)</f>
        <v>1</v>
      </c>
      <c r="E27" s="152">
        <f>SUMIF('Goal Risk Assessment'!$J$5:$J$252,$A27,'Goal Risk Assessment'!M$5:M$252)</f>
        <v>0</v>
      </c>
      <c r="F27" s="152">
        <f>SUMIF('Goal Risk Assessment'!$J$5:$J$252,$A27,'Goal Risk Assessment'!O$5:O$252)</f>
        <v>0</v>
      </c>
      <c r="G27" s="152">
        <f>SUMIF('Goal Risk Assessment'!$J$5:$J$252,$A27,'Goal Risk Assessment'!P$5:P$252)</f>
        <v>0</v>
      </c>
      <c r="H27" s="152">
        <f>SUMIF('Goal Risk Assessment'!$J$5:$J$252,$A27,'Goal Risk Assessment'!Q$5:Q$252)</f>
        <v>0</v>
      </c>
      <c r="I27" s="152">
        <f>SUMIF('Goal Risk Assessment'!$J$5:$J$252,$A27,'Goal Risk Assessment'!R$5:R$252)</f>
        <v>0</v>
      </c>
      <c r="J27" s="62" t="str">
        <f t="shared" si="0"/>
        <v>Low</v>
      </c>
    </row>
    <row r="28" spans="1:10" ht="16" customHeight="1" x14ac:dyDescent="0.2"/>
    <row r="29" spans="1:10" ht="16" customHeight="1" x14ac:dyDescent="0.2"/>
    <row r="30" spans="1:10" ht="16" customHeight="1" x14ac:dyDescent="0.2"/>
    <row r="31" spans="1:10" ht="16" customHeight="1" x14ac:dyDescent="0.2"/>
    <row r="32" spans="1:10" ht="16" customHeight="1" x14ac:dyDescent="0.2"/>
    <row r="33" ht="16" customHeight="1" x14ac:dyDescent="0.2"/>
    <row r="34" ht="16" customHeight="1" x14ac:dyDescent="0.2"/>
    <row r="35" ht="16" customHeight="1" x14ac:dyDescent="0.2"/>
    <row r="36" ht="16" customHeight="1" x14ac:dyDescent="0.2"/>
    <row r="37" ht="16" customHeight="1" x14ac:dyDescent="0.2"/>
    <row r="38" ht="16" customHeight="1" x14ac:dyDescent="0.2"/>
    <row r="39" ht="16" customHeight="1" x14ac:dyDescent="0.2"/>
    <row r="40" ht="16" customHeight="1" x14ac:dyDescent="0.2"/>
    <row r="41" ht="16" customHeight="1" x14ac:dyDescent="0.2"/>
    <row r="42" ht="16" customHeight="1" x14ac:dyDescent="0.2"/>
    <row r="43" ht="16" customHeight="1" x14ac:dyDescent="0.2"/>
    <row r="44" ht="16" customHeight="1" x14ac:dyDescent="0.2"/>
    <row r="45" ht="16" customHeight="1" x14ac:dyDescent="0.2"/>
    <row r="46" ht="16" customHeight="1" x14ac:dyDescent="0.2"/>
    <row r="47" ht="16" customHeight="1" x14ac:dyDescent="0.2"/>
    <row r="48" ht="16" customHeight="1" x14ac:dyDescent="0.2"/>
    <row r="49" ht="16" customHeight="1" x14ac:dyDescent="0.2"/>
    <row r="50" ht="16" customHeight="1" x14ac:dyDescent="0.2"/>
    <row r="51" ht="16" customHeight="1" x14ac:dyDescent="0.2"/>
    <row r="52" ht="16" customHeight="1" x14ac:dyDescent="0.2"/>
    <row r="53" ht="16" customHeight="1" x14ac:dyDescent="0.2"/>
    <row r="54" ht="16" customHeight="1" x14ac:dyDescent="0.2"/>
    <row r="55" ht="16" customHeight="1" x14ac:dyDescent="0.2"/>
    <row r="56" ht="16" customHeight="1" x14ac:dyDescent="0.2"/>
    <row r="57" ht="16" customHeight="1" x14ac:dyDescent="0.2"/>
    <row r="58" ht="16" customHeight="1" x14ac:dyDescent="0.2"/>
    <row r="59" ht="16" customHeight="1" x14ac:dyDescent="0.2"/>
    <row r="60" ht="16" customHeight="1" x14ac:dyDescent="0.2"/>
    <row r="61" ht="16" customHeight="1" x14ac:dyDescent="0.2"/>
    <row r="62" ht="16" customHeight="1" x14ac:dyDescent="0.2"/>
    <row r="63" ht="16" customHeight="1" x14ac:dyDescent="0.2"/>
    <row r="64" ht="16" customHeight="1" x14ac:dyDescent="0.2"/>
    <row r="65" ht="16" customHeight="1" x14ac:dyDescent="0.2"/>
    <row r="66" ht="16" customHeight="1" x14ac:dyDescent="0.2"/>
    <row r="67" ht="16" customHeight="1" x14ac:dyDescent="0.2"/>
    <row r="68" ht="16" customHeight="1" x14ac:dyDescent="0.2"/>
    <row r="69" ht="16" customHeight="1" x14ac:dyDescent="0.2"/>
    <row r="70" ht="16" customHeight="1" x14ac:dyDescent="0.2"/>
    <row r="71" ht="16" customHeight="1" x14ac:dyDescent="0.2"/>
    <row r="72" ht="16" customHeight="1" x14ac:dyDescent="0.2"/>
    <row r="73" ht="16" customHeight="1" x14ac:dyDescent="0.2"/>
    <row r="74" ht="16" customHeight="1" x14ac:dyDescent="0.2"/>
    <row r="75" ht="16" customHeight="1" x14ac:dyDescent="0.2"/>
    <row r="76" ht="16" customHeight="1" x14ac:dyDescent="0.2"/>
    <row r="77" ht="16" customHeight="1" x14ac:dyDescent="0.2"/>
    <row r="78" ht="16" customHeight="1" x14ac:dyDescent="0.2"/>
    <row r="79" ht="16" customHeight="1" x14ac:dyDescent="0.2"/>
    <row r="80" ht="16" customHeight="1" x14ac:dyDescent="0.2"/>
    <row r="81" ht="16" customHeight="1" x14ac:dyDescent="0.2"/>
    <row r="82" ht="16" customHeight="1" x14ac:dyDescent="0.2"/>
    <row r="83" ht="16" customHeight="1" x14ac:dyDescent="0.2"/>
    <row r="84" ht="16" customHeight="1" x14ac:dyDescent="0.2"/>
    <row r="85" ht="16" customHeight="1" x14ac:dyDescent="0.2"/>
    <row r="86" ht="16" customHeight="1" x14ac:dyDescent="0.2"/>
    <row r="87" ht="16" customHeight="1" x14ac:dyDescent="0.2"/>
    <row r="88" ht="16" customHeight="1" x14ac:dyDescent="0.2"/>
    <row r="89" ht="16" customHeight="1" x14ac:dyDescent="0.2"/>
    <row r="90" ht="16" customHeight="1" x14ac:dyDescent="0.2"/>
    <row r="91" ht="16" customHeight="1" x14ac:dyDescent="0.2"/>
    <row r="92" ht="16" customHeight="1" x14ac:dyDescent="0.2"/>
    <row r="93" ht="16" customHeight="1" x14ac:dyDescent="0.2"/>
    <row r="94" ht="16" customHeight="1" x14ac:dyDescent="0.2"/>
    <row r="95" ht="16" customHeight="1" x14ac:dyDescent="0.2"/>
    <row r="96" ht="16" customHeight="1" x14ac:dyDescent="0.2"/>
    <row r="97" ht="16" customHeight="1" x14ac:dyDescent="0.2"/>
    <row r="98" ht="16" customHeight="1" x14ac:dyDescent="0.2"/>
    <row r="99" ht="16" customHeight="1" x14ac:dyDescent="0.2"/>
    <row r="100" ht="16" customHeight="1" x14ac:dyDescent="0.2"/>
    <row r="101" ht="16" customHeight="1" x14ac:dyDescent="0.2"/>
    <row r="102" ht="16" customHeight="1" x14ac:dyDescent="0.2"/>
    <row r="103" ht="16" customHeight="1" x14ac:dyDescent="0.2"/>
    <row r="104" ht="16" customHeight="1" x14ac:dyDescent="0.2"/>
    <row r="105" ht="16" customHeight="1" x14ac:dyDescent="0.2"/>
    <row r="106" ht="16" customHeight="1" x14ac:dyDescent="0.2"/>
    <row r="107" ht="16" customHeight="1" x14ac:dyDescent="0.2"/>
    <row r="108" ht="16" customHeight="1" x14ac:dyDescent="0.2"/>
    <row r="109" ht="16" customHeight="1" x14ac:dyDescent="0.2"/>
    <row r="110" ht="16" customHeight="1" x14ac:dyDescent="0.2"/>
    <row r="111" ht="16" customHeight="1" x14ac:dyDescent="0.2"/>
    <row r="112" ht="16" customHeight="1" x14ac:dyDescent="0.2"/>
    <row r="113" ht="16" customHeight="1" x14ac:dyDescent="0.2"/>
    <row r="114" ht="16" customHeight="1" x14ac:dyDescent="0.2"/>
    <row r="115" ht="16" customHeight="1" x14ac:dyDescent="0.2"/>
    <row r="116" ht="16" customHeight="1" x14ac:dyDescent="0.2"/>
    <row r="117" ht="16" customHeight="1" x14ac:dyDescent="0.2"/>
    <row r="118" ht="16" customHeight="1" x14ac:dyDescent="0.2"/>
    <row r="119" ht="16" customHeight="1" x14ac:dyDescent="0.2"/>
    <row r="120" ht="16" customHeight="1" x14ac:dyDescent="0.2"/>
    <row r="121" ht="16" customHeight="1" x14ac:dyDescent="0.2"/>
    <row r="122" ht="16" customHeight="1" x14ac:dyDescent="0.2"/>
    <row r="123" ht="16" customHeight="1" x14ac:dyDescent="0.2"/>
    <row r="124" ht="16" customHeight="1" x14ac:dyDescent="0.2"/>
    <row r="125" ht="16" customHeight="1" x14ac:dyDescent="0.2"/>
    <row r="126" ht="16" customHeight="1" x14ac:dyDescent="0.2"/>
    <row r="127" ht="16" customHeight="1" x14ac:dyDescent="0.2"/>
    <row r="128" ht="16" customHeight="1" x14ac:dyDescent="0.2"/>
    <row r="129" ht="16" customHeight="1" x14ac:dyDescent="0.2"/>
    <row r="130" ht="16" customHeight="1" x14ac:dyDescent="0.2"/>
    <row r="131" ht="16" customHeight="1" x14ac:dyDescent="0.2"/>
    <row r="132" ht="16" customHeight="1" x14ac:dyDescent="0.2"/>
    <row r="133" ht="16" customHeight="1" x14ac:dyDescent="0.2"/>
    <row r="134" ht="16" customHeight="1" x14ac:dyDescent="0.2"/>
    <row r="135" ht="16" customHeight="1" x14ac:dyDescent="0.2"/>
    <row r="136" ht="16" customHeight="1" x14ac:dyDescent="0.2"/>
    <row r="137" ht="16" customHeight="1" x14ac:dyDescent="0.2"/>
    <row r="138" ht="16" customHeight="1" x14ac:dyDescent="0.2"/>
    <row r="139" ht="16" customHeight="1" x14ac:dyDescent="0.2"/>
    <row r="140" ht="16" customHeight="1" x14ac:dyDescent="0.2"/>
    <row r="141" ht="16" customHeight="1" x14ac:dyDescent="0.2"/>
    <row r="142" ht="16" customHeight="1" x14ac:dyDescent="0.2"/>
    <row r="143" ht="16" customHeight="1" x14ac:dyDescent="0.2"/>
    <row r="144" ht="16" customHeight="1" x14ac:dyDescent="0.2"/>
    <row r="145" ht="16" customHeight="1" x14ac:dyDescent="0.2"/>
    <row r="146" ht="16" customHeight="1" x14ac:dyDescent="0.2"/>
    <row r="147" ht="16" customHeight="1" x14ac:dyDescent="0.2"/>
    <row r="148" ht="16" customHeight="1" x14ac:dyDescent="0.2"/>
    <row r="149" ht="16" customHeight="1" x14ac:dyDescent="0.2"/>
    <row r="150" ht="16" customHeight="1" x14ac:dyDescent="0.2"/>
    <row r="151" ht="16" customHeight="1" x14ac:dyDescent="0.2"/>
    <row r="152" ht="16" customHeight="1" x14ac:dyDescent="0.2"/>
    <row r="153" ht="16" customHeight="1" x14ac:dyDescent="0.2"/>
    <row r="154" ht="16" customHeight="1" x14ac:dyDescent="0.2"/>
    <row r="155" ht="16" customHeight="1" x14ac:dyDescent="0.2"/>
    <row r="156" ht="16" customHeight="1" x14ac:dyDescent="0.2"/>
    <row r="157" ht="16" customHeight="1" x14ac:dyDescent="0.2"/>
    <row r="158" ht="16" customHeight="1" x14ac:dyDescent="0.2"/>
    <row r="159" ht="16" customHeight="1" x14ac:dyDescent="0.2"/>
    <row r="160" ht="16" customHeight="1" x14ac:dyDescent="0.2"/>
    <row r="161" ht="16" customHeight="1" x14ac:dyDescent="0.2"/>
    <row r="162" ht="16" customHeight="1" x14ac:dyDescent="0.2"/>
    <row r="163" ht="16" customHeight="1" x14ac:dyDescent="0.2"/>
    <row r="164" ht="16" customHeight="1" x14ac:dyDescent="0.2"/>
    <row r="165" ht="16" customHeight="1" x14ac:dyDescent="0.2"/>
    <row r="166" ht="16" customHeight="1" x14ac:dyDescent="0.2"/>
    <row r="167" ht="16" customHeight="1" x14ac:dyDescent="0.2"/>
    <row r="168" ht="16" customHeight="1" x14ac:dyDescent="0.2"/>
    <row r="169" ht="16" customHeight="1" x14ac:dyDescent="0.2"/>
    <row r="170" ht="16" customHeight="1" x14ac:dyDescent="0.2"/>
    <row r="171" ht="16" customHeight="1" x14ac:dyDescent="0.2"/>
    <row r="172" ht="16" customHeight="1" x14ac:dyDescent="0.2"/>
    <row r="173" ht="16" customHeight="1" x14ac:dyDescent="0.2"/>
    <row r="174" ht="16" customHeight="1" x14ac:dyDescent="0.2"/>
    <row r="175" ht="16" customHeight="1" x14ac:dyDescent="0.2"/>
    <row r="176" ht="16" customHeight="1" x14ac:dyDescent="0.2"/>
    <row r="177" ht="16" customHeight="1" x14ac:dyDescent="0.2"/>
    <row r="178" ht="16" customHeight="1" x14ac:dyDescent="0.2"/>
    <row r="179" ht="16" customHeight="1" x14ac:dyDescent="0.2"/>
    <row r="180" ht="16" customHeight="1" x14ac:dyDescent="0.2"/>
    <row r="181" ht="16" customHeight="1" x14ac:dyDescent="0.2"/>
    <row r="182" ht="16" customHeight="1" x14ac:dyDescent="0.2"/>
    <row r="183" ht="16" customHeight="1" x14ac:dyDescent="0.2"/>
    <row r="184" ht="16" customHeight="1" x14ac:dyDescent="0.2"/>
    <row r="185" ht="16" customHeight="1" x14ac:dyDescent="0.2"/>
    <row r="186" ht="16" customHeight="1" x14ac:dyDescent="0.2"/>
    <row r="187" ht="16" customHeight="1" x14ac:dyDescent="0.2"/>
    <row r="188" ht="16" customHeight="1" x14ac:dyDescent="0.2"/>
    <row r="189" ht="16" customHeight="1" x14ac:dyDescent="0.2"/>
    <row r="190" ht="16" customHeight="1" x14ac:dyDescent="0.2"/>
    <row r="191" ht="16" customHeight="1" x14ac:dyDescent="0.2"/>
    <row r="192" ht="16" customHeight="1" x14ac:dyDescent="0.2"/>
    <row r="193" ht="16" customHeight="1" x14ac:dyDescent="0.2"/>
    <row r="194" ht="16" customHeight="1" x14ac:dyDescent="0.2"/>
    <row r="195" ht="16" customHeight="1" x14ac:dyDescent="0.2"/>
    <row r="196" ht="16" customHeight="1" x14ac:dyDescent="0.2"/>
    <row r="197" ht="16" customHeight="1" x14ac:dyDescent="0.2"/>
    <row r="198" ht="16" customHeight="1" x14ac:dyDescent="0.2"/>
    <row r="199" ht="16" customHeight="1" x14ac:dyDescent="0.2"/>
    <row r="200" ht="16" customHeight="1" x14ac:dyDescent="0.2"/>
    <row r="201" ht="16" customHeight="1" x14ac:dyDescent="0.2"/>
    <row r="202" ht="16" customHeight="1" x14ac:dyDescent="0.2"/>
    <row r="203" ht="16" customHeight="1" x14ac:dyDescent="0.2"/>
    <row r="204" ht="16" customHeight="1" x14ac:dyDescent="0.2"/>
    <row r="205" ht="16" customHeight="1" x14ac:dyDescent="0.2"/>
    <row r="206" ht="16" customHeight="1" x14ac:dyDescent="0.2"/>
    <row r="207" ht="16" customHeight="1" x14ac:dyDescent="0.2"/>
    <row r="208" ht="16" customHeight="1" x14ac:dyDescent="0.2"/>
    <row r="209" ht="16" customHeight="1" x14ac:dyDescent="0.2"/>
    <row r="210" ht="16" customHeight="1" x14ac:dyDescent="0.2"/>
    <row r="211" ht="16" customHeight="1" x14ac:dyDescent="0.2"/>
    <row r="212" ht="16" customHeight="1" x14ac:dyDescent="0.2"/>
    <row r="213" ht="16" customHeight="1" x14ac:dyDescent="0.2"/>
    <row r="214" ht="16" customHeight="1" x14ac:dyDescent="0.2"/>
    <row r="215" ht="16" customHeight="1" x14ac:dyDescent="0.2"/>
    <row r="216" ht="16" customHeight="1" x14ac:dyDescent="0.2"/>
    <row r="217" ht="16" customHeight="1" x14ac:dyDescent="0.2"/>
    <row r="218" ht="16" customHeight="1" x14ac:dyDescent="0.2"/>
    <row r="219" ht="16" customHeight="1" x14ac:dyDescent="0.2"/>
    <row r="220" ht="16" customHeight="1" x14ac:dyDescent="0.2"/>
    <row r="221" ht="16" customHeight="1" x14ac:dyDescent="0.2"/>
    <row r="222" ht="16" customHeight="1" x14ac:dyDescent="0.2"/>
    <row r="223" ht="16" customHeight="1" x14ac:dyDescent="0.2"/>
    <row r="224" ht="16" customHeight="1" x14ac:dyDescent="0.2"/>
    <row r="225" ht="16" customHeight="1" x14ac:dyDescent="0.2"/>
    <row r="226" ht="16" customHeight="1" x14ac:dyDescent="0.2"/>
    <row r="227" ht="16" customHeight="1" x14ac:dyDescent="0.2"/>
    <row r="228" ht="16" customHeight="1" x14ac:dyDescent="0.2"/>
    <row r="229" ht="16" customHeight="1" x14ac:dyDescent="0.2"/>
    <row r="230" ht="16" customHeight="1" x14ac:dyDescent="0.2"/>
    <row r="231" ht="16" customHeight="1" x14ac:dyDescent="0.2"/>
    <row r="232" ht="16" customHeight="1" x14ac:dyDescent="0.2"/>
    <row r="233" ht="16" customHeight="1" x14ac:dyDescent="0.2"/>
    <row r="234" ht="16" customHeight="1" x14ac:dyDescent="0.2"/>
    <row r="235" ht="16" customHeight="1" x14ac:dyDescent="0.2"/>
    <row r="236" ht="16" customHeight="1" x14ac:dyDescent="0.2"/>
    <row r="237" ht="16" customHeight="1" x14ac:dyDescent="0.2"/>
    <row r="238" ht="16" customHeight="1" x14ac:dyDescent="0.2"/>
    <row r="239" ht="16" customHeight="1" x14ac:dyDescent="0.2"/>
    <row r="240" ht="16" customHeight="1" x14ac:dyDescent="0.2"/>
    <row r="241" ht="16" customHeight="1" x14ac:dyDescent="0.2"/>
    <row r="242" ht="16" customHeight="1" x14ac:dyDescent="0.2"/>
    <row r="243" ht="16" customHeight="1" x14ac:dyDescent="0.2"/>
    <row r="244" ht="16" customHeight="1" x14ac:dyDescent="0.2"/>
    <row r="245" ht="16" customHeight="1" x14ac:dyDescent="0.2"/>
    <row r="246" ht="16" customHeight="1" x14ac:dyDescent="0.2"/>
    <row r="247" ht="16" customHeight="1" x14ac:dyDescent="0.2"/>
    <row r="248" ht="16" customHeight="1" x14ac:dyDescent="0.2"/>
    <row r="249" ht="16" customHeight="1" x14ac:dyDescent="0.2"/>
    <row r="250" ht="16" customHeight="1" x14ac:dyDescent="0.2"/>
    <row r="251" ht="16" customHeight="1" x14ac:dyDescent="0.2"/>
    <row r="252" ht="16" customHeight="1" x14ac:dyDescent="0.2"/>
    <row r="253" ht="16" customHeight="1" x14ac:dyDescent="0.2"/>
  </sheetData>
  <sheetProtection algorithmName="SHA-512" hashValue="Ltrmgi9huTzsg2OUaAritu9xEZKSh+R/cbsBvENKd3AzgBRE1M+fj6JvHCBjSb/STbe8H5YxATsYOvlUnKcGbg==" saltValue="Pqrx+jWzIhRhD5TKi4Hrhw==" spinCount="100000" sheet="1" objects="1" scenarios="1"/>
  <mergeCells count="1">
    <mergeCell ref="A3:J3"/>
  </mergeCells>
  <conditionalFormatting sqref="J5:J27">
    <cfRule type="containsText" dxfId="4" priority="1" operator="containsText" text="Split">
      <formula>NOT(ISERROR(SEARCH("Split",J5)))</formula>
    </cfRule>
    <cfRule type="containsText" dxfId="3" priority="3" operator="containsText" text="Unlikely">
      <formula>NOT(ISERROR(SEARCH("Unlikely",J5)))</formula>
    </cfRule>
    <cfRule type="containsText" dxfId="2" priority="4" operator="containsText" text="Low">
      <formula>NOT(ISERROR(SEARCH("Low",J5)))</formula>
    </cfRule>
    <cfRule type="containsText" dxfId="1" priority="5" operator="containsText" text="Moderate">
      <formula>NOT(ISERROR(SEARCH("Moderate",J5)))</formula>
    </cfRule>
    <cfRule type="containsText" dxfId="0" priority="6" operator="containsText" text="High">
      <formula>NOT(ISERROR(SEARCH("High",J5)))</formula>
    </cfRule>
  </conditionalFormatting>
  <pageMargins left="0.7" right="0.7" top="0.75" bottom="0.75" header="0.3" footer="0.3"/>
  <pageSetup paperSize="9" orientation="portrait" horizontalDpi="0" verticalDpi="0"/>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2:B14"/>
  <sheetViews>
    <sheetView workbookViewId="0">
      <selection activeCell="J11" sqref="J11"/>
    </sheetView>
  </sheetViews>
  <sheetFormatPr baseColWidth="10" defaultRowHeight="16" x14ac:dyDescent="0.2"/>
  <cols>
    <col min="1" max="1" width="4" customWidth="1"/>
  </cols>
  <sheetData>
    <row r="2" spans="1:2" x14ac:dyDescent="0.2">
      <c r="A2" s="1" t="s">
        <v>59</v>
      </c>
    </row>
    <row r="3" spans="1:2" x14ac:dyDescent="0.2">
      <c r="B3" t="s">
        <v>33</v>
      </c>
    </row>
    <row r="4" spans="1:2" x14ac:dyDescent="0.2">
      <c r="B4" t="s">
        <v>34</v>
      </c>
    </row>
    <row r="5" spans="1:2" x14ac:dyDescent="0.2">
      <c r="B5" t="s">
        <v>55</v>
      </c>
    </row>
    <row r="6" spans="1:2" x14ac:dyDescent="0.2">
      <c r="B6" t="s">
        <v>58</v>
      </c>
    </row>
    <row r="7" spans="1:2" x14ac:dyDescent="0.2">
      <c r="B7" t="s">
        <v>56</v>
      </c>
    </row>
    <row r="8" spans="1:2" x14ac:dyDescent="0.2">
      <c r="B8" t="s">
        <v>57</v>
      </c>
    </row>
    <row r="9" spans="1:2" x14ac:dyDescent="0.2">
      <c r="B9" t="s">
        <v>27</v>
      </c>
    </row>
    <row r="11" spans="1:2" x14ac:dyDescent="0.2">
      <c r="A11" s="1" t="s">
        <v>31</v>
      </c>
    </row>
    <row r="12" spans="1:2" x14ac:dyDescent="0.2">
      <c r="B12" s="2" t="s">
        <v>28</v>
      </c>
    </row>
    <row r="13" spans="1:2" x14ac:dyDescent="0.2">
      <c r="B13" s="2" t="s">
        <v>29</v>
      </c>
    </row>
    <row r="14" spans="1:2" x14ac:dyDescent="0.2">
      <c r="B14" s="2" t="s">
        <v>30</v>
      </c>
    </row>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Introduction</vt:lpstr>
      <vt:lpstr>Goal Risk Assessment</vt:lpstr>
      <vt:lpstr>References</vt:lpstr>
      <vt:lpstr>Risk Level Summary</vt:lpstr>
      <vt:lpstr>Code Key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2020-09-28T10:02:51Z</dcterms:created>
  <dcterms:modified xsi:type="dcterms:W3CDTF">2021-02-26T18:15:30Z</dcterms:modified>
</cp:coreProperties>
</file>