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9B5BFE5F-F2C9-2E48-BB75-FFD947711D0E}" xr6:coauthVersionLast="46" xr6:coauthVersionMax="46" xr10:uidLastSave="{00000000-0000-0000-0000-000000000000}"/>
  <bookViews>
    <workbookView xWindow="1700" yWindow="460" windowWidth="26480" windowHeight="155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15" i="6" l="1"/>
  <c r="H15" i="6"/>
  <c r="G15" i="6"/>
  <c r="F15" i="6"/>
  <c r="H25" i="6"/>
  <c r="G25" i="6"/>
  <c r="F25" i="6"/>
  <c r="I25" i="6"/>
  <c r="I27" i="6"/>
  <c r="H27" i="6"/>
  <c r="G27" i="6"/>
  <c r="F27" i="6"/>
  <c r="R175" i="9"/>
  <c r="Q175" i="9"/>
  <c r="P175" i="9"/>
  <c r="O175" i="9"/>
  <c r="H21" i="6"/>
  <c r="G21" i="6"/>
  <c r="F21" i="6"/>
  <c r="I21" i="6"/>
  <c r="F22" i="6"/>
  <c r="I22" i="6"/>
  <c r="H22" i="6"/>
  <c r="G22" i="6"/>
  <c r="I23" i="6"/>
  <c r="H23" i="6"/>
  <c r="G23" i="6"/>
  <c r="F23" i="6"/>
  <c r="G14" i="6"/>
  <c r="F14" i="6"/>
  <c r="I14" i="6"/>
  <c r="H14" i="6"/>
  <c r="H11" i="6"/>
  <c r="G11" i="6"/>
  <c r="F11" i="6"/>
  <c r="I11" i="6"/>
  <c r="F8" i="6"/>
  <c r="I8" i="6"/>
  <c r="H8" i="6"/>
  <c r="G8" i="6"/>
  <c r="G6" i="6"/>
  <c r="I6"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M143" i="9" l="1"/>
  <c r="O143" i="9"/>
  <c r="P143" i="9"/>
  <c r="R143" i="9"/>
  <c r="Q143" i="9"/>
  <c r="N120" i="9"/>
  <c r="O120" i="9"/>
  <c r="R120" i="9"/>
  <c r="P120" i="9"/>
  <c r="Q120" i="9"/>
  <c r="M144" i="9"/>
  <c r="O144" i="9"/>
  <c r="R144" i="9"/>
  <c r="P144" i="9"/>
  <c r="Q144" i="9"/>
  <c r="N121" i="9"/>
  <c r="O121" i="9"/>
  <c r="R121" i="9"/>
  <c r="P121" i="9"/>
  <c r="Q121" i="9"/>
  <c r="N145" i="9"/>
  <c r="O145" i="9"/>
  <c r="R145" i="9"/>
  <c r="P145" i="9"/>
  <c r="Q145" i="9"/>
  <c r="N132" i="9"/>
  <c r="O132" i="9"/>
  <c r="F17" i="6" s="1"/>
  <c r="R132" i="9"/>
  <c r="I17" i="6" s="1"/>
  <c r="P132" i="9"/>
  <c r="G17" i="6" s="1"/>
  <c r="Q132" i="9"/>
  <c r="H17" i="6" s="1"/>
  <c r="N122" i="9"/>
  <c r="O122" i="9"/>
  <c r="P122" i="9"/>
  <c r="R122" i="9"/>
  <c r="Q122" i="9"/>
  <c r="M146" i="9"/>
  <c r="O146" i="9"/>
  <c r="P146" i="9"/>
  <c r="R146" i="9"/>
  <c r="Q146" i="9"/>
  <c r="O125" i="9"/>
  <c r="P125" i="9"/>
  <c r="R125" i="9"/>
  <c r="Q125" i="9"/>
  <c r="N126" i="9"/>
  <c r="O126" i="9"/>
  <c r="P126" i="9"/>
  <c r="Q126" i="9"/>
  <c r="R126" i="9"/>
  <c r="D15" i="6"/>
  <c r="C15" i="6"/>
  <c r="E15" i="6"/>
  <c r="N124" i="9"/>
  <c r="O124" i="9"/>
  <c r="Q124" i="9"/>
  <c r="P124" i="9"/>
  <c r="R124" i="9"/>
  <c r="J25" i="6"/>
  <c r="N224" i="9"/>
  <c r="Q224" i="9"/>
  <c r="R224" i="9"/>
  <c r="O224" i="9"/>
  <c r="P224" i="9"/>
  <c r="N223" i="9"/>
  <c r="P223" i="9"/>
  <c r="O223" i="9"/>
  <c r="Q223" i="9"/>
  <c r="R223" i="9"/>
  <c r="J27" i="6"/>
  <c r="N147" i="9"/>
  <c r="R147" i="9"/>
  <c r="O147" i="9"/>
  <c r="P147" i="9"/>
  <c r="Q147" i="9"/>
  <c r="N151" i="9"/>
  <c r="O151" i="9"/>
  <c r="R151" i="9"/>
  <c r="P151" i="9"/>
  <c r="Q151" i="9"/>
  <c r="L151" i="9"/>
  <c r="N171" i="9"/>
  <c r="O171" i="9"/>
  <c r="P171" i="9"/>
  <c r="Q171" i="9"/>
  <c r="R171" i="9"/>
  <c r="N169" i="9"/>
  <c r="O169" i="9"/>
  <c r="P169" i="9"/>
  <c r="Q169" i="9"/>
  <c r="R169" i="9"/>
  <c r="O170" i="9"/>
  <c r="P170" i="9"/>
  <c r="Q170" i="9"/>
  <c r="R170" i="9"/>
  <c r="P172" i="9"/>
  <c r="O172" i="9"/>
  <c r="Q172" i="9"/>
  <c r="R172" i="9"/>
  <c r="M173" i="9"/>
  <c r="O173" i="9"/>
  <c r="P173" i="9"/>
  <c r="R173" i="9"/>
  <c r="Q173" i="9"/>
  <c r="O174" i="9"/>
  <c r="P174" i="9"/>
  <c r="Q174" i="9"/>
  <c r="R174" i="9"/>
  <c r="C21" i="6"/>
  <c r="M176" i="9"/>
  <c r="O176" i="9"/>
  <c r="R176" i="9"/>
  <c r="P176" i="9"/>
  <c r="Q176" i="9"/>
  <c r="O164" i="9"/>
  <c r="P164" i="9"/>
  <c r="Q164" i="9"/>
  <c r="R164" i="9"/>
  <c r="M184" i="9"/>
  <c r="O184" i="9"/>
  <c r="P184" i="9"/>
  <c r="Q184" i="9"/>
  <c r="R184" i="9"/>
  <c r="N227" i="9"/>
  <c r="R227" i="9"/>
  <c r="O227" i="9"/>
  <c r="P227" i="9"/>
  <c r="Q227" i="9"/>
  <c r="N163" i="9"/>
  <c r="R163" i="9"/>
  <c r="I19" i="6" s="1"/>
  <c r="O163" i="9"/>
  <c r="F19" i="6" s="1"/>
  <c r="P163" i="9"/>
  <c r="G19" i="6" s="1"/>
  <c r="Q163" i="9"/>
  <c r="H19" i="6" s="1"/>
  <c r="R183" i="9"/>
  <c r="O183" i="9"/>
  <c r="P183" i="9"/>
  <c r="Q183" i="9"/>
  <c r="M182" i="9"/>
  <c r="O182" i="9"/>
  <c r="Q182" i="9"/>
  <c r="P182" i="9"/>
  <c r="R182" i="9"/>
  <c r="O181" i="9"/>
  <c r="P181" i="9"/>
  <c r="R181" i="9"/>
  <c r="Q181" i="9"/>
  <c r="M180" i="9"/>
  <c r="R180" i="9"/>
  <c r="P180" i="9"/>
  <c r="O180" i="9"/>
  <c r="Q180" i="9"/>
  <c r="E21" i="6"/>
  <c r="R179" i="9"/>
  <c r="O179" i="9"/>
  <c r="Q179" i="9"/>
  <c r="P179" i="9"/>
  <c r="D21" i="6"/>
  <c r="M178" i="9"/>
  <c r="R178" i="9"/>
  <c r="O178" i="9"/>
  <c r="P178" i="9"/>
  <c r="Q178" i="9"/>
  <c r="P177" i="9"/>
  <c r="Q177" i="9"/>
  <c r="R177" i="9"/>
  <c r="O177" i="9"/>
  <c r="C22" i="6"/>
  <c r="D22" i="6"/>
  <c r="E22" i="6"/>
  <c r="C23" i="6"/>
  <c r="D23" i="6"/>
  <c r="E23" i="6"/>
  <c r="L242" i="9"/>
  <c r="R242" i="9"/>
  <c r="O242" i="9"/>
  <c r="P242" i="9"/>
  <c r="Q242" i="9"/>
  <c r="D14" i="6"/>
  <c r="E14" i="6"/>
  <c r="N142" i="9"/>
  <c r="R142" i="9"/>
  <c r="P142" i="9"/>
  <c r="Q142" i="9"/>
  <c r="O142" i="9"/>
  <c r="M141" i="9"/>
  <c r="Q141" i="9"/>
  <c r="R141" i="9"/>
  <c r="O141" i="9"/>
  <c r="P141" i="9"/>
  <c r="Q127" i="9"/>
  <c r="R127" i="9"/>
  <c r="O127" i="9"/>
  <c r="P127" i="9"/>
  <c r="N140" i="9"/>
  <c r="Q140" i="9"/>
  <c r="O140" i="9"/>
  <c r="R140" i="9"/>
  <c r="P140" i="9"/>
  <c r="M139" i="9"/>
  <c r="R139" i="9"/>
  <c r="O139" i="9"/>
  <c r="P139" i="9"/>
  <c r="Q139" i="9"/>
  <c r="N138" i="9"/>
  <c r="Q138" i="9"/>
  <c r="O138" i="9"/>
  <c r="R138" i="9"/>
  <c r="P138" i="9"/>
  <c r="M137" i="9"/>
  <c r="R137" i="9"/>
  <c r="O137" i="9"/>
  <c r="P137" i="9"/>
  <c r="Q137" i="9"/>
  <c r="N136" i="9"/>
  <c r="O136" i="9"/>
  <c r="P136" i="9"/>
  <c r="R136" i="9"/>
  <c r="Q136" i="9"/>
  <c r="L239" i="9"/>
  <c r="R239" i="9"/>
  <c r="I26" i="6" s="1"/>
  <c r="Q239" i="9"/>
  <c r="H26" i="6" s="1"/>
  <c r="O239" i="9"/>
  <c r="F26" i="6" s="1"/>
  <c r="P239" i="9"/>
  <c r="N88" i="9"/>
  <c r="R88" i="9"/>
  <c r="O88" i="9"/>
  <c r="P88" i="9"/>
  <c r="Q88" i="9"/>
  <c r="C11" i="6"/>
  <c r="D11" i="6"/>
  <c r="E11" i="6"/>
  <c r="N93" i="9"/>
  <c r="R93" i="9"/>
  <c r="O93" i="9"/>
  <c r="P93" i="9"/>
  <c r="Q93" i="9"/>
  <c r="Q94" i="9"/>
  <c r="R94" i="9"/>
  <c r="O94" i="9"/>
  <c r="P94" i="9"/>
  <c r="Q90" i="9"/>
  <c r="R90" i="9"/>
  <c r="O90" i="9"/>
  <c r="K90" i="9"/>
  <c r="P90" i="9"/>
  <c r="L90" i="9"/>
  <c r="M90" i="9"/>
  <c r="N90" i="9"/>
  <c r="N77" i="9"/>
  <c r="P77" i="9"/>
  <c r="Q77" i="9"/>
  <c r="R77" i="9"/>
  <c r="O77" i="9"/>
  <c r="N86" i="9"/>
  <c r="P86" i="9"/>
  <c r="Q86" i="9"/>
  <c r="R86" i="9"/>
  <c r="O86" i="9"/>
  <c r="I24" i="6"/>
  <c r="E8" i="6"/>
  <c r="C8" i="6"/>
  <c r="D8" i="6"/>
  <c r="N76" i="9"/>
  <c r="O76" i="9"/>
  <c r="P76" i="9"/>
  <c r="Q76" i="9"/>
  <c r="R76" i="9"/>
  <c r="N75" i="9"/>
  <c r="P75" i="9"/>
  <c r="Q75" i="9"/>
  <c r="O75" i="9"/>
  <c r="R75" i="9"/>
  <c r="N74" i="9"/>
  <c r="O74" i="9"/>
  <c r="P74" i="9"/>
  <c r="Q74" i="9"/>
  <c r="R74" i="9"/>
  <c r="C7" i="6"/>
  <c r="N73" i="9"/>
  <c r="R73" i="9"/>
  <c r="O73" i="9"/>
  <c r="P73" i="9"/>
  <c r="Q73" i="9"/>
  <c r="D7" i="6"/>
  <c r="E7" i="6"/>
  <c r="D6" i="6"/>
  <c r="N57" i="9"/>
  <c r="R57" i="9"/>
  <c r="O57" i="9"/>
  <c r="P57" i="9"/>
  <c r="Q57" i="9"/>
  <c r="L57" i="9"/>
  <c r="N56" i="9"/>
  <c r="R56" i="9"/>
  <c r="P56" i="9"/>
  <c r="O56" i="9"/>
  <c r="Q56" i="9"/>
  <c r="N53" i="9"/>
  <c r="R53" i="9"/>
  <c r="O53" i="9"/>
  <c r="P53" i="9"/>
  <c r="Q53" i="9"/>
  <c r="M40" i="9"/>
  <c r="R40" i="9"/>
  <c r="O40" i="9"/>
  <c r="P40" i="9"/>
  <c r="Q40" i="9"/>
  <c r="N55" i="9"/>
  <c r="R55" i="9"/>
  <c r="O55" i="9"/>
  <c r="P55" i="9"/>
  <c r="Q55" i="9"/>
  <c r="D5" i="6"/>
  <c r="E5" i="6"/>
  <c r="L54" i="9"/>
  <c r="R54" i="9"/>
  <c r="O54" i="9"/>
  <c r="P54" i="9"/>
  <c r="Q54" i="9"/>
  <c r="J6" i="6"/>
  <c r="C5" i="6"/>
  <c r="J5" i="6" s="1"/>
  <c r="L44" i="9"/>
  <c r="P44" i="9"/>
  <c r="O44" i="9"/>
  <c r="Q44" i="9"/>
  <c r="H9" i="6" s="1"/>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E24" i="6" s="1"/>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K164" i="9"/>
  <c r="C19" i="6" s="1"/>
  <c r="K170" i="9"/>
  <c r="K172" i="9"/>
  <c r="K174" i="9"/>
  <c r="K177" i="9"/>
  <c r="K179" i="9"/>
  <c r="K181" i="9"/>
  <c r="K183" i="9"/>
  <c r="I12" i="6" l="1"/>
  <c r="G12" i="6"/>
  <c r="I9" i="6"/>
  <c r="F9" i="6"/>
  <c r="C9" i="6"/>
  <c r="G9" i="6"/>
  <c r="G13" i="6"/>
  <c r="I13" i="6"/>
  <c r="H10" i="6"/>
  <c r="F16" i="6"/>
  <c r="O149" i="9"/>
  <c r="P149" i="9"/>
  <c r="R149" i="9"/>
  <c r="Q149" i="9"/>
  <c r="H16" i="6"/>
  <c r="O150" i="9"/>
  <c r="P150" i="9"/>
  <c r="Q150" i="9"/>
  <c r="R150" i="9"/>
  <c r="K150" i="9"/>
  <c r="L150" i="9"/>
  <c r="I16" i="6"/>
  <c r="J15" i="6"/>
  <c r="G16" i="6"/>
  <c r="E16" i="6"/>
  <c r="N148" i="9"/>
  <c r="D16" i="6"/>
  <c r="C16" i="6"/>
  <c r="M148" i="9"/>
  <c r="O148" i="9"/>
  <c r="Q148" i="9"/>
  <c r="H18" i="6" s="1"/>
  <c r="P148" i="9"/>
  <c r="R148" i="9"/>
  <c r="I18" i="6" s="1"/>
  <c r="F24" i="6"/>
  <c r="H24" i="6"/>
  <c r="C24" i="6"/>
  <c r="J17" i="6"/>
  <c r="I20" i="6"/>
  <c r="E19" i="6"/>
  <c r="D19" i="6"/>
  <c r="D24" i="6"/>
  <c r="G24" i="6"/>
  <c r="J21" i="6"/>
  <c r="H20" i="6"/>
  <c r="E20" i="6"/>
  <c r="F20" i="6"/>
  <c r="C20" i="6"/>
  <c r="G20" i="6"/>
  <c r="D20" i="6"/>
  <c r="J22" i="6"/>
  <c r="J23" i="6"/>
  <c r="E26" i="6"/>
  <c r="G26" i="6"/>
  <c r="D26" i="6"/>
  <c r="C26" i="6"/>
  <c r="F18" i="6"/>
  <c r="J11" i="6"/>
  <c r="E13" i="6"/>
  <c r="D13" i="6"/>
  <c r="H13" i="6"/>
  <c r="F13" i="6"/>
  <c r="C13" i="6"/>
  <c r="J8" i="6"/>
  <c r="D12" i="6"/>
  <c r="J7" i="6"/>
  <c r="F12" i="6"/>
  <c r="H12" i="6"/>
  <c r="C12" i="6"/>
  <c r="E12" i="6"/>
  <c r="D10" i="6"/>
  <c r="D9" i="6"/>
  <c r="F10" i="6"/>
  <c r="G10" i="6"/>
  <c r="C10" i="6"/>
  <c r="E10" i="6"/>
  <c r="I10" i="6"/>
  <c r="J9" i="6"/>
  <c r="L148" i="9"/>
  <c r="M150" i="9"/>
  <c r="M149" i="9"/>
  <c r="N149" i="9"/>
  <c r="K149" i="9"/>
  <c r="L149" i="9"/>
  <c r="G18" i="6" l="1"/>
  <c r="J13" i="6"/>
  <c r="C18" i="6"/>
  <c r="J18" i="6" s="1"/>
  <c r="D18" i="6"/>
  <c r="E18" i="6"/>
  <c r="J16" i="6"/>
  <c r="J19" i="6"/>
  <c r="J24" i="6"/>
  <c r="J20" i="6"/>
  <c r="J26" i="6"/>
  <c r="J12" i="6"/>
  <c r="J10" i="6"/>
  <c r="F22" i="7" l="1"/>
  <c r="B1" i="6" l="1"/>
  <c r="B1" i="8"/>
  <c r="R6" i="7"/>
</calcChain>
</file>

<file path=xl/sharedStrings.xml><?xml version="1.0" encoding="utf-8"?>
<sst xmlns="http://schemas.openxmlformats.org/spreadsheetml/2006/main" count="1893" uniqueCount="863">
  <si>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</si>
  <si>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</si>
  <si>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</si>
  <si>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</si>
  <si>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</si>
  <si>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</si>
  <si>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</si>
  <si>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</si>
  <si>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</si>
  <si>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</si>
  <si>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</si>
  <si>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</si>
  <si>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</si>
  <si>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</si>
  <si>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</si>
  <si>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</si>
  <si>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</si>
  <si>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</si>
  <si>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</si>
  <si>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</si>
  <si>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</si>
  <si>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</si>
  <si>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</si>
  <si>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</si>
  <si>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</si>
  <si>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</si>
  <si>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</si>
  <si>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</si>
  <si>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</si>
  <si>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</si>
  <si>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</si>
  <si>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</si>
  <si>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</si>
  <si>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</si>
  <si>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</si>
  <si>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</si>
  <si>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</si>
  <si>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</si>
  <si>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</si>
  <si>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</si>
  <si>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</si>
  <si>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</si>
  <si>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</si>
  <si>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</si>
  <si>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</si>
  <si>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</si>
  <si>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</si>
  <si>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</si>
  <si>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</si>
  <si>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</si>
  <si>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</si>
  <si>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</si>
  <si>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</si>
  <si>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</si>
  <si>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</si>
  <si>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</si>
  <si>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</si>
  <si>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</si>
  <si>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</si>
  <si>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</si>
  <si>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</si>
  <si>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</si>
  <si>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</si>
  <si>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</si>
  <si>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</si>
  <si>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</si>
  <si>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</si>
  <si>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</si>
  <si>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</si>
  <si>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</si>
  <si>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</si>
  <si>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</si>
  <si>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</si>
  <si>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</si>
  <si>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</si>
  <si>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</si>
  <si>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</si>
  <si>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</si>
  <si>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</si>
  <si>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</si>
  <si>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</si>
  <si>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</si>
  <si>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</si>
  <si>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</si>
  <si>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</si>
  <si>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</si>
  <si>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</si>
  <si>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</si>
  <si>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</si>
  <si>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</si>
  <si>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</si>
  <si>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</si>
  <si>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</si>
  <si>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</si>
  <si>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</si>
  <si>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</si>
  <si>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</si>
  <si>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</si>
  <si>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</si>
  <si>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</si>
  <si>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</si>
  <si>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</si>
  <si>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</si>
  <si>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</si>
  <si>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</si>
  <si>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</si>
  <si>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</si>
  <si>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</si>
  <si>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</si>
  <si>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</si>
  <si>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</si>
  <si>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</si>
  <si>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</si>
  <si>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</si>
  <si>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</si>
  <si>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</si>
  <si>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</si>
  <si>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</si>
  <si>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</si>
  <si>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</si>
  <si>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</si>
  <si>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</si>
  <si>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</si>
  <si>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</si>
  <si>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</si>
  <si>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</si>
  <si>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</si>
  <si>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</si>
  <si>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</si>
  <si>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</si>
  <si>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</si>
  <si>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</si>
  <si>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</si>
  <si>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</si>
  <si>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</si>
  <si>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</si>
  <si>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</si>
  <si>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</si>
  <si>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</si>
  <si>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</si>
  <si>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</si>
  <si>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</si>
  <si>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</si>
  <si>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</si>
  <si>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</si>
  <si>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</si>
  <si>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</si>
  <si>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</si>
  <si>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</si>
  <si>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</si>
  <si>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</si>
  <si>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</si>
  <si>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</si>
  <si>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</si>
  <si>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</si>
  <si>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</si>
  <si>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</si>
  <si>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</si>
  <si>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</si>
  <si>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</si>
  <si>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</si>
  <si>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</si>
  <si>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</si>
  <si>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</si>
  <si>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</si>
  <si>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</si>
  <si>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</si>
  <si>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</si>
  <si>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</si>
  <si>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</si>
  <si>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</si>
  <si>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</si>
  <si>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</si>
  <si>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</si>
  <si>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</si>
  <si>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</si>
  <si>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</si>
  <si>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</si>
  <si>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</si>
  <si>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</si>
  <si>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</si>
  <si>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</si>
  <si>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</si>
  <si>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</si>
  <si>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</si>
  <si>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</si>
  <si>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</si>
  <si>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</si>
  <si>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</si>
  <si>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</si>
  <si>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</si>
  <si>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</si>
  <si>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</si>
  <si>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</si>
  <si>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</si>
  <si>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</si>
  <si>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</si>
  <si>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</si>
  <si>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</si>
  <si>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</si>
  <si>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</si>
  <si>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</si>
  <si>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</si>
  <si>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</si>
  <si>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</si>
  <si>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</si>
  <si>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</si>
  <si>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</si>
  <si>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</si>
  <si>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</si>
  <si>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</si>
  <si>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</si>
  <si>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</si>
  <si>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</si>
  <si>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</si>
  <si>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</si>
  <si>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</si>
  <si>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</si>
  <si>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</si>
  <si>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</si>
  <si>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</si>
  <si>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</si>
  <si>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</si>
  <si>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</si>
  <si>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</si>
  <si>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</si>
  <si>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</si>
  <si>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</si>
  <si>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</si>
  <si>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</si>
  <si>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</si>
  <si>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</si>
  <si>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</si>
  <si>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</si>
  <si>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</si>
  <si>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</si>
  <si>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</si>
  <si>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</si>
  <si>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</si>
  <si>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</si>
  <si>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</si>
  <si>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</si>
  <si>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</si>
  <si>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</si>
  <si>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</si>
  <si>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</si>
  <si>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</si>
  <si>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</si>
  <si>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</si>
  <si>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</si>
  <si>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</si>
  <si>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</si>
  <si>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</si>
  <si>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</si>
  <si>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</si>
  <si>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</si>
  <si>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</si>
  <si>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</si>
  <si>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</si>
  <si>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</si>
  <si>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</si>
  <si>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</si>
  <si>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</si>
  <si>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</si>
  <si>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</si>
  <si>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</si>
  <si>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</si>
  <si>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</si>
  <si>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</si>
  <si>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</si>
  <si>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</si>
  <si>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</si>
  <si>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</si>
  <si>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</si>
  <si>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</si>
  <si>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</si>
  <si>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</si>
  <si>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</si>
  <si>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</si>
  <si>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</si>
  <si>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</si>
  <si>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</si>
  <si>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</si>
  <si>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</si>
  <si>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</si>
  <si>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</si>
  <si>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</si>
  <si>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</si>
  <si>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</si>
  <si>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</si>
  <si>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</si>
  <si>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</si>
  <si>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</si>
  <si>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</si>
  <si>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</si>
  <si>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</si>
  <si>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</si>
  <si>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</si>
  <si>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</si>
  <si>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</si>
  <si>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</si>
  <si>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</si>
  <si>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</si>
  <si>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</si>
  <si>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</si>
  <si>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</si>
  <si>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</si>
  <si>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</si>
  <si>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</si>
  <si>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</si>
  <si>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</si>
  <si>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</si>
  <si>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</si>
  <si>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</si>
  <si>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</si>
  <si>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</si>
  <si>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</si>
  <si>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</si>
  <si>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</si>
  <si>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</si>
  <si>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</si>
  <si>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</si>
  <si>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</si>
  <si>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</si>
  <si>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</si>
  <si>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</si>
  <si>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</si>
  <si>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</si>
  <si>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</si>
  <si>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</si>
  <si>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</si>
  <si>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</si>
  <si>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</si>
  <si>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</si>
  <si>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</si>
  <si>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</si>
  <si>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</si>
  <si>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</si>
  <si>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</si>
  <si>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</si>
  <si>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</si>
  <si>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</si>
  <si>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</si>
  <si>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</si>
  <si>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</si>
  <si>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</si>
  <si>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</si>
  <si>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</si>
  <si>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</si>
  <si>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</si>
  <si>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</si>
  <si>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</si>
  <si>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</si>
  <si>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</si>
  <si>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</si>
  <si>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</si>
  <si>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</si>
  <si>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</si>
  <si>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</si>
  <si>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</si>
  <si>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</si>
  <si>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</si>
  <si>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</si>
  <si>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</si>
  <si>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</si>
  <si>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</si>
  <si>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</si>
  <si>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</si>
  <si>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</si>
  <si>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</si>
  <si>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</si>
  <si>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</si>
  <si>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</si>
  <si>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</si>
  <si>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</si>
  <si>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</si>
  <si>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</si>
  <si>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</si>
  <si>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</si>
  <si>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</si>
  <si>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</si>
  <si>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</si>
  <si>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</si>
  <si>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</si>
  <si>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</si>
  <si>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</si>
  <si>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</si>
  <si>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</si>
  <si>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</si>
  <si>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</si>
  <si>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</si>
  <si>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</si>
  <si>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</si>
  <si>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</si>
  <si>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</si>
  <si>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</si>
  <si>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</si>
  <si>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</si>
  <si>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</si>
  <si>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</si>
  <si>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</si>
  <si>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</si>
  <si>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</si>
  <si>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</si>
  <si>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</si>
  <si>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</si>
  <si>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</si>
  <si>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</si>
  <si>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</si>
  <si>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</si>
  <si>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</si>
  <si>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</si>
  <si>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</si>
  <si>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</si>
  <si>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</si>
  <si>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</si>
  <si>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</si>
  <si>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</si>
  <si>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</si>
  <si>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</si>
  <si>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</si>
  <si>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</si>
  <si>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</si>
  <si>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</si>
  <si>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</si>
  <si>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</si>
  <si>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</si>
  <si>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</si>
  <si>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</si>
  <si>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</si>
  <si>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</si>
  <si>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</si>
  <si>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</si>
  <si>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</si>
  <si>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</si>
  <si>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</si>
  <si>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</si>
  <si>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</si>
  <si>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</si>
  <si>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</si>
  <si>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</si>
  <si>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</si>
  <si>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</si>
  <si>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</si>
  <si>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</si>
  <si>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</si>
  <si>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</si>
  <si>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</si>
  <si>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</si>
  <si>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</si>
  <si>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</si>
  <si>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</si>
  <si>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</si>
  <si>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</si>
  <si>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</si>
  <si>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</si>
  <si>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</si>
  <si>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</si>
  <si>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</si>
  <si>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</si>
  <si>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</si>
  <si>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</si>
  <si>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</si>
  <si>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</si>
  <si>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</si>
  <si>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</si>
  <si>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</si>
  <si>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</si>
  <si>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</si>
  <si>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</si>
  <si>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</si>
  <si>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</si>
  <si>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</si>
  <si>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</si>
  <si>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</si>
  <si>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</si>
  <si>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</si>
  <si>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</si>
  <si>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</si>
  <si>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</si>
  <si>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</si>
  <si>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</si>
  <si>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</si>
  <si>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</si>
  <si>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</si>
  <si>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</si>
  <si>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</si>
  <si>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</si>
  <si>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</si>
  <si>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</si>
  <si>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</si>
  <si>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</si>
  <si>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</si>
  <si>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</si>
  <si>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</si>
  <si>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</si>
  <si>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</si>
  <si>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</si>
  <si>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</si>
  <si>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</si>
  <si>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</si>
  <si>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</si>
  <si>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</si>
  <si>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</si>
  <si>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</si>
  <si>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</si>
  <si>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</si>
  <si>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</si>
  <si>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</si>
  <si>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</si>
  <si>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</si>
  <si>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</si>
  <si>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</si>
  <si>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</si>
  <si>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</si>
  <si>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</si>
  <si>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</si>
  <si>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</si>
  <si>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</si>
  <si>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</si>
  <si>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</si>
  <si>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</si>
  <si>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</si>
  <si>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</si>
  <si>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</si>
  <si>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</si>
  <si>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</si>
  <si>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</si>
  <si>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</si>
  <si>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</si>
  <si>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</si>
  <si>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</si>
  <si>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</si>
  <si>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</si>
  <si>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</si>
  <si>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</si>
  <si>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</si>
  <si>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</si>
  <si>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</si>
  <si>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</si>
  <si>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</si>
  <si>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</si>
  <si>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</si>
  <si>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</si>
  <si>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</si>
  <si>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</si>
  <si>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</si>
  <si>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</si>
  <si>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</si>
  <si>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</si>
  <si>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</si>
  <si>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</si>
  <si>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</si>
  <si>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</si>
  <si>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</si>
  <si>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</si>
  <si>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</si>
  <si>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</si>
  <si>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</si>
  <si>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</si>
  <si>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</si>
  <si>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</si>
  <si>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</si>
  <si>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</si>
  <si>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</si>
  <si>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</si>
  <si>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</si>
  <si>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</si>
  <si>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</si>
  <si>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</si>
  <si>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</si>
  <si>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</si>
  <si>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</si>
  <si>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</si>
  <si>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</si>
  <si>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</si>
  <si>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</si>
  <si>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</si>
  <si>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</si>
  <si>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</si>
  <si>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</si>
  <si>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</si>
  <si>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</si>
  <si>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</si>
  <si>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</si>
  <si>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</si>
  <si>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</si>
  <si>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</si>
  <si>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</si>
  <si>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</si>
  <si>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</si>
  <si>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</si>
  <si>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</si>
  <si>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</si>
  <si>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</si>
  <si>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</si>
  <si>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</si>
  <si>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</si>
  <si>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</si>
  <si>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</si>
  <si>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</si>
  <si>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</si>
  <si>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</si>
  <si>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</si>
  <si>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</si>
  <si>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</si>
  <si>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</si>
  <si>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</si>
  <si>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</si>
  <si>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</si>
  <si>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</si>
  <si>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</si>
  <si>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</si>
  <si>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</si>
  <si>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</si>
  <si>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</si>
  <si>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</si>
  <si>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</si>
  <si>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</si>
  <si>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</si>
  <si>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</si>
  <si>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</si>
  <si>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</si>
  <si>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</si>
  <si>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</si>
  <si>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</si>
  <si>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</si>
  <si>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</si>
  <si>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</si>
  <si>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</si>
  <si>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</si>
  <si>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</si>
  <si>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</si>
  <si>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Funeral and related activities</t>
  </si>
  <si>
    <t>9603</t>
  </si>
  <si>
    <t>All</t>
  </si>
  <si>
    <t>N/A</t>
  </si>
  <si>
    <t>Funeral services</t>
  </si>
  <si>
    <t>No</t>
  </si>
  <si>
    <t>Yes</t>
  </si>
  <si>
    <t>Journal article</t>
  </si>
  <si>
    <t>Funeral practices in Ghana and the United States: A cultural comparison</t>
  </si>
  <si>
    <t>International journal of social sciences</t>
  </si>
  <si>
    <t>Volume 4, no. 1</t>
  </si>
  <si>
    <t>Alice Boateng, Linda Anngela-Cole</t>
  </si>
  <si>
    <t>http://redfame.com/journal/index.php/ijsss/article/view/1221</t>
  </si>
  <si>
    <t>Website</t>
  </si>
  <si>
    <t>How is a body cremated?</t>
  </si>
  <si>
    <t>Cremation resource</t>
  </si>
  <si>
    <t>https://www.cremationresource.org/cremation/how-is-a-body-cremated.html#:~:text=Cremation%20of%20a%20dead%20body,a%20retort%2C%20of%20a%20crematory.</t>
  </si>
  <si>
    <t>A greener way to go: what's the most eco-friendly way to dispose of a body?</t>
  </si>
  <si>
    <t>The Guardian</t>
  </si>
  <si>
    <t>Ammar Kalia</t>
  </si>
  <si>
    <t>https://www.theguardian.com/lifeandstyle/2019/jul/09/greener-way-to-go-eco-friendly-way-dispose-of-body-burial-cremation</t>
  </si>
  <si>
    <t>Funerals market investigation: aggregated summary of interviews with independent funeral directors</t>
  </si>
  <si>
    <t>Competition and markets authority</t>
  </si>
  <si>
    <t>https://assets.publishing.service.gov.uk/media/5e32d57740f0b60912e21eee/Summary_of_visits.pdf</t>
  </si>
  <si>
    <t xml:space="preserve">A dignified funeral now </t>
  </si>
  <si>
    <t>Dignity</t>
  </si>
  <si>
    <t>https://www.dignityfunerals.co.uk/coronavirus/arranging-a-funeral/a-timeless-funeral-service/</t>
  </si>
  <si>
    <t>What is embalming?</t>
  </si>
  <si>
    <t>https://www.dignityfunerals.co.uk/what-to-do-when-someone-dies/what-is-embalming/</t>
  </si>
  <si>
    <t>The ghusl procedure</t>
  </si>
  <si>
    <t>https://www.mfs.asn.au/ghusl--burial-steps.html</t>
  </si>
  <si>
    <t>Muslim funeral services</t>
  </si>
  <si>
    <t>A guide to water cremation</t>
  </si>
  <si>
    <t>Funeral guide</t>
  </si>
  <si>
    <t>https://www.funeralguide.co.uk/help-resources/arranging-a-funeral/funeral-guides/a-guide-to-water-cremation</t>
  </si>
  <si>
    <t>Alkaline hydrolysis</t>
  </si>
  <si>
    <t>Cremation association of north america</t>
  </si>
  <si>
    <t>https://www.cremationassociation.org/page/alkalinehydrolysis</t>
  </si>
  <si>
    <t>The final discharge: quantifying contaminants in embalming process effluents discharded to sewers in Ontario</t>
  </si>
  <si>
    <t>Environ Pollut</t>
  </si>
  <si>
    <t>252, pp. 1476-1482</t>
  </si>
  <si>
    <t>Sonya Kleywegt, Mark Payne, Melanie Raby, Daniel Filippi, Chi-Fai Ng, Tim Fletcher</t>
  </si>
  <si>
    <t>https://pubmed.ncbi.nlm.nih.gov/31265958/</t>
  </si>
  <si>
    <t xml:space="preserve">Medical waste in the death care industry </t>
  </si>
  <si>
    <t>malsparo</t>
  </si>
  <si>
    <t>https://www.malsparo.com/mortuaries.htm</t>
  </si>
  <si>
    <t>Prepaid burial funeral plans</t>
  </si>
  <si>
    <t xml:space="preserve">Dignity </t>
  </si>
  <si>
    <t>https://www.dignityfunerals.co.uk/funeral-plans/our-funeral-plans/burial-funeral-plans/</t>
  </si>
  <si>
    <t>10 things funeral directors don't want you to know</t>
  </si>
  <si>
    <t>Bankrate</t>
  </si>
  <si>
    <t>Ellen Goodstein</t>
  </si>
  <si>
    <t>https://www.bankrate.com/finance/jobs-careers/things-funeral-directors-dont-want-you-to-know.aspx#:~:text=You%20can%20also%20use%20a,casket%20from%20an%20outside%20source.</t>
  </si>
  <si>
    <t>https://www.funeralguide.co.uk/blog/jc-atkinson-coffins</t>
  </si>
  <si>
    <t xml:space="preserve">Behind the scenes: the UK's big green coffin factory </t>
  </si>
  <si>
    <t>Crematoria emissions and air quality impacts</t>
  </si>
  <si>
    <t xml:space="preserve">National collaborating centre for environmental health </t>
  </si>
  <si>
    <t>Juliette O'Keeffe</t>
  </si>
  <si>
    <t>https://ncceh.ca/documents/field-inquiry/crematoria-emissions-and-air-quality-impacts#:~:text=Cremation%20is%20a%20combustion%20process,temperature%20in%20a%20closed%20chamber.</t>
  </si>
  <si>
    <t>Crematoriums release greenhouses gases during operation including carbon monoxide (CO), nitrogen oxides (NOx), sulphur dioxide (SO2) and volatile organic compounds (VOC). [15]</t>
  </si>
  <si>
    <t>Environmental best practices</t>
  </si>
  <si>
    <t>National funeral directors association</t>
  </si>
  <si>
    <t>https://nfda.org/resources/business-technical/embalming/environmental-best-practices</t>
  </si>
  <si>
    <t>The guardian</t>
  </si>
  <si>
    <t>From flat pack coffins to water cremation: how to have an eco-friendly death</t>
  </si>
  <si>
    <t>Senay Boztas</t>
  </si>
  <si>
    <t>https://www.theguardian.com/world/2018/apr/20/from-flat-pack-coffins-to-water-cremation-how-to-have-an-eco-friendly-death</t>
  </si>
  <si>
    <t>Environmental impact of burial funerals, what funeral homes don't want you to know</t>
  </si>
  <si>
    <t>Safe passage urns</t>
  </si>
  <si>
    <t>https://safepassageurns.com/blogs/blog/environmental-impact-of-burial-funerals</t>
  </si>
  <si>
    <t>A laboratory study of the pollution of formaldehyde in cemeteries</t>
  </si>
  <si>
    <t>Environment earth sciences</t>
  </si>
  <si>
    <t>Volume 77, issue 1</t>
  </si>
  <si>
    <t>https://www.researchgate.net/publication/322468873_A_laboratory_study_of_the_pollution_of_formaldehyde_in_cemeteries_South_Africa</t>
  </si>
  <si>
    <t>Sunette van Allemann, Jana Olivier, Matthys Alois Dippenaar</t>
  </si>
  <si>
    <t>contamination assessment of underground water around a cemetary. Case study of Ayobo cemetery in Lagos, Nigeria</t>
  </si>
  <si>
    <t>International hournal of engineering research and technology</t>
  </si>
  <si>
    <t>Volume 13, number 6, pp. 1283-1288</t>
  </si>
  <si>
    <t>https://www.ripublication.com/irph/ijert20/ijertv13n6_28.pdf</t>
  </si>
  <si>
    <t xml:space="preserve">Mortician, funeral directors, undertakers and embalmers. What's the difference? </t>
  </si>
  <si>
    <t>Local cremation and funerals</t>
  </si>
  <si>
    <t>https://www.localcremationandfunerals.com/mortician-funeral-directors-undertakers-embalmers-whats-difference/#:~:text=For%20most%20people%20the%20terms,and%20embalmer%20are%20used%20interchangeably.&amp;text=The%20terms%20mortician%20and%20undertaker,term%20mortician%20started%20in%201895.</t>
  </si>
  <si>
    <t>Document from website</t>
  </si>
  <si>
    <t>Disposal of dead bodies in emergency conditions</t>
  </si>
  <si>
    <t>WHO</t>
  </si>
  <si>
    <t>https://www.who.int/docs/default-source/wash-documents/wash-in-emergencies/technical-notes-on-wash-in-emergencies/who-tn-08-disposal-of-dead-bodies.pdf?sfvrsn=530b5835_4</t>
  </si>
  <si>
    <t>A health and safety survey of Irish funeral industry workers</t>
  </si>
  <si>
    <t>Occupational medicine</t>
  </si>
  <si>
    <t>Volume 61, Issue 8, p. 570-575</t>
  </si>
  <si>
    <t>https://academic.oup.com/occmed/article/61/8/570/1540788?login=true</t>
  </si>
  <si>
    <t xml:space="preserve">The business model for funeral services does not rely on the ownership or management of financial assets except to support day-to-day operations. </t>
  </si>
  <si>
    <t xml:space="preserve">Government faces calls to speed up refulation of funeral industry </t>
  </si>
  <si>
    <t>Guardian</t>
  </si>
  <si>
    <t>Simon Murphy</t>
  </si>
  <si>
    <t>https://www.theguardian.com/society/2019/nov/27/government-faces-calls-to-speed-up-regulation-of-funeral-industry</t>
  </si>
  <si>
    <t>The funeral services Business Activity does not have any characteristics that would make it more susceptible to breaching the ‘spirit and the letter’ of tax regulation.</t>
  </si>
  <si>
    <t>Brief report: challenges of conducting research within the funeral services sector in South Africa</t>
  </si>
  <si>
    <t>Death studies</t>
  </si>
  <si>
    <t>Volume 44, issue 6, pp. 379-383</t>
  </si>
  <si>
    <t>https://www.tandfonline.com/doi/10.1080/07481187.2018.1561555</t>
  </si>
  <si>
    <t>A study of the knowledge, attitudes and practices to infectious disease and occupational health of funeral directing in Ireland</t>
  </si>
  <si>
    <t>Special Issue</t>
  </si>
  <si>
    <t>Environment &amp; Health International</t>
  </si>
  <si>
    <t>A. Byrne</t>
  </si>
  <si>
    <t>http://citeseerx.ist.psu.edu/viewdoc/download?doi=10.1.1.730.639&amp;rep=rep1&amp;type=pdf#page=20</t>
  </si>
  <si>
    <t xml:space="preserve">Environmental impact of death </t>
  </si>
  <si>
    <t>seven ponds</t>
  </si>
  <si>
    <t>https://www.sevenponds.com/after-death/environmental-impact-of-death</t>
  </si>
  <si>
    <t xml:space="preserve">Embalmers (including funeral service workers) </t>
  </si>
  <si>
    <t xml:space="preserve">Kanerva's occupational dermatology </t>
  </si>
  <si>
    <t>D. Linn Holness, Diandra Budd</t>
  </si>
  <si>
    <t>https://link.springer.com/referenceworkentry/10.1007%2F978-3-319-68617-2_148</t>
  </si>
  <si>
    <t>An observational study of safe and risky practices in funeral homes in South Africa</t>
  </si>
  <si>
    <t>south African medical journal</t>
  </si>
  <si>
    <t>http://www.scielo.org.za/scielo.php?pid=S0256-95742019000800014&amp;script=sci_arttext&amp;tlng=es</t>
  </si>
  <si>
    <t>Volume 109, no. 8</t>
  </si>
  <si>
    <t>Cemetary worker safety</t>
  </si>
  <si>
    <t>State compensation insurance fund</t>
  </si>
  <si>
    <t>https://content.statefundca.com/safety/safetymeeting/SafetyMeetingArticle.aspx?ArticleID=333</t>
  </si>
  <si>
    <t>Handling of the deceased</t>
  </si>
  <si>
    <t>http://lgnbe.org.uk/resources/G33.pdf</t>
  </si>
  <si>
    <t xml:space="preserve">London group of the national back exchange </t>
  </si>
  <si>
    <t>Maintenance of graves and mausoleums requires repetitive manual labour in the form of gardening. Manipulating a corpse (whether lifting, bending over to embalm, wash or apply make up as well as massaging away some corpse stiffness, can all lead to repetitive strain and muscoskeletal injuries in employees. [31] Grave digging and lifting corpses into crematoria will also involve a large amount of physically demanding manual labour that can lead to the same outcome. [30] [32]</t>
  </si>
  <si>
    <t>Funeral directors information and checklist</t>
  </si>
  <si>
    <t>Government of Western Australia department of commerce worksafe</t>
  </si>
  <si>
    <t>https://www.commerce.wa.gov.au/sites/default/files/atoms/files/funeral_industry.pdf</t>
  </si>
  <si>
    <t>https://careers.stateuniversity.com/pages/347/Funeral-Director.html</t>
  </si>
  <si>
    <t>Funeral Director Job Description, Career as a Funeral Director, Salary, Employment</t>
  </si>
  <si>
    <t xml:space="preserve">Careers state university </t>
  </si>
  <si>
    <t xml:space="preserve">Funeral directors can be on call at all times. Evening and weekend services are common and some hospitals have to make out of hours calls to funeral parlours if they run out of space in the mortuary. [33] [32] Others involved in this Business Activity, such as those who sell or rent out burial plots or maintain cemeteries do not have long hours associated with the job. </t>
  </si>
  <si>
    <t>Morticians, funeral parlour directors and all staff involved in this Business Activity have to deal daily with death and the bereavement of families who have lost loved ones. Many cultures associate gruesomeness and taboo with corpses which people in this industry have to handle directly. In times of war, pandemics or from particularly traumatic death circumstances the stress placed on those in this industry may increase. [33]</t>
  </si>
  <si>
    <t>Physical hazards are present throughout. These include dangers from falling into burial plots, touching heated equipment in a crematoria and injuries from equipment used to maintain cemeteries such as lawnmowers, strimmers and shears. [30] [31] [32]</t>
  </si>
  <si>
    <t>Embalmer</t>
  </si>
  <si>
    <t>national careers service</t>
  </si>
  <si>
    <t>https://nationalcareers.service.gov.uk/job-profiles/embalmer</t>
  </si>
  <si>
    <t>Although a high level of academic education is not needed to work in a funeral parlour and in the associated positions included in this Business Activity, there are different qualifications for embalming and funeral direction that are commonly undertaken. [23] Funeral directors and embalmers are highly likely to earn at least a living wage, especially with a few years' experience. [33] [34] However, others involved in this Business Activity, such as those who work in a crematorium or in the maintenance of cemeteries might be at higher risk of earning less than the living wage. [35]</t>
  </si>
  <si>
    <t>Cemetery worker</t>
  </si>
  <si>
    <t>https://nationalcareers.service.gov.uk/job-profiles/cemetery-worker</t>
  </si>
  <si>
    <t xml:space="preserve">A typical business does not force the user of funeral services or related products to emit greenhouse gases either during use or post use. </t>
  </si>
  <si>
    <t xml:space="preserve">The new death industry </t>
  </si>
  <si>
    <t>Louise Tickle</t>
  </si>
  <si>
    <t>https://www.theguardian.com/business-to-business/2018/jan/08/the-new-death-industry-funeral-businesses-that-wont-exploit-grief</t>
  </si>
  <si>
    <t>Ethics for the modern funeral professional</t>
  </si>
  <si>
    <t>https://msfda.net/wp-content/uploads/2016/05/Online-Course-Manual-Ethics-for-the-Modern-Funeral-Professional.pdf</t>
  </si>
  <si>
    <t>Maryland state board of morticians and funeral directors</t>
  </si>
  <si>
    <t>ITV investigation uncovers disrespect, exploitation and racism in funeral business</t>
  </si>
  <si>
    <t>ITV news</t>
  </si>
  <si>
    <t>https://www.itv.com/news/2012-09-26/itv-investigation-uncovers-disrespect-exploitation-and-racism-in-funeral-business</t>
  </si>
  <si>
    <t>Funeral industry investigation reveals corpses being identified in carparks, rubbish dumped inside coffins</t>
  </si>
  <si>
    <t>ABC news Australia</t>
  </si>
  <si>
    <t>Stephanie March and Janine Cohen</t>
  </si>
  <si>
    <t>https://www.abc.net.au/news/2019-09-23/four-corners-investigation-body-identification-in-carparks/11528608</t>
  </si>
  <si>
    <t>A Ringane; Μ Milovanovic; F Makete; Τ Omar; Ν Martinson; L Lebina</t>
  </si>
  <si>
    <t>Minja Milovanovic, Ashley Ringane, Daphney Maphakula, Floyd Makete, Mbali Nkuta, Tanvier Omar, Neil Martinson &amp; Limakatso Lebina</t>
  </si>
  <si>
    <t>Alagbe Edith Egbimhanlu, Okocha Dumebi Sophia, Ayegbo Stephen Korede, Oyeniyi Esther Adenike, Alagbe Olusegun Adegboyega,  Daniel Ebakota Omonigho, Efeovbokhan Vincent Efeovbokhan</t>
  </si>
  <si>
    <t>the death industry is getting away with murder</t>
  </si>
  <si>
    <t xml:space="preserve">Washington monthly </t>
  </si>
  <si>
    <t>Michael Waters</t>
  </si>
  <si>
    <t>https://washingtonmonthly.com/2019/07/23/the-death-industrys-biggest-threat/</t>
  </si>
  <si>
    <t xml:space="preserve">Size and state of the South African Funeral services industry </t>
  </si>
  <si>
    <t>Cision PR Newswire</t>
  </si>
  <si>
    <t>https://www.prnewswire.com/news-releases/size-and-state-of-the-south-african-funeral-services-industry-2020-301070718.html</t>
  </si>
  <si>
    <t>Lack of regulation in the funeral industry is a subject of concern periodically raised in the UK, Ireland and far further afield in the US and South Africa. [4] [23] [40] [41] Lack of standardised practices around waste disposal and embalming practices are some of the environmental issues that have been raised. In the US and UK, attention has been on social legislation to curb the practices of funeral services that provide costly pre paid funerals plans and use high pressure tactics to force vulnerable elderly people to sign up to them is also under discussion. [24]</t>
  </si>
  <si>
    <t xml:space="preserve">At funeral parlours the quantity of biohazardous medical waste will be considerable. This includes blood removed from the body if the corpse is embalmed as well as fluids from organs. Hospital gowns and bandages on the corpse, and materials used to prepare the body such as scalpels, needles, scissors, personal protective gear and disposable gloves are further examples. [11] Other potentially hazardous waste in the parlour includes cosmetics and cleaning agents. [16] Excess embalming fluids are commonly disposed of in septic systems but this hazardous waste can cause problems in sewer systems due to the high levels of antimicrobial activity these substances stimulate. [10] </t>
  </si>
  <si>
    <t>Agencia Funeraria do Meier LTDA</t>
  </si>
  <si>
    <t>CNPJ</t>
  </si>
  <si>
    <t>http://cnpj.info/Agencia-Funeraria-do-Meier-Ltda-Agencia-Funeraria-Santa-Casa-do-Meier</t>
  </si>
  <si>
    <t>Funeral services offer a range of options to their clients, however, transport of the body from the hospital or home to the funeral parlour, as well as onwards to the crematoria or burial site are common. Many funeral packages also include transport to and from memorial and burial services for the family. These are largely conducted by cars and vehicles such as hearses, that require fossil fuels. It is not uncommon for a funeral parlour to have a fleet of vehicles. [4] [5] [42] [43]</t>
  </si>
  <si>
    <t>Contact us</t>
  </si>
  <si>
    <t xml:space="preserve">JJ funeral services </t>
  </si>
  <si>
    <t>https://jjfuneralservices.in/hindu</t>
  </si>
  <si>
    <t>Funeral parlours commonly have a place a refrigerated room to keep corpses in which is responsible for slowing down the natural transformation of decay the corpse undergoes. [4]</t>
  </si>
  <si>
    <t>Whether buried or cremated, bodies (and sometimes animals) are often washed in preparation for these and other burial services (such as embalming). [6] The quantity of water used varies. In Muslim funeral services, for example, a body will be washed three times. [7] 
Water cremation (resomation) is growing in popularity in the West as a more environmentally friendly way to dispose of human and animal corpses than traditional cremation. This involves dissolving corpses in a solution of 95% hot water and 5% potassium hydroxide. This is a water intensive process (250 gallons of water are needed per corpse). [3] In the US, pet water cremations are widespread but the practice in other countries, such as the UK (for both humans and animals) is still growing from its current low usage. [8] [9]</t>
  </si>
  <si>
    <t>https://www.joincake.com/blog/how-do-cemeteries-make-money/</t>
  </si>
  <si>
    <t>Sarah Kessler</t>
  </si>
  <si>
    <t>Cake</t>
  </si>
  <si>
    <t>How do cemeteries make money or stay open when they're full?</t>
  </si>
  <si>
    <t>https://italiaius.it/cimiteri-e-vincolo-cimiteriale/i-cimiteri-appartengono-al-demanio-comunale-e-i-sepolcri-sono-oggetto-di-concessione-amministrativa#:~:text=I%20cimiteri%20appartengono%20al%20demanio%20comunale%20e%20i%20sepolcri%20sono%20oggetto%20di%20concessione%20amministrativa,-08%20Ago%202013&amp;text=La%20sentenza%20del%20TAR%20Campania,ricostruzione%20giuridica%20dello%20jus%20sepulcri.</t>
  </si>
  <si>
    <t xml:space="preserve">I cimiteri appartengono al demanio comunale e i sepolcri sono oggetto di concessione amministrativa </t>
  </si>
  <si>
    <t xml:space="preserve">Italia IUS Diritto degli enti locali </t>
  </si>
  <si>
    <t>https://howtostartanllc.com/business-ideas/cemetery</t>
  </si>
  <si>
    <t>How to start a cemetery business</t>
  </si>
  <si>
    <t xml:space="preserve">TRUIC </t>
  </si>
  <si>
    <t>Death in the city: what happens when all our cemeteries are full?</t>
  </si>
  <si>
    <t>Ana Naomi de Sousa</t>
  </si>
  <si>
    <t>https://www.theguardian.com/cities/2015/jan/21/death-in-the-city-what-happens-cemeteries-full-cost-dying</t>
  </si>
  <si>
    <r>
      <rPr>
        <strike/>
        <sz val="12"/>
        <color theme="1"/>
        <rFont val="Calibri (Body)"/>
      </rPr>
      <t xml:space="preserve">
</t>
    </r>
    <r>
      <rPr>
        <sz val="12"/>
        <rFont val="Calibri"/>
        <family val="2"/>
        <scheme val="minor"/>
      </rPr>
      <t xml:space="preserve">This Business Activity covers burial and incineration of human or animal corpses and any related activities including: Embalming and morticians services, providing burial or cremation services, rental of equipped space in funeral parlours, and rental or sale of graves and maintenance of graves and mausoleums. In broad brush strokes funeral services involve the collection of the corpse from a home or hospital, washing, embalming (a method of preserving the appearance of the corpse), dressing and preparing the corpse for viewing. Funeral directors will also have meetings with the family to discuss arrangements such as selecting the coffin, choosing a headstone or deciding which crematorium to use. Arrangements around the funeral can be extensive and involve transport, florist, video and music arrangements as well as catering. Funeral parlours also help or advise on relevant documentation such as the need for two doctor's certificates in order for a cremation to go ahead. [5] This Business Activity excludes religious funeral services such as conducting and presiding over the ceremony to commemorate the diceased.
Businesses involved in this sector are commonly referred to as funeral homes or parlours and the terms funeral director, undertaker, mortician and embalmer are frequently used interchangeably. There is high level of heterogeneity in the services provided and some of these, such as preparation of the corpse, embalming and IT support for the funeral service may be contracted out.  [21] In many countries such as the US and UK, the tradition of family run funeral businesses is still alive but the presence of fewer, larger scale businesses dominating the market is increasing. [4] Larger businesses often offer add on services such as pre paid funeral plans. </t>
    </r>
  </si>
  <si>
    <t>Planit</t>
  </si>
  <si>
    <t>https://www.planitplus.net/JobProfiles/View/817/100#:~:text=Some%20embalmers%20become%20self%2Demployed,work%20as%20a%20funeral%20director.</t>
  </si>
  <si>
    <t xml:space="preserve">Cemeteries and mortuaries, better together or apart? </t>
  </si>
  <si>
    <t>Regulation</t>
  </si>
  <si>
    <t>David E. harrington and Jaret Treber</t>
  </si>
  <si>
    <t>2021-2013</t>
  </si>
  <si>
    <t>https://www.cato.org/sites/cato.org/files/serials/files/regulation/2013/1/v35n4-6.pdf</t>
  </si>
  <si>
    <t>There is a level of diversity in whether core funeral services (such as embalming) are conducted in house or outsourced. Some embalmers provide their services to many businesses whilst others are employed by one funeral director. [48] Commonly, however, funeral services will conduct at least the essentials of collecting the body, providing a place to store the corpse safely and conduct arrangements with the family for the funeral service itself.
Overall funeral services base their ability to operate on partnerships with different businesses. [44] Stone masonry for tombstones, florists for flower arrangements and incentives for referrals to certain burial sites are some key areas where partnerships and procurement relationships are important. [5]</t>
  </si>
  <si>
    <t>https://www.sbs.com.au/news/small-business-secrets/article/2016/07/20/theres-money-death</t>
  </si>
  <si>
    <t>camille Bianchi</t>
  </si>
  <si>
    <t xml:space="preserve">There's money in death </t>
  </si>
  <si>
    <t xml:space="preserve">SBS </t>
  </si>
  <si>
    <t>Finding a cemetary in Australia</t>
  </si>
  <si>
    <t>Gathered here</t>
  </si>
  <si>
    <t>https://www.gatheredhere.com.au/finding-cemetery-australia/#:~:text=There%20are%204%20main%20types,generating%20a%20profit%20for%20shareholders.</t>
  </si>
  <si>
    <t xml:space="preserve">There is concern over the potential impact on the community of embalming fluid that leaches out of buried corpses. In the US, it is estimated that 827,000 gallons of formaldehyde-based embalming fluid contaminate waterways and soil every year. [18] Evidence on the extent of the damage it causes is not conclusive. [11] However, generic health risks of toxic organic contaminants that embalming fluids contain elsewhere involve (1) genotoxicity, endocrine disruption, and neurodevelopmental disorders. Formaldehyde is also a known carcinogen. [19] [20] 
The materials used in caskets and coffins (such as plastic, glue, varnishes and chemicals to treat the wood) can also leach into the soil and water to the detriment of the surroundings. [17] The impact for this business characteristic is moderate due to irrefutable evidence linking this to particular community impacts. </t>
  </si>
  <si>
    <t xml:space="preserve">
</t>
  </si>
  <si>
    <t>Although none of the high-risk characteristics are met, there is potential for discrimination to occur in all Business Activities and therefore it should always be a consideration.</t>
  </si>
  <si>
    <t>A typical business's activities could expose employees to infectious and hazardous substances. If a communicable disease has been the cause of death then there is a chance that employees handling the corpse at the funeral parlour could catch it. [22] If this is the case then in numerous countries medical personnel will inform the funeral services and relevant precautions will be taken. [6] However, in numerous countries around the globe the lack of regulation and resources in the funeral industry has led to high risk of infection or diseases contracted from corpses, as was found to be  the case in South Africa and Ireland. [25] [26] [29]
Another risk to employees comes from medical equipment and material that still contain hazardous substances. Examples include chemotherapy ports (ways to receive treatment into veins) which might still contain traces of radioactive chemotherapy agents. [11]
Inhalation or dermal contact with embalming fluids is also detrimental to employee health. [27] Formaldehyde, a common component, is both a skin irritant and a known carcinogen. [28] [19]
Groundskeeping in cemetaries might also require the use of pesticides and fertilisers detrimental to human health. Employees will always need personal protective equipment when handling these substances. [30]</t>
  </si>
  <si>
    <t>The money advice service</t>
  </si>
  <si>
    <t>Funeral plans and over 50s plans</t>
  </si>
  <si>
    <t>https://www.moneyadviceservice.org.uk/en/articles/funeral-plans</t>
  </si>
  <si>
    <t>Invocare dominating funeral industry means customers not getting good deals, academic says</t>
  </si>
  <si>
    <t>Carrington Clarke</t>
  </si>
  <si>
    <t>https://www.abc.net.au/news/2018-03-28/critics-claim-a-lack-of-competition-in-funeral-industry/9594044</t>
  </si>
  <si>
    <t>Profiting from death: global funeral industry overview and analysis</t>
  </si>
  <si>
    <t>Capitalistic man</t>
  </si>
  <si>
    <t>https://www.capitalisticman.com/profiting-from-death-global-funeral-industry-overview-and-analysis/</t>
  </si>
  <si>
    <t>Invocare makes hay with prepaid funeral plans</t>
  </si>
  <si>
    <t>Financial review</t>
  </si>
  <si>
    <t>Natasha Gillezeau</t>
  </si>
  <si>
    <t>https://www.afr.com/companies/healthcare-and-fitness/invocare-makes-hay-with-prepaid-funeral-funds-20190815-p52ha5</t>
  </si>
  <si>
    <t>A significant number of funeral services, especially bigger businesses that make up over 25% of the market in the UK,  Japan and Australia, offer pre-paid funeral plans. [53] [54] [55] These arrangements ensure that families will not have to pay the full cost of a funeral when a loved one passes away. [12] Businesses are therefore mostly dealing with elderly people in this regard. These plans have come under scrutiny for a lack of financial regulation amongst other issues. [52]</t>
  </si>
  <si>
    <t xml:space="preserve">There are two principal ways in which the business activity disposes of corpses, via burial or cremation. The latter involves the incineration of the body at temperatures ranging from 760 to 980 degrees celcius for approximately one to three hours. This transforms the corpse into dried bone fragments and skeletal remains. [2] This is a popular end of life in some countries such as the UK where over two thirds of people choose to be cremated. [3] Machines that create this heat (and also conduct further pulverisation of the ashes) are powered by fossil fuels. </t>
  </si>
  <si>
    <t>Typical businesses included in this Business Activity are focused more on providing a service more than products. There is little evidence to concretely suggest they negatively impact the health of people or the environment.</t>
  </si>
  <si>
    <t>There are a few characteristics of this Business Activity that should be mentioned as potential ethical hotspots. One of these is selling services and goods to people when they are in an emotional vulnerable state. Funeral directors have to find a balance between sensitivity and not obscuring costs or taking advantage of vulnerable people. [4] The funeral industry is seen by some as exploitative for this reason and taking advantage of people's lack of industry knowledge. [36]
Handling the deceased in a respectful manner is of great importance in the funeral industry but violations of this are not unheard of. [38] [39]</t>
  </si>
  <si>
    <t>A significant number of funeral services, especially bigger businesses that make up over 25% of the market in the UK,  Japan and Australia, offer pre-paid funeral plans. [53] [54] [55] These arrangements ensure that families will not have to pay the full cost of a funeral when a loved one passes away. [12] Businesses are therefore mostly dealing with elderly people in this regard. These plans have come under scrutiny for a lack of financial regulation and using high pressure tactics to make elderly people sign up to expensive end of life plans. [24] [52]</t>
  </si>
  <si>
    <t xml:space="preserve">A typical business does not own or manage natural resources, including large swatches of land. </t>
  </si>
  <si>
    <t>There are several processes used for preparing the dead for burial or cremation that use significant quantities of potentially harmful solutions and chemicals as an operational input. Embalming a body (whether an animal or human) entails the use of chemicals that can have detrimental effects on human and environmental health if not handled properly. Embalming is a process of introducing a disinfectant solution into the internal environment of the body to delay changes that occur after death.  Formaldehyde is commonly found in embalming fluid and has a carcinogenic effect in humans. [19]
Besides burial and cremation, other forms of corpse disposal involving chemicals are becoming more popular, especially in the US. Dissolving animal and human corpses in hot water and potassium hydroxide (resomation) or freeze drying them in liquid nitrogen, vibrating the corpse (promession) are examples of this. [3]</t>
  </si>
  <si>
    <t xml:space="preserve">Filling an essential need, this business activity can be found all over the globe in rural, mid size and large urban areas occupying little space themselves. They will typically have a place to meet the bereaved family and arrange plans, have a site for their fleet of vehicles, refrigeration units for storage and a place for families to view their loved ones. [4] Businesses involved in rental or sale of graves or maintenance of mausoleums and cemetaries own and manage large physical areas for which there is an incentive to expand. For example, in Australia the number of cemeteries and graves owned and maintained by businesses is significant, as is the case in the US. [44] [49] [51] </t>
  </si>
  <si>
    <t>check with team</t>
  </si>
  <si>
    <t>In the US, it is estimated that 827,000 gallons of formaldehyde-based embalming fluid contaminate waterways and soil every year as they leach out of those who were embalmed and then buried. [18]  Formaldehyde is a recognised carcinogen. [19] [20] The extent of the damage that other components of embalming fluids cause is not conclusive. However, generic health risks of toxic organic contaminants that embalming fluids contain elsewhere involve (1) genotoxicity, endocrine disruption, and neurodevelopmental disorders. Studies are in the process of connecting cementaries to these emissions and impacts they cause. [11] 
Crematoriums produce a range of emissions that can be damaging to environmental and human health such as particulate matter and fine dust, organic pollutants, heavy metals such as mercury (Hg) arising from volatilization of Hg in dental amalgam in fillings and a small quantity of various metals in tissues of the individual, or personal memorial items included in the casket. [15]</t>
  </si>
  <si>
    <t>A typical business in the funeral industry sells a service. It may ocassionally coordinate the provision of temporary goods along with this service, such as flowers and memorial service booklets but these are considered operational waste. In addition, other supporting goods, such as caskets and headstones are meant to remain in perpetuity and therefore are not likely to create frequent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</si>
</sst>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trike/>
      <sz val="12"/>
      <color theme="1"/>
      <name val="Calibri (Body)"/>
    </font>
    <font>
      <sz val="13"/>
      <color theme="4"/>
      <name val="Calibri"/>
      <family val="2"/>
    </font>
    <font>
      <sz val="13"/>
      <color theme="4"/>
      <name val="Calibri"/>
      <family val="2"/>
      <scheme val="minor"/>
    </font>
    <font>
      <sz val="12"/>
      <name val="Calibri"/>
      <family val="2"/>
      <scheme val="minor"/>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DB3"/>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3">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49" fontId="0" fillId="4" borderId="5" xfId="0" applyNumberFormat="1" applyFill="1" applyBorder="1" applyAlignment="1">
      <alignment horizontal="center" vertical="center"/>
    </xf>
    <xf numFmtId="0" fontId="43" fillId="15" borderId="14"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4" fillId="15" borderId="12" xfId="0" applyFont="1" applyFill="1" applyBorder="1" applyAlignment="1" applyProtection="1">
      <alignment horizontal="left" vertical="center" wrapText="1"/>
      <protection locked="0"/>
    </xf>
    <xf numFmtId="0" fontId="43" fillId="15" borderId="12"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27" fillId="20" borderId="14" xfId="0" applyFont="1" applyFill="1" applyBorder="1" applyAlignment="1" applyProtection="1">
      <alignment horizontal="left" vertical="center" wrapText="1"/>
      <protection locked="0"/>
    </xf>
    <xf numFmtId="0" fontId="43" fillId="20" borderId="25" xfId="0" applyFont="1" applyFill="1" applyBorder="1" applyAlignment="1" applyProtection="1">
      <alignment horizontal="left" vertical="center" wrapText="1"/>
      <protection locked="0"/>
    </xf>
    <xf numFmtId="0" fontId="43" fillId="15" borderId="17" xfId="0" applyFont="1" applyFill="1" applyBorder="1" applyAlignment="1" applyProtection="1">
      <alignment horizontal="left" vertical="center" wrapText="1"/>
      <protection locked="0"/>
    </xf>
    <xf numFmtId="0" fontId="44" fillId="15" borderId="25" xfId="0" applyFont="1" applyFill="1" applyBorder="1" applyAlignment="1" applyProtection="1">
      <alignment horizontal="left" vertical="center" wrapText="1"/>
      <protection locked="0"/>
    </xf>
    <xf numFmtId="0" fontId="43" fillId="15" borderId="25" xfId="0" applyFont="1" applyFill="1" applyBorder="1" applyAlignment="1" applyProtection="1">
      <alignment horizontal="left" vertical="center" wrapText="1"/>
      <protection locked="0"/>
    </xf>
    <xf numFmtId="14" fontId="0" fillId="15" borderId="5" xfId="0" applyNumberFormat="1" applyFont="1" applyFill="1" applyBorder="1" applyAlignment="1" applyProtection="1">
      <alignment vertical="center"/>
      <protection locked="0"/>
    </xf>
    <xf numFmtId="0" fontId="26" fillId="15" borderId="6"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DB3"/>
      <color rgb="FFF2F2F2"/>
      <color rgb="FF338CA6"/>
      <color rgb="FFFCDE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Normal="90" workbookViewId="0"/>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4" t="s">
        <v>384</v>
      </c>
      <c r="B1" s="43" t="s">
        <v>637</v>
      </c>
    </row>
    <row r="4" spans="1:18" ht="31" customHeight="1" x14ac:dyDescent="0.2">
      <c r="A4" s="250" t="s">
        <v>447</v>
      </c>
      <c r="B4" s="250"/>
      <c r="D4" s="250" t="s">
        <v>385</v>
      </c>
      <c r="E4" s="251"/>
      <c r="F4" s="13"/>
      <c r="G4" s="13"/>
      <c r="H4" s="14"/>
    </row>
    <row r="5" spans="1:18" ht="31" customHeight="1" x14ac:dyDescent="0.2">
      <c r="A5" s="254" t="s">
        <v>452</v>
      </c>
      <c r="B5" s="255"/>
      <c r="D5" s="15" t="s">
        <v>386</v>
      </c>
      <c r="E5" s="16" t="s">
        <v>387</v>
      </c>
      <c r="F5" s="13"/>
      <c r="G5" s="13"/>
      <c r="H5" s="14"/>
    </row>
    <row r="6" spans="1:18" ht="44" customHeight="1" x14ac:dyDescent="0.2">
      <c r="A6" s="172">
        <v>1</v>
      </c>
      <c r="B6" s="32" t="s">
        <v>534</v>
      </c>
      <c r="D6" s="17" t="s">
        <v>388</v>
      </c>
      <c r="E6" s="18" t="s">
        <v>389</v>
      </c>
      <c r="F6" s="19"/>
      <c r="G6" s="19"/>
      <c r="H6" s="19"/>
      <c r="R6" s="163" t="str">
        <f>D6</f>
        <v>Highest</v>
      </c>
    </row>
    <row r="7" spans="1:18" ht="89" customHeight="1" x14ac:dyDescent="0.2">
      <c r="A7" s="173">
        <v>2</v>
      </c>
      <c r="B7" s="34" t="s">
        <v>484</v>
      </c>
      <c r="D7" s="20" t="s">
        <v>390</v>
      </c>
      <c r="E7" s="21" t="s">
        <v>391</v>
      </c>
      <c r="F7" s="19"/>
      <c r="G7" s="19"/>
      <c r="H7" s="19"/>
      <c r="R7" s="163"/>
    </row>
    <row r="8" spans="1:18" ht="53" customHeight="1" x14ac:dyDescent="0.2">
      <c r="A8" s="172">
        <v>3</v>
      </c>
      <c r="B8" s="32" t="s">
        <v>485</v>
      </c>
      <c r="D8" s="17" t="s">
        <v>392</v>
      </c>
      <c r="E8" s="22" t="s">
        <v>393</v>
      </c>
      <c r="F8" s="19"/>
      <c r="G8" s="19"/>
      <c r="H8" s="19"/>
      <c r="R8" s="163"/>
    </row>
    <row r="9" spans="1:18" ht="30" customHeight="1" x14ac:dyDescent="0.2">
      <c r="A9" s="254" t="s">
        <v>454</v>
      </c>
      <c r="B9" s="255"/>
      <c r="D9" s="23" t="s">
        <v>67</v>
      </c>
      <c r="E9" s="24" t="s">
        <v>394</v>
      </c>
      <c r="F9" s="19"/>
      <c r="G9" s="19"/>
      <c r="H9" s="19"/>
      <c r="R9" s="163"/>
    </row>
    <row r="10" spans="1:18" ht="30" customHeight="1" x14ac:dyDescent="0.2">
      <c r="A10" s="173">
        <v>1</v>
      </c>
      <c r="B10" s="34" t="s">
        <v>480</v>
      </c>
      <c r="D10" s="27"/>
      <c r="E10" s="28"/>
      <c r="F10" s="19"/>
      <c r="G10" s="19"/>
      <c r="H10" s="19"/>
      <c r="R10" s="163"/>
    </row>
    <row r="11" spans="1:18" ht="68" customHeight="1" x14ac:dyDescent="0.2">
      <c r="A11" s="172">
        <v>2</v>
      </c>
      <c r="B11" s="32" t="s">
        <v>481</v>
      </c>
      <c r="D11" s="167"/>
      <c r="E11" s="167"/>
      <c r="F11" s="25"/>
      <c r="G11" s="25"/>
      <c r="H11" s="26"/>
    </row>
    <row r="12" spans="1:18" ht="64" customHeight="1" x14ac:dyDescent="0.2">
      <c r="A12" s="173">
        <v>3</v>
      </c>
      <c r="B12" s="34" t="s">
        <v>451</v>
      </c>
      <c r="D12" s="168"/>
      <c r="E12" s="168"/>
      <c r="F12" s="169"/>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0" t="s">
        <v>446</v>
      </c>
      <c r="B20" s="261"/>
      <c r="D20" s="252" t="s">
        <v>445</v>
      </c>
      <c r="E20" s="253"/>
      <c r="F20" s="253"/>
      <c r="G20" s="253"/>
      <c r="H20" s="253"/>
      <c r="I20" s="253"/>
    </row>
    <row r="21" spans="1:9" ht="19" x14ac:dyDescent="0.2">
      <c r="A21" s="258" t="s">
        <v>819</v>
      </c>
      <c r="B21" s="258"/>
      <c r="D21" s="15" t="s">
        <v>488</v>
      </c>
      <c r="E21" s="15" t="s">
        <v>489</v>
      </c>
      <c r="F21" s="42" t="s">
        <v>453</v>
      </c>
      <c r="G21" s="15" t="s">
        <v>491</v>
      </c>
      <c r="H21" s="15" t="s">
        <v>490</v>
      </c>
      <c r="I21" s="15" t="s">
        <v>492</v>
      </c>
    </row>
    <row r="22" spans="1:9" x14ac:dyDescent="0.2">
      <c r="A22" s="259"/>
      <c r="B22" s="259"/>
      <c r="D22" s="39" t="s">
        <v>634</v>
      </c>
      <c r="E22" s="40" t="s">
        <v>633</v>
      </c>
      <c r="F22" s="41" t="str">
        <f>HYPERLINK(CONCATENATE("https://siccode.com/search-isic/",$D22),"Description")</f>
        <v>Description</v>
      </c>
      <c r="G22" s="181" t="s">
        <v>635</v>
      </c>
      <c r="H22" s="17" t="s">
        <v>636</v>
      </c>
      <c r="I22" s="182" t="s">
        <v>636</v>
      </c>
    </row>
    <row r="23" spans="1:9" x14ac:dyDescent="0.2">
      <c r="A23" s="259"/>
      <c r="B23" s="259"/>
      <c r="D23" s="233"/>
      <c r="E23" s="234"/>
      <c r="F23" s="38"/>
      <c r="G23" s="235"/>
      <c r="H23" s="236"/>
      <c r="I23" s="237"/>
    </row>
    <row r="24" spans="1:9" x14ac:dyDescent="0.2">
      <c r="A24" s="259"/>
      <c r="B24" s="259"/>
      <c r="D24" s="39"/>
      <c r="E24" s="40"/>
      <c r="F24" s="41"/>
      <c r="G24" s="181"/>
      <c r="H24" s="17"/>
      <c r="I24" s="182"/>
    </row>
    <row r="25" spans="1:9" x14ac:dyDescent="0.2">
      <c r="A25" s="259"/>
      <c r="B25" s="259"/>
      <c r="D25" s="233"/>
      <c r="E25" s="234"/>
      <c r="F25" s="38"/>
      <c r="G25" s="235"/>
      <c r="H25" s="236"/>
      <c r="I25" s="237"/>
    </row>
    <row r="26" spans="1:9" x14ac:dyDescent="0.2">
      <c r="A26" s="259"/>
      <c r="B26" s="259"/>
      <c r="D26" s="39"/>
      <c r="E26" s="40"/>
      <c r="F26" s="41"/>
      <c r="G26" s="181"/>
      <c r="H26" s="17"/>
      <c r="I26" s="182"/>
    </row>
    <row r="27" spans="1:9" ht="16" customHeight="1" x14ac:dyDescent="0.2">
      <c r="A27" s="259"/>
      <c r="B27" s="259"/>
      <c r="D27" s="36"/>
      <c r="E27" s="37"/>
      <c r="F27" s="38"/>
      <c r="G27" s="183"/>
      <c r="H27" s="20"/>
      <c r="I27" s="184"/>
    </row>
    <row r="28" spans="1:9" ht="16" customHeight="1" x14ac:dyDescent="0.2">
      <c r="A28" s="259"/>
      <c r="B28" s="259"/>
      <c r="D28" s="39"/>
      <c r="E28" s="40"/>
      <c r="F28" s="41"/>
      <c r="G28" s="181"/>
      <c r="H28" s="17"/>
      <c r="I28" s="182"/>
    </row>
    <row r="29" spans="1:9" x14ac:dyDescent="0.2">
      <c r="A29" s="259"/>
      <c r="B29" s="259"/>
      <c r="D29" s="36"/>
      <c r="E29" s="37"/>
      <c r="F29" s="38"/>
      <c r="G29" s="183"/>
      <c r="H29" s="20"/>
      <c r="I29" s="184"/>
    </row>
    <row r="30" spans="1:9" x14ac:dyDescent="0.2">
      <c r="A30" s="259"/>
      <c r="B30" s="259"/>
      <c r="D30" s="39"/>
      <c r="E30" s="40"/>
      <c r="F30" s="41"/>
      <c r="G30" s="181"/>
      <c r="H30" s="17"/>
      <c r="I30" s="182"/>
    </row>
    <row r="31" spans="1:9" x14ac:dyDescent="0.2">
      <c r="A31" s="259"/>
      <c r="B31" s="259"/>
      <c r="D31" s="36"/>
      <c r="E31" s="37"/>
      <c r="F31" s="38"/>
      <c r="G31" s="183"/>
      <c r="H31" s="20"/>
      <c r="I31" s="184"/>
    </row>
    <row r="32" spans="1:9" x14ac:dyDescent="0.2">
      <c r="A32" s="259"/>
      <c r="B32" s="259"/>
      <c r="D32" s="39"/>
      <c r="E32" s="40"/>
      <c r="F32" s="41"/>
      <c r="G32" s="181"/>
      <c r="H32" s="17"/>
      <c r="I32" s="182"/>
    </row>
    <row r="33" spans="1:9" x14ac:dyDescent="0.2">
      <c r="A33" s="259"/>
      <c r="B33" s="259"/>
      <c r="D33" s="36"/>
      <c r="E33" s="37"/>
      <c r="F33" s="38"/>
      <c r="G33" s="183"/>
      <c r="H33" s="20"/>
      <c r="I33" s="184"/>
    </row>
    <row r="34" spans="1:9" x14ac:dyDescent="0.2">
      <c r="A34" s="259"/>
      <c r="B34" s="259"/>
      <c r="D34" s="39"/>
      <c r="E34" s="40"/>
      <c r="F34" s="41"/>
      <c r="G34" s="181"/>
      <c r="H34" s="17"/>
      <c r="I34" s="182"/>
    </row>
    <row r="35" spans="1:9" ht="217" customHeight="1" x14ac:dyDescent="0.2">
      <c r="A35" s="259"/>
      <c r="B35" s="259"/>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56" t="s">
        <v>483</v>
      </c>
      <c r="B37" s="257"/>
      <c r="D37" s="36"/>
      <c r="E37" s="37"/>
      <c r="F37" s="38"/>
      <c r="G37" s="183"/>
      <c r="H37" s="20"/>
      <c r="I37" s="184"/>
    </row>
    <row r="38" spans="1:9" ht="19" x14ac:dyDescent="0.2">
      <c r="A38" s="15" t="s">
        <v>493</v>
      </c>
      <c r="B38" s="15" t="s">
        <v>494</v>
      </c>
      <c r="D38" s="39"/>
      <c r="E38" s="40"/>
      <c r="F38" s="41"/>
      <c r="G38" s="181"/>
      <c r="H38" s="17"/>
      <c r="I38" s="182"/>
    </row>
    <row r="39" spans="1:9" ht="17" x14ac:dyDescent="0.2">
      <c r="A39" s="170" t="s">
        <v>636</v>
      </c>
      <c r="B39" s="170" t="s">
        <v>636</v>
      </c>
      <c r="D39" s="36"/>
      <c r="E39" s="37"/>
      <c r="F39" s="38"/>
      <c r="G39" s="183"/>
      <c r="H39" s="20"/>
      <c r="I39" s="184"/>
    </row>
    <row r="40" spans="1:9" x14ac:dyDescent="0.2">
      <c r="A40" s="171"/>
      <c r="B40" s="171"/>
      <c r="D40" s="39"/>
      <c r="E40" s="40"/>
      <c r="F40" s="41"/>
      <c r="G40" s="181"/>
      <c r="H40" s="17"/>
      <c r="I40" s="182"/>
    </row>
    <row r="41" spans="1:9" x14ac:dyDescent="0.2">
      <c r="A41" s="170"/>
      <c r="B41" s="170"/>
      <c r="D41" s="36"/>
      <c r="E41" s="37"/>
      <c r="F41" s="38"/>
      <c r="G41" s="183"/>
      <c r="H41" s="20"/>
      <c r="I41" s="184"/>
    </row>
    <row r="42" spans="1:9" x14ac:dyDescent="0.2">
      <c r="A42" s="171"/>
      <c r="B42" s="171"/>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mergeCells count="8">
    <mergeCell ref="D4:E4"/>
    <mergeCell ref="D20:I20"/>
    <mergeCell ref="A9:B9"/>
    <mergeCell ref="A37:B37"/>
    <mergeCell ref="A21:B35"/>
    <mergeCell ref="A4:B4"/>
    <mergeCell ref="A5:B5"/>
    <mergeCell ref="A20:B20"/>
  </mergeCells>
  <conditionalFormatting sqref="H24:I43 H22:I22">
    <cfRule type="expression" dxfId="15" priority="14">
      <formula>$G22="All except"</formula>
    </cfRule>
  </conditionalFormatting>
  <conditionalFormatting sqref="E24:F43 E22:F22">
    <cfRule type="expression" dxfId="14" priority="13">
      <formula>$G22="Only"</formula>
    </cfRule>
  </conditionalFormatting>
  <conditionalFormatting sqref="D24:D43 D22 I24:I43 I22">
    <cfRule type="expression" dxfId="13" priority="12">
      <formula>$G22="Only"</formula>
    </cfRule>
  </conditionalFormatting>
  <conditionalFormatting sqref="H44">
    <cfRule type="expression" dxfId="12" priority="8">
      <formula>$G44="All except"</formula>
    </cfRule>
  </conditionalFormatting>
  <conditionalFormatting sqref="E44:F44">
    <cfRule type="expression" dxfId="11" priority="7">
      <formula>$G44="Only"</formula>
    </cfRule>
  </conditionalFormatting>
  <conditionalFormatting sqref="D44">
    <cfRule type="expression" dxfId="10" priority="6">
      <formula>$G44="Only"</formula>
    </cfRule>
  </conditionalFormatting>
  <conditionalFormatting sqref="I44">
    <cfRule type="expression" dxfId="9" priority="5">
      <formula>$G44="Only"</formula>
    </cfRule>
  </conditionalFormatting>
  <conditionalFormatting sqref="I44">
    <cfRule type="expression" dxfId="8" priority="4">
      <formula>$G44="All except"</formula>
    </cfRule>
  </conditionalFormatting>
  <conditionalFormatting sqref="H23:I23">
    <cfRule type="expression" dxfId="7" priority="3">
      <formula>$G23="All except"</formula>
    </cfRule>
  </conditionalFormatting>
  <conditionalFormatting sqref="E23:F23">
    <cfRule type="expression" dxfId="6" priority="2">
      <formula>$G23="Only"</formula>
    </cfRule>
  </conditionalFormatting>
  <conditionalFormatting sqref="D23 I23">
    <cfRule type="expression" dxfId="5" priority="1">
      <formula>$G23="Only"</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1" zoomScaleNormal="85" workbookViewId="0">
      <pane xSplit="2" ySplit="4" topLeftCell="E216" activePane="bottomRight" state="frozenSplit"/>
      <selection activeCell="I1" sqref="I1:O1048576"/>
      <selection pane="topRight" activeCell="I1" sqref="I1:O1048576"/>
      <selection pane="bottomLeft" activeCell="I1" sqref="I1:O1048576"/>
      <selection pane="bottomRight" activeCell="I218" sqref="I218"/>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4" customWidth="1"/>
    <col min="7" max="7" width="2" style="91" customWidth="1"/>
    <col min="8" max="8" width="17.5" style="90" customWidth="1"/>
    <col min="9" max="9" width="61.5" style="176" customWidth="1"/>
    <col min="10" max="10" width="7.83203125" style="177" hidden="1" customWidth="1"/>
    <col min="11" max="17" width="4.1640625" style="178" hidden="1" customWidth="1"/>
    <col min="18" max="18" width="5.83203125" style="178" hidden="1" customWidth="1"/>
    <col min="19" max="19" width="70.1640625" style="178" customWidth="1"/>
    <col min="20" max="20" width="41.6640625" style="11" customWidth="1"/>
    <col min="21" max="16384" width="10.83203125" style="11"/>
  </cols>
  <sheetData>
    <row r="1" spans="1:19" ht="53" customHeight="1" x14ac:dyDescent="0.2">
      <c r="A1" s="44" t="s">
        <v>632</v>
      </c>
      <c r="B1" s="45" t="str">
        <f>IF(Introduction!B1&lt;&gt;"",Introduction!B1,"")</f>
        <v>Funeral services</v>
      </c>
      <c r="E1" s="47"/>
      <c r="F1" s="48"/>
    </row>
    <row r="2" spans="1:19" ht="18" thickBot="1" x14ac:dyDescent="0.25">
      <c r="E2" s="47"/>
      <c r="F2" s="47"/>
    </row>
    <row r="3" spans="1:19" s="93" customFormat="1" ht="27" thickTop="1" x14ac:dyDescent="0.2">
      <c r="A3" s="262" t="s">
        <v>442</v>
      </c>
      <c r="B3" s="262"/>
      <c r="C3" s="262"/>
      <c r="D3" s="262"/>
      <c r="E3" s="262"/>
      <c r="F3" s="262"/>
      <c r="G3" s="142"/>
      <c r="H3" s="263" t="s">
        <v>443</v>
      </c>
      <c r="I3" s="264"/>
      <c r="J3" s="264"/>
      <c r="K3" s="264"/>
      <c r="L3" s="264"/>
      <c r="M3" s="264"/>
      <c r="N3" s="264"/>
      <c r="O3" s="264"/>
      <c r="P3" s="264"/>
      <c r="Q3" s="264"/>
      <c r="R3" s="264"/>
      <c r="S3" s="265"/>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163" thickTop="1" x14ac:dyDescent="0.2">
      <c r="A5" s="266" t="s">
        <v>0</v>
      </c>
      <c r="B5" s="266" t="s">
        <v>40</v>
      </c>
      <c r="C5" s="49" t="s">
        <v>178</v>
      </c>
      <c r="D5" s="49" t="s">
        <v>65</v>
      </c>
      <c r="E5" s="50" t="s">
        <v>177</v>
      </c>
      <c r="F5" s="51" t="s">
        <v>90</v>
      </c>
      <c r="G5" s="96"/>
      <c r="H5" s="134" t="s">
        <v>639</v>
      </c>
      <c r="I5" s="4" t="s">
        <v>853</v>
      </c>
      <c r="J5" s="155" t="s">
        <v>0</v>
      </c>
      <c r="K5" s="155">
        <f>IF(AND($H5="Yes",NOT(ISERROR(SEARCH("-H-",$C5)))),1,0)</f>
        <v>1</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243"/>
    </row>
    <row r="6" spans="1:19" s="93" customFormat="1" ht="36" x14ac:dyDescent="0.2">
      <c r="A6" s="266"/>
      <c r="B6" s="266"/>
      <c r="C6" s="52" t="s">
        <v>179</v>
      </c>
      <c r="D6" s="52" t="s">
        <v>65</v>
      </c>
      <c r="E6" s="53" t="s">
        <v>184</v>
      </c>
      <c r="F6" s="54" t="s">
        <v>91</v>
      </c>
      <c r="G6" s="96"/>
      <c r="H6" s="131" t="s">
        <v>638</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243"/>
    </row>
    <row r="7" spans="1:19" s="93" customFormat="1" ht="54" x14ac:dyDescent="0.2">
      <c r="A7" s="266"/>
      <c r="B7" s="266"/>
      <c r="C7" s="52" t="s">
        <v>180</v>
      </c>
      <c r="D7" s="52" t="s">
        <v>65</v>
      </c>
      <c r="E7" s="53" t="s">
        <v>185</v>
      </c>
      <c r="F7" s="54" t="s">
        <v>517</v>
      </c>
      <c r="G7" s="96"/>
      <c r="H7" s="131" t="s">
        <v>638</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144" x14ac:dyDescent="0.2">
      <c r="A8" s="266"/>
      <c r="B8" s="266"/>
      <c r="C8" s="52" t="s">
        <v>181</v>
      </c>
      <c r="D8" s="52" t="s">
        <v>65</v>
      </c>
      <c r="E8" s="53" t="s">
        <v>186</v>
      </c>
      <c r="F8" s="54" t="s">
        <v>92</v>
      </c>
      <c r="G8" s="96"/>
      <c r="H8" s="131" t="s">
        <v>639</v>
      </c>
      <c r="I8" s="3" t="s">
        <v>800</v>
      </c>
      <c r="J8" s="156" t="s">
        <v>0</v>
      </c>
      <c r="K8" s="156">
        <f t="shared" si="3"/>
        <v>1</v>
      </c>
      <c r="L8" s="156">
        <f t="shared" si="0"/>
        <v>0</v>
      </c>
      <c r="M8" s="156">
        <f t="shared" si="1"/>
        <v>0</v>
      </c>
      <c r="N8" s="156">
        <f t="shared" si="2"/>
        <v>0</v>
      </c>
      <c r="O8" s="156">
        <f t="shared" si="4"/>
        <v>0</v>
      </c>
      <c r="P8" s="156">
        <f t="shared" si="5"/>
        <v>0</v>
      </c>
      <c r="Q8" s="156">
        <f t="shared" si="6"/>
        <v>0</v>
      </c>
      <c r="R8" s="156">
        <f t="shared" si="7"/>
        <v>0</v>
      </c>
      <c r="S8" s="238"/>
    </row>
    <row r="9" spans="1:19" s="93" customFormat="1" ht="54" x14ac:dyDescent="0.2">
      <c r="A9" s="266"/>
      <c r="B9" s="266"/>
      <c r="C9" s="52" t="s">
        <v>182</v>
      </c>
      <c r="D9" s="52" t="s">
        <v>65</v>
      </c>
      <c r="E9" s="55" t="s">
        <v>612</v>
      </c>
      <c r="F9" s="56" t="s">
        <v>518</v>
      </c>
      <c r="G9" s="96"/>
      <c r="H9" s="131" t="s">
        <v>638</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54" x14ac:dyDescent="0.2">
      <c r="A10" s="266"/>
      <c r="B10" s="266"/>
      <c r="C10" s="52" t="s">
        <v>183</v>
      </c>
      <c r="D10" s="52" t="s">
        <v>65</v>
      </c>
      <c r="E10" s="55" t="s">
        <v>187</v>
      </c>
      <c r="F10" s="56" t="s">
        <v>93</v>
      </c>
      <c r="G10" s="96"/>
      <c r="H10" s="133" t="s">
        <v>639</v>
      </c>
      <c r="I10" s="9" t="s">
        <v>804</v>
      </c>
      <c r="J10" s="156" t="s">
        <v>0</v>
      </c>
      <c r="K10" s="156">
        <f t="shared" si="3"/>
        <v>1</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66"/>
      <c r="B11" s="266"/>
      <c r="C11" s="52" t="s">
        <v>535</v>
      </c>
      <c r="D11" s="52" t="s">
        <v>65</v>
      </c>
      <c r="E11" s="55" t="s">
        <v>537</v>
      </c>
      <c r="F11" s="56"/>
      <c r="G11" s="96"/>
      <c r="H11" s="133" t="s">
        <v>638</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66"/>
      <c r="B12" s="266"/>
      <c r="C12" s="52" t="s">
        <v>536</v>
      </c>
      <c r="D12" s="52" t="s">
        <v>66</v>
      </c>
      <c r="E12" s="55" t="s">
        <v>538</v>
      </c>
      <c r="F12" s="56"/>
      <c r="G12" s="96"/>
      <c r="H12" s="133" t="s">
        <v>638</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21" thickBot="1" x14ac:dyDescent="0.25">
      <c r="A13" s="266"/>
      <c r="B13" s="266"/>
      <c r="C13" s="52" t="s">
        <v>456</v>
      </c>
      <c r="D13" s="52" t="s">
        <v>390</v>
      </c>
      <c r="E13" s="55" t="s">
        <v>458</v>
      </c>
      <c r="F13" s="56"/>
      <c r="G13" s="96"/>
      <c r="H13" s="132" t="s">
        <v>638</v>
      </c>
      <c r="I13" s="7"/>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271" thickTop="1" x14ac:dyDescent="0.2">
      <c r="A14" s="267" t="s">
        <v>1</v>
      </c>
      <c r="B14" s="267" t="s">
        <v>60</v>
      </c>
      <c r="C14" s="57" t="s">
        <v>188</v>
      </c>
      <c r="D14" s="57" t="s">
        <v>65</v>
      </c>
      <c r="E14" s="58" t="s">
        <v>190</v>
      </c>
      <c r="F14" s="59" t="s">
        <v>593</v>
      </c>
      <c r="G14" s="96"/>
      <c r="H14" s="130" t="s">
        <v>639</v>
      </c>
      <c r="I14" s="4" t="s">
        <v>805</v>
      </c>
      <c r="J14" s="155" t="s">
        <v>1</v>
      </c>
      <c r="K14" s="155">
        <f t="shared" si="3"/>
        <v>1</v>
      </c>
      <c r="L14" s="155">
        <f t="shared" si="0"/>
        <v>0</v>
      </c>
      <c r="M14" s="155">
        <f t="shared" si="1"/>
        <v>0</v>
      </c>
      <c r="N14" s="155">
        <f t="shared" si="2"/>
        <v>0</v>
      </c>
      <c r="O14" s="156">
        <f t="shared" si="4"/>
        <v>0</v>
      </c>
      <c r="P14" s="156">
        <f t="shared" si="5"/>
        <v>0</v>
      </c>
      <c r="Q14" s="156">
        <f t="shared" si="6"/>
        <v>0</v>
      </c>
      <c r="R14" s="156">
        <f t="shared" si="7"/>
        <v>0</v>
      </c>
      <c r="S14" s="5"/>
    </row>
    <row r="15" spans="1:19" s="93" customFormat="1" ht="54" x14ac:dyDescent="0.2">
      <c r="A15" s="268"/>
      <c r="B15" s="268"/>
      <c r="C15" s="57" t="s">
        <v>189</v>
      </c>
      <c r="D15" s="57" t="s">
        <v>65</v>
      </c>
      <c r="E15" s="58" t="s">
        <v>191</v>
      </c>
      <c r="F15" s="59" t="s">
        <v>94</v>
      </c>
      <c r="G15" s="96"/>
      <c r="H15" s="131" t="s">
        <v>638</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238"/>
    </row>
    <row r="16" spans="1:19" s="93" customFormat="1" ht="54" x14ac:dyDescent="0.2">
      <c r="A16" s="268"/>
      <c r="B16" s="268"/>
      <c r="C16" s="57" t="s">
        <v>193</v>
      </c>
      <c r="D16" s="57" t="s">
        <v>65</v>
      </c>
      <c r="E16" s="58" t="s">
        <v>192</v>
      </c>
      <c r="F16" s="59" t="s">
        <v>522</v>
      </c>
      <c r="G16" s="96"/>
      <c r="H16" s="131" t="s">
        <v>638</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238"/>
    </row>
    <row r="17" spans="1:20" s="93" customFormat="1" ht="72" x14ac:dyDescent="0.2">
      <c r="A17" s="268"/>
      <c r="B17" s="268"/>
      <c r="C17" s="57" t="s">
        <v>194</v>
      </c>
      <c r="D17" s="57" t="s">
        <v>66</v>
      </c>
      <c r="E17" s="60" t="s">
        <v>482</v>
      </c>
      <c r="F17" s="61" t="s">
        <v>519</v>
      </c>
      <c r="G17" s="96"/>
      <c r="H17" s="131" t="s">
        <v>638</v>
      </c>
      <c r="I17" s="3"/>
      <c r="J17" s="156" t="s">
        <v>1</v>
      </c>
      <c r="K17" s="156">
        <f t="shared" si="3"/>
        <v>0</v>
      </c>
      <c r="L17" s="156">
        <f t="shared" si="0"/>
        <v>0</v>
      </c>
      <c r="M17" s="156">
        <f t="shared" si="1"/>
        <v>0</v>
      </c>
      <c r="N17" s="156">
        <f t="shared" si="2"/>
        <v>0</v>
      </c>
      <c r="O17" s="156">
        <f t="shared" si="4"/>
        <v>0</v>
      </c>
      <c r="P17" s="156">
        <f t="shared" si="5"/>
        <v>0</v>
      </c>
      <c r="Q17" s="156">
        <f t="shared" si="6"/>
        <v>0</v>
      </c>
      <c r="R17" s="156">
        <f t="shared" si="7"/>
        <v>0</v>
      </c>
      <c r="S17" s="6"/>
    </row>
    <row r="18" spans="1:20" s="93" customFormat="1" ht="36" x14ac:dyDescent="0.2">
      <c r="A18" s="268"/>
      <c r="B18" s="268"/>
      <c r="C18" s="185" t="s">
        <v>539</v>
      </c>
      <c r="D18" s="185" t="s">
        <v>65</v>
      </c>
      <c r="E18" s="58" t="s">
        <v>537</v>
      </c>
      <c r="F18" s="59"/>
      <c r="G18" s="96"/>
      <c r="H18" s="133" t="s">
        <v>638</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68"/>
      <c r="B19" s="268"/>
      <c r="C19" s="185" t="s">
        <v>540</v>
      </c>
      <c r="D19" s="185" t="s">
        <v>66</v>
      </c>
      <c r="E19" s="58" t="s">
        <v>538</v>
      </c>
      <c r="F19" s="59"/>
      <c r="G19" s="96"/>
      <c r="H19" s="131" t="s">
        <v>638</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21" thickBot="1" x14ac:dyDescent="0.25">
      <c r="A20" s="269"/>
      <c r="B20" s="269"/>
      <c r="C20" s="57" t="s">
        <v>459</v>
      </c>
      <c r="D20" s="57" t="s">
        <v>390</v>
      </c>
      <c r="E20" s="60" t="s">
        <v>458</v>
      </c>
      <c r="F20" s="61"/>
      <c r="G20" s="96"/>
      <c r="H20" s="135" t="s">
        <v>638</v>
      </c>
      <c r="I20" s="136"/>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7"/>
    </row>
    <row r="21" spans="1:20" s="93" customFormat="1" ht="21" thickTop="1" x14ac:dyDescent="0.2">
      <c r="A21" s="270" t="s">
        <v>2</v>
      </c>
      <c r="B21" s="270" t="s">
        <v>39</v>
      </c>
      <c r="C21" s="62" t="s">
        <v>195</v>
      </c>
      <c r="D21" s="62" t="s">
        <v>65</v>
      </c>
      <c r="E21" s="55" t="s">
        <v>293</v>
      </c>
      <c r="F21" s="56" t="s">
        <v>95</v>
      </c>
      <c r="G21" s="97"/>
      <c r="H21" s="130" t="s">
        <v>638</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66"/>
      <c r="B22" s="266"/>
      <c r="C22" s="62" t="s">
        <v>196</v>
      </c>
      <c r="D22" s="62" t="s">
        <v>65</v>
      </c>
      <c r="E22" s="55" t="s">
        <v>294</v>
      </c>
      <c r="F22" s="56" t="s">
        <v>96</v>
      </c>
      <c r="G22" s="96"/>
      <c r="H22" s="131" t="s">
        <v>638</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66"/>
      <c r="B23" s="266"/>
      <c r="C23" s="62" t="s">
        <v>197</v>
      </c>
      <c r="D23" s="62" t="s">
        <v>65</v>
      </c>
      <c r="E23" s="55" t="s">
        <v>295</v>
      </c>
      <c r="F23" s="56" t="s">
        <v>97</v>
      </c>
      <c r="G23" s="96"/>
      <c r="H23" s="131" t="s">
        <v>638</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54" x14ac:dyDescent="0.2">
      <c r="A24" s="266"/>
      <c r="B24" s="266"/>
      <c r="C24" s="62" t="s">
        <v>198</v>
      </c>
      <c r="D24" s="62" t="s">
        <v>65</v>
      </c>
      <c r="E24" s="55" t="s">
        <v>296</v>
      </c>
      <c r="F24" s="56" t="s">
        <v>98</v>
      </c>
      <c r="G24" s="96"/>
      <c r="H24" s="131" t="s">
        <v>638</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3" customFormat="1" ht="20" x14ac:dyDescent="0.2">
      <c r="A25" s="266"/>
      <c r="B25" s="266"/>
      <c r="C25" s="62" t="s">
        <v>199</v>
      </c>
      <c r="D25" s="62" t="s">
        <v>65</v>
      </c>
      <c r="E25" s="55" t="s">
        <v>297</v>
      </c>
      <c r="F25" s="56" t="s">
        <v>99</v>
      </c>
      <c r="G25" s="96"/>
      <c r="H25" s="131" t="s">
        <v>638</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36" x14ac:dyDescent="0.2">
      <c r="A26" s="266"/>
      <c r="B26" s="266"/>
      <c r="C26" s="62" t="s">
        <v>200</v>
      </c>
      <c r="D26" s="62" t="s">
        <v>67</v>
      </c>
      <c r="E26" s="53" t="s">
        <v>298</v>
      </c>
      <c r="F26" s="56"/>
      <c r="G26" s="96"/>
      <c r="H26" s="133" t="s">
        <v>639</v>
      </c>
      <c r="I26" s="9" t="s">
        <v>857</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row>
    <row r="27" spans="1:20" s="93" customFormat="1" ht="36" x14ac:dyDescent="0.2">
      <c r="A27" s="266"/>
      <c r="B27" s="266"/>
      <c r="C27" s="52" t="s">
        <v>541</v>
      </c>
      <c r="D27" s="52" t="s">
        <v>65</v>
      </c>
      <c r="E27" s="55" t="s">
        <v>537</v>
      </c>
      <c r="F27" s="56"/>
      <c r="G27" s="96"/>
      <c r="H27" s="133" t="s">
        <v>638</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66"/>
      <c r="B28" s="266"/>
      <c r="C28" s="52" t="s">
        <v>542</v>
      </c>
      <c r="D28" s="52" t="s">
        <v>66</v>
      </c>
      <c r="E28" s="55" t="s">
        <v>538</v>
      </c>
      <c r="F28" s="56"/>
      <c r="G28" s="96"/>
      <c r="H28" s="133" t="s">
        <v>638</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66"/>
      <c r="B29" s="266"/>
      <c r="C29" s="62" t="s">
        <v>457</v>
      </c>
      <c r="D29" s="62" t="s">
        <v>390</v>
      </c>
      <c r="E29" s="53" t="s">
        <v>458</v>
      </c>
      <c r="F29" s="54"/>
      <c r="G29" s="98"/>
      <c r="H29" s="133" t="s">
        <v>638</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239"/>
      <c r="T29" s="99"/>
    </row>
    <row r="30" spans="1:20" s="93" customFormat="1" ht="21" thickTop="1" x14ac:dyDescent="0.2">
      <c r="A30" s="267" t="s">
        <v>3</v>
      </c>
      <c r="B30" s="267" t="s">
        <v>4</v>
      </c>
      <c r="C30" s="57" t="s">
        <v>201</v>
      </c>
      <c r="D30" s="57" t="s">
        <v>65</v>
      </c>
      <c r="E30" s="58" t="s">
        <v>299</v>
      </c>
      <c r="F30" s="59" t="s">
        <v>100</v>
      </c>
      <c r="G30" s="96"/>
      <c r="H30" s="130" t="s">
        <v>638</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3" customFormat="1" ht="54" x14ac:dyDescent="0.2">
      <c r="A31" s="268"/>
      <c r="B31" s="268"/>
      <c r="C31" s="57" t="s">
        <v>202</v>
      </c>
      <c r="D31" s="57" t="s">
        <v>65</v>
      </c>
      <c r="E31" s="58" t="s">
        <v>614</v>
      </c>
      <c r="F31" s="59" t="s">
        <v>613</v>
      </c>
      <c r="G31" s="96"/>
      <c r="H31" s="131" t="s">
        <v>638</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3" customFormat="1" ht="90" x14ac:dyDescent="0.2">
      <c r="A32" s="268"/>
      <c r="B32" s="268"/>
      <c r="C32" s="57" t="s">
        <v>203</v>
      </c>
      <c r="D32" s="57" t="s">
        <v>65</v>
      </c>
      <c r="E32" s="58" t="s">
        <v>588</v>
      </c>
      <c r="F32" s="59" t="s">
        <v>615</v>
      </c>
      <c r="G32" s="96"/>
      <c r="H32" s="131" t="s">
        <v>638</v>
      </c>
      <c r="I32" s="3"/>
      <c r="J32" s="156" t="s">
        <v>3</v>
      </c>
      <c r="K32" s="156">
        <f t="shared" si="3"/>
        <v>0</v>
      </c>
      <c r="L32" s="156">
        <f t="shared" si="0"/>
        <v>0</v>
      </c>
      <c r="M32" s="156">
        <f t="shared" si="1"/>
        <v>0</v>
      </c>
      <c r="N32" s="156">
        <f t="shared" si="2"/>
        <v>0</v>
      </c>
      <c r="O32" s="156">
        <f t="shared" si="4"/>
        <v>0</v>
      </c>
      <c r="P32" s="156">
        <f t="shared" si="5"/>
        <v>0</v>
      </c>
      <c r="Q32" s="156">
        <f t="shared" si="6"/>
        <v>0</v>
      </c>
      <c r="R32" s="156">
        <f t="shared" si="7"/>
        <v>0</v>
      </c>
      <c r="S32" s="6"/>
    </row>
    <row r="33" spans="1:19" s="93" customFormat="1" ht="36" x14ac:dyDescent="0.2">
      <c r="A33" s="268"/>
      <c r="B33" s="268"/>
      <c r="C33" s="57" t="s">
        <v>204</v>
      </c>
      <c r="D33" s="57" t="s">
        <v>65</v>
      </c>
      <c r="E33" s="58" t="s">
        <v>300</v>
      </c>
      <c r="F33" s="59" t="s">
        <v>101</v>
      </c>
      <c r="G33" s="96"/>
      <c r="H33" s="131" t="s">
        <v>638</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68"/>
      <c r="B34" s="268"/>
      <c r="C34" s="214" t="s">
        <v>205</v>
      </c>
      <c r="D34" s="214" t="s">
        <v>65</v>
      </c>
      <c r="E34" s="215" t="s">
        <v>301</v>
      </c>
      <c r="F34" s="216" t="s">
        <v>102</v>
      </c>
      <c r="H34" s="131" t="s">
        <v>638</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54" x14ac:dyDescent="0.2">
      <c r="A35" s="268"/>
      <c r="B35" s="268"/>
      <c r="C35" s="57" t="s">
        <v>206</v>
      </c>
      <c r="D35" s="57" t="s">
        <v>65</v>
      </c>
      <c r="E35" s="63" t="s">
        <v>616</v>
      </c>
      <c r="F35" s="64" t="s">
        <v>103</v>
      </c>
      <c r="G35" s="96"/>
      <c r="H35" s="131" t="s">
        <v>638</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3" customFormat="1" ht="36" x14ac:dyDescent="0.2">
      <c r="A36" s="268"/>
      <c r="B36" s="268"/>
      <c r="C36" s="57" t="s">
        <v>207</v>
      </c>
      <c r="D36" s="57" t="s">
        <v>66</v>
      </c>
      <c r="E36" s="60" t="s">
        <v>302</v>
      </c>
      <c r="F36" s="61" t="s">
        <v>104</v>
      </c>
      <c r="G36" s="96"/>
      <c r="H36" s="133" t="s">
        <v>638</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36" x14ac:dyDescent="0.2">
      <c r="A37" s="268"/>
      <c r="B37" s="268"/>
      <c r="C37" s="185" t="s">
        <v>543</v>
      </c>
      <c r="D37" s="185" t="s">
        <v>65</v>
      </c>
      <c r="E37" s="58" t="s">
        <v>537</v>
      </c>
      <c r="F37" s="61"/>
      <c r="G37" s="96"/>
      <c r="H37" s="133" t="s">
        <v>638</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68"/>
      <c r="B38" s="268"/>
      <c r="C38" s="185" t="s">
        <v>544</v>
      </c>
      <c r="D38" s="185" t="s">
        <v>66</v>
      </c>
      <c r="E38" s="58" t="s">
        <v>538</v>
      </c>
      <c r="F38" s="61"/>
      <c r="G38" s="96"/>
      <c r="H38" s="133" t="s">
        <v>638</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235" thickBot="1" x14ac:dyDescent="0.25">
      <c r="A39" s="268"/>
      <c r="B39" s="268"/>
      <c r="C39" s="57" t="s">
        <v>460</v>
      </c>
      <c r="D39" s="57" t="s">
        <v>390</v>
      </c>
      <c r="E39" s="60" t="s">
        <v>458</v>
      </c>
      <c r="F39" s="61"/>
      <c r="G39" s="96"/>
      <c r="H39" s="132" t="s">
        <v>639</v>
      </c>
      <c r="I39" s="3" t="s">
        <v>827</v>
      </c>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3" customFormat="1" ht="145" thickTop="1" x14ac:dyDescent="0.2">
      <c r="A40" s="270" t="s">
        <v>5</v>
      </c>
      <c r="B40" s="270" t="s">
        <v>36</v>
      </c>
      <c r="C40" s="65" t="s">
        <v>181</v>
      </c>
      <c r="D40" s="65" t="s">
        <v>65</v>
      </c>
      <c r="E40" s="66" t="s">
        <v>186</v>
      </c>
      <c r="F40" s="66" t="s">
        <v>92</v>
      </c>
      <c r="G40" s="101"/>
      <c r="H40" s="102" t="str">
        <f>IF(ISBLANK(H8),"Waiting",H8)</f>
        <v>Yes</v>
      </c>
      <c r="I40" s="3" t="s">
        <v>800</v>
      </c>
      <c r="J40" s="160" t="s">
        <v>5</v>
      </c>
      <c r="K40" s="155">
        <f t="shared" si="3"/>
        <v>1</v>
      </c>
      <c r="L40" s="155">
        <f t="shared" si="0"/>
        <v>0</v>
      </c>
      <c r="M40" s="155">
        <f t="shared" si="1"/>
        <v>0</v>
      </c>
      <c r="N40" s="155">
        <f t="shared" si="2"/>
        <v>0</v>
      </c>
      <c r="O40" s="157">
        <f t="shared" si="4"/>
        <v>0</v>
      </c>
      <c r="P40" s="157">
        <f t="shared" si="5"/>
        <v>0</v>
      </c>
      <c r="Q40" s="157">
        <f t="shared" si="6"/>
        <v>0</v>
      </c>
      <c r="R40" s="157">
        <f t="shared" si="7"/>
        <v>0</v>
      </c>
      <c r="S40" s="240"/>
    </row>
    <row r="41" spans="1:19" s="93" customFormat="1" ht="36" x14ac:dyDescent="0.2">
      <c r="A41" s="266"/>
      <c r="B41" s="266"/>
      <c r="C41" s="62" t="s">
        <v>208</v>
      </c>
      <c r="D41" s="62" t="s">
        <v>65</v>
      </c>
      <c r="E41" s="67" t="s">
        <v>303</v>
      </c>
      <c r="F41" s="271" t="s">
        <v>105</v>
      </c>
      <c r="G41" s="96"/>
      <c r="H41" s="131" t="s">
        <v>638</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3" customFormat="1" ht="307" customHeight="1" x14ac:dyDescent="0.2">
      <c r="A42" s="266"/>
      <c r="B42" s="266"/>
      <c r="C42" s="62" t="s">
        <v>209</v>
      </c>
      <c r="D42" s="62" t="s">
        <v>65</v>
      </c>
      <c r="E42" s="67" t="s">
        <v>304</v>
      </c>
      <c r="F42" s="272"/>
      <c r="G42" s="96"/>
      <c r="H42" s="131" t="s">
        <v>639</v>
      </c>
      <c r="I42" s="3" t="s">
        <v>858</v>
      </c>
      <c r="J42" s="161" t="s">
        <v>5</v>
      </c>
      <c r="K42" s="156">
        <f t="shared" si="3"/>
        <v>1</v>
      </c>
      <c r="L42" s="156">
        <f t="shared" si="0"/>
        <v>0</v>
      </c>
      <c r="M42" s="156">
        <f t="shared" si="1"/>
        <v>0</v>
      </c>
      <c r="N42" s="156">
        <f t="shared" si="2"/>
        <v>0</v>
      </c>
      <c r="O42" s="156">
        <f t="shared" si="4"/>
        <v>0</v>
      </c>
      <c r="P42" s="156">
        <f t="shared" si="5"/>
        <v>0</v>
      </c>
      <c r="Q42" s="156">
        <f t="shared" si="6"/>
        <v>0</v>
      </c>
      <c r="R42" s="156">
        <f t="shared" si="7"/>
        <v>0</v>
      </c>
      <c r="S42" s="238"/>
    </row>
    <row r="43" spans="1:19" s="93" customFormat="1" ht="355" customHeight="1" x14ac:dyDescent="0.2">
      <c r="A43" s="266"/>
      <c r="B43" s="266"/>
      <c r="C43" s="62" t="s">
        <v>210</v>
      </c>
      <c r="D43" s="62" t="s">
        <v>65</v>
      </c>
      <c r="E43" s="67" t="s">
        <v>305</v>
      </c>
      <c r="F43" s="273"/>
      <c r="G43" s="96"/>
      <c r="H43" s="131" t="s">
        <v>639</v>
      </c>
      <c r="I43" s="3" t="s">
        <v>861</v>
      </c>
      <c r="J43" s="161" t="s">
        <v>5</v>
      </c>
      <c r="K43" s="156">
        <f t="shared" si="3"/>
        <v>1</v>
      </c>
      <c r="L43" s="156">
        <f t="shared" si="0"/>
        <v>0</v>
      </c>
      <c r="M43" s="156">
        <f t="shared" si="1"/>
        <v>0</v>
      </c>
      <c r="N43" s="156">
        <f t="shared" si="2"/>
        <v>0</v>
      </c>
      <c r="O43" s="156">
        <f t="shared" si="4"/>
        <v>0</v>
      </c>
      <c r="P43" s="156">
        <f t="shared" si="5"/>
        <v>0</v>
      </c>
      <c r="Q43" s="156">
        <f t="shared" si="6"/>
        <v>0</v>
      </c>
      <c r="R43" s="156">
        <f t="shared" si="7"/>
        <v>0</v>
      </c>
      <c r="S43" s="6"/>
    </row>
    <row r="44" spans="1:19" s="103" customFormat="1" ht="162" x14ac:dyDescent="0.2">
      <c r="A44" s="266"/>
      <c r="B44" s="266"/>
      <c r="C44" s="65" t="s">
        <v>178</v>
      </c>
      <c r="D44" s="65" t="s">
        <v>65</v>
      </c>
      <c r="E44" s="66" t="s">
        <v>177</v>
      </c>
      <c r="F44" s="68" t="s">
        <v>106</v>
      </c>
      <c r="G44" s="101"/>
      <c r="H44" s="104" t="str">
        <f>IF(ISBLANK(H5),"Waiting",H5)</f>
        <v>Yes</v>
      </c>
      <c r="I44" s="3" t="s">
        <v>853</v>
      </c>
      <c r="J44" s="161" t="s">
        <v>5</v>
      </c>
      <c r="K44" s="156">
        <f t="shared" si="3"/>
        <v>1</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66"/>
      <c r="B45" s="266"/>
      <c r="C45" s="69" t="s">
        <v>211</v>
      </c>
      <c r="D45" s="69" t="s">
        <v>65</v>
      </c>
      <c r="E45" s="53" t="s">
        <v>592</v>
      </c>
      <c r="F45" s="54" t="s">
        <v>107</v>
      </c>
      <c r="G45" s="96"/>
      <c r="H45" s="131" t="s">
        <v>638</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36" x14ac:dyDescent="0.2">
      <c r="A46" s="266"/>
      <c r="B46" s="266"/>
      <c r="C46" s="62" t="s">
        <v>212</v>
      </c>
      <c r="D46" s="62" t="s">
        <v>65</v>
      </c>
      <c r="E46" s="55" t="s">
        <v>602</v>
      </c>
      <c r="F46" s="56" t="s">
        <v>108</v>
      </c>
      <c r="G46" s="96"/>
      <c r="H46" s="131" t="s">
        <v>638</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243"/>
    </row>
    <row r="47" spans="1:19" s="93" customFormat="1" ht="36" x14ac:dyDescent="0.2">
      <c r="A47" s="266"/>
      <c r="B47" s="266"/>
      <c r="C47" s="62" t="s">
        <v>213</v>
      </c>
      <c r="D47" s="62" t="s">
        <v>66</v>
      </c>
      <c r="E47" s="53" t="s">
        <v>306</v>
      </c>
      <c r="F47" s="54" t="s">
        <v>109</v>
      </c>
      <c r="G47" s="96"/>
      <c r="H47" s="131" t="s">
        <v>638</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3" customFormat="1" ht="36" x14ac:dyDescent="0.2">
      <c r="A48" s="266"/>
      <c r="B48" s="266"/>
      <c r="C48" s="52" t="s">
        <v>214</v>
      </c>
      <c r="D48" s="52" t="s">
        <v>66</v>
      </c>
      <c r="E48" s="53" t="s">
        <v>307</v>
      </c>
      <c r="F48" s="54" t="s">
        <v>110</v>
      </c>
      <c r="G48" s="96"/>
      <c r="H48" s="131" t="s">
        <v>638</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36" x14ac:dyDescent="0.2">
      <c r="A49" s="266"/>
      <c r="B49" s="266"/>
      <c r="C49" s="52" t="s">
        <v>215</v>
      </c>
      <c r="D49" s="52" t="s">
        <v>66</v>
      </c>
      <c r="E49" s="53" t="s">
        <v>308</v>
      </c>
      <c r="F49" s="54" t="s">
        <v>102</v>
      </c>
      <c r="G49" s="96"/>
      <c r="H49" s="133" t="s">
        <v>638</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66"/>
      <c r="B50" s="266"/>
      <c r="C50" s="52" t="s">
        <v>545</v>
      </c>
      <c r="D50" s="52" t="s">
        <v>65</v>
      </c>
      <c r="E50" s="55" t="s">
        <v>537</v>
      </c>
      <c r="F50" s="54"/>
      <c r="G50" s="96"/>
      <c r="H50" s="133" t="s">
        <v>638</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66"/>
      <c r="B51" s="266"/>
      <c r="C51" s="52" t="s">
        <v>546</v>
      </c>
      <c r="D51" s="52" t="s">
        <v>66</v>
      </c>
      <c r="E51" s="55" t="s">
        <v>538</v>
      </c>
      <c r="F51" s="54"/>
      <c r="G51" s="96"/>
      <c r="H51" s="133" t="s">
        <v>638</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21" thickBot="1" x14ac:dyDescent="0.25">
      <c r="A52" s="266"/>
      <c r="B52" s="266"/>
      <c r="C52" s="52" t="s">
        <v>461</v>
      </c>
      <c r="D52" s="52" t="s">
        <v>390</v>
      </c>
      <c r="E52" s="53" t="s">
        <v>458</v>
      </c>
      <c r="F52" s="54"/>
      <c r="G52" s="96"/>
      <c r="H52" s="132" t="s">
        <v>638</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7" customFormat="1" ht="37" thickTop="1" x14ac:dyDescent="0.2">
      <c r="A53" s="267" t="s">
        <v>6</v>
      </c>
      <c r="B53" s="267" t="s">
        <v>7</v>
      </c>
      <c r="C53" s="70" t="s">
        <v>179</v>
      </c>
      <c r="D53" s="70" t="s">
        <v>65</v>
      </c>
      <c r="E53" s="71" t="s">
        <v>184</v>
      </c>
      <c r="F53" s="72" t="s">
        <v>91</v>
      </c>
      <c r="G53" s="105"/>
      <c r="H53" s="106" t="str">
        <f>IF(ISBLANK(H6),"Waiting",H6)</f>
        <v>No</v>
      </c>
      <c r="I53" s="3"/>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241"/>
    </row>
    <row r="54" spans="1:19" s="107" customFormat="1" ht="54" x14ac:dyDescent="0.2">
      <c r="A54" s="268"/>
      <c r="B54" s="268"/>
      <c r="C54" s="70" t="s">
        <v>180</v>
      </c>
      <c r="D54" s="70" t="s">
        <v>65</v>
      </c>
      <c r="E54" s="73" t="s">
        <v>185</v>
      </c>
      <c r="F54" s="74" t="s">
        <v>517</v>
      </c>
      <c r="G54" s="105"/>
      <c r="H54" s="108" t="str">
        <f>IF(ISBLANK(H7),"Waiting",H7)</f>
        <v>No</v>
      </c>
      <c r="I54" s="128"/>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9"/>
    </row>
    <row r="55" spans="1:19" s="107" customFormat="1" ht="144" x14ac:dyDescent="0.2">
      <c r="A55" s="268"/>
      <c r="B55" s="268"/>
      <c r="C55" s="70" t="s">
        <v>181</v>
      </c>
      <c r="D55" s="70" t="s">
        <v>65</v>
      </c>
      <c r="E55" s="75" t="s">
        <v>186</v>
      </c>
      <c r="F55" s="76" t="s">
        <v>92</v>
      </c>
      <c r="G55" s="105"/>
      <c r="H55" s="108" t="str">
        <f>IF(ISBLANK(H8),"Waiting",H8)</f>
        <v>Yes</v>
      </c>
      <c r="I55" s="3" t="s">
        <v>800</v>
      </c>
      <c r="J55" s="156" t="s">
        <v>6</v>
      </c>
      <c r="K55" s="156">
        <f t="shared" si="3"/>
        <v>1</v>
      </c>
      <c r="L55" s="156">
        <f t="shared" si="0"/>
        <v>0</v>
      </c>
      <c r="M55" s="156">
        <f t="shared" si="1"/>
        <v>0</v>
      </c>
      <c r="N55" s="156">
        <f t="shared" si="2"/>
        <v>0</v>
      </c>
      <c r="O55" s="156">
        <f t="shared" si="4"/>
        <v>0</v>
      </c>
      <c r="P55" s="156">
        <f t="shared" si="5"/>
        <v>0</v>
      </c>
      <c r="Q55" s="156">
        <f t="shared" si="6"/>
        <v>0</v>
      </c>
      <c r="R55" s="156">
        <f t="shared" si="7"/>
        <v>0</v>
      </c>
      <c r="S55" s="242"/>
    </row>
    <row r="56" spans="1:19" s="107" customFormat="1" ht="54" x14ac:dyDescent="0.2">
      <c r="A56" s="268"/>
      <c r="B56" s="268"/>
      <c r="C56" s="217" t="s">
        <v>182</v>
      </c>
      <c r="D56" s="217" t="s">
        <v>65</v>
      </c>
      <c r="E56" s="218" t="s">
        <v>612</v>
      </c>
      <c r="F56" s="219" t="s">
        <v>520</v>
      </c>
      <c r="G56" s="105"/>
      <c r="H56" s="108" t="str">
        <f>IF(ISBLANK(H9),"Waiting",H9)</f>
        <v>No</v>
      </c>
      <c r="I56" s="128"/>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9"/>
    </row>
    <row r="57" spans="1:19" s="107" customFormat="1" ht="54" x14ac:dyDescent="0.2">
      <c r="A57" s="268"/>
      <c r="B57" s="268"/>
      <c r="C57" s="70" t="s">
        <v>183</v>
      </c>
      <c r="D57" s="70" t="s">
        <v>65</v>
      </c>
      <c r="E57" s="75" t="s">
        <v>309</v>
      </c>
      <c r="F57" s="76" t="s">
        <v>111</v>
      </c>
      <c r="G57" s="105"/>
      <c r="H57" s="108" t="str">
        <f>IF(ISBLANK(H10),"Waiting",H10)</f>
        <v>Yes</v>
      </c>
      <c r="I57" s="9" t="s">
        <v>804</v>
      </c>
      <c r="J57" s="156" t="s">
        <v>6</v>
      </c>
      <c r="K57" s="156">
        <f t="shared" si="3"/>
        <v>1</v>
      </c>
      <c r="L57" s="156">
        <f t="shared" si="0"/>
        <v>0</v>
      </c>
      <c r="M57" s="156">
        <f t="shared" si="1"/>
        <v>0</v>
      </c>
      <c r="N57" s="156">
        <f t="shared" si="2"/>
        <v>0</v>
      </c>
      <c r="O57" s="156">
        <f t="shared" si="4"/>
        <v>0</v>
      </c>
      <c r="P57" s="156">
        <f t="shared" si="5"/>
        <v>0</v>
      </c>
      <c r="Q57" s="156">
        <f t="shared" si="6"/>
        <v>0</v>
      </c>
      <c r="R57" s="156">
        <f t="shared" si="7"/>
        <v>0</v>
      </c>
      <c r="S57" s="129"/>
    </row>
    <row r="58" spans="1:19" s="93" customFormat="1" ht="36" x14ac:dyDescent="0.2">
      <c r="A58" s="268"/>
      <c r="B58" s="268"/>
      <c r="C58" s="77" t="s">
        <v>216</v>
      </c>
      <c r="D58" s="77" t="s">
        <v>65</v>
      </c>
      <c r="E58" s="78" t="s">
        <v>310</v>
      </c>
      <c r="F58" s="79" t="s">
        <v>523</v>
      </c>
      <c r="G58" s="96"/>
      <c r="H58" s="131" t="s">
        <v>638</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7" customFormat="1" ht="162" x14ac:dyDescent="0.2">
      <c r="A59" s="268"/>
      <c r="B59" s="268"/>
      <c r="C59" s="80" t="s">
        <v>178</v>
      </c>
      <c r="D59" s="80" t="s">
        <v>65</v>
      </c>
      <c r="E59" s="73" t="s">
        <v>177</v>
      </c>
      <c r="F59" s="74" t="s">
        <v>106</v>
      </c>
      <c r="G59" s="109"/>
      <c r="H59" s="108" t="str">
        <f>IF(ISBLANK(H5),"Waiting",H5)</f>
        <v>Yes</v>
      </c>
      <c r="I59" s="3" t="s">
        <v>853</v>
      </c>
      <c r="J59" s="156" t="s">
        <v>6</v>
      </c>
      <c r="K59" s="156">
        <f t="shared" si="3"/>
        <v>1</v>
      </c>
      <c r="L59" s="156">
        <f t="shared" si="0"/>
        <v>0</v>
      </c>
      <c r="M59" s="156">
        <f t="shared" si="1"/>
        <v>0</v>
      </c>
      <c r="N59" s="156">
        <f t="shared" si="2"/>
        <v>0</v>
      </c>
      <c r="O59" s="156">
        <f t="shared" si="4"/>
        <v>0</v>
      </c>
      <c r="P59" s="156">
        <f t="shared" si="5"/>
        <v>0</v>
      </c>
      <c r="Q59" s="156">
        <f t="shared" si="6"/>
        <v>0</v>
      </c>
      <c r="R59" s="156">
        <f t="shared" si="7"/>
        <v>0</v>
      </c>
      <c r="S59" s="129"/>
    </row>
    <row r="60" spans="1:19" s="107" customFormat="1" ht="54" x14ac:dyDescent="0.2">
      <c r="A60" s="268"/>
      <c r="B60" s="268"/>
      <c r="C60" s="57" t="s">
        <v>217</v>
      </c>
      <c r="D60" s="57" t="s">
        <v>65</v>
      </c>
      <c r="E60" s="78" t="s">
        <v>595</v>
      </c>
      <c r="F60" s="79" t="s">
        <v>112</v>
      </c>
      <c r="G60" s="109"/>
      <c r="H60" s="131" t="s">
        <v>639</v>
      </c>
      <c r="I60" s="138" t="s">
        <v>692</v>
      </c>
      <c r="J60" s="156" t="s">
        <v>6</v>
      </c>
      <c r="K60" s="156">
        <f t="shared" si="3"/>
        <v>1</v>
      </c>
      <c r="L60" s="156">
        <f t="shared" si="0"/>
        <v>0</v>
      </c>
      <c r="M60" s="156">
        <f t="shared" si="1"/>
        <v>0</v>
      </c>
      <c r="N60" s="156">
        <f t="shared" si="2"/>
        <v>0</v>
      </c>
      <c r="O60" s="156">
        <f t="shared" si="4"/>
        <v>0</v>
      </c>
      <c r="P60" s="156">
        <f t="shared" si="5"/>
        <v>0</v>
      </c>
      <c r="Q60" s="156">
        <f t="shared" si="6"/>
        <v>0</v>
      </c>
      <c r="R60" s="156">
        <f t="shared" si="7"/>
        <v>0</v>
      </c>
      <c r="S60" s="139"/>
    </row>
    <row r="61" spans="1:19" s="107" customFormat="1" ht="36" x14ac:dyDescent="0.2">
      <c r="A61" s="268"/>
      <c r="B61" s="268"/>
      <c r="C61" s="185" t="s">
        <v>547</v>
      </c>
      <c r="D61" s="185" t="s">
        <v>65</v>
      </c>
      <c r="E61" s="58" t="s">
        <v>537</v>
      </c>
      <c r="F61" s="79"/>
      <c r="G61" s="109"/>
      <c r="H61" s="133" t="s">
        <v>638</v>
      </c>
      <c r="I61" s="138"/>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9"/>
    </row>
    <row r="62" spans="1:19" s="107" customFormat="1" ht="36" x14ac:dyDescent="0.2">
      <c r="A62" s="268"/>
      <c r="B62" s="268"/>
      <c r="C62" s="185" t="s">
        <v>548</v>
      </c>
      <c r="D62" s="185" t="s">
        <v>66</v>
      </c>
      <c r="E62" s="58" t="s">
        <v>538</v>
      </c>
      <c r="F62" s="79"/>
      <c r="G62" s="109"/>
      <c r="H62" s="133" t="s">
        <v>638</v>
      </c>
      <c r="I62" s="138"/>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9"/>
    </row>
    <row r="63" spans="1:19" s="93" customFormat="1" ht="21" thickBot="1" x14ac:dyDescent="0.25">
      <c r="A63" s="268"/>
      <c r="B63" s="268"/>
      <c r="C63" s="77" t="s">
        <v>462</v>
      </c>
      <c r="D63" s="77" t="s">
        <v>390</v>
      </c>
      <c r="E63" s="78" t="s">
        <v>458</v>
      </c>
      <c r="F63" s="79"/>
      <c r="G63" s="96"/>
      <c r="H63" s="132" t="s">
        <v>638</v>
      </c>
      <c r="I63" s="7"/>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3" customFormat="1" ht="37" thickTop="1" x14ac:dyDescent="0.2">
      <c r="A64" s="270" t="s">
        <v>8</v>
      </c>
      <c r="B64" s="270" t="s">
        <v>37</v>
      </c>
      <c r="C64" s="62" t="s">
        <v>218</v>
      </c>
      <c r="D64" s="62" t="s">
        <v>65</v>
      </c>
      <c r="E64" s="67" t="s">
        <v>311</v>
      </c>
      <c r="F64" s="81" t="s">
        <v>524</v>
      </c>
      <c r="G64" s="96"/>
      <c r="H64" s="130" t="s">
        <v>638</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243"/>
    </row>
    <row r="65" spans="1:19" s="93" customFormat="1" ht="198" x14ac:dyDescent="0.2">
      <c r="A65" s="266"/>
      <c r="B65" s="266"/>
      <c r="C65" s="62" t="s">
        <v>219</v>
      </c>
      <c r="D65" s="62" t="s">
        <v>65</v>
      </c>
      <c r="E65" s="67" t="s">
        <v>312</v>
      </c>
      <c r="F65" s="81" t="s">
        <v>113</v>
      </c>
      <c r="G65" s="96"/>
      <c r="H65" s="131" t="s">
        <v>639</v>
      </c>
      <c r="I65" s="3" t="s">
        <v>796</v>
      </c>
      <c r="J65" s="156" t="s">
        <v>8</v>
      </c>
      <c r="K65" s="156">
        <f t="shared" si="3"/>
        <v>1</v>
      </c>
      <c r="L65" s="156">
        <f t="shared" si="0"/>
        <v>0</v>
      </c>
      <c r="M65" s="156">
        <f t="shared" si="1"/>
        <v>0</v>
      </c>
      <c r="N65" s="156">
        <f t="shared" si="2"/>
        <v>0</v>
      </c>
      <c r="O65" s="156">
        <f t="shared" si="4"/>
        <v>0</v>
      </c>
      <c r="P65" s="156">
        <f t="shared" si="5"/>
        <v>0</v>
      </c>
      <c r="Q65" s="156">
        <f t="shared" si="6"/>
        <v>0</v>
      </c>
      <c r="R65" s="156">
        <f t="shared" si="7"/>
        <v>0</v>
      </c>
      <c r="S65" s="238"/>
    </row>
    <row r="66" spans="1:19" s="93" customFormat="1" ht="20" x14ac:dyDescent="0.2">
      <c r="A66" s="266"/>
      <c r="B66" s="266"/>
      <c r="C66" s="62" t="s">
        <v>220</v>
      </c>
      <c r="D66" s="62" t="s">
        <v>65</v>
      </c>
      <c r="E66" s="67" t="s">
        <v>313</v>
      </c>
      <c r="F66" s="81" t="s">
        <v>114</v>
      </c>
      <c r="G66" s="96"/>
      <c r="H66" s="131" t="s">
        <v>638</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66"/>
      <c r="B67" s="266"/>
      <c r="C67" s="62" t="s">
        <v>221</v>
      </c>
      <c r="D67" s="62" t="s">
        <v>65</v>
      </c>
      <c r="E67" s="67" t="s">
        <v>314</v>
      </c>
      <c r="F67" s="81" t="s">
        <v>115</v>
      </c>
      <c r="G67" s="96"/>
      <c r="H67" s="131" t="s">
        <v>638</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3"/>
    </row>
    <row r="68" spans="1:19" s="93" customFormat="1" ht="54" x14ac:dyDescent="0.2">
      <c r="A68" s="266"/>
      <c r="B68" s="266"/>
      <c r="C68" s="62" t="s">
        <v>222</v>
      </c>
      <c r="D68" s="62" t="s">
        <v>66</v>
      </c>
      <c r="E68" s="67" t="s">
        <v>315</v>
      </c>
      <c r="F68" s="81" t="s">
        <v>116</v>
      </c>
      <c r="G68" s="96"/>
      <c r="H68" s="131" t="s">
        <v>638</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3" customFormat="1" ht="36" x14ac:dyDescent="0.2">
      <c r="A69" s="266"/>
      <c r="B69" s="266"/>
      <c r="C69" s="62" t="s">
        <v>223</v>
      </c>
      <c r="D69" s="62" t="s">
        <v>66</v>
      </c>
      <c r="E69" s="82" t="s">
        <v>316</v>
      </c>
      <c r="F69" s="83" t="s">
        <v>117</v>
      </c>
      <c r="G69" s="96"/>
      <c r="H69" s="133" t="s">
        <v>638</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66"/>
      <c r="B70" s="266"/>
      <c r="C70" s="52" t="s">
        <v>549</v>
      </c>
      <c r="D70" s="52" t="s">
        <v>65</v>
      </c>
      <c r="E70" s="55" t="s">
        <v>537</v>
      </c>
      <c r="F70" s="83"/>
      <c r="G70" s="96"/>
      <c r="H70" s="133" t="s">
        <v>638</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66"/>
      <c r="B71" s="266"/>
      <c r="C71" s="52" t="s">
        <v>550</v>
      </c>
      <c r="D71" s="52" t="s">
        <v>66</v>
      </c>
      <c r="E71" s="55" t="s">
        <v>538</v>
      </c>
      <c r="F71" s="83"/>
      <c r="G71" s="96"/>
      <c r="H71" s="133" t="s">
        <v>638</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21" thickBot="1" x14ac:dyDescent="0.25">
      <c r="A72" s="266"/>
      <c r="B72" s="266"/>
      <c r="C72" s="62" t="s">
        <v>463</v>
      </c>
      <c r="D72" s="62" t="s">
        <v>390</v>
      </c>
      <c r="E72" s="82" t="s">
        <v>458</v>
      </c>
      <c r="F72" s="83"/>
      <c r="G72" s="96"/>
      <c r="H72" s="132" t="s">
        <v>638</v>
      </c>
      <c r="I72" s="7"/>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7" customFormat="1" ht="21" thickTop="1" x14ac:dyDescent="0.2">
      <c r="A73" s="267" t="s">
        <v>9</v>
      </c>
      <c r="B73" s="267" t="s">
        <v>38</v>
      </c>
      <c r="C73" s="80" t="s">
        <v>195</v>
      </c>
      <c r="D73" s="80" t="s">
        <v>65</v>
      </c>
      <c r="E73" s="71" t="s">
        <v>293</v>
      </c>
      <c r="F73" s="72" t="s">
        <v>95</v>
      </c>
      <c r="G73" s="109"/>
      <c r="H73" s="102" t="str">
        <f>IF(ISBLANK(H21),"Waiting",H21)</f>
        <v>No</v>
      </c>
      <c r="I73" s="126"/>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7"/>
    </row>
    <row r="74" spans="1:19" s="107" customFormat="1" ht="20" x14ac:dyDescent="0.2">
      <c r="A74" s="268"/>
      <c r="B74" s="268"/>
      <c r="C74" s="80" t="s">
        <v>196</v>
      </c>
      <c r="D74" s="80" t="s">
        <v>65</v>
      </c>
      <c r="E74" s="71" t="s">
        <v>294</v>
      </c>
      <c r="F74" s="72" t="s">
        <v>96</v>
      </c>
      <c r="G74" s="109"/>
      <c r="H74" s="108" t="str">
        <f>IF(ISBLANK(H22),"Waiting",H22)</f>
        <v>No</v>
      </c>
      <c r="I74" s="128"/>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9"/>
    </row>
    <row r="75" spans="1:19" s="107" customFormat="1" ht="20" x14ac:dyDescent="0.2">
      <c r="A75" s="268"/>
      <c r="B75" s="268"/>
      <c r="C75" s="80" t="s">
        <v>197</v>
      </c>
      <c r="D75" s="80" t="s">
        <v>65</v>
      </c>
      <c r="E75" s="71" t="s">
        <v>295</v>
      </c>
      <c r="F75" s="72" t="s">
        <v>97</v>
      </c>
      <c r="G75" s="109"/>
      <c r="H75" s="108" t="str">
        <f>IF(ISBLANK(H23),"Waiting",H23)</f>
        <v>No</v>
      </c>
      <c r="I75" s="128"/>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9"/>
    </row>
    <row r="76" spans="1:19" s="107" customFormat="1" ht="54" x14ac:dyDescent="0.2">
      <c r="A76" s="268"/>
      <c r="B76" s="268"/>
      <c r="C76" s="80" t="s">
        <v>198</v>
      </c>
      <c r="D76" s="80" t="s">
        <v>65</v>
      </c>
      <c r="E76" s="71" t="s">
        <v>296</v>
      </c>
      <c r="F76" s="72" t="s">
        <v>98</v>
      </c>
      <c r="G76" s="109"/>
      <c r="H76" s="108" t="str">
        <f>IF(ISBLANK(H24),"Waiting",H24)</f>
        <v>No</v>
      </c>
      <c r="I76" s="128"/>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9"/>
    </row>
    <row r="77" spans="1:19" s="107" customFormat="1" ht="20" x14ac:dyDescent="0.2">
      <c r="A77" s="268"/>
      <c r="B77" s="268"/>
      <c r="C77" s="220" t="s">
        <v>211</v>
      </c>
      <c r="D77" s="220" t="s">
        <v>65</v>
      </c>
      <c r="E77" s="221" t="s">
        <v>592</v>
      </c>
      <c r="F77" s="222" t="s">
        <v>107</v>
      </c>
      <c r="G77" s="109"/>
      <c r="H77" s="108" t="str">
        <f>IF(ISBLANK(H45),"Waiting",H45)</f>
        <v>No</v>
      </c>
      <c r="I77" s="128"/>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9"/>
    </row>
    <row r="78" spans="1:19" s="93" customFormat="1" ht="54" x14ac:dyDescent="0.2">
      <c r="A78" s="268"/>
      <c r="B78" s="268"/>
      <c r="C78" s="84" t="s">
        <v>224</v>
      </c>
      <c r="D78" s="84" t="s">
        <v>65</v>
      </c>
      <c r="E78" s="85" t="s">
        <v>317</v>
      </c>
      <c r="F78" s="86" t="s">
        <v>525</v>
      </c>
      <c r="G78" s="110"/>
      <c r="H78" s="131" t="s">
        <v>638</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36" x14ac:dyDescent="0.2">
      <c r="A79" s="268"/>
      <c r="B79" s="268"/>
      <c r="C79" s="57" t="s">
        <v>225</v>
      </c>
      <c r="D79" s="57" t="s">
        <v>65</v>
      </c>
      <c r="E79" s="85" t="s">
        <v>318</v>
      </c>
      <c r="F79" s="86" t="s">
        <v>118</v>
      </c>
      <c r="G79" s="96"/>
      <c r="H79" s="131" t="s">
        <v>638</v>
      </c>
      <c r="I79" s="3"/>
      <c r="J79" s="161" t="s">
        <v>9</v>
      </c>
      <c r="K79" s="156">
        <f t="shared" si="11"/>
        <v>0</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36" x14ac:dyDescent="0.2">
      <c r="A80" s="268"/>
      <c r="B80" s="268"/>
      <c r="C80" s="57" t="s">
        <v>226</v>
      </c>
      <c r="D80" s="57" t="s">
        <v>66</v>
      </c>
      <c r="E80" s="85" t="s">
        <v>319</v>
      </c>
      <c r="F80" s="86" t="s">
        <v>119</v>
      </c>
      <c r="G80" s="96"/>
      <c r="H80" s="133" t="s">
        <v>638</v>
      </c>
      <c r="I80" s="9"/>
      <c r="J80" s="161" t="s">
        <v>9</v>
      </c>
      <c r="K80" s="156">
        <f t="shared" si="11"/>
        <v>0</v>
      </c>
      <c r="L80" s="156">
        <f t="shared" si="8"/>
        <v>0</v>
      </c>
      <c r="M80" s="156">
        <f t="shared" si="9"/>
        <v>0</v>
      </c>
      <c r="N80" s="156">
        <f t="shared" si="10"/>
        <v>0</v>
      </c>
      <c r="O80" s="156">
        <f t="shared" si="12"/>
        <v>0</v>
      </c>
      <c r="P80" s="156">
        <f t="shared" si="13"/>
        <v>0</v>
      </c>
      <c r="Q80" s="156">
        <f t="shared" si="14"/>
        <v>0</v>
      </c>
      <c r="R80" s="156">
        <f t="shared" si="15"/>
        <v>0</v>
      </c>
      <c r="S80" s="10"/>
    </row>
    <row r="81" spans="1:19" s="93" customFormat="1" ht="36" x14ac:dyDescent="0.2">
      <c r="A81" s="268"/>
      <c r="B81" s="268"/>
      <c r="C81" s="186" t="s">
        <v>551</v>
      </c>
      <c r="D81" s="187" t="s">
        <v>65</v>
      </c>
      <c r="E81" s="188" t="s">
        <v>537</v>
      </c>
      <c r="F81" s="86"/>
      <c r="G81" s="96"/>
      <c r="H81" s="133" t="s">
        <v>638</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68"/>
      <c r="B82" s="268"/>
      <c r="C82" s="189" t="s">
        <v>552</v>
      </c>
      <c r="D82" s="190" t="s">
        <v>66</v>
      </c>
      <c r="E82" s="191" t="s">
        <v>538</v>
      </c>
      <c r="F82" s="86"/>
      <c r="G82" s="96"/>
      <c r="H82" s="133" t="s">
        <v>638</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199" thickBot="1" x14ac:dyDescent="0.25">
      <c r="A83" s="268"/>
      <c r="B83" s="268"/>
      <c r="C83" s="57" t="s">
        <v>464</v>
      </c>
      <c r="D83" s="57" t="s">
        <v>390</v>
      </c>
      <c r="E83" s="85" t="s">
        <v>458</v>
      </c>
      <c r="F83" s="86"/>
      <c r="G83" s="96"/>
      <c r="H83" s="132" t="s">
        <v>639</v>
      </c>
      <c r="I83" s="7" t="s">
        <v>859</v>
      </c>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245"/>
    </row>
    <row r="84" spans="1:19" s="93" customFormat="1" ht="55" thickTop="1" x14ac:dyDescent="0.2">
      <c r="A84" s="270" t="s">
        <v>10</v>
      </c>
      <c r="B84" s="275" t="s">
        <v>41</v>
      </c>
      <c r="C84" s="62" t="s">
        <v>227</v>
      </c>
      <c r="D84" s="62" t="s">
        <v>65</v>
      </c>
      <c r="E84" s="67" t="s">
        <v>331</v>
      </c>
      <c r="F84" s="81" t="s">
        <v>120</v>
      </c>
      <c r="G84" s="96"/>
      <c r="H84" s="131" t="s">
        <v>638</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6"/>
    </row>
    <row r="85" spans="1:19" s="93" customFormat="1" ht="54" x14ac:dyDescent="0.2">
      <c r="A85" s="266"/>
      <c r="B85" s="276"/>
      <c r="C85" s="62" t="s">
        <v>228</v>
      </c>
      <c r="D85" s="62" t="s">
        <v>65</v>
      </c>
      <c r="E85" s="67" t="s">
        <v>332</v>
      </c>
      <c r="F85" s="81" t="s">
        <v>121</v>
      </c>
      <c r="G85" s="96"/>
      <c r="H85" s="131" t="s">
        <v>638</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66"/>
      <c r="B86" s="276"/>
      <c r="C86" s="220" t="s">
        <v>211</v>
      </c>
      <c r="D86" s="220" t="s">
        <v>65</v>
      </c>
      <c r="E86" s="218" t="s">
        <v>592</v>
      </c>
      <c r="F86" s="219" t="s">
        <v>107</v>
      </c>
      <c r="G86" s="109"/>
      <c r="H86" s="108" t="str">
        <f>IF(ISBLANK(H45),"Waiting",H45)</f>
        <v>No</v>
      </c>
      <c r="I86" s="128"/>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9"/>
    </row>
    <row r="87" spans="1:19" s="93" customFormat="1" ht="36" x14ac:dyDescent="0.2">
      <c r="A87" s="266"/>
      <c r="B87" s="276"/>
      <c r="C87" s="62" t="s">
        <v>229</v>
      </c>
      <c r="D87" s="62" t="s">
        <v>65</v>
      </c>
      <c r="E87" s="87" t="s">
        <v>320</v>
      </c>
      <c r="F87" s="88" t="s">
        <v>122</v>
      </c>
      <c r="G87" s="96"/>
      <c r="H87" s="131" t="s">
        <v>638</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54" x14ac:dyDescent="0.2">
      <c r="A88" s="266"/>
      <c r="B88" s="276"/>
      <c r="C88" s="80" t="s">
        <v>224</v>
      </c>
      <c r="D88" s="80" t="s">
        <v>65</v>
      </c>
      <c r="E88" s="75" t="s">
        <v>317</v>
      </c>
      <c r="F88" s="76" t="s">
        <v>525</v>
      </c>
      <c r="G88" s="109"/>
      <c r="H88" s="108" t="str">
        <f>IF(ISBLANK(H78),"Waiting",H78)</f>
        <v>No</v>
      </c>
      <c r="I88" s="128"/>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9"/>
    </row>
    <row r="89" spans="1:19" s="93" customFormat="1" ht="72" x14ac:dyDescent="0.2">
      <c r="A89" s="266"/>
      <c r="B89" s="276"/>
      <c r="C89" s="62" t="s">
        <v>230</v>
      </c>
      <c r="D89" s="62" t="s">
        <v>65</v>
      </c>
      <c r="E89" s="67" t="s">
        <v>333</v>
      </c>
      <c r="F89" s="81" t="s">
        <v>123</v>
      </c>
      <c r="G89" s="96"/>
      <c r="H89" s="131" t="s">
        <v>638</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6"/>
    </row>
    <row r="90" spans="1:19" s="93" customFormat="1" ht="36" x14ac:dyDescent="0.2">
      <c r="A90" s="266"/>
      <c r="B90" s="276"/>
      <c r="C90" s="220" t="s">
        <v>212</v>
      </c>
      <c r="D90" s="220" t="s">
        <v>65</v>
      </c>
      <c r="E90" s="218" t="s">
        <v>602</v>
      </c>
      <c r="F90" s="218" t="s">
        <v>108</v>
      </c>
      <c r="G90" s="96"/>
      <c r="H90" s="108"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238"/>
    </row>
    <row r="91" spans="1:19" s="93" customFormat="1" ht="36" x14ac:dyDescent="0.2">
      <c r="A91" s="266"/>
      <c r="B91" s="276"/>
      <c r="C91" s="52" t="s">
        <v>603</v>
      </c>
      <c r="D91" s="52" t="s">
        <v>65</v>
      </c>
      <c r="E91" s="87" t="s">
        <v>604</v>
      </c>
      <c r="F91" s="87" t="s">
        <v>605</v>
      </c>
      <c r="G91" s="96"/>
      <c r="H91" s="131" t="s">
        <v>638</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3" customFormat="1" ht="54" x14ac:dyDescent="0.2">
      <c r="A92" s="266"/>
      <c r="B92" s="276"/>
      <c r="C92" s="62" t="s">
        <v>231</v>
      </c>
      <c r="D92" s="62" t="s">
        <v>66</v>
      </c>
      <c r="E92" s="87" t="s">
        <v>334</v>
      </c>
      <c r="F92" s="88" t="s">
        <v>124</v>
      </c>
      <c r="G92" s="96"/>
      <c r="H92" s="131" t="s">
        <v>638</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6"/>
    </row>
    <row r="93" spans="1:19" s="93" customFormat="1" ht="36" x14ac:dyDescent="0.2">
      <c r="A93" s="266"/>
      <c r="B93" s="276"/>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66"/>
      <c r="B94" s="276"/>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66"/>
      <c r="B95" s="276"/>
      <c r="C95" s="193" t="s">
        <v>553</v>
      </c>
      <c r="D95" s="194" t="s">
        <v>65</v>
      </c>
      <c r="E95" s="195" t="s">
        <v>537</v>
      </c>
      <c r="F95" s="192"/>
      <c r="G95" s="101"/>
      <c r="H95" s="131" t="s">
        <v>638</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66"/>
      <c r="B96" s="276"/>
      <c r="C96" s="196" t="s">
        <v>554</v>
      </c>
      <c r="D96" s="197" t="s">
        <v>66</v>
      </c>
      <c r="E96" s="198" t="s">
        <v>538</v>
      </c>
      <c r="F96" s="192"/>
      <c r="G96" s="101"/>
      <c r="H96" s="131" t="s">
        <v>638</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20" s="93" customFormat="1" ht="271" thickBot="1" x14ac:dyDescent="0.25">
      <c r="A97" s="274"/>
      <c r="B97" s="277"/>
      <c r="C97" s="62" t="s">
        <v>465</v>
      </c>
      <c r="D97" s="62" t="s">
        <v>390</v>
      </c>
      <c r="E97" s="87" t="s">
        <v>458</v>
      </c>
      <c r="F97" s="88"/>
      <c r="G97" s="101"/>
      <c r="H97" s="131" t="s">
        <v>639</v>
      </c>
      <c r="I97" s="136" t="s">
        <v>835</v>
      </c>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244"/>
    </row>
    <row r="98" spans="1:20" s="93" customFormat="1" ht="409.6" thickTop="1" x14ac:dyDescent="0.2">
      <c r="A98" s="267" t="s">
        <v>11</v>
      </c>
      <c r="B98" s="267" t="s">
        <v>42</v>
      </c>
      <c r="C98" s="57" t="s">
        <v>232</v>
      </c>
      <c r="D98" s="57" t="s">
        <v>65</v>
      </c>
      <c r="E98" s="78" t="s">
        <v>335</v>
      </c>
      <c r="F98" s="79" t="s">
        <v>125</v>
      </c>
      <c r="G98" s="111"/>
      <c r="H98" s="130" t="s">
        <v>639</v>
      </c>
      <c r="I98" s="4" t="s">
        <v>838</v>
      </c>
      <c r="J98" s="155" t="s">
        <v>11</v>
      </c>
      <c r="K98" s="155">
        <f t="shared" si="11"/>
        <v>1</v>
      </c>
      <c r="L98" s="155">
        <f t="shared" si="8"/>
        <v>0</v>
      </c>
      <c r="M98" s="155">
        <f t="shared" si="9"/>
        <v>0</v>
      </c>
      <c r="N98" s="155">
        <f t="shared" si="10"/>
        <v>0</v>
      </c>
      <c r="O98" s="157">
        <f t="shared" si="12"/>
        <v>0</v>
      </c>
      <c r="P98" s="157">
        <f t="shared" si="13"/>
        <v>0</v>
      </c>
      <c r="Q98" s="157">
        <f t="shared" si="14"/>
        <v>0</v>
      </c>
      <c r="R98" s="157">
        <f t="shared" si="15"/>
        <v>0</v>
      </c>
      <c r="S98" s="241" t="s">
        <v>836</v>
      </c>
    </row>
    <row r="99" spans="1:20" s="93" customFormat="1" ht="54" x14ac:dyDescent="0.2">
      <c r="A99" s="268"/>
      <c r="B99" s="268"/>
      <c r="C99" s="57" t="s">
        <v>233</v>
      </c>
      <c r="D99" s="57" t="s">
        <v>65</v>
      </c>
      <c r="E99" s="78" t="s">
        <v>336</v>
      </c>
      <c r="F99" s="79" t="s">
        <v>584</v>
      </c>
      <c r="G99" s="111"/>
      <c r="H99" s="131" t="s">
        <v>638</v>
      </c>
      <c r="I99" s="3"/>
      <c r="J99" s="156" t="s">
        <v>11</v>
      </c>
      <c r="K99" s="156">
        <f t="shared" si="11"/>
        <v>0</v>
      </c>
      <c r="L99" s="156">
        <f t="shared" si="8"/>
        <v>0</v>
      </c>
      <c r="M99" s="156">
        <f t="shared" si="9"/>
        <v>0</v>
      </c>
      <c r="N99" s="156">
        <f t="shared" si="10"/>
        <v>0</v>
      </c>
      <c r="O99" s="156">
        <f t="shared" si="12"/>
        <v>0</v>
      </c>
      <c r="P99" s="156">
        <f t="shared" si="13"/>
        <v>0</v>
      </c>
      <c r="Q99" s="156">
        <f t="shared" si="14"/>
        <v>0</v>
      </c>
      <c r="R99" s="156">
        <f t="shared" si="15"/>
        <v>0</v>
      </c>
      <c r="S99" s="6"/>
    </row>
    <row r="100" spans="1:20" s="93" customFormat="1" ht="36" x14ac:dyDescent="0.2">
      <c r="A100" s="268"/>
      <c r="B100" s="268"/>
      <c r="C100" s="57" t="s">
        <v>234</v>
      </c>
      <c r="D100" s="57" t="s">
        <v>65</v>
      </c>
      <c r="E100" s="78" t="s">
        <v>337</v>
      </c>
      <c r="F100" s="79" t="s">
        <v>127</v>
      </c>
      <c r="G100" s="111"/>
      <c r="H100" s="131" t="s">
        <v>638</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20" s="93" customFormat="1" ht="20" x14ac:dyDescent="0.2">
      <c r="A101" s="268"/>
      <c r="B101" s="268"/>
      <c r="C101" s="57" t="s">
        <v>235</v>
      </c>
      <c r="D101" s="57" t="s">
        <v>65</v>
      </c>
      <c r="E101" s="78" t="s">
        <v>338</v>
      </c>
      <c r="F101" s="79" t="s">
        <v>128</v>
      </c>
      <c r="G101" s="111"/>
      <c r="H101" s="131" t="s">
        <v>638</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6"/>
    </row>
    <row r="102" spans="1:20" s="93" customFormat="1" ht="144" x14ac:dyDescent="0.2">
      <c r="A102" s="268"/>
      <c r="B102" s="268"/>
      <c r="C102" s="57" t="s">
        <v>236</v>
      </c>
      <c r="D102" s="57" t="s">
        <v>65</v>
      </c>
      <c r="E102" s="78" t="s">
        <v>339</v>
      </c>
      <c r="F102" s="79" t="s">
        <v>129</v>
      </c>
      <c r="G102" s="111"/>
      <c r="H102" s="131" t="s">
        <v>639</v>
      </c>
      <c r="I102" s="3" t="s">
        <v>755</v>
      </c>
      <c r="J102" s="156" t="s">
        <v>11</v>
      </c>
      <c r="K102" s="156">
        <f t="shared" si="11"/>
        <v>1</v>
      </c>
      <c r="L102" s="156">
        <f t="shared" si="8"/>
        <v>0</v>
      </c>
      <c r="M102" s="156">
        <f t="shared" si="9"/>
        <v>0</v>
      </c>
      <c r="N102" s="156">
        <f t="shared" si="10"/>
        <v>0</v>
      </c>
      <c r="O102" s="156">
        <f t="shared" si="12"/>
        <v>0</v>
      </c>
      <c r="P102" s="156">
        <f t="shared" si="13"/>
        <v>0</v>
      </c>
      <c r="Q102" s="156">
        <f t="shared" si="14"/>
        <v>0</v>
      </c>
      <c r="R102" s="156">
        <f t="shared" si="15"/>
        <v>0</v>
      </c>
      <c r="S102" s="6"/>
    </row>
    <row r="103" spans="1:20" s="93" customFormat="1" ht="108" x14ac:dyDescent="0.2">
      <c r="A103" s="268"/>
      <c r="B103" s="268"/>
      <c r="C103" s="57" t="s">
        <v>237</v>
      </c>
      <c r="D103" s="57" t="s">
        <v>65</v>
      </c>
      <c r="E103" s="78" t="s">
        <v>340</v>
      </c>
      <c r="F103" s="79" t="s">
        <v>130</v>
      </c>
      <c r="G103" s="111"/>
      <c r="H103" s="131" t="s">
        <v>639</v>
      </c>
      <c r="I103" s="3" t="s">
        <v>762</v>
      </c>
      <c r="J103" s="156" t="s">
        <v>11</v>
      </c>
      <c r="K103" s="156">
        <f t="shared" si="11"/>
        <v>1</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126" x14ac:dyDescent="0.2">
      <c r="A104" s="268"/>
      <c r="B104" s="268"/>
      <c r="C104" s="57" t="s">
        <v>238</v>
      </c>
      <c r="D104" s="57" t="s">
        <v>65</v>
      </c>
      <c r="E104" s="78" t="s">
        <v>341</v>
      </c>
      <c r="F104" s="79" t="s">
        <v>131</v>
      </c>
      <c r="G104" s="111"/>
      <c r="H104" s="133" t="s">
        <v>639</v>
      </c>
      <c r="I104" s="9" t="s">
        <v>763</v>
      </c>
      <c r="J104" s="156" t="s">
        <v>11</v>
      </c>
      <c r="K104" s="156">
        <f t="shared" si="11"/>
        <v>1</v>
      </c>
      <c r="L104" s="156">
        <f t="shared" si="8"/>
        <v>0</v>
      </c>
      <c r="M104" s="156">
        <f t="shared" si="9"/>
        <v>0</v>
      </c>
      <c r="N104" s="156">
        <f t="shared" si="10"/>
        <v>0</v>
      </c>
      <c r="O104" s="156">
        <f t="shared" si="12"/>
        <v>0</v>
      </c>
      <c r="P104" s="156">
        <f t="shared" si="13"/>
        <v>0</v>
      </c>
      <c r="Q104" s="156">
        <f t="shared" si="14"/>
        <v>0</v>
      </c>
      <c r="R104" s="156">
        <f t="shared" si="15"/>
        <v>0</v>
      </c>
      <c r="S104" s="239"/>
    </row>
    <row r="105" spans="1:20" s="93" customFormat="1" ht="90" x14ac:dyDescent="0.2">
      <c r="A105" s="268"/>
      <c r="B105" s="268"/>
      <c r="C105" s="225" t="s">
        <v>583</v>
      </c>
      <c r="D105" s="225" t="s">
        <v>65</v>
      </c>
      <c r="E105" s="226" t="s">
        <v>617</v>
      </c>
      <c r="F105" s="79" t="s">
        <v>585</v>
      </c>
      <c r="G105" s="111"/>
      <c r="H105" s="133" t="s">
        <v>639</v>
      </c>
      <c r="I105" s="9" t="s">
        <v>764</v>
      </c>
      <c r="J105" s="156" t="s">
        <v>11</v>
      </c>
      <c r="K105" s="156">
        <f t="shared" si="11"/>
        <v>1</v>
      </c>
      <c r="L105" s="156">
        <f t="shared" si="8"/>
        <v>0</v>
      </c>
      <c r="M105" s="156">
        <f t="shared" si="9"/>
        <v>0</v>
      </c>
      <c r="N105" s="156">
        <f t="shared" si="10"/>
        <v>0</v>
      </c>
      <c r="O105" s="156">
        <f t="shared" si="12"/>
        <v>0</v>
      </c>
      <c r="P105" s="156">
        <f t="shared" si="13"/>
        <v>0</v>
      </c>
      <c r="Q105" s="156">
        <f t="shared" si="14"/>
        <v>0</v>
      </c>
      <c r="R105" s="156">
        <f t="shared" si="15"/>
        <v>0</v>
      </c>
      <c r="S105" s="10"/>
    </row>
    <row r="106" spans="1:20" s="93" customFormat="1" ht="36" x14ac:dyDescent="0.2">
      <c r="A106" s="268"/>
      <c r="B106" s="268"/>
      <c r="C106" s="186" t="s">
        <v>555</v>
      </c>
      <c r="D106" s="187" t="s">
        <v>65</v>
      </c>
      <c r="E106" s="188" t="s">
        <v>537</v>
      </c>
      <c r="F106" s="79"/>
      <c r="G106" s="111"/>
      <c r="H106" s="133" t="s">
        <v>638</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68"/>
      <c r="B107" s="268"/>
      <c r="C107" s="205" t="s">
        <v>574</v>
      </c>
      <c r="D107" s="206" t="s">
        <v>66</v>
      </c>
      <c r="E107" s="207" t="s">
        <v>538</v>
      </c>
      <c r="F107" s="79"/>
      <c r="G107" s="111"/>
      <c r="H107" s="133" t="s">
        <v>638</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21" thickBot="1" x14ac:dyDescent="0.25">
      <c r="A108" s="268"/>
      <c r="B108" s="268"/>
      <c r="C108" s="57" t="s">
        <v>466</v>
      </c>
      <c r="D108" s="57" t="s">
        <v>390</v>
      </c>
      <c r="E108" s="78" t="s">
        <v>458</v>
      </c>
      <c r="F108" s="79"/>
      <c r="G108" s="111"/>
      <c r="H108" s="132" t="s">
        <v>638</v>
      </c>
      <c r="I108" s="7"/>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20" s="100" customFormat="1" ht="55" thickTop="1" x14ac:dyDescent="0.2">
      <c r="A109" s="270" t="s">
        <v>12</v>
      </c>
      <c r="B109" s="270" t="s">
        <v>43</v>
      </c>
      <c r="C109" s="69" t="s">
        <v>239</v>
      </c>
      <c r="D109" s="69" t="s">
        <v>65</v>
      </c>
      <c r="E109" s="53" t="s">
        <v>321</v>
      </c>
      <c r="F109" s="54" t="s">
        <v>526</v>
      </c>
      <c r="G109" s="111"/>
      <c r="H109" s="130" t="s">
        <v>638</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36" x14ac:dyDescent="0.2">
      <c r="A110" s="266"/>
      <c r="B110" s="266"/>
      <c r="C110" s="69" t="s">
        <v>240</v>
      </c>
      <c r="D110" s="69" t="s">
        <v>65</v>
      </c>
      <c r="E110" s="53" t="s">
        <v>322</v>
      </c>
      <c r="F110" s="54" t="s">
        <v>132</v>
      </c>
      <c r="G110" s="96"/>
      <c r="H110" s="131" t="s">
        <v>638</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90" x14ac:dyDescent="0.2">
      <c r="A111" s="266"/>
      <c r="B111" s="266"/>
      <c r="C111" s="69" t="s">
        <v>241</v>
      </c>
      <c r="D111" s="69" t="s">
        <v>65</v>
      </c>
      <c r="E111" s="53" t="s">
        <v>323</v>
      </c>
      <c r="F111" s="54" t="s">
        <v>527</v>
      </c>
      <c r="G111" s="96"/>
      <c r="H111" s="131" t="s">
        <v>638</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20" s="93" customFormat="1" ht="36" x14ac:dyDescent="0.2">
      <c r="A112" s="266"/>
      <c r="B112" s="266"/>
      <c r="C112" s="69" t="s">
        <v>242</v>
      </c>
      <c r="D112" s="69" t="s">
        <v>65</v>
      </c>
      <c r="E112" s="53" t="s">
        <v>342</v>
      </c>
      <c r="F112" s="54" t="s">
        <v>133</v>
      </c>
      <c r="G112" s="96"/>
      <c r="H112" s="131" t="s">
        <v>638</v>
      </c>
      <c r="I112" s="3"/>
      <c r="J112" s="156" t="s">
        <v>12</v>
      </c>
      <c r="K112" s="156">
        <f t="shared" si="11"/>
        <v>0</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66"/>
      <c r="B113" s="266"/>
      <c r="C113" s="69" t="s">
        <v>243</v>
      </c>
      <c r="D113" s="69" t="s">
        <v>65</v>
      </c>
      <c r="E113" s="53" t="s">
        <v>343</v>
      </c>
      <c r="F113" s="54" t="s">
        <v>134</v>
      </c>
      <c r="G113" s="96"/>
      <c r="H113" s="131" t="s">
        <v>638</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66"/>
      <c r="B114" s="266"/>
      <c r="C114" s="69" t="s">
        <v>244</v>
      </c>
      <c r="D114" s="69" t="s">
        <v>65</v>
      </c>
      <c r="E114" s="53" t="s">
        <v>324</v>
      </c>
      <c r="F114" s="54" t="s">
        <v>135</v>
      </c>
      <c r="G114" s="96"/>
      <c r="H114" s="131" t="s">
        <v>638</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66"/>
      <c r="B115" s="266"/>
      <c r="C115" s="62" t="s">
        <v>245</v>
      </c>
      <c r="D115" s="62" t="s">
        <v>65</v>
      </c>
      <c r="E115" s="67" t="s">
        <v>344</v>
      </c>
      <c r="F115" s="81" t="s">
        <v>136</v>
      </c>
      <c r="G115" s="96"/>
      <c r="H115" s="131" t="s">
        <v>638</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36" x14ac:dyDescent="0.2">
      <c r="A116" s="266"/>
      <c r="B116" s="266"/>
      <c r="C116" s="52" t="s">
        <v>246</v>
      </c>
      <c r="D116" s="52" t="s">
        <v>66</v>
      </c>
      <c r="E116" s="87" t="s">
        <v>345</v>
      </c>
      <c r="F116" s="88" t="s">
        <v>137</v>
      </c>
      <c r="G116" s="96"/>
      <c r="H116" s="133" t="s">
        <v>638</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19" s="93" customFormat="1" ht="36" x14ac:dyDescent="0.2">
      <c r="A117" s="266"/>
      <c r="B117" s="266"/>
      <c r="C117" s="193" t="s">
        <v>556</v>
      </c>
      <c r="D117" s="194" t="s">
        <v>65</v>
      </c>
      <c r="E117" s="195" t="s">
        <v>537</v>
      </c>
      <c r="F117" s="88"/>
      <c r="G117" s="96"/>
      <c r="H117" s="133" t="s">
        <v>638</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66"/>
      <c r="B118" s="266"/>
      <c r="C118" s="196" t="s">
        <v>557</v>
      </c>
      <c r="D118" s="197" t="s">
        <v>66</v>
      </c>
      <c r="E118" s="198" t="s">
        <v>538</v>
      </c>
      <c r="F118" s="88"/>
      <c r="G118" s="96"/>
      <c r="H118" s="133" t="s">
        <v>638</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163" thickBot="1" x14ac:dyDescent="0.25">
      <c r="A119" s="266"/>
      <c r="B119" s="266"/>
      <c r="C119" s="52" t="s">
        <v>467</v>
      </c>
      <c r="D119" s="52" t="s">
        <v>390</v>
      </c>
      <c r="E119" s="87" t="s">
        <v>458</v>
      </c>
      <c r="F119" s="88"/>
      <c r="G119" s="96"/>
      <c r="H119" s="132" t="s">
        <v>639</v>
      </c>
      <c r="I119" s="3" t="s">
        <v>768</v>
      </c>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245"/>
    </row>
    <row r="120" spans="1:19" s="103" customFormat="1" ht="41" customHeight="1" thickTop="1" x14ac:dyDescent="0.2">
      <c r="A120" s="267" t="s">
        <v>13</v>
      </c>
      <c r="B120" s="278" t="s">
        <v>44</v>
      </c>
      <c r="C120" s="65" t="s">
        <v>240</v>
      </c>
      <c r="D120" s="65" t="s">
        <v>65</v>
      </c>
      <c r="E120" s="66" t="s">
        <v>322</v>
      </c>
      <c r="F120" s="68" t="s">
        <v>132</v>
      </c>
      <c r="G120" s="101"/>
      <c r="H120" s="227" t="str">
        <f>IF(ISBLANK(H110),"Waiting",H110)</f>
        <v>No</v>
      </c>
      <c r="I120" s="211"/>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8"/>
    </row>
    <row r="121" spans="1:19" s="103" customFormat="1" ht="90" x14ac:dyDescent="0.2">
      <c r="A121" s="268"/>
      <c r="B121" s="279"/>
      <c r="C121" s="65" t="s">
        <v>241</v>
      </c>
      <c r="D121" s="65" t="s">
        <v>65</v>
      </c>
      <c r="E121" s="66" t="s">
        <v>323</v>
      </c>
      <c r="F121" s="68" t="s">
        <v>527</v>
      </c>
      <c r="G121" s="101"/>
      <c r="H121" s="104"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19" s="103" customFormat="1" ht="36" x14ac:dyDescent="0.2">
      <c r="A122" s="268"/>
      <c r="B122" s="279"/>
      <c r="C122" s="65" t="s">
        <v>242</v>
      </c>
      <c r="D122" s="65" t="s">
        <v>65</v>
      </c>
      <c r="E122" s="66" t="s">
        <v>342</v>
      </c>
      <c r="F122" s="68" t="s">
        <v>133</v>
      </c>
      <c r="G122" s="101"/>
      <c r="H122" s="104" t="str">
        <f>IF(ISBLANK(H112),"Waiting",H112)</f>
        <v>No</v>
      </c>
      <c r="I122" s="3"/>
      <c r="J122" s="156" t="s">
        <v>13</v>
      </c>
      <c r="K122" s="156">
        <f t="shared" si="11"/>
        <v>0</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36" x14ac:dyDescent="0.2">
      <c r="A123" s="268"/>
      <c r="B123" s="279"/>
      <c r="C123" s="57" t="s">
        <v>247</v>
      </c>
      <c r="D123" s="57" t="s">
        <v>65</v>
      </c>
      <c r="E123" s="78" t="s">
        <v>618</v>
      </c>
      <c r="F123" s="79" t="s">
        <v>138</v>
      </c>
      <c r="G123" s="96"/>
      <c r="H123" s="131" t="s">
        <v>638</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68"/>
      <c r="B124" s="279"/>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68"/>
      <c r="B125" s="279"/>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68"/>
      <c r="B126" s="279"/>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108" x14ac:dyDescent="0.2">
      <c r="A127" s="268"/>
      <c r="B127" s="279"/>
      <c r="C127" s="65" t="s">
        <v>237</v>
      </c>
      <c r="D127" s="65" t="s">
        <v>65</v>
      </c>
      <c r="E127" s="66" t="s">
        <v>340</v>
      </c>
      <c r="F127" s="68" t="s">
        <v>130</v>
      </c>
      <c r="G127" s="101"/>
      <c r="H127" s="104" t="str">
        <f>IF(ISBLANK(H103),"Waiting",H103)</f>
        <v>Yes</v>
      </c>
      <c r="I127" s="3" t="s">
        <v>762</v>
      </c>
      <c r="J127" s="156" t="s">
        <v>13</v>
      </c>
      <c r="K127" s="156">
        <f t="shared" si="11"/>
        <v>1</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68"/>
      <c r="B128" s="279"/>
      <c r="C128" s="199" t="s">
        <v>558</v>
      </c>
      <c r="D128" s="200" t="s">
        <v>65</v>
      </c>
      <c r="E128" s="201" t="s">
        <v>537</v>
      </c>
      <c r="F128" s="202"/>
      <c r="G128" s="101"/>
      <c r="H128" s="131" t="s">
        <v>638</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68"/>
      <c r="B129" s="279"/>
      <c r="C129" s="205" t="s">
        <v>575</v>
      </c>
      <c r="D129" s="206" t="s">
        <v>66</v>
      </c>
      <c r="E129" s="207" t="s">
        <v>538</v>
      </c>
      <c r="F129" s="202"/>
      <c r="G129" s="101"/>
      <c r="H129" s="133" t="s">
        <v>638</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21" thickBot="1" x14ac:dyDescent="0.25">
      <c r="A130" s="269"/>
      <c r="B130" s="280"/>
      <c r="C130" s="57" t="s">
        <v>468</v>
      </c>
      <c r="D130" s="57" t="s">
        <v>390</v>
      </c>
      <c r="E130" s="78" t="s">
        <v>458</v>
      </c>
      <c r="F130" s="79"/>
      <c r="G130" s="101"/>
      <c r="H130" s="133" t="s">
        <v>638</v>
      </c>
      <c r="I130" s="7"/>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3" customFormat="1" ht="55" thickTop="1" x14ac:dyDescent="0.2">
      <c r="A131" s="270" t="s">
        <v>14</v>
      </c>
      <c r="B131" s="270" t="s">
        <v>45</v>
      </c>
      <c r="C131" s="62" t="s">
        <v>248</v>
      </c>
      <c r="D131" s="62" t="s">
        <v>65</v>
      </c>
      <c r="E131" s="67" t="s">
        <v>346</v>
      </c>
      <c r="F131" s="81" t="s">
        <v>139</v>
      </c>
      <c r="G131" s="96"/>
      <c r="H131" s="130" t="s">
        <v>638</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90" x14ac:dyDescent="0.2">
      <c r="A132" s="266"/>
      <c r="B132" s="266"/>
      <c r="C132" s="80" t="s">
        <v>241</v>
      </c>
      <c r="D132" s="80" t="s">
        <v>65</v>
      </c>
      <c r="E132" s="75" t="s">
        <v>323</v>
      </c>
      <c r="F132" s="76" t="s">
        <v>527</v>
      </c>
      <c r="G132" s="109"/>
      <c r="H132" s="104"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9"/>
    </row>
    <row r="133" spans="1:19" s="93" customFormat="1" ht="36" x14ac:dyDescent="0.2">
      <c r="A133" s="266"/>
      <c r="B133" s="266"/>
      <c r="C133" s="193" t="s">
        <v>559</v>
      </c>
      <c r="D133" s="194" t="s">
        <v>65</v>
      </c>
      <c r="E133" s="195" t="s">
        <v>537</v>
      </c>
      <c r="F133" s="203"/>
      <c r="G133" s="109"/>
      <c r="H133" s="131" t="s">
        <v>638</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9"/>
    </row>
    <row r="134" spans="1:19" s="93" customFormat="1" ht="36" x14ac:dyDescent="0.2">
      <c r="A134" s="266"/>
      <c r="B134" s="266"/>
      <c r="C134" s="196" t="s">
        <v>576</v>
      </c>
      <c r="D134" s="197" t="s">
        <v>66</v>
      </c>
      <c r="E134" s="198" t="s">
        <v>538</v>
      </c>
      <c r="F134" s="203"/>
      <c r="G134" s="109"/>
      <c r="H134" s="131" t="s">
        <v>638</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9"/>
    </row>
    <row r="135" spans="1:19" s="93" customFormat="1" ht="55" thickBot="1" x14ac:dyDescent="0.25">
      <c r="A135" s="274"/>
      <c r="B135" s="274"/>
      <c r="C135" s="62" t="s">
        <v>469</v>
      </c>
      <c r="D135" s="62" t="s">
        <v>390</v>
      </c>
      <c r="E135" s="67" t="s">
        <v>458</v>
      </c>
      <c r="F135" s="81"/>
      <c r="G135" s="109"/>
      <c r="H135" s="131" t="s">
        <v>639</v>
      </c>
      <c r="I135" s="249" t="s">
        <v>837</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246"/>
    </row>
    <row r="136" spans="1:19" s="103" customFormat="1" ht="409.6" thickTop="1" x14ac:dyDescent="0.2">
      <c r="A136" s="267" t="s">
        <v>15</v>
      </c>
      <c r="B136" s="267" t="s">
        <v>46</v>
      </c>
      <c r="C136" s="65" t="s">
        <v>232</v>
      </c>
      <c r="D136" s="65" t="s">
        <v>65</v>
      </c>
      <c r="E136" s="66" t="s">
        <v>347</v>
      </c>
      <c r="F136" s="68" t="s">
        <v>125</v>
      </c>
      <c r="G136" s="101"/>
      <c r="H136" s="106" t="str">
        <f t="shared" ref="H136:H142" si="24">IF(ISBLANK(H98),"Waiting",H98)</f>
        <v>Yes</v>
      </c>
      <c r="I136" s="4" t="s">
        <v>838</v>
      </c>
      <c r="J136" s="155" t="s">
        <v>15</v>
      </c>
      <c r="K136" s="155">
        <f t="shared" si="19"/>
        <v>1</v>
      </c>
      <c r="L136" s="155">
        <f t="shared" si="16"/>
        <v>0</v>
      </c>
      <c r="M136" s="155">
        <f t="shared" si="17"/>
        <v>0</v>
      </c>
      <c r="N136" s="155">
        <f t="shared" si="18"/>
        <v>0</v>
      </c>
      <c r="O136" s="157">
        <f t="shared" si="20"/>
        <v>0</v>
      </c>
      <c r="P136" s="157">
        <f t="shared" si="21"/>
        <v>0</v>
      </c>
      <c r="Q136" s="157">
        <f t="shared" si="22"/>
        <v>0</v>
      </c>
      <c r="R136" s="157">
        <f t="shared" si="23"/>
        <v>0</v>
      </c>
      <c r="S136" s="241"/>
    </row>
    <row r="137" spans="1:19" s="103" customFormat="1" ht="54" x14ac:dyDescent="0.2">
      <c r="A137" s="268"/>
      <c r="B137" s="268"/>
      <c r="C137" s="65" t="s">
        <v>233</v>
      </c>
      <c r="D137" s="65" t="s">
        <v>65</v>
      </c>
      <c r="E137" s="66" t="s">
        <v>336</v>
      </c>
      <c r="F137" s="68" t="s">
        <v>126</v>
      </c>
      <c r="G137" s="101"/>
      <c r="H137" s="104" t="str">
        <f t="shared" si="24"/>
        <v>No</v>
      </c>
      <c r="I137" s="3"/>
      <c r="J137" s="156" t="s">
        <v>15</v>
      </c>
      <c r="K137" s="156">
        <f t="shared" si="19"/>
        <v>0</v>
      </c>
      <c r="L137" s="156">
        <f t="shared" si="16"/>
        <v>0</v>
      </c>
      <c r="M137" s="156">
        <f t="shared" si="17"/>
        <v>0</v>
      </c>
      <c r="N137" s="156">
        <f t="shared" si="18"/>
        <v>0</v>
      </c>
      <c r="O137" s="156">
        <f t="shared" si="20"/>
        <v>0</v>
      </c>
      <c r="P137" s="156">
        <f t="shared" si="21"/>
        <v>0</v>
      </c>
      <c r="Q137" s="156">
        <f t="shared" si="22"/>
        <v>0</v>
      </c>
      <c r="R137" s="156">
        <f t="shared" si="23"/>
        <v>0</v>
      </c>
      <c r="S137" s="6"/>
    </row>
    <row r="138" spans="1:19" s="103" customFormat="1" ht="36" x14ac:dyDescent="0.2">
      <c r="A138" s="268"/>
      <c r="B138" s="268"/>
      <c r="C138" s="65" t="s">
        <v>234</v>
      </c>
      <c r="D138" s="65" t="s">
        <v>65</v>
      </c>
      <c r="E138" s="66" t="s">
        <v>337</v>
      </c>
      <c r="F138" s="68" t="s">
        <v>127</v>
      </c>
      <c r="G138" s="101"/>
      <c r="H138" s="104"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20" x14ac:dyDescent="0.2">
      <c r="A139" s="268"/>
      <c r="B139" s="268"/>
      <c r="C139" s="65" t="s">
        <v>235</v>
      </c>
      <c r="D139" s="65" t="s">
        <v>65</v>
      </c>
      <c r="E139" s="66" t="s">
        <v>338</v>
      </c>
      <c r="F139" s="68" t="s">
        <v>128</v>
      </c>
      <c r="G139" s="101"/>
      <c r="H139" s="104" t="str">
        <f t="shared" si="24"/>
        <v>No</v>
      </c>
      <c r="I139" s="3"/>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144" x14ac:dyDescent="0.2">
      <c r="A140" s="268"/>
      <c r="B140" s="268"/>
      <c r="C140" s="65" t="s">
        <v>236</v>
      </c>
      <c r="D140" s="65" t="s">
        <v>65</v>
      </c>
      <c r="E140" s="66" t="s">
        <v>339</v>
      </c>
      <c r="F140" s="68" t="s">
        <v>129</v>
      </c>
      <c r="G140" s="101"/>
      <c r="H140" s="104" t="str">
        <f t="shared" si="24"/>
        <v>Yes</v>
      </c>
      <c r="I140" s="3" t="s">
        <v>755</v>
      </c>
      <c r="J140" s="156" t="s">
        <v>15</v>
      </c>
      <c r="K140" s="156">
        <f t="shared" si="19"/>
        <v>1</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108" x14ac:dyDescent="0.2">
      <c r="A141" s="268"/>
      <c r="B141" s="268"/>
      <c r="C141" s="65" t="s">
        <v>237</v>
      </c>
      <c r="D141" s="65" t="s">
        <v>65</v>
      </c>
      <c r="E141" s="66" t="s">
        <v>340</v>
      </c>
      <c r="F141" s="68" t="s">
        <v>130</v>
      </c>
      <c r="G141" s="101"/>
      <c r="H141" s="104" t="str">
        <f t="shared" si="24"/>
        <v>Yes</v>
      </c>
      <c r="I141" s="3" t="s">
        <v>762</v>
      </c>
      <c r="J141" s="156" t="s">
        <v>15</v>
      </c>
      <c r="K141" s="156">
        <f t="shared" si="19"/>
        <v>1</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126" x14ac:dyDescent="0.2">
      <c r="A142" s="268"/>
      <c r="B142" s="268"/>
      <c r="C142" s="65" t="s">
        <v>238</v>
      </c>
      <c r="D142" s="65" t="s">
        <v>65</v>
      </c>
      <c r="E142" s="66" t="s">
        <v>341</v>
      </c>
      <c r="F142" s="68" t="s">
        <v>131</v>
      </c>
      <c r="G142" s="101"/>
      <c r="H142" s="104" t="str">
        <f t="shared" si="24"/>
        <v>Yes</v>
      </c>
      <c r="I142" s="9" t="s">
        <v>763</v>
      </c>
      <c r="J142" s="156" t="s">
        <v>15</v>
      </c>
      <c r="K142" s="156">
        <f t="shared" si="19"/>
        <v>1</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36" x14ac:dyDescent="0.2">
      <c r="A143" s="268"/>
      <c r="B143" s="268"/>
      <c r="C143" s="65" t="s">
        <v>239</v>
      </c>
      <c r="D143" s="65" t="s">
        <v>65</v>
      </c>
      <c r="E143" s="66" t="s">
        <v>321</v>
      </c>
      <c r="F143" s="68" t="s">
        <v>528</v>
      </c>
      <c r="G143" s="101"/>
      <c r="H143" s="104"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36" x14ac:dyDescent="0.2">
      <c r="A144" s="268"/>
      <c r="B144" s="268"/>
      <c r="C144" s="65" t="s">
        <v>240</v>
      </c>
      <c r="D144" s="65" t="s">
        <v>65</v>
      </c>
      <c r="E144" s="66" t="s">
        <v>322</v>
      </c>
      <c r="F144" s="68" t="s">
        <v>132</v>
      </c>
      <c r="G144" s="101"/>
      <c r="H144" s="104"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3" customFormat="1" ht="72" x14ac:dyDescent="0.2">
      <c r="A145" s="268"/>
      <c r="B145" s="268"/>
      <c r="C145" s="65" t="s">
        <v>241</v>
      </c>
      <c r="D145" s="65" t="s">
        <v>65</v>
      </c>
      <c r="E145" s="66" t="s">
        <v>323</v>
      </c>
      <c r="F145" s="68" t="s">
        <v>529</v>
      </c>
      <c r="G145" s="101"/>
      <c r="H145" s="104"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19" s="103" customFormat="1" ht="36" x14ac:dyDescent="0.2">
      <c r="A146" s="268"/>
      <c r="B146" s="268"/>
      <c r="C146" s="65" t="s">
        <v>242</v>
      </c>
      <c r="D146" s="65" t="s">
        <v>65</v>
      </c>
      <c r="E146" s="66" t="s">
        <v>342</v>
      </c>
      <c r="F146" s="68" t="s">
        <v>133</v>
      </c>
      <c r="G146" s="101"/>
      <c r="H146" s="104" t="str">
        <f>IF(ISBLANK(H112),"Waiting",H112)</f>
        <v>No</v>
      </c>
      <c r="I146" s="3"/>
      <c r="J146" s="156" t="s">
        <v>15</v>
      </c>
      <c r="K146" s="156">
        <f t="shared" si="19"/>
        <v>0</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36" x14ac:dyDescent="0.2">
      <c r="A147" s="268"/>
      <c r="B147" s="268"/>
      <c r="C147" s="228" t="s">
        <v>247</v>
      </c>
      <c r="D147" s="228" t="s">
        <v>65</v>
      </c>
      <c r="E147" s="66" t="s">
        <v>618</v>
      </c>
      <c r="F147" s="229" t="s">
        <v>138</v>
      </c>
      <c r="G147" s="101"/>
      <c r="H147" s="104"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68"/>
      <c r="B148" s="268"/>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36" x14ac:dyDescent="0.2">
      <c r="A149" s="268"/>
      <c r="B149" s="268"/>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4" x14ac:dyDescent="0.2">
      <c r="A150" s="268"/>
      <c r="B150" s="268"/>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54" x14ac:dyDescent="0.2">
      <c r="A151" s="268"/>
      <c r="B151" s="268"/>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54" x14ac:dyDescent="0.2">
      <c r="A152" s="268"/>
      <c r="B152" s="268"/>
      <c r="C152" s="57" t="s">
        <v>249</v>
      </c>
      <c r="D152" s="57" t="s">
        <v>65</v>
      </c>
      <c r="E152" s="78" t="s">
        <v>325</v>
      </c>
      <c r="F152" s="79" t="s">
        <v>521</v>
      </c>
      <c r="G152" s="101"/>
      <c r="H152" s="131" t="s">
        <v>638</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3" customFormat="1" ht="36" x14ac:dyDescent="0.2">
      <c r="A153" s="268"/>
      <c r="B153" s="268"/>
      <c r="C153" s="199" t="s">
        <v>560</v>
      </c>
      <c r="D153" s="200" t="s">
        <v>65</v>
      </c>
      <c r="E153" s="201" t="s">
        <v>537</v>
      </c>
      <c r="F153" s="79"/>
      <c r="G153" s="101"/>
      <c r="H153" s="131" t="s">
        <v>638</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68"/>
      <c r="B154" s="268"/>
      <c r="C154" s="205" t="s">
        <v>577</v>
      </c>
      <c r="D154" s="206" t="s">
        <v>66</v>
      </c>
      <c r="E154" s="207" t="s">
        <v>538</v>
      </c>
      <c r="F154" s="79"/>
      <c r="G154" s="101"/>
      <c r="H154" s="135" t="s">
        <v>638</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21" thickBot="1" x14ac:dyDescent="0.25">
      <c r="A155" s="268"/>
      <c r="B155" s="268"/>
      <c r="C155" s="57" t="s">
        <v>470</v>
      </c>
      <c r="D155" s="57" t="s">
        <v>390</v>
      </c>
      <c r="E155" s="78" t="s">
        <v>458</v>
      </c>
      <c r="F155" s="79"/>
      <c r="G155" s="101"/>
      <c r="H155" s="140" t="s">
        <v>638</v>
      </c>
      <c r="I155" s="7"/>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3" customFormat="1" ht="73" thickTop="1" x14ac:dyDescent="0.2">
      <c r="A156" s="270" t="s">
        <v>16</v>
      </c>
      <c r="B156" s="270" t="s">
        <v>47</v>
      </c>
      <c r="C156" s="62" t="s">
        <v>250</v>
      </c>
      <c r="D156" s="62" t="s">
        <v>65</v>
      </c>
      <c r="E156" s="67" t="s">
        <v>348</v>
      </c>
      <c r="F156" s="81" t="s">
        <v>141</v>
      </c>
      <c r="G156" s="96"/>
      <c r="H156" s="130" t="s">
        <v>638</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72" x14ac:dyDescent="0.2">
      <c r="A157" s="266"/>
      <c r="B157" s="266"/>
      <c r="C157" s="62" t="s">
        <v>251</v>
      </c>
      <c r="D157" s="62" t="s">
        <v>65</v>
      </c>
      <c r="E157" s="67" t="s">
        <v>349</v>
      </c>
      <c r="F157" s="81" t="s">
        <v>142</v>
      </c>
      <c r="G157" s="96"/>
      <c r="H157" s="131" t="s">
        <v>638</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238"/>
    </row>
    <row r="158" spans="1:19" s="93" customFormat="1" ht="36" x14ac:dyDescent="0.2">
      <c r="A158" s="266"/>
      <c r="B158" s="266"/>
      <c r="C158" s="62" t="s">
        <v>252</v>
      </c>
      <c r="D158" s="62" t="s">
        <v>65</v>
      </c>
      <c r="E158" s="67" t="s">
        <v>606</v>
      </c>
      <c r="F158" s="81" t="s">
        <v>143</v>
      </c>
      <c r="G158" s="96"/>
      <c r="H158" s="131" t="s">
        <v>638</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66"/>
      <c r="B159" s="266"/>
      <c r="C159" s="62" t="s">
        <v>253</v>
      </c>
      <c r="D159" s="62" t="s">
        <v>65</v>
      </c>
      <c r="E159" s="67" t="s">
        <v>608</v>
      </c>
      <c r="F159" s="81" t="s">
        <v>609</v>
      </c>
      <c r="G159" s="96"/>
      <c r="H159" s="131" t="s">
        <v>638</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66"/>
      <c r="B160" s="266"/>
      <c r="C160" s="62" t="s">
        <v>254</v>
      </c>
      <c r="D160" s="62" t="s">
        <v>65</v>
      </c>
      <c r="E160" s="67" t="s">
        <v>326</v>
      </c>
      <c r="F160" s="81" t="s">
        <v>144</v>
      </c>
      <c r="G160" s="96"/>
      <c r="H160" s="131" t="s">
        <v>638</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144" x14ac:dyDescent="0.2">
      <c r="A161" s="266"/>
      <c r="B161" s="266"/>
      <c r="C161" s="62" t="s">
        <v>255</v>
      </c>
      <c r="D161" s="62" t="s">
        <v>65</v>
      </c>
      <c r="E161" s="67" t="s">
        <v>351</v>
      </c>
      <c r="F161" s="81" t="s">
        <v>148</v>
      </c>
      <c r="G161" s="96"/>
      <c r="H161" s="131" t="s">
        <v>639</v>
      </c>
      <c r="I161" s="3" t="s">
        <v>852</v>
      </c>
      <c r="J161" s="156" t="s">
        <v>16</v>
      </c>
      <c r="K161" s="156">
        <f t="shared" si="19"/>
        <v>1</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66"/>
      <c r="B162" s="266"/>
      <c r="C162" s="62" t="s">
        <v>607</v>
      </c>
      <c r="D162" s="62" t="s">
        <v>65</v>
      </c>
      <c r="E162" s="67" t="s">
        <v>622</v>
      </c>
      <c r="F162" s="81" t="s">
        <v>610</v>
      </c>
      <c r="G162" s="96"/>
      <c r="H162" s="131" t="s">
        <v>638</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66"/>
      <c r="B163" s="266"/>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36" x14ac:dyDescent="0.2">
      <c r="A164" s="266"/>
      <c r="B164" s="266"/>
      <c r="C164" s="228" t="s">
        <v>257</v>
      </c>
      <c r="D164" s="228" t="s">
        <v>66</v>
      </c>
      <c r="E164" s="230" t="s">
        <v>353</v>
      </c>
      <c r="F164" s="229" t="s">
        <v>598</v>
      </c>
      <c r="G164" s="101"/>
      <c r="H164" s="104" t="str">
        <f>IF(ISBLANK(H198),"Waiting",H198)</f>
        <v>No</v>
      </c>
      <c r="I164" s="3"/>
      <c r="J164" s="156" t="s">
        <v>16</v>
      </c>
      <c r="K164" s="156">
        <f t="shared" si="19"/>
        <v>0</v>
      </c>
      <c r="L164" s="156">
        <f t="shared" si="16"/>
        <v>0</v>
      </c>
      <c r="M164" s="156">
        <f t="shared" si="17"/>
        <v>0</v>
      </c>
      <c r="N164" s="156">
        <f t="shared" si="18"/>
        <v>0</v>
      </c>
      <c r="O164" s="156">
        <f t="shared" si="20"/>
        <v>0</v>
      </c>
      <c r="P164" s="156">
        <f t="shared" si="21"/>
        <v>0</v>
      </c>
      <c r="Q164" s="156">
        <f t="shared" si="22"/>
        <v>0</v>
      </c>
      <c r="R164" s="156">
        <f t="shared" si="23"/>
        <v>0</v>
      </c>
      <c r="S164" s="6"/>
    </row>
    <row r="165" spans="1:19" s="93" customFormat="1" ht="36" x14ac:dyDescent="0.2">
      <c r="A165" s="266"/>
      <c r="B165" s="266"/>
      <c r="C165" s="62" t="s">
        <v>258</v>
      </c>
      <c r="D165" s="62" t="s">
        <v>66</v>
      </c>
      <c r="E165" s="87" t="s">
        <v>594</v>
      </c>
      <c r="F165" s="88" t="s">
        <v>146</v>
      </c>
      <c r="G165" s="101"/>
      <c r="H165" s="131" t="s">
        <v>638</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66"/>
      <c r="B166" s="266"/>
      <c r="C166" s="193" t="s">
        <v>561</v>
      </c>
      <c r="D166" s="194" t="s">
        <v>65</v>
      </c>
      <c r="E166" s="195" t="s">
        <v>537</v>
      </c>
      <c r="F166" s="88"/>
      <c r="G166" s="101"/>
      <c r="H166" s="133" t="s">
        <v>638</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66"/>
      <c r="B167" s="266"/>
      <c r="C167" s="196" t="s">
        <v>562</v>
      </c>
      <c r="D167" s="197" t="s">
        <v>66</v>
      </c>
      <c r="E167" s="198" t="s">
        <v>538</v>
      </c>
      <c r="F167" s="88"/>
      <c r="G167" s="101"/>
      <c r="H167" s="133" t="s">
        <v>638</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21" thickBot="1" x14ac:dyDescent="0.25">
      <c r="A168" s="266"/>
      <c r="B168" s="266"/>
      <c r="C168" s="62" t="s">
        <v>471</v>
      </c>
      <c r="D168" s="62" t="s">
        <v>390</v>
      </c>
      <c r="E168" s="87" t="s">
        <v>458</v>
      </c>
      <c r="F168" s="88"/>
      <c r="G168" s="96"/>
      <c r="H168" s="132" t="s">
        <v>638</v>
      </c>
      <c r="I168" s="7"/>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8"/>
    </row>
    <row r="169" spans="1:19" s="103" customFormat="1" ht="73" thickTop="1" x14ac:dyDescent="0.2">
      <c r="A169" s="267" t="s">
        <v>17</v>
      </c>
      <c r="B169" s="267"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72" x14ac:dyDescent="0.2">
      <c r="A170" s="268"/>
      <c r="B170" s="268"/>
      <c r="C170" s="65" t="s">
        <v>251</v>
      </c>
      <c r="D170" s="65" t="s">
        <v>65</v>
      </c>
      <c r="E170" s="66" t="s">
        <v>349</v>
      </c>
      <c r="F170" s="68" t="s">
        <v>147</v>
      </c>
      <c r="G170" s="101"/>
      <c r="H170" s="104"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238"/>
    </row>
    <row r="171" spans="1:19" s="103" customFormat="1" ht="36" x14ac:dyDescent="0.2">
      <c r="A171" s="268"/>
      <c r="B171" s="268"/>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68"/>
      <c r="B172" s="268"/>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68"/>
      <c r="B173" s="268"/>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162" x14ac:dyDescent="0.2">
      <c r="A174" s="268"/>
      <c r="B174" s="268"/>
      <c r="C174" s="65" t="s">
        <v>255</v>
      </c>
      <c r="D174" s="65" t="s">
        <v>65</v>
      </c>
      <c r="E174" s="66" t="s">
        <v>354</v>
      </c>
      <c r="F174" s="68" t="s">
        <v>148</v>
      </c>
      <c r="G174" s="101"/>
      <c r="H174" s="104" t="str">
        <f t="shared" si="25"/>
        <v>Yes</v>
      </c>
      <c r="I174" s="3" t="s">
        <v>856</v>
      </c>
      <c r="J174" s="156" t="s">
        <v>17</v>
      </c>
      <c r="K174" s="156">
        <f t="shared" si="19"/>
        <v>1</v>
      </c>
      <c r="L174" s="156">
        <f t="shared" si="16"/>
        <v>0</v>
      </c>
      <c r="M174" s="156">
        <f t="shared" si="17"/>
        <v>0</v>
      </c>
      <c r="N174" s="156">
        <f t="shared" si="18"/>
        <v>0</v>
      </c>
      <c r="O174" s="156">
        <f t="shared" si="20"/>
        <v>0</v>
      </c>
      <c r="P174" s="156">
        <f t="shared" si="21"/>
        <v>0</v>
      </c>
      <c r="Q174" s="156">
        <f t="shared" si="22"/>
        <v>0</v>
      </c>
      <c r="R174" s="156">
        <f t="shared" si="23"/>
        <v>0</v>
      </c>
      <c r="S174" s="238"/>
    </row>
    <row r="175" spans="1:19" s="103" customFormat="1" ht="36" x14ac:dyDescent="0.2">
      <c r="A175" s="268"/>
      <c r="B175" s="268"/>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72" x14ac:dyDescent="0.2">
      <c r="A176" s="268"/>
      <c r="B176" s="268"/>
      <c r="C176" s="65" t="s">
        <v>259</v>
      </c>
      <c r="D176" s="65" t="s">
        <v>65</v>
      </c>
      <c r="E176" s="66" t="s">
        <v>355</v>
      </c>
      <c r="F176" s="68" t="s">
        <v>155</v>
      </c>
      <c r="G176" s="101"/>
      <c r="H176" s="104"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68"/>
      <c r="B177" s="268"/>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68"/>
      <c r="B178" s="268"/>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36" x14ac:dyDescent="0.2">
      <c r="A179" s="268"/>
      <c r="B179" s="268"/>
      <c r="C179" s="65" t="s">
        <v>262</v>
      </c>
      <c r="D179" s="65" t="s">
        <v>65</v>
      </c>
      <c r="E179" s="66" t="s">
        <v>357</v>
      </c>
      <c r="F179" s="68" t="s">
        <v>151</v>
      </c>
      <c r="G179" s="101"/>
      <c r="H179" s="104"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36" x14ac:dyDescent="0.2">
      <c r="A180" s="268"/>
      <c r="B180" s="268"/>
      <c r="C180" s="65" t="s">
        <v>263</v>
      </c>
      <c r="D180" s="65" t="s">
        <v>65</v>
      </c>
      <c r="E180" s="66" t="s">
        <v>358</v>
      </c>
      <c r="F180" s="68" t="s">
        <v>152</v>
      </c>
      <c r="G180" s="101"/>
      <c r="H180" s="104"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68"/>
      <c r="B181" s="268"/>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68"/>
      <c r="B182" s="268"/>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68"/>
      <c r="B183" s="268"/>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36" x14ac:dyDescent="0.2">
      <c r="A184" s="268"/>
      <c r="B184" s="268"/>
      <c r="C184" s="220" t="s">
        <v>257</v>
      </c>
      <c r="D184" s="220" t="s">
        <v>66</v>
      </c>
      <c r="E184" s="218" t="s">
        <v>353</v>
      </c>
      <c r="F184" s="229" t="s">
        <v>598</v>
      </c>
      <c r="G184" s="101"/>
      <c r="H184" s="104" t="str">
        <f>IF(ISBLANK(H198),"Waiting",H198)</f>
        <v>No</v>
      </c>
      <c r="I184" s="3"/>
      <c r="J184" s="156" t="s">
        <v>17</v>
      </c>
      <c r="K184" s="156">
        <f t="shared" si="19"/>
        <v>0</v>
      </c>
      <c r="L184" s="156">
        <f t="shared" si="16"/>
        <v>0</v>
      </c>
      <c r="M184" s="156">
        <f t="shared" si="17"/>
        <v>0</v>
      </c>
      <c r="N184" s="156">
        <f t="shared" si="18"/>
        <v>0</v>
      </c>
      <c r="O184" s="156">
        <f t="shared" si="20"/>
        <v>0</v>
      </c>
      <c r="P184" s="156">
        <f t="shared" si="21"/>
        <v>0</v>
      </c>
      <c r="Q184" s="156">
        <f t="shared" si="22"/>
        <v>0</v>
      </c>
      <c r="R184" s="156">
        <f t="shared" si="23"/>
        <v>0</v>
      </c>
      <c r="S184" s="6"/>
    </row>
    <row r="185" spans="1:19" s="93" customFormat="1" ht="36" x14ac:dyDescent="0.2">
      <c r="A185" s="209"/>
      <c r="B185" s="209"/>
      <c r="C185" s="199" t="s">
        <v>563</v>
      </c>
      <c r="D185" s="200" t="s">
        <v>65</v>
      </c>
      <c r="E185" s="201" t="s">
        <v>537</v>
      </c>
      <c r="F185" s="204"/>
      <c r="G185" s="101"/>
      <c r="H185" s="133" t="s">
        <v>638</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9"/>
      <c r="B186" s="209"/>
      <c r="C186" s="205" t="s">
        <v>578</v>
      </c>
      <c r="D186" s="206" t="s">
        <v>66</v>
      </c>
      <c r="E186" s="207" t="s">
        <v>538</v>
      </c>
      <c r="F186" s="204"/>
      <c r="G186" s="101"/>
      <c r="H186" s="133" t="s">
        <v>638</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21" thickBot="1" x14ac:dyDescent="0.25">
      <c r="A187" s="209"/>
      <c r="B187" s="209"/>
      <c r="C187" s="57" t="s">
        <v>473</v>
      </c>
      <c r="D187" s="57" t="s">
        <v>390</v>
      </c>
      <c r="E187" s="78" t="s">
        <v>458</v>
      </c>
      <c r="F187" s="79"/>
      <c r="G187" s="101"/>
      <c r="H187" s="131" t="s">
        <v>638</v>
      </c>
      <c r="I187" s="136"/>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7"/>
    </row>
    <row r="188" spans="1:19" s="93" customFormat="1" ht="73" thickTop="1" x14ac:dyDescent="0.2">
      <c r="A188" s="270" t="s">
        <v>18</v>
      </c>
      <c r="B188" s="270" t="s">
        <v>49</v>
      </c>
      <c r="C188" s="62" t="s">
        <v>259</v>
      </c>
      <c r="D188" s="62" t="s">
        <v>65</v>
      </c>
      <c r="E188" s="67" t="s">
        <v>631</v>
      </c>
      <c r="F188" s="81" t="s">
        <v>155</v>
      </c>
      <c r="G188" s="96"/>
      <c r="H188" s="130" t="s">
        <v>638</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5"/>
    </row>
    <row r="189" spans="1:19" s="93" customFormat="1" ht="36" x14ac:dyDescent="0.2">
      <c r="A189" s="266"/>
      <c r="B189" s="266"/>
      <c r="C189" s="62" t="s">
        <v>260</v>
      </c>
      <c r="D189" s="62" t="s">
        <v>65</v>
      </c>
      <c r="E189" s="67" t="s">
        <v>621</v>
      </c>
      <c r="F189" s="81" t="s">
        <v>149</v>
      </c>
      <c r="G189" s="96"/>
      <c r="H189" s="131" t="s">
        <v>638</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66"/>
      <c r="B190" s="266"/>
      <c r="C190" s="62" t="s">
        <v>261</v>
      </c>
      <c r="D190" s="62" t="s">
        <v>65</v>
      </c>
      <c r="E190" s="67" t="s">
        <v>356</v>
      </c>
      <c r="F190" s="81" t="s">
        <v>150</v>
      </c>
      <c r="G190" s="96"/>
      <c r="H190" s="131" t="s">
        <v>638</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66"/>
      <c r="B191" s="266"/>
      <c r="C191" s="62" t="s">
        <v>262</v>
      </c>
      <c r="D191" s="62" t="s">
        <v>65</v>
      </c>
      <c r="E191" s="67" t="s">
        <v>357</v>
      </c>
      <c r="F191" s="81" t="s">
        <v>151</v>
      </c>
      <c r="G191" s="96"/>
      <c r="H191" s="131" t="s">
        <v>638</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36" x14ac:dyDescent="0.2">
      <c r="A192" s="266"/>
      <c r="B192" s="266"/>
      <c r="C192" s="62" t="s">
        <v>263</v>
      </c>
      <c r="D192" s="62" t="s">
        <v>65</v>
      </c>
      <c r="E192" s="67" t="s">
        <v>358</v>
      </c>
      <c r="F192" s="81" t="s">
        <v>152</v>
      </c>
      <c r="G192" s="96"/>
      <c r="H192" s="131" t="s">
        <v>638</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66"/>
      <c r="B193" s="266"/>
      <c r="C193" s="62" t="s">
        <v>264</v>
      </c>
      <c r="D193" s="62" t="s">
        <v>65</v>
      </c>
      <c r="E193" s="67" t="s">
        <v>359</v>
      </c>
      <c r="F193" s="81" t="s">
        <v>153</v>
      </c>
      <c r="G193" s="96"/>
      <c r="H193" s="131" t="s">
        <v>638</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66"/>
      <c r="B194" s="266"/>
      <c r="C194" s="62" t="s">
        <v>265</v>
      </c>
      <c r="D194" s="62" t="s">
        <v>65</v>
      </c>
      <c r="E194" s="67" t="s">
        <v>327</v>
      </c>
      <c r="F194" s="81" t="s">
        <v>154</v>
      </c>
      <c r="G194" s="96"/>
      <c r="H194" s="131" t="s">
        <v>638</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66"/>
      <c r="B195" s="266"/>
      <c r="C195" s="62" t="s">
        <v>256</v>
      </c>
      <c r="D195" s="62" t="s">
        <v>65</v>
      </c>
      <c r="E195" s="67" t="s">
        <v>352</v>
      </c>
      <c r="F195" s="81" t="s">
        <v>145</v>
      </c>
      <c r="G195" s="96"/>
      <c r="H195" s="131" t="s">
        <v>638</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66"/>
      <c r="B196" s="266"/>
      <c r="C196" s="62" t="s">
        <v>266</v>
      </c>
      <c r="D196" s="62" t="s">
        <v>66</v>
      </c>
      <c r="E196" s="87" t="s">
        <v>360</v>
      </c>
      <c r="F196" s="88" t="s">
        <v>156</v>
      </c>
      <c r="G196" s="96"/>
      <c r="H196" s="131" t="s">
        <v>638</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72" x14ac:dyDescent="0.2">
      <c r="A197" s="266"/>
      <c r="B197" s="266"/>
      <c r="C197" s="62" t="s">
        <v>267</v>
      </c>
      <c r="D197" s="62" t="s">
        <v>66</v>
      </c>
      <c r="E197" s="87" t="s">
        <v>361</v>
      </c>
      <c r="F197" s="88" t="s">
        <v>530</v>
      </c>
      <c r="G197" s="96"/>
      <c r="H197" s="131" t="s">
        <v>639</v>
      </c>
      <c r="I197" s="3" t="s">
        <v>854</v>
      </c>
      <c r="J197" s="156" t="s">
        <v>18</v>
      </c>
      <c r="K197" s="156">
        <f t="shared" ref="K197:K252" si="30">IF(AND($H197="Yes",NOT(ISERROR(SEARCH("-H-",$C197)))),1,0)</f>
        <v>0</v>
      </c>
      <c r="L197" s="156">
        <f t="shared" si="27"/>
        <v>1</v>
      </c>
      <c r="M197" s="156">
        <f t="shared" si="28"/>
        <v>0</v>
      </c>
      <c r="N197" s="156">
        <f t="shared" si="29"/>
        <v>0</v>
      </c>
      <c r="O197" s="156">
        <f t="shared" si="20"/>
        <v>0</v>
      </c>
      <c r="P197" s="156">
        <f t="shared" si="21"/>
        <v>0</v>
      </c>
      <c r="Q197" s="156">
        <f t="shared" si="22"/>
        <v>0</v>
      </c>
      <c r="R197" s="156">
        <f t="shared" si="23"/>
        <v>0</v>
      </c>
      <c r="S197" s="6"/>
    </row>
    <row r="198" spans="1:19" s="93" customFormat="1" ht="36" x14ac:dyDescent="0.2">
      <c r="A198" s="266"/>
      <c r="B198" s="266"/>
      <c r="C198" s="69" t="s">
        <v>257</v>
      </c>
      <c r="D198" s="69" t="s">
        <v>66</v>
      </c>
      <c r="E198" s="87" t="s">
        <v>353</v>
      </c>
      <c r="F198" s="88" t="s">
        <v>598</v>
      </c>
      <c r="G198" s="96"/>
      <c r="H198" s="133" t="s">
        <v>638</v>
      </c>
      <c r="I198" s="3"/>
      <c r="J198" s="156" t="s">
        <v>18</v>
      </c>
      <c r="K198" s="156">
        <f t="shared" si="30"/>
        <v>0</v>
      </c>
      <c r="L198" s="156">
        <f t="shared" si="27"/>
        <v>0</v>
      </c>
      <c r="M198" s="156">
        <f t="shared" si="28"/>
        <v>0</v>
      </c>
      <c r="N198" s="156">
        <f t="shared" si="29"/>
        <v>0</v>
      </c>
      <c r="O198" s="156">
        <f t="shared" si="20"/>
        <v>0</v>
      </c>
      <c r="P198" s="156">
        <f t="shared" si="21"/>
        <v>0</v>
      </c>
      <c r="Q198" s="156">
        <f t="shared" si="22"/>
        <v>0</v>
      </c>
      <c r="R198" s="156">
        <f t="shared" si="23"/>
        <v>0</v>
      </c>
      <c r="S198" s="10"/>
    </row>
    <row r="199" spans="1:19" s="93" customFormat="1" ht="36" x14ac:dyDescent="0.2">
      <c r="A199" s="266"/>
      <c r="B199" s="266"/>
      <c r="C199" s="193" t="s">
        <v>564</v>
      </c>
      <c r="D199" s="194" t="s">
        <v>65</v>
      </c>
      <c r="E199" s="195" t="s">
        <v>537</v>
      </c>
      <c r="F199" s="88"/>
      <c r="G199" s="96"/>
      <c r="H199" s="133" t="s">
        <v>638</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66"/>
      <c r="B200" s="266"/>
      <c r="C200" s="196" t="s">
        <v>565</v>
      </c>
      <c r="D200" s="197" t="s">
        <v>66</v>
      </c>
      <c r="E200" s="198" t="s">
        <v>538</v>
      </c>
      <c r="F200" s="88"/>
      <c r="G200" s="96"/>
      <c r="H200" s="133" t="s">
        <v>638</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21" thickBot="1" x14ac:dyDescent="0.25">
      <c r="A201" s="266"/>
      <c r="B201" s="266"/>
      <c r="C201" s="69" t="s">
        <v>472</v>
      </c>
      <c r="D201" s="69" t="s">
        <v>390</v>
      </c>
      <c r="E201" s="87" t="s">
        <v>458</v>
      </c>
      <c r="F201" s="88"/>
      <c r="G201" s="96"/>
      <c r="H201" s="132" t="s">
        <v>638</v>
      </c>
      <c r="I201" s="7"/>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8"/>
    </row>
    <row r="202" spans="1:19" s="93" customFormat="1" ht="37" customHeight="1" thickTop="1" x14ac:dyDescent="0.2">
      <c r="A202" s="267" t="s">
        <v>19</v>
      </c>
      <c r="B202" s="278" t="s">
        <v>50</v>
      </c>
      <c r="C202" s="57" t="s">
        <v>268</v>
      </c>
      <c r="D202" s="57" t="s">
        <v>65</v>
      </c>
      <c r="E202" s="78" t="s">
        <v>362</v>
      </c>
      <c r="F202" s="79" t="s">
        <v>157</v>
      </c>
      <c r="G202" s="96"/>
      <c r="H202" s="130" t="s">
        <v>638</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68"/>
      <c r="B203" s="279"/>
      <c r="C203" s="57" t="s">
        <v>269</v>
      </c>
      <c r="D203" s="57" t="s">
        <v>65</v>
      </c>
      <c r="E203" s="78" t="s">
        <v>363</v>
      </c>
      <c r="F203" s="79" t="s">
        <v>158</v>
      </c>
      <c r="G203" s="96"/>
      <c r="H203" s="131" t="s">
        <v>638</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68"/>
      <c r="B204" s="279"/>
      <c r="C204" s="57" t="s">
        <v>270</v>
      </c>
      <c r="D204" s="57" t="s">
        <v>65</v>
      </c>
      <c r="E204" s="78" t="s">
        <v>364</v>
      </c>
      <c r="F204" s="79" t="s">
        <v>159</v>
      </c>
      <c r="G204" s="96"/>
      <c r="H204" s="131" t="s">
        <v>638</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68"/>
      <c r="B205" s="279"/>
      <c r="C205" s="57" t="s">
        <v>271</v>
      </c>
      <c r="D205" s="57" t="s">
        <v>65</v>
      </c>
      <c r="E205" s="78" t="s">
        <v>365</v>
      </c>
      <c r="F205" s="79" t="s">
        <v>160</v>
      </c>
      <c r="G205" s="96"/>
      <c r="H205" s="131" t="s">
        <v>638</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68"/>
      <c r="B206" s="279"/>
      <c r="C206" s="57" t="s">
        <v>272</v>
      </c>
      <c r="D206" s="57" t="s">
        <v>65</v>
      </c>
      <c r="E206" s="78" t="s">
        <v>366</v>
      </c>
      <c r="F206" s="79" t="s">
        <v>161</v>
      </c>
      <c r="G206" s="96"/>
      <c r="H206" s="131" t="s">
        <v>638</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68"/>
      <c r="B207" s="279"/>
      <c r="C207" s="89" t="s">
        <v>273</v>
      </c>
      <c r="D207" s="57" t="s">
        <v>66</v>
      </c>
      <c r="E207" s="85" t="s">
        <v>367</v>
      </c>
      <c r="F207" s="86" t="s">
        <v>162</v>
      </c>
      <c r="G207" s="96"/>
      <c r="H207" s="131" t="s">
        <v>638</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54" x14ac:dyDescent="0.2">
      <c r="A208" s="268"/>
      <c r="B208" s="279"/>
      <c r="C208" s="89" t="s">
        <v>382</v>
      </c>
      <c r="D208" s="57" t="s">
        <v>67</v>
      </c>
      <c r="E208" s="85" t="s">
        <v>381</v>
      </c>
      <c r="F208" s="86" t="s">
        <v>383</v>
      </c>
      <c r="G208" s="96"/>
      <c r="H208" s="133" t="s">
        <v>639</v>
      </c>
      <c r="I208" s="9" t="s">
        <v>771</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239"/>
    </row>
    <row r="209" spans="1:19" s="93" customFormat="1" ht="36" x14ac:dyDescent="0.2">
      <c r="A209" s="268"/>
      <c r="B209" s="279"/>
      <c r="C209" s="199" t="s">
        <v>566</v>
      </c>
      <c r="D209" s="200" t="s">
        <v>65</v>
      </c>
      <c r="E209" s="201" t="s">
        <v>537</v>
      </c>
      <c r="F209" s="86"/>
      <c r="G209" s="96"/>
      <c r="H209" s="133" t="s">
        <v>638</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68"/>
      <c r="B210" s="279"/>
      <c r="C210" s="205" t="s">
        <v>567</v>
      </c>
      <c r="D210" s="206" t="s">
        <v>66</v>
      </c>
      <c r="E210" s="207" t="s">
        <v>538</v>
      </c>
      <c r="F210" s="86"/>
      <c r="G210" s="96"/>
      <c r="H210" s="133" t="s">
        <v>638</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69"/>
      <c r="B211" s="280"/>
      <c r="C211" s="89" t="s">
        <v>474</v>
      </c>
      <c r="D211" s="57" t="s">
        <v>390</v>
      </c>
      <c r="E211" s="85" t="s">
        <v>458</v>
      </c>
      <c r="F211" s="86"/>
      <c r="G211" s="96"/>
      <c r="H211" s="132" t="s">
        <v>638</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70" t="s">
        <v>20</v>
      </c>
      <c r="B212" s="270" t="s">
        <v>51</v>
      </c>
      <c r="C212" s="62" t="s">
        <v>274</v>
      </c>
      <c r="D212" s="62" t="s">
        <v>65</v>
      </c>
      <c r="E212" s="67" t="s">
        <v>368</v>
      </c>
      <c r="F212" s="81" t="s">
        <v>163</v>
      </c>
      <c r="G212" s="96"/>
      <c r="H212" s="130" t="s">
        <v>638</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66"/>
      <c r="B213" s="266"/>
      <c r="C213" s="62" t="s">
        <v>275</v>
      </c>
      <c r="D213" s="62" t="s">
        <v>65</v>
      </c>
      <c r="E213" s="87" t="s">
        <v>369</v>
      </c>
      <c r="F213" s="88" t="s">
        <v>164</v>
      </c>
      <c r="G213" s="96"/>
      <c r="H213" s="131" t="s">
        <v>638</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66"/>
      <c r="B214" s="266"/>
      <c r="C214" s="62" t="s">
        <v>276</v>
      </c>
      <c r="D214" s="62" t="s">
        <v>65</v>
      </c>
      <c r="E214" s="67" t="s">
        <v>370</v>
      </c>
      <c r="F214" s="81" t="s">
        <v>165</v>
      </c>
      <c r="G214" s="96"/>
      <c r="H214" s="131" t="s">
        <v>638</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126" x14ac:dyDescent="0.2">
      <c r="A215" s="266"/>
      <c r="B215" s="266"/>
      <c r="C215" s="62" t="s">
        <v>277</v>
      </c>
      <c r="D215" s="62" t="s">
        <v>66</v>
      </c>
      <c r="E215" s="87" t="s">
        <v>328</v>
      </c>
      <c r="F215" s="88" t="s">
        <v>166</v>
      </c>
      <c r="G215" s="96"/>
      <c r="H215" s="131" t="s">
        <v>639</v>
      </c>
      <c r="I215" s="3" t="s">
        <v>862</v>
      </c>
      <c r="J215" s="156" t="s">
        <v>20</v>
      </c>
      <c r="K215" s="156">
        <f t="shared" si="30"/>
        <v>0</v>
      </c>
      <c r="L215" s="156">
        <f t="shared" si="27"/>
        <v>1</v>
      </c>
      <c r="M215" s="156">
        <f t="shared" si="28"/>
        <v>0</v>
      </c>
      <c r="N215" s="156">
        <f t="shared" si="29"/>
        <v>0</v>
      </c>
      <c r="O215" s="156">
        <f t="shared" si="31"/>
        <v>0</v>
      </c>
      <c r="P215" s="156">
        <f t="shared" si="32"/>
        <v>0</v>
      </c>
      <c r="Q215" s="156">
        <f t="shared" si="33"/>
        <v>0</v>
      </c>
      <c r="R215" s="156">
        <f t="shared" si="34"/>
        <v>0</v>
      </c>
      <c r="S215" s="6"/>
    </row>
    <row r="216" spans="1:19" s="93" customFormat="1" ht="36" x14ac:dyDescent="0.2">
      <c r="A216" s="266"/>
      <c r="B216" s="266"/>
      <c r="C216" s="62" t="s">
        <v>278</v>
      </c>
      <c r="D216" s="62" t="s">
        <v>66</v>
      </c>
      <c r="E216" s="87" t="s">
        <v>371</v>
      </c>
      <c r="F216" s="88" t="s">
        <v>167</v>
      </c>
      <c r="G216" s="96"/>
      <c r="H216" s="131" t="s">
        <v>638</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19" s="93" customFormat="1" ht="36" x14ac:dyDescent="0.2">
      <c r="A217" s="266"/>
      <c r="B217" s="266"/>
      <c r="C217" s="62" t="s">
        <v>279</v>
      </c>
      <c r="D217" s="62" t="s">
        <v>66</v>
      </c>
      <c r="E217" s="67" t="s">
        <v>372</v>
      </c>
      <c r="F217" s="81" t="s">
        <v>168</v>
      </c>
      <c r="G217" s="96"/>
      <c r="H217" s="133" t="s">
        <v>638</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66"/>
      <c r="B218" s="266"/>
      <c r="C218" s="193" t="s">
        <v>568</v>
      </c>
      <c r="D218" s="194" t="s">
        <v>65</v>
      </c>
      <c r="E218" s="195" t="s">
        <v>537</v>
      </c>
      <c r="F218" s="81"/>
      <c r="G218" s="96"/>
      <c r="H218" s="133" t="s">
        <v>638</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66"/>
      <c r="B219" s="266"/>
      <c r="C219" s="196" t="s">
        <v>569</v>
      </c>
      <c r="D219" s="197" t="s">
        <v>66</v>
      </c>
      <c r="E219" s="198" t="s">
        <v>538</v>
      </c>
      <c r="F219" s="81"/>
      <c r="G219" s="96"/>
      <c r="H219" s="133" t="s">
        <v>638</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21" thickBot="1" x14ac:dyDescent="0.25">
      <c r="A220" s="266"/>
      <c r="B220" s="266"/>
      <c r="C220" s="62" t="s">
        <v>475</v>
      </c>
      <c r="D220" s="62" t="s">
        <v>390</v>
      </c>
      <c r="E220" s="67" t="s">
        <v>458</v>
      </c>
      <c r="F220" s="81"/>
      <c r="G220" s="96"/>
      <c r="H220" s="132" t="s">
        <v>638</v>
      </c>
      <c r="I220" s="3"/>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55" thickTop="1" x14ac:dyDescent="0.2">
      <c r="A221" s="268"/>
      <c r="B221" s="268"/>
      <c r="C221" s="57" t="s">
        <v>280</v>
      </c>
      <c r="D221" s="57" t="s">
        <v>65</v>
      </c>
      <c r="E221" s="78" t="s">
        <v>619</v>
      </c>
      <c r="F221" s="79" t="s">
        <v>169</v>
      </c>
      <c r="G221" s="96"/>
      <c r="H221" s="131" t="s">
        <v>638</v>
      </c>
      <c r="I221" s="3"/>
      <c r="J221" s="156" t="s">
        <v>21</v>
      </c>
      <c r="K221" s="156">
        <f t="shared" si="30"/>
        <v>0</v>
      </c>
      <c r="L221" s="156">
        <f t="shared" si="27"/>
        <v>0</v>
      </c>
      <c r="M221" s="156">
        <f t="shared" si="28"/>
        <v>0</v>
      </c>
      <c r="N221" s="156">
        <f t="shared" si="29"/>
        <v>0</v>
      </c>
      <c r="O221" s="156">
        <f t="shared" si="31"/>
        <v>0</v>
      </c>
      <c r="P221" s="156">
        <f t="shared" si="32"/>
        <v>0</v>
      </c>
      <c r="Q221" s="156">
        <f t="shared" si="33"/>
        <v>0</v>
      </c>
      <c r="R221" s="156">
        <f t="shared" si="34"/>
        <v>0</v>
      </c>
      <c r="S221" s="6"/>
    </row>
    <row r="222" spans="1:19" s="93" customFormat="1" ht="36" x14ac:dyDescent="0.2">
      <c r="A222" s="268"/>
      <c r="B222" s="268"/>
      <c r="C222" s="89" t="s">
        <v>281</v>
      </c>
      <c r="D222" s="57" t="s">
        <v>65</v>
      </c>
      <c r="E222" s="78" t="s">
        <v>373</v>
      </c>
      <c r="F222" s="79" t="s">
        <v>170</v>
      </c>
      <c r="G222" s="96"/>
      <c r="H222" s="131" t="s">
        <v>638</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68"/>
      <c r="B223" s="268"/>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68"/>
      <c r="B224" s="268"/>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68"/>
      <c r="B225" s="268"/>
      <c r="C225" s="57" t="s">
        <v>284</v>
      </c>
      <c r="D225" s="57" t="s">
        <v>65</v>
      </c>
      <c r="E225" s="78" t="s">
        <v>375</v>
      </c>
      <c r="F225" s="79" t="s">
        <v>531</v>
      </c>
      <c r="G225" s="96"/>
      <c r="H225" s="131" t="s">
        <v>638</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72" x14ac:dyDescent="0.2">
      <c r="A226" s="268"/>
      <c r="B226" s="268"/>
      <c r="C226" s="57" t="s">
        <v>285</v>
      </c>
      <c r="D226" s="57" t="s">
        <v>65</v>
      </c>
      <c r="E226" s="78" t="s">
        <v>620</v>
      </c>
      <c r="F226" s="79" t="s">
        <v>173</v>
      </c>
      <c r="G226" s="96"/>
      <c r="H226" s="131" t="s">
        <v>638</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3"/>
    </row>
    <row r="227" spans="1:19" s="103" customFormat="1" ht="20" x14ac:dyDescent="0.2">
      <c r="A227" s="268"/>
      <c r="B227" s="268"/>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68"/>
      <c r="B228" s="268"/>
      <c r="C228" s="57" t="s">
        <v>286</v>
      </c>
      <c r="D228" s="57" t="s">
        <v>65</v>
      </c>
      <c r="E228" s="78" t="s">
        <v>376</v>
      </c>
      <c r="F228" s="79" t="s">
        <v>174</v>
      </c>
      <c r="G228" s="96"/>
      <c r="H228" s="131" t="s">
        <v>638</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3"/>
    </row>
    <row r="229" spans="1:19" s="93" customFormat="1" ht="36" x14ac:dyDescent="0.2">
      <c r="A229" s="268"/>
      <c r="B229" s="268"/>
      <c r="C229" s="57" t="s">
        <v>287</v>
      </c>
      <c r="D229" s="57" t="s">
        <v>65</v>
      </c>
      <c r="E229" s="78" t="s">
        <v>377</v>
      </c>
      <c r="F229" s="79" t="s">
        <v>175</v>
      </c>
      <c r="G229" s="96"/>
      <c r="H229" s="133" t="s">
        <v>638</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68"/>
      <c r="B230" s="268"/>
      <c r="C230" s="199" t="s">
        <v>570</v>
      </c>
      <c r="D230" s="200" t="s">
        <v>65</v>
      </c>
      <c r="E230" s="201" t="s">
        <v>537</v>
      </c>
      <c r="F230" s="79"/>
      <c r="G230" s="96"/>
      <c r="H230" s="133" t="s">
        <v>638</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68"/>
      <c r="B231" s="268"/>
      <c r="C231" s="205" t="s">
        <v>579</v>
      </c>
      <c r="D231" s="206" t="s">
        <v>66</v>
      </c>
      <c r="E231" s="207" t="s">
        <v>538</v>
      </c>
      <c r="F231" s="79"/>
      <c r="G231" s="96"/>
      <c r="H231" s="133" t="s">
        <v>638</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217" thickBot="1" x14ac:dyDescent="0.25">
      <c r="A232" s="268"/>
      <c r="B232" s="268"/>
      <c r="C232" s="57" t="s">
        <v>476</v>
      </c>
      <c r="D232" s="57" t="s">
        <v>390</v>
      </c>
      <c r="E232" s="78" t="s">
        <v>458</v>
      </c>
      <c r="F232" s="79"/>
      <c r="G232" s="96"/>
      <c r="H232" s="132" t="s">
        <v>639</v>
      </c>
      <c r="I232" s="7" t="s">
        <v>855</v>
      </c>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245"/>
    </row>
    <row r="233" spans="1:19" s="93" customFormat="1" ht="37" thickTop="1" x14ac:dyDescent="0.2">
      <c r="A233" s="270" t="s">
        <v>22</v>
      </c>
      <c r="B233" s="270" t="s">
        <v>23</v>
      </c>
      <c r="C233" s="62" t="s">
        <v>288</v>
      </c>
      <c r="D233" s="62" t="s">
        <v>65</v>
      </c>
      <c r="E233" s="67" t="s">
        <v>589</v>
      </c>
      <c r="F233" s="81" t="s">
        <v>599</v>
      </c>
      <c r="G233" s="96"/>
      <c r="H233" s="130" t="s">
        <v>638</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66"/>
      <c r="B234" s="266"/>
      <c r="C234" s="223" t="s">
        <v>587</v>
      </c>
      <c r="D234" s="223" t="s">
        <v>65</v>
      </c>
      <c r="E234" s="224" t="s">
        <v>590</v>
      </c>
      <c r="F234" s="81" t="s">
        <v>591</v>
      </c>
      <c r="G234" s="96"/>
      <c r="H234" s="210" t="s">
        <v>638</v>
      </c>
      <c r="I234" s="211"/>
      <c r="J234" s="212" t="s">
        <v>22</v>
      </c>
      <c r="K234" s="212">
        <f t="shared" si="30"/>
        <v>0</v>
      </c>
      <c r="L234" s="212">
        <f t="shared" si="27"/>
        <v>0</v>
      </c>
      <c r="M234" s="212">
        <f t="shared" si="28"/>
        <v>0</v>
      </c>
      <c r="N234" s="212">
        <f t="shared" si="29"/>
        <v>0</v>
      </c>
      <c r="O234" s="156">
        <f t="shared" si="31"/>
        <v>0</v>
      </c>
      <c r="P234" s="156">
        <f t="shared" si="32"/>
        <v>0</v>
      </c>
      <c r="Q234" s="156">
        <f t="shared" si="33"/>
        <v>0</v>
      </c>
      <c r="R234" s="156">
        <f t="shared" si="34"/>
        <v>0</v>
      </c>
      <c r="S234" s="208"/>
    </row>
    <row r="235" spans="1:19" s="93" customFormat="1" ht="36" x14ac:dyDescent="0.2">
      <c r="A235" s="266"/>
      <c r="B235" s="266"/>
      <c r="C235" s="193" t="s">
        <v>586</v>
      </c>
      <c r="D235" s="194" t="s">
        <v>65</v>
      </c>
      <c r="E235" s="195" t="s">
        <v>537</v>
      </c>
      <c r="F235" s="81"/>
      <c r="G235" s="96"/>
      <c r="H235" s="131" t="s">
        <v>638</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66"/>
      <c r="B236" s="266"/>
      <c r="C236" s="196" t="s">
        <v>580</v>
      </c>
      <c r="D236" s="197" t="s">
        <v>66</v>
      </c>
      <c r="E236" s="198" t="s">
        <v>538</v>
      </c>
      <c r="F236" s="81"/>
      <c r="G236" s="96"/>
      <c r="H236" s="131" t="s">
        <v>638</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55" thickBot="1" x14ac:dyDescent="0.25">
      <c r="A237" s="274"/>
      <c r="B237" s="274"/>
      <c r="C237" s="62" t="s">
        <v>477</v>
      </c>
      <c r="D237" s="62" t="s">
        <v>390</v>
      </c>
      <c r="E237" s="67" t="s">
        <v>458</v>
      </c>
      <c r="F237" s="81"/>
      <c r="G237" s="96"/>
      <c r="H237" s="135" t="s">
        <v>639</v>
      </c>
      <c r="I237" s="136" t="s">
        <v>728</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247"/>
    </row>
    <row r="238" spans="1:19" s="93" customFormat="1" ht="37" customHeight="1" thickTop="1" x14ac:dyDescent="0.2">
      <c r="A238" s="267" t="s">
        <v>24</v>
      </c>
      <c r="B238" s="267" t="s">
        <v>53</v>
      </c>
      <c r="C238" s="57" t="s">
        <v>289</v>
      </c>
      <c r="D238" s="57" t="s">
        <v>65</v>
      </c>
      <c r="E238" s="78" t="s">
        <v>378</v>
      </c>
      <c r="F238" s="79" t="s">
        <v>532</v>
      </c>
      <c r="G238" s="96"/>
      <c r="H238" s="130" t="s">
        <v>638</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54" x14ac:dyDescent="0.2">
      <c r="A239" s="268"/>
      <c r="B239" s="268"/>
      <c r="C239" s="65" t="s">
        <v>224</v>
      </c>
      <c r="D239" s="65" t="s">
        <v>65</v>
      </c>
      <c r="E239" s="66" t="s">
        <v>317</v>
      </c>
      <c r="F239" s="68" t="s">
        <v>525</v>
      </c>
      <c r="G239" s="101"/>
      <c r="H239" s="104" t="str">
        <f>IF(ISBLANK(H78),"Waiting",H78)</f>
        <v>No</v>
      </c>
      <c r="I239" s="3"/>
      <c r="J239" s="156" t="s">
        <v>24</v>
      </c>
      <c r="K239" s="156">
        <f t="shared" si="30"/>
        <v>0</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0" x14ac:dyDescent="0.2">
      <c r="A240" s="268"/>
      <c r="B240" s="268"/>
      <c r="C240" s="57" t="s">
        <v>290</v>
      </c>
      <c r="D240" s="57" t="s">
        <v>65</v>
      </c>
      <c r="E240" s="78" t="s">
        <v>330</v>
      </c>
      <c r="F240" s="79" t="s">
        <v>176</v>
      </c>
      <c r="G240" s="96"/>
      <c r="H240" s="131" t="s">
        <v>638</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68"/>
      <c r="B241" s="268"/>
      <c r="C241" s="57" t="s">
        <v>291</v>
      </c>
      <c r="D241" s="57" t="s">
        <v>65</v>
      </c>
      <c r="E241" s="78" t="s">
        <v>611</v>
      </c>
      <c r="F241" s="79" t="s">
        <v>601</v>
      </c>
      <c r="G241" s="96"/>
      <c r="H241" s="131" t="s">
        <v>638</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3"/>
    </row>
    <row r="242" spans="1:19" s="93" customFormat="1" ht="36" x14ac:dyDescent="0.2">
      <c r="A242" s="268"/>
      <c r="B242" s="268"/>
      <c r="C242" s="65" t="s">
        <v>287</v>
      </c>
      <c r="D242" s="65" t="s">
        <v>65</v>
      </c>
      <c r="E242" s="66" t="s">
        <v>377</v>
      </c>
      <c r="F242" s="68" t="s">
        <v>175</v>
      </c>
      <c r="G242" s="101"/>
      <c r="H242" s="104"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36" x14ac:dyDescent="0.2">
      <c r="A243" s="268"/>
      <c r="B243" s="268"/>
      <c r="C243" s="57" t="s">
        <v>596</v>
      </c>
      <c r="D243" s="57" t="s">
        <v>65</v>
      </c>
      <c r="E243" s="78" t="s">
        <v>600</v>
      </c>
      <c r="F243" s="79" t="s">
        <v>597</v>
      </c>
      <c r="G243" s="101"/>
      <c r="H243" s="131" t="s">
        <v>638</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68"/>
      <c r="B244" s="268"/>
      <c r="C244" s="199" t="s">
        <v>571</v>
      </c>
      <c r="D244" s="200" t="s">
        <v>65</v>
      </c>
      <c r="E244" s="201" t="s">
        <v>537</v>
      </c>
      <c r="F244" s="202"/>
      <c r="G244" s="101"/>
      <c r="H244" s="131" t="s">
        <v>638</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68"/>
      <c r="B245" s="268"/>
      <c r="C245" s="205" t="s">
        <v>581</v>
      </c>
      <c r="D245" s="206" t="s">
        <v>66</v>
      </c>
      <c r="E245" s="207" t="s">
        <v>538</v>
      </c>
      <c r="F245" s="202"/>
      <c r="G245" s="101"/>
      <c r="H245" s="131" t="s">
        <v>638</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3" customFormat="1" ht="163" thickBot="1" x14ac:dyDescent="0.25">
      <c r="A246" s="269"/>
      <c r="B246" s="269"/>
      <c r="C246" s="57" t="s">
        <v>478</v>
      </c>
      <c r="D246" s="57" t="s">
        <v>390</v>
      </c>
      <c r="E246" s="78" t="s">
        <v>458</v>
      </c>
      <c r="F246" s="79"/>
      <c r="G246" s="101"/>
      <c r="H246" s="131" t="s">
        <v>639</v>
      </c>
      <c r="I246" s="136" t="s">
        <v>795</v>
      </c>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7" t="s">
        <v>860</v>
      </c>
    </row>
    <row r="247" spans="1:19" s="93" customFormat="1" ht="37" thickTop="1" x14ac:dyDescent="0.2">
      <c r="A247" s="270" t="s">
        <v>25</v>
      </c>
      <c r="B247" s="270" t="s">
        <v>54</v>
      </c>
      <c r="C247" s="62" t="s">
        <v>282</v>
      </c>
      <c r="D247" s="62" t="s">
        <v>65</v>
      </c>
      <c r="E247" s="67" t="s">
        <v>329</v>
      </c>
      <c r="F247" s="81" t="s">
        <v>171</v>
      </c>
      <c r="G247" s="96"/>
      <c r="H247" s="130" t="s">
        <v>638</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66"/>
      <c r="B248" s="266"/>
      <c r="C248" s="62" t="s">
        <v>283</v>
      </c>
      <c r="D248" s="62" t="s">
        <v>65</v>
      </c>
      <c r="E248" s="67" t="s">
        <v>374</v>
      </c>
      <c r="F248" s="81" t="s">
        <v>172</v>
      </c>
      <c r="G248" s="96"/>
      <c r="H248" s="131" t="s">
        <v>638</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54" x14ac:dyDescent="0.2">
      <c r="A249" s="266"/>
      <c r="B249" s="266"/>
      <c r="C249" s="62" t="s">
        <v>292</v>
      </c>
      <c r="D249" s="62" t="s">
        <v>66</v>
      </c>
      <c r="E249" s="87" t="s">
        <v>379</v>
      </c>
      <c r="F249" s="88" t="s">
        <v>533</v>
      </c>
      <c r="G249" s="96"/>
      <c r="H249" s="133" t="s">
        <v>639</v>
      </c>
      <c r="I249" s="9" t="s">
        <v>723</v>
      </c>
      <c r="J249" s="156" t="s">
        <v>25</v>
      </c>
      <c r="K249" s="156">
        <f t="shared" si="30"/>
        <v>0</v>
      </c>
      <c r="L249" s="156">
        <f t="shared" si="27"/>
        <v>1</v>
      </c>
      <c r="M249" s="156">
        <f t="shared" si="28"/>
        <v>0</v>
      </c>
      <c r="N249" s="156">
        <f t="shared" si="29"/>
        <v>0</v>
      </c>
      <c r="O249" s="156">
        <f t="shared" si="31"/>
        <v>0</v>
      </c>
      <c r="P249" s="156">
        <f t="shared" si="32"/>
        <v>0</v>
      </c>
      <c r="Q249" s="156">
        <f t="shared" si="33"/>
        <v>0</v>
      </c>
      <c r="R249" s="156">
        <f t="shared" si="34"/>
        <v>0</v>
      </c>
      <c r="S249" s="239"/>
    </row>
    <row r="250" spans="1:19" s="93" customFormat="1" ht="36" x14ac:dyDescent="0.2">
      <c r="A250" s="266"/>
      <c r="B250" s="266"/>
      <c r="C250" s="193" t="s">
        <v>572</v>
      </c>
      <c r="D250" s="194" t="s">
        <v>65</v>
      </c>
      <c r="E250" s="195" t="s">
        <v>537</v>
      </c>
      <c r="F250" s="88"/>
      <c r="G250" s="96"/>
      <c r="H250" s="133" t="s">
        <v>638</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36" x14ac:dyDescent="0.2">
      <c r="A251" s="266"/>
      <c r="B251" s="266"/>
      <c r="C251" s="196" t="s">
        <v>573</v>
      </c>
      <c r="D251" s="197" t="s">
        <v>66</v>
      </c>
      <c r="E251" s="198" t="s">
        <v>538</v>
      </c>
      <c r="F251" s="88"/>
      <c r="G251" s="96"/>
      <c r="H251" s="133" t="s">
        <v>638</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66"/>
      <c r="B252" s="266"/>
      <c r="C252" s="62" t="s">
        <v>479</v>
      </c>
      <c r="D252" s="62" t="s">
        <v>390</v>
      </c>
      <c r="E252" s="87" t="s">
        <v>458</v>
      </c>
      <c r="F252" s="88"/>
      <c r="G252" s="96"/>
      <c r="H252" s="132" t="s">
        <v>638</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40b8QjLCtEuRMtKVFz0UaSw/NljNq7qwRxbcLcHmVjSvB9pZFiUnAQHSvnMBa0ny/loaH6IqJsO5D/ro794kOA==" saltValue="exECym8JK+Wn5ux45yi+IA==" spinCount="100000" sheet="1" objects="1" scenarios="1"/>
  <autoFilter ref="A3:I252" xr:uid="{27E3FCCE-5483-9548-B8FA-21B756A3714A}">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35" zoomScale="80" zoomScaleNormal="80" workbookViewId="0">
      <selection activeCell="A59" sqref="A59"/>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Funeral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2" t="s">
        <v>397</v>
      </c>
      <c r="B3" s="262"/>
      <c r="C3" s="262"/>
      <c r="D3" s="262"/>
      <c r="E3" s="262"/>
      <c r="F3" s="262"/>
      <c r="G3" s="262"/>
      <c r="H3" s="262"/>
      <c r="I3" s="262"/>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640</v>
      </c>
      <c r="C5" s="120" t="s">
        <v>641</v>
      </c>
      <c r="D5" s="120" t="s">
        <v>642</v>
      </c>
      <c r="E5" s="120" t="s">
        <v>643</v>
      </c>
      <c r="F5" s="120" t="s">
        <v>644</v>
      </c>
      <c r="G5" s="121">
        <v>2016</v>
      </c>
      <c r="H5" s="123">
        <v>44235</v>
      </c>
      <c r="I5" s="122" t="s">
        <v>645</v>
      </c>
    </row>
    <row r="6" spans="1:9" s="116" customFormat="1" ht="17" x14ac:dyDescent="0.2">
      <c r="A6" s="33" t="s">
        <v>403</v>
      </c>
      <c r="B6" s="120" t="s">
        <v>646</v>
      </c>
      <c r="C6" s="120" t="s">
        <v>647</v>
      </c>
      <c r="D6" s="120" t="s">
        <v>648</v>
      </c>
      <c r="E6" s="120"/>
      <c r="F6" s="120"/>
      <c r="G6" s="121"/>
      <c r="H6" s="123">
        <v>44235</v>
      </c>
      <c r="I6" s="124" t="s">
        <v>649</v>
      </c>
    </row>
    <row r="7" spans="1:9" s="116" customFormat="1" ht="34" x14ac:dyDescent="0.2">
      <c r="A7" s="31" t="s">
        <v>404</v>
      </c>
      <c r="B7" s="120" t="s">
        <v>640</v>
      </c>
      <c r="C7" s="120" t="s">
        <v>650</v>
      </c>
      <c r="D7" s="120" t="s">
        <v>651</v>
      </c>
      <c r="E7" s="120"/>
      <c r="F7" s="120" t="s">
        <v>652</v>
      </c>
      <c r="G7" s="121">
        <v>2019</v>
      </c>
      <c r="H7" s="123">
        <v>44235</v>
      </c>
      <c r="I7" s="122" t="s">
        <v>653</v>
      </c>
    </row>
    <row r="8" spans="1:9" s="116" customFormat="1" ht="51" x14ac:dyDescent="0.2">
      <c r="A8" s="33" t="s">
        <v>405</v>
      </c>
      <c r="B8" s="120" t="s">
        <v>646</v>
      </c>
      <c r="C8" s="120" t="s">
        <v>654</v>
      </c>
      <c r="D8" s="120" t="s">
        <v>655</v>
      </c>
      <c r="E8" s="120"/>
      <c r="F8" s="120"/>
      <c r="G8" s="121"/>
      <c r="H8" s="123">
        <v>44235</v>
      </c>
      <c r="I8" s="122" t="s">
        <v>656</v>
      </c>
    </row>
    <row r="9" spans="1:9" s="116" customFormat="1" ht="17" x14ac:dyDescent="0.2">
      <c r="A9" s="31" t="s">
        <v>406</v>
      </c>
      <c r="B9" s="120" t="s">
        <v>640</v>
      </c>
      <c r="C9" s="120" t="s">
        <v>657</v>
      </c>
      <c r="D9" s="120" t="s">
        <v>658</v>
      </c>
      <c r="E9" s="120"/>
      <c r="F9" s="120"/>
      <c r="G9" s="121"/>
      <c r="H9" s="123">
        <v>44235</v>
      </c>
      <c r="I9" s="122" t="s">
        <v>659</v>
      </c>
    </row>
    <row r="10" spans="1:9" s="116" customFormat="1" ht="17" x14ac:dyDescent="0.2">
      <c r="A10" s="33" t="s">
        <v>407</v>
      </c>
      <c r="B10" s="120" t="s">
        <v>646</v>
      </c>
      <c r="C10" s="120" t="s">
        <v>660</v>
      </c>
      <c r="D10" s="120" t="s">
        <v>658</v>
      </c>
      <c r="E10" s="120"/>
      <c r="F10" s="120"/>
      <c r="G10" s="121"/>
      <c r="H10" s="123">
        <v>44235</v>
      </c>
      <c r="I10" s="122" t="s">
        <v>661</v>
      </c>
    </row>
    <row r="11" spans="1:9" s="116" customFormat="1" ht="17" x14ac:dyDescent="0.2">
      <c r="A11" s="31" t="s">
        <v>408</v>
      </c>
      <c r="B11" s="120" t="s">
        <v>646</v>
      </c>
      <c r="C11" s="120" t="s">
        <v>662</v>
      </c>
      <c r="D11" s="120" t="s">
        <v>664</v>
      </c>
      <c r="E11" s="120"/>
      <c r="F11" s="120"/>
      <c r="G11" s="121"/>
      <c r="H11" s="123">
        <v>44235</v>
      </c>
      <c r="I11" s="122" t="s">
        <v>663</v>
      </c>
    </row>
    <row r="12" spans="1:9" s="116" customFormat="1" ht="17" x14ac:dyDescent="0.2">
      <c r="A12" s="33" t="s">
        <v>409</v>
      </c>
      <c r="B12" s="120" t="s">
        <v>646</v>
      </c>
      <c r="C12" s="120" t="s">
        <v>665</v>
      </c>
      <c r="D12" s="120" t="s">
        <v>666</v>
      </c>
      <c r="E12" s="120"/>
      <c r="F12" s="120"/>
      <c r="G12" s="121">
        <v>2019</v>
      </c>
      <c r="H12" s="123">
        <v>44235</v>
      </c>
      <c r="I12" s="122" t="s">
        <v>667</v>
      </c>
    </row>
    <row r="13" spans="1:9" s="116" customFormat="1" ht="34" x14ac:dyDescent="0.2">
      <c r="A13" s="31" t="s">
        <v>410</v>
      </c>
      <c r="B13" s="120" t="s">
        <v>646</v>
      </c>
      <c r="C13" s="120" t="s">
        <v>668</v>
      </c>
      <c r="D13" s="120" t="s">
        <v>669</v>
      </c>
      <c r="E13" s="120"/>
      <c r="F13" s="120"/>
      <c r="G13" s="121"/>
      <c r="H13" s="123">
        <v>44235</v>
      </c>
      <c r="I13" s="122" t="s">
        <v>670</v>
      </c>
    </row>
    <row r="14" spans="1:9" s="116" customFormat="1" ht="51" x14ac:dyDescent="0.2">
      <c r="A14" s="33" t="s">
        <v>411</v>
      </c>
      <c r="B14" s="120" t="s">
        <v>640</v>
      </c>
      <c r="C14" s="120" t="s">
        <v>671</v>
      </c>
      <c r="D14" s="120" t="s">
        <v>672</v>
      </c>
      <c r="E14" s="120" t="s">
        <v>673</v>
      </c>
      <c r="F14" s="120" t="s">
        <v>674</v>
      </c>
      <c r="G14" s="121">
        <v>2019</v>
      </c>
      <c r="H14" s="123">
        <v>44235</v>
      </c>
      <c r="I14" s="122" t="s">
        <v>675</v>
      </c>
    </row>
    <row r="15" spans="1:9" s="116" customFormat="1" ht="17" x14ac:dyDescent="0.2">
      <c r="A15" s="31" t="s">
        <v>412</v>
      </c>
      <c r="B15" s="120" t="s">
        <v>646</v>
      </c>
      <c r="C15" s="120" t="s">
        <v>676</v>
      </c>
      <c r="D15" s="120" t="s">
        <v>677</v>
      </c>
      <c r="E15" s="120"/>
      <c r="F15" s="120"/>
      <c r="G15" s="121"/>
      <c r="H15" s="123">
        <v>44235</v>
      </c>
      <c r="I15" s="122" t="s">
        <v>678</v>
      </c>
    </row>
    <row r="16" spans="1:9" s="116" customFormat="1" ht="17" x14ac:dyDescent="0.2">
      <c r="A16" s="33" t="s">
        <v>413</v>
      </c>
      <c r="B16" s="120" t="s">
        <v>646</v>
      </c>
      <c r="C16" s="120" t="s">
        <v>679</v>
      </c>
      <c r="D16" s="120" t="s">
        <v>680</v>
      </c>
      <c r="E16" s="120"/>
      <c r="F16" s="120"/>
      <c r="G16" s="121"/>
      <c r="H16" s="123">
        <v>44235</v>
      </c>
      <c r="I16" s="122" t="s">
        <v>681</v>
      </c>
    </row>
    <row r="17" spans="1:9" s="116" customFormat="1" ht="34" x14ac:dyDescent="0.2">
      <c r="A17" s="31" t="s">
        <v>414</v>
      </c>
      <c r="B17" s="120" t="s">
        <v>646</v>
      </c>
      <c r="C17" s="120" t="s">
        <v>682</v>
      </c>
      <c r="D17" s="120" t="s">
        <v>683</v>
      </c>
      <c r="E17" s="120"/>
      <c r="F17" s="120" t="s">
        <v>684</v>
      </c>
      <c r="G17" s="121"/>
      <c r="H17" s="123">
        <v>44235</v>
      </c>
      <c r="I17" s="122" t="s">
        <v>685</v>
      </c>
    </row>
    <row r="18" spans="1:9" s="116" customFormat="1" ht="34" x14ac:dyDescent="0.2">
      <c r="A18" s="33" t="s">
        <v>415</v>
      </c>
      <c r="B18" s="120" t="s">
        <v>646</v>
      </c>
      <c r="C18" s="120" t="s">
        <v>687</v>
      </c>
      <c r="D18" s="120"/>
      <c r="E18" s="120"/>
      <c r="F18" s="120"/>
      <c r="G18" s="121">
        <v>2017</v>
      </c>
      <c r="H18" s="123">
        <v>44235</v>
      </c>
      <c r="I18" s="122" t="s">
        <v>686</v>
      </c>
    </row>
    <row r="19" spans="1:9" s="116" customFormat="1" ht="51" x14ac:dyDescent="0.2">
      <c r="A19" s="31" t="s">
        <v>416</v>
      </c>
      <c r="B19" s="120" t="s">
        <v>640</v>
      </c>
      <c r="C19" s="120" t="s">
        <v>688</v>
      </c>
      <c r="D19" s="120" t="s">
        <v>689</v>
      </c>
      <c r="E19" s="120"/>
      <c r="F19" s="120" t="s">
        <v>690</v>
      </c>
      <c r="G19" s="121">
        <v>2020</v>
      </c>
      <c r="H19" s="123">
        <v>44236</v>
      </c>
      <c r="I19" s="122" t="s">
        <v>691</v>
      </c>
    </row>
    <row r="20" spans="1:9" s="116" customFormat="1" ht="34" x14ac:dyDescent="0.2">
      <c r="A20" s="33" t="s">
        <v>417</v>
      </c>
      <c r="B20" s="120" t="s">
        <v>646</v>
      </c>
      <c r="C20" s="120" t="s">
        <v>693</v>
      </c>
      <c r="D20" s="120" t="s">
        <v>694</v>
      </c>
      <c r="E20" s="120"/>
      <c r="F20" s="120"/>
      <c r="G20" s="121"/>
      <c r="H20" s="123">
        <v>44236</v>
      </c>
      <c r="I20" s="122" t="s">
        <v>695</v>
      </c>
    </row>
    <row r="21" spans="1:9" s="116" customFormat="1" ht="34" x14ac:dyDescent="0.2">
      <c r="A21" s="31" t="s">
        <v>418</v>
      </c>
      <c r="B21" s="120" t="s">
        <v>646</v>
      </c>
      <c r="C21" s="120" t="s">
        <v>697</v>
      </c>
      <c r="D21" s="120" t="s">
        <v>696</v>
      </c>
      <c r="E21" s="120"/>
      <c r="F21" s="120" t="s">
        <v>698</v>
      </c>
      <c r="G21" s="121">
        <v>2018</v>
      </c>
      <c r="H21" s="123">
        <v>44236</v>
      </c>
      <c r="I21" s="122" t="s">
        <v>699</v>
      </c>
    </row>
    <row r="22" spans="1:9" s="116" customFormat="1" ht="34" x14ac:dyDescent="0.2">
      <c r="A22" s="33" t="s">
        <v>419</v>
      </c>
      <c r="B22" s="120" t="s">
        <v>646</v>
      </c>
      <c r="C22" s="120" t="s">
        <v>700</v>
      </c>
      <c r="D22" s="120" t="s">
        <v>701</v>
      </c>
      <c r="E22" s="120"/>
      <c r="F22" s="120"/>
      <c r="G22" s="121"/>
      <c r="H22" s="123">
        <v>44236</v>
      </c>
      <c r="I22" s="122" t="s">
        <v>702</v>
      </c>
    </row>
    <row r="23" spans="1:9" s="116" customFormat="1" ht="34" x14ac:dyDescent="0.2">
      <c r="A23" s="31" t="s">
        <v>420</v>
      </c>
      <c r="B23" s="120" t="s">
        <v>640</v>
      </c>
      <c r="C23" s="120" t="s">
        <v>703</v>
      </c>
      <c r="D23" s="120" t="s">
        <v>704</v>
      </c>
      <c r="E23" s="120" t="s">
        <v>705</v>
      </c>
      <c r="F23" s="120" t="s">
        <v>707</v>
      </c>
      <c r="G23" s="121">
        <v>2018</v>
      </c>
      <c r="H23" s="123">
        <v>44236</v>
      </c>
      <c r="I23" s="122" t="s">
        <v>706</v>
      </c>
    </row>
    <row r="24" spans="1:9" s="116" customFormat="1" ht="85" x14ac:dyDescent="0.2">
      <c r="A24" s="33" t="s">
        <v>421</v>
      </c>
      <c r="B24" s="120" t="s">
        <v>640</v>
      </c>
      <c r="C24" s="120" t="s">
        <v>708</v>
      </c>
      <c r="D24" s="120" t="s">
        <v>709</v>
      </c>
      <c r="E24" s="120" t="s">
        <v>710</v>
      </c>
      <c r="F24" s="120" t="s">
        <v>787</v>
      </c>
      <c r="G24" s="121">
        <v>2020</v>
      </c>
      <c r="H24" s="123">
        <v>44236</v>
      </c>
      <c r="I24" s="122" t="s">
        <v>711</v>
      </c>
    </row>
    <row r="25" spans="1:9" s="116" customFormat="1" ht="34" x14ac:dyDescent="0.2">
      <c r="A25" s="31" t="s">
        <v>422</v>
      </c>
      <c r="B25" s="120" t="s">
        <v>646</v>
      </c>
      <c r="C25" s="120" t="s">
        <v>712</v>
      </c>
      <c r="D25" s="120" t="s">
        <v>713</v>
      </c>
      <c r="E25" s="120"/>
      <c r="F25" s="120"/>
      <c r="G25" s="121">
        <v>2018</v>
      </c>
      <c r="H25" s="123">
        <v>44236</v>
      </c>
      <c r="I25" s="122" t="s">
        <v>714</v>
      </c>
    </row>
    <row r="26" spans="1:9" s="116" customFormat="1" ht="34" x14ac:dyDescent="0.2">
      <c r="A26" s="33" t="s">
        <v>423</v>
      </c>
      <c r="B26" s="120" t="s">
        <v>715</v>
      </c>
      <c r="C26" s="120" t="s">
        <v>716</v>
      </c>
      <c r="D26" s="120" t="s">
        <v>717</v>
      </c>
      <c r="E26" s="120"/>
      <c r="F26" s="120"/>
      <c r="G26" s="121">
        <v>2013</v>
      </c>
      <c r="H26" s="123">
        <v>44236</v>
      </c>
      <c r="I26" s="122" t="s">
        <v>718</v>
      </c>
    </row>
    <row r="27" spans="1:9" s="116" customFormat="1" ht="34" x14ac:dyDescent="0.2">
      <c r="A27" s="31" t="s">
        <v>424</v>
      </c>
      <c r="B27" s="120" t="s">
        <v>640</v>
      </c>
      <c r="C27" s="120" t="s">
        <v>719</v>
      </c>
      <c r="D27" s="120" t="s">
        <v>720</v>
      </c>
      <c r="E27" s="120" t="s">
        <v>721</v>
      </c>
      <c r="F27" s="120"/>
      <c r="G27" s="121">
        <v>2011</v>
      </c>
      <c r="H27" s="123">
        <v>44236</v>
      </c>
      <c r="I27" s="122" t="s">
        <v>722</v>
      </c>
    </row>
    <row r="28" spans="1:9" s="116" customFormat="1" ht="34" x14ac:dyDescent="0.2">
      <c r="A28" s="33" t="s">
        <v>425</v>
      </c>
      <c r="B28" s="120" t="s">
        <v>646</v>
      </c>
      <c r="C28" s="120" t="s">
        <v>724</v>
      </c>
      <c r="D28" s="120" t="s">
        <v>725</v>
      </c>
      <c r="E28" s="120"/>
      <c r="F28" s="120" t="s">
        <v>726</v>
      </c>
      <c r="G28" s="121">
        <v>2019</v>
      </c>
      <c r="H28" s="123">
        <v>44236</v>
      </c>
      <c r="I28" s="122" t="s">
        <v>727</v>
      </c>
    </row>
    <row r="29" spans="1:9" s="116" customFormat="1" ht="68" x14ac:dyDescent="0.2">
      <c r="A29" s="31" t="s">
        <v>426</v>
      </c>
      <c r="B29" s="120" t="s">
        <v>640</v>
      </c>
      <c r="C29" s="120" t="s">
        <v>729</v>
      </c>
      <c r="D29" s="120" t="s">
        <v>730</v>
      </c>
      <c r="E29" s="120" t="s">
        <v>731</v>
      </c>
      <c r="F29" s="120" t="s">
        <v>786</v>
      </c>
      <c r="G29" s="121">
        <v>2020</v>
      </c>
      <c r="H29" s="123">
        <v>44237</v>
      </c>
      <c r="I29" s="122" t="s">
        <v>732</v>
      </c>
    </row>
    <row r="30" spans="1:9" s="116" customFormat="1" ht="68" x14ac:dyDescent="0.2">
      <c r="A30" s="33" t="s">
        <v>427</v>
      </c>
      <c r="B30" s="120" t="s">
        <v>640</v>
      </c>
      <c r="C30" s="120" t="s">
        <v>733</v>
      </c>
      <c r="D30" s="120" t="s">
        <v>735</v>
      </c>
      <c r="E30" s="120" t="s">
        <v>734</v>
      </c>
      <c r="F30" s="120" t="s">
        <v>736</v>
      </c>
      <c r="G30" s="121">
        <v>2015</v>
      </c>
      <c r="H30" s="123">
        <v>44237</v>
      </c>
      <c r="I30" s="122" t="s">
        <v>737</v>
      </c>
    </row>
    <row r="31" spans="1:9" s="116" customFormat="1" ht="17" x14ac:dyDescent="0.2">
      <c r="A31" s="31" t="s">
        <v>428</v>
      </c>
      <c r="B31" s="120" t="s">
        <v>646</v>
      </c>
      <c r="C31" s="120" t="s">
        <v>738</v>
      </c>
      <c r="D31" s="120" t="s">
        <v>739</v>
      </c>
      <c r="E31" s="120"/>
      <c r="F31" s="120"/>
      <c r="G31" s="121"/>
      <c r="H31" s="123">
        <v>44237</v>
      </c>
      <c r="I31" s="122" t="s">
        <v>740</v>
      </c>
    </row>
    <row r="32" spans="1:9" s="116" customFormat="1" ht="34" x14ac:dyDescent="0.2">
      <c r="A32" s="33" t="s">
        <v>429</v>
      </c>
      <c r="B32" s="120" t="s">
        <v>640</v>
      </c>
      <c r="C32" s="120" t="s">
        <v>741</v>
      </c>
      <c r="D32" s="120" t="s">
        <v>742</v>
      </c>
      <c r="E32" s="120"/>
      <c r="F32" s="120" t="s">
        <v>743</v>
      </c>
      <c r="G32" s="121">
        <v>2019</v>
      </c>
      <c r="H32" s="123">
        <v>44237</v>
      </c>
      <c r="I32" s="122" t="s">
        <v>744</v>
      </c>
    </row>
    <row r="33" spans="1:9" s="116" customFormat="1" ht="34" x14ac:dyDescent="0.2">
      <c r="A33" s="31" t="s">
        <v>430</v>
      </c>
      <c r="B33" s="120" t="s">
        <v>640</v>
      </c>
      <c r="C33" s="120" t="s">
        <v>745</v>
      </c>
      <c r="D33" s="120" t="s">
        <v>746</v>
      </c>
      <c r="E33" s="120" t="s">
        <v>748</v>
      </c>
      <c r="F33" s="120" t="s">
        <v>785</v>
      </c>
      <c r="G33" s="121">
        <v>2019</v>
      </c>
      <c r="H33" s="123">
        <v>44237</v>
      </c>
      <c r="I33" s="122" t="s">
        <v>747</v>
      </c>
    </row>
    <row r="34" spans="1:9" s="116" customFormat="1" ht="34" x14ac:dyDescent="0.2">
      <c r="A34" s="33" t="s">
        <v>431</v>
      </c>
      <c r="B34" s="120" t="s">
        <v>646</v>
      </c>
      <c r="C34" s="120" t="s">
        <v>749</v>
      </c>
      <c r="D34" s="120" t="s">
        <v>750</v>
      </c>
      <c r="E34" s="120"/>
      <c r="F34" s="120"/>
      <c r="G34" s="121"/>
      <c r="H34" s="123">
        <v>44237</v>
      </c>
      <c r="I34" s="122" t="s">
        <v>751</v>
      </c>
    </row>
    <row r="35" spans="1:9" ht="17" x14ac:dyDescent="0.2">
      <c r="A35" s="17" t="s">
        <v>432</v>
      </c>
      <c r="B35" s="120" t="s">
        <v>715</v>
      </c>
      <c r="C35" s="122" t="s">
        <v>752</v>
      </c>
      <c r="D35" s="122" t="s">
        <v>754</v>
      </c>
      <c r="E35" s="122"/>
      <c r="F35" s="122"/>
      <c r="G35" s="125"/>
      <c r="H35" s="123">
        <v>44237</v>
      </c>
      <c r="I35" s="122" t="s">
        <v>753</v>
      </c>
    </row>
    <row r="36" spans="1:9" ht="17" x14ac:dyDescent="0.2">
      <c r="A36" s="20" t="s">
        <v>433</v>
      </c>
      <c r="B36" s="120" t="s">
        <v>715</v>
      </c>
      <c r="C36" s="122" t="s">
        <v>756</v>
      </c>
      <c r="D36" s="122" t="s">
        <v>757</v>
      </c>
      <c r="E36" s="122"/>
      <c r="F36" s="122"/>
      <c r="G36" s="125">
        <v>2010</v>
      </c>
      <c r="H36" s="123">
        <v>44237</v>
      </c>
      <c r="I36" s="122" t="s">
        <v>758</v>
      </c>
    </row>
    <row r="37" spans="1:9" ht="17" x14ac:dyDescent="0.2">
      <c r="A37" s="17" t="s">
        <v>434</v>
      </c>
      <c r="B37" s="120" t="s">
        <v>646</v>
      </c>
      <c r="C37" s="122" t="s">
        <v>760</v>
      </c>
      <c r="D37" s="122" t="s">
        <v>761</v>
      </c>
      <c r="E37" s="122"/>
      <c r="F37" s="122"/>
      <c r="G37" s="125"/>
      <c r="H37" s="123">
        <v>44237</v>
      </c>
      <c r="I37" s="122" t="s">
        <v>759</v>
      </c>
    </row>
    <row r="38" spans="1:9" ht="17" x14ac:dyDescent="0.2">
      <c r="A38" s="20" t="s">
        <v>435</v>
      </c>
      <c r="B38" s="120" t="s">
        <v>646</v>
      </c>
      <c r="C38" s="122" t="s">
        <v>765</v>
      </c>
      <c r="D38" s="122" t="s">
        <v>766</v>
      </c>
      <c r="E38" s="122"/>
      <c r="F38" s="122"/>
      <c r="G38" s="125"/>
      <c r="H38" s="123">
        <v>44237</v>
      </c>
      <c r="I38" s="122" t="s">
        <v>767</v>
      </c>
    </row>
    <row r="39" spans="1:9" ht="17" x14ac:dyDescent="0.2">
      <c r="A39" s="17" t="s">
        <v>436</v>
      </c>
      <c r="B39" s="120" t="s">
        <v>646</v>
      </c>
      <c r="C39" s="122" t="s">
        <v>769</v>
      </c>
      <c r="D39" s="122" t="s">
        <v>766</v>
      </c>
      <c r="E39" s="122"/>
      <c r="F39" s="122"/>
      <c r="G39" s="125"/>
      <c r="H39" s="123">
        <v>44237</v>
      </c>
      <c r="I39" s="122" t="s">
        <v>770</v>
      </c>
    </row>
    <row r="40" spans="1:9" ht="17" x14ac:dyDescent="0.2">
      <c r="A40" s="20" t="s">
        <v>437</v>
      </c>
      <c r="B40" s="120" t="s">
        <v>646</v>
      </c>
      <c r="C40" s="122" t="s">
        <v>772</v>
      </c>
      <c r="D40" s="122" t="s">
        <v>651</v>
      </c>
      <c r="E40" s="122"/>
      <c r="F40" s="122" t="s">
        <v>773</v>
      </c>
      <c r="G40" s="125">
        <v>2018</v>
      </c>
      <c r="H40" s="123">
        <v>44237</v>
      </c>
      <c r="I40" s="122" t="s">
        <v>774</v>
      </c>
    </row>
    <row r="41" spans="1:9" ht="17" x14ac:dyDescent="0.2">
      <c r="A41" s="17" t="s">
        <v>438</v>
      </c>
      <c r="B41" s="120" t="s">
        <v>715</v>
      </c>
      <c r="C41" s="122" t="s">
        <v>775</v>
      </c>
      <c r="D41" s="122" t="s">
        <v>777</v>
      </c>
      <c r="E41" s="122"/>
      <c r="F41" s="122"/>
      <c r="G41" s="125"/>
      <c r="H41" s="123">
        <v>44237</v>
      </c>
      <c r="I41" s="122" t="s">
        <v>776</v>
      </c>
    </row>
    <row r="42" spans="1:9" ht="17" x14ac:dyDescent="0.2">
      <c r="A42" s="20" t="s">
        <v>439</v>
      </c>
      <c r="B42" s="120" t="s">
        <v>646</v>
      </c>
      <c r="C42" s="122" t="s">
        <v>778</v>
      </c>
      <c r="D42" s="122" t="s">
        <v>779</v>
      </c>
      <c r="E42" s="122"/>
      <c r="F42" s="122"/>
      <c r="G42" s="125">
        <v>2012</v>
      </c>
      <c r="H42" s="123">
        <v>44237</v>
      </c>
      <c r="I42" s="122" t="s">
        <v>780</v>
      </c>
    </row>
    <row r="43" spans="1:9" ht="17" x14ac:dyDescent="0.2">
      <c r="A43" s="17" t="s">
        <v>440</v>
      </c>
      <c r="B43" s="120" t="s">
        <v>646</v>
      </c>
      <c r="C43" s="122" t="s">
        <v>781</v>
      </c>
      <c r="D43" s="122" t="s">
        <v>782</v>
      </c>
      <c r="E43" s="122"/>
      <c r="F43" s="122" t="s">
        <v>783</v>
      </c>
      <c r="G43" s="125">
        <v>2019</v>
      </c>
      <c r="H43" s="123">
        <v>44237</v>
      </c>
      <c r="I43" s="122" t="s">
        <v>784</v>
      </c>
    </row>
    <row r="44" spans="1:9" ht="17" x14ac:dyDescent="0.2">
      <c r="A44" s="20" t="s">
        <v>441</v>
      </c>
      <c r="B44" s="120" t="s">
        <v>640</v>
      </c>
      <c r="C44" s="122" t="s">
        <v>788</v>
      </c>
      <c r="D44" s="122" t="s">
        <v>789</v>
      </c>
      <c r="E44" s="122"/>
      <c r="F44" s="122" t="s">
        <v>790</v>
      </c>
      <c r="G44" s="122">
        <v>2013</v>
      </c>
      <c r="H44" s="123">
        <v>44237</v>
      </c>
      <c r="I44" s="122" t="s">
        <v>791</v>
      </c>
    </row>
    <row r="45" spans="1:9" ht="17" x14ac:dyDescent="0.2">
      <c r="A45" s="180" t="s">
        <v>495</v>
      </c>
      <c r="B45" s="120" t="s">
        <v>646</v>
      </c>
      <c r="C45" s="122" t="s">
        <v>792</v>
      </c>
      <c r="D45" s="122" t="s">
        <v>793</v>
      </c>
      <c r="E45" s="122"/>
      <c r="F45" s="122"/>
      <c r="G45" s="122">
        <v>2020</v>
      </c>
      <c r="H45" s="123">
        <v>44237</v>
      </c>
      <c r="I45" s="122" t="s">
        <v>794</v>
      </c>
    </row>
    <row r="46" spans="1:9" ht="17" x14ac:dyDescent="0.2">
      <c r="A46" s="179" t="s">
        <v>496</v>
      </c>
      <c r="B46" s="120" t="s">
        <v>646</v>
      </c>
      <c r="C46" s="122" t="s">
        <v>797</v>
      </c>
      <c r="D46" s="122" t="s">
        <v>798</v>
      </c>
      <c r="E46" s="122"/>
      <c r="F46" s="122"/>
      <c r="G46" s="122"/>
      <c r="H46" s="248">
        <v>44245</v>
      </c>
      <c r="I46" s="122" t="s">
        <v>799</v>
      </c>
    </row>
    <row r="47" spans="1:9" ht="17" x14ac:dyDescent="0.2">
      <c r="A47" s="180" t="s">
        <v>497</v>
      </c>
      <c r="B47" s="120" t="s">
        <v>646</v>
      </c>
      <c r="C47" s="122" t="s">
        <v>801</v>
      </c>
      <c r="D47" s="122" t="s">
        <v>802</v>
      </c>
      <c r="E47" s="122"/>
      <c r="F47" s="122"/>
      <c r="G47" s="122"/>
      <c r="H47" s="248">
        <v>44245</v>
      </c>
      <c r="I47" s="122" t="s">
        <v>803</v>
      </c>
    </row>
    <row r="48" spans="1:9" ht="17" x14ac:dyDescent="0.2">
      <c r="A48" s="179" t="s">
        <v>498</v>
      </c>
      <c r="B48" s="120" t="s">
        <v>646</v>
      </c>
      <c r="C48" s="122" t="s">
        <v>809</v>
      </c>
      <c r="D48" s="122" t="s">
        <v>808</v>
      </c>
      <c r="E48" s="122"/>
      <c r="F48" s="122" t="s">
        <v>807</v>
      </c>
      <c r="G48" s="122">
        <v>2020</v>
      </c>
      <c r="H48" s="248">
        <v>44245</v>
      </c>
      <c r="I48" s="122" t="s">
        <v>806</v>
      </c>
    </row>
    <row r="49" spans="1:9" ht="17" x14ac:dyDescent="0.2">
      <c r="A49" s="180" t="s">
        <v>499</v>
      </c>
      <c r="B49" s="120" t="s">
        <v>646</v>
      </c>
      <c r="C49" s="122" t="s">
        <v>811</v>
      </c>
      <c r="D49" s="122" t="s">
        <v>812</v>
      </c>
      <c r="E49" s="122"/>
      <c r="F49" s="122"/>
      <c r="G49" s="122">
        <v>2013</v>
      </c>
      <c r="H49" s="248">
        <v>44245</v>
      </c>
      <c r="I49" s="122" t="s">
        <v>810</v>
      </c>
    </row>
    <row r="50" spans="1:9" ht="17" x14ac:dyDescent="0.2">
      <c r="A50" s="179" t="s">
        <v>500</v>
      </c>
      <c r="B50" s="120" t="s">
        <v>646</v>
      </c>
      <c r="C50" s="122" t="s">
        <v>814</v>
      </c>
      <c r="D50" s="122" t="s">
        <v>815</v>
      </c>
      <c r="E50" s="122"/>
      <c r="F50" s="122"/>
      <c r="G50" s="122"/>
      <c r="H50" s="248">
        <v>44245</v>
      </c>
      <c r="I50" s="122" t="s">
        <v>813</v>
      </c>
    </row>
    <row r="51" spans="1:9" ht="17" x14ac:dyDescent="0.2">
      <c r="A51" s="180" t="s">
        <v>501</v>
      </c>
      <c r="B51" s="120" t="s">
        <v>646</v>
      </c>
      <c r="C51" s="122" t="s">
        <v>816</v>
      </c>
      <c r="D51" s="122" t="s">
        <v>651</v>
      </c>
      <c r="E51" s="122"/>
      <c r="F51" s="122" t="s">
        <v>817</v>
      </c>
      <c r="G51" s="122">
        <v>2015</v>
      </c>
      <c r="H51" s="248">
        <v>44245</v>
      </c>
      <c r="I51" s="122" t="s">
        <v>818</v>
      </c>
    </row>
    <row r="52" spans="1:9" ht="17" x14ac:dyDescent="0.2">
      <c r="A52" s="179" t="s">
        <v>502</v>
      </c>
      <c r="B52" s="120" t="s">
        <v>646</v>
      </c>
      <c r="C52" s="122" t="s">
        <v>765</v>
      </c>
      <c r="D52" s="122" t="s">
        <v>820</v>
      </c>
      <c r="E52" s="122"/>
      <c r="F52" s="122"/>
      <c r="G52" s="122"/>
      <c r="H52" s="248">
        <v>44245</v>
      </c>
      <c r="I52" s="122" t="s">
        <v>821</v>
      </c>
    </row>
    <row r="53" spans="1:9" ht="17" x14ac:dyDescent="0.2">
      <c r="A53" s="180" t="s">
        <v>503</v>
      </c>
      <c r="B53" s="120" t="s">
        <v>715</v>
      </c>
      <c r="C53" s="122" t="s">
        <v>822</v>
      </c>
      <c r="D53" s="122" t="s">
        <v>823</v>
      </c>
      <c r="E53" s="122"/>
      <c r="F53" s="122" t="s">
        <v>824</v>
      </c>
      <c r="G53" s="122" t="s">
        <v>825</v>
      </c>
      <c r="H53" s="248">
        <v>44245</v>
      </c>
      <c r="I53" s="122" t="s">
        <v>826</v>
      </c>
    </row>
    <row r="54" spans="1:9" ht="17" x14ac:dyDescent="0.2">
      <c r="A54" s="179" t="s">
        <v>504</v>
      </c>
      <c r="B54" s="120" t="s">
        <v>646</v>
      </c>
      <c r="C54" s="122" t="s">
        <v>830</v>
      </c>
      <c r="D54" s="122" t="s">
        <v>831</v>
      </c>
      <c r="E54" s="122"/>
      <c r="F54" s="122" t="s">
        <v>829</v>
      </c>
      <c r="G54" s="122">
        <v>2018</v>
      </c>
      <c r="H54" s="248">
        <v>44245</v>
      </c>
      <c r="I54" s="122" t="s">
        <v>828</v>
      </c>
    </row>
    <row r="55" spans="1:9" ht="17" x14ac:dyDescent="0.2">
      <c r="A55" s="180" t="s">
        <v>505</v>
      </c>
      <c r="B55" s="120" t="s">
        <v>646</v>
      </c>
      <c r="C55" s="122" t="s">
        <v>832</v>
      </c>
      <c r="D55" s="122" t="s">
        <v>833</v>
      </c>
      <c r="E55" s="122"/>
      <c r="F55" s="122"/>
      <c r="G55" s="122">
        <v>2017</v>
      </c>
      <c r="H55" s="248">
        <v>44245</v>
      </c>
      <c r="I55" s="122" t="s">
        <v>834</v>
      </c>
    </row>
    <row r="56" spans="1:9" ht="17" x14ac:dyDescent="0.2">
      <c r="A56" s="179" t="s">
        <v>506</v>
      </c>
      <c r="B56" s="120" t="s">
        <v>646</v>
      </c>
      <c r="C56" s="122" t="s">
        <v>840</v>
      </c>
      <c r="D56" s="122" t="s">
        <v>839</v>
      </c>
      <c r="E56" s="122"/>
      <c r="F56" s="122"/>
      <c r="G56" s="122"/>
      <c r="H56" s="248">
        <v>44245</v>
      </c>
      <c r="I56" s="122" t="s">
        <v>841</v>
      </c>
    </row>
    <row r="57" spans="1:9" ht="17" x14ac:dyDescent="0.2">
      <c r="A57" s="180" t="s">
        <v>507</v>
      </c>
      <c r="B57" s="120" t="s">
        <v>646</v>
      </c>
      <c r="C57" s="122" t="s">
        <v>842</v>
      </c>
      <c r="D57" s="122" t="s">
        <v>782</v>
      </c>
      <c r="E57" s="122"/>
      <c r="F57" s="122" t="s">
        <v>843</v>
      </c>
      <c r="G57" s="122">
        <v>2018</v>
      </c>
      <c r="H57" s="122"/>
      <c r="I57" s="122" t="s">
        <v>844</v>
      </c>
    </row>
    <row r="58" spans="1:9" ht="17" x14ac:dyDescent="0.2">
      <c r="A58" s="179" t="s">
        <v>508</v>
      </c>
      <c r="B58" s="120" t="s">
        <v>646</v>
      </c>
      <c r="C58" s="122" t="s">
        <v>845</v>
      </c>
      <c r="D58" s="122" t="s">
        <v>846</v>
      </c>
      <c r="E58" s="122"/>
      <c r="F58" s="122"/>
      <c r="G58" s="122">
        <v>2019</v>
      </c>
      <c r="H58" s="122"/>
      <c r="I58" s="122" t="s">
        <v>847</v>
      </c>
    </row>
    <row r="59" spans="1:9" ht="17" x14ac:dyDescent="0.2">
      <c r="A59" s="180" t="s">
        <v>509</v>
      </c>
      <c r="B59" s="120" t="s">
        <v>646</v>
      </c>
      <c r="C59" s="122" t="s">
        <v>848</v>
      </c>
      <c r="D59" s="122" t="s">
        <v>849</v>
      </c>
      <c r="E59" s="122"/>
      <c r="F59" s="122" t="s">
        <v>850</v>
      </c>
      <c r="G59" s="122">
        <v>2019</v>
      </c>
      <c r="H59" s="122"/>
      <c r="I59" s="122" t="s">
        <v>851</v>
      </c>
    </row>
    <row r="60" spans="1:9" x14ac:dyDescent="0.2">
      <c r="A60" s="179" t="s">
        <v>510</v>
      </c>
      <c r="B60" s="120"/>
      <c r="C60" s="122"/>
      <c r="D60" s="122"/>
      <c r="E60" s="122"/>
      <c r="F60" s="122"/>
      <c r="G60" s="122"/>
      <c r="H60" s="122"/>
      <c r="I60" s="122"/>
    </row>
    <row r="61" spans="1:9" x14ac:dyDescent="0.2">
      <c r="A61" s="180" t="s">
        <v>511</v>
      </c>
      <c r="B61" s="120"/>
      <c r="C61" s="122"/>
      <c r="D61" s="122"/>
      <c r="E61" s="122"/>
      <c r="F61" s="122"/>
      <c r="G61" s="122"/>
      <c r="H61" s="122"/>
      <c r="I61" s="122"/>
    </row>
    <row r="62" spans="1:9" x14ac:dyDescent="0.2">
      <c r="A62" s="179" t="s">
        <v>512</v>
      </c>
      <c r="B62" s="120"/>
      <c r="C62" s="122"/>
      <c r="D62" s="122"/>
      <c r="E62" s="122"/>
      <c r="F62" s="122"/>
      <c r="G62" s="122"/>
      <c r="H62" s="122"/>
      <c r="I62" s="122"/>
    </row>
    <row r="63" spans="1:9" x14ac:dyDescent="0.2">
      <c r="A63" s="180" t="s">
        <v>513</v>
      </c>
      <c r="B63" s="120"/>
      <c r="C63" s="122"/>
      <c r="D63" s="122"/>
      <c r="E63" s="122"/>
      <c r="F63" s="122"/>
      <c r="G63" s="122"/>
      <c r="H63" s="122"/>
      <c r="I63" s="122"/>
    </row>
    <row r="64" spans="1:9" x14ac:dyDescent="0.2">
      <c r="A64" s="179"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J5" sqref="J5"/>
    </sheetView>
  </sheetViews>
  <sheetFormatPr baseColWidth="10" defaultColWidth="10.83203125"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4" t="s">
        <v>384</v>
      </c>
      <c r="B1" s="45" t="str">
        <f>IF(Introduction!B1&lt;&gt;"",Introduction!B1,"")</f>
        <v>Funeral services</v>
      </c>
    </row>
    <row r="3" spans="1:10" s="146" customFormat="1" ht="31" customHeight="1" x14ac:dyDescent="0.2">
      <c r="A3" s="281" t="s">
        <v>87</v>
      </c>
      <c r="B3" s="282"/>
      <c r="C3" s="282"/>
      <c r="D3" s="282"/>
      <c r="E3" s="282"/>
      <c r="F3" s="282"/>
      <c r="G3" s="282"/>
      <c r="H3" s="282"/>
      <c r="I3" s="282"/>
      <c r="J3" s="282"/>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2" t="s">
        <v>0</v>
      </c>
      <c r="B5" s="151" t="s">
        <v>40</v>
      </c>
      <c r="C5" s="152">
        <f>SUMIF('Goal Risk Assessment'!$J$5:$J$252,$A5,'Goal Risk Assessment'!K$5:K$252)</f>
        <v>3</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3" t="s">
        <v>60</v>
      </c>
      <c r="C6" s="231">
        <f>SUMIF('Goal Risk Assessment'!$J$5:$J$252,$A6,'Goal Risk Assessment'!K$5:K$252)</f>
        <v>1</v>
      </c>
      <c r="D6" s="231">
        <f>SUMIF('Goal Risk Assessment'!$J$5:$J$252,$A6,'Goal Risk Assessment'!L$5:L$252)</f>
        <v>0</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Unlikely</v>
      </c>
    </row>
    <row r="8" spans="1:10" ht="22" customHeight="1" x14ac:dyDescent="0.2">
      <c r="A8" s="57" t="s">
        <v>3</v>
      </c>
      <c r="B8" s="153" t="s">
        <v>4</v>
      </c>
      <c r="C8" s="232">
        <f>SUMIF('Goal Risk Assessment'!$J$5:$J$252,$A8,'Goal Risk Assessment'!K$5:K$252)</f>
        <v>0</v>
      </c>
      <c r="D8" s="232">
        <f>SUMIF('Goal Risk Assessment'!$J$5:$J$252,$A8,'Goal Risk Assessment'!L$5:L$252)</f>
        <v>0</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Moderate</v>
      </c>
    </row>
    <row r="9" spans="1:10" ht="22" customHeight="1" x14ac:dyDescent="0.2">
      <c r="A9" s="62" t="s">
        <v>5</v>
      </c>
      <c r="B9" s="151" t="s">
        <v>76</v>
      </c>
      <c r="C9" s="152">
        <f>SUMIF('Goal Risk Assessment'!$J$5:$J$252,$A9,'Goal Risk Assessment'!K$5:K$252)</f>
        <v>4</v>
      </c>
      <c r="D9" s="152">
        <f>SUMIF('Goal Risk Assessment'!$J$5:$J$252,$A9,'Goal Risk Assessment'!L$5:L$252)</f>
        <v>0</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High</v>
      </c>
    </row>
    <row r="10" spans="1:10" ht="22" customHeight="1" x14ac:dyDescent="0.2">
      <c r="A10" s="57" t="s">
        <v>6</v>
      </c>
      <c r="B10" s="153" t="s">
        <v>7</v>
      </c>
      <c r="C10" s="232">
        <f>SUMIF('Goal Risk Assessment'!$J$5:$J$252,$A10,'Goal Risk Assessment'!K$5:K$252)</f>
        <v>4</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High</v>
      </c>
    </row>
    <row r="11" spans="1:10" ht="22" customHeight="1" x14ac:dyDescent="0.2">
      <c r="A11" s="62" t="s">
        <v>8</v>
      </c>
      <c r="B11" s="151" t="s">
        <v>77</v>
      </c>
      <c r="C11" s="152">
        <f>SUMIF('Goal Risk Assessment'!$J$5:$J$252,$A11,'Goal Risk Assessment'!K$5:K$252)</f>
        <v>1</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High</v>
      </c>
    </row>
    <row r="12" spans="1:10" ht="22" customHeight="1" x14ac:dyDescent="0.2">
      <c r="A12" s="57" t="s">
        <v>9</v>
      </c>
      <c r="B12" s="153" t="s">
        <v>78</v>
      </c>
      <c r="C12" s="232">
        <f>SUMIF('Goal Risk Assessment'!$J$5:$J$252,$A12,'Goal Risk Assessment'!K$5:K$252)</f>
        <v>0</v>
      </c>
      <c r="D12" s="232">
        <f>SUMIF('Goal Risk Assessment'!$J$5:$J$252,$A12,'Goal Risk Assessment'!L$5:L$252)</f>
        <v>0</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Moderate</v>
      </c>
    </row>
    <row r="13" spans="1:10" ht="22" customHeight="1" x14ac:dyDescent="0.2">
      <c r="A13" s="62" t="s">
        <v>10</v>
      </c>
      <c r="B13" s="151" t="s">
        <v>75</v>
      </c>
      <c r="C13" s="152">
        <f>SUMIF('Goal Risk Assessment'!$J$5:$J$252,$A13,'Goal Risk Assessment'!K$5:K$252)</f>
        <v>0</v>
      </c>
      <c r="D13" s="152">
        <f>SUMIF('Goal Risk Assessment'!$J$5:$J$252,$A13,'Goal Risk Assessment'!L$5:L$252)</f>
        <v>0</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Moderate</v>
      </c>
    </row>
    <row r="14" spans="1:10" ht="22" customHeight="1" x14ac:dyDescent="0.2">
      <c r="A14" s="57" t="s">
        <v>11</v>
      </c>
      <c r="B14" s="153" t="s">
        <v>74</v>
      </c>
      <c r="C14" s="232">
        <f>SUMIF('Goal Risk Assessment'!$J$5:$J$252,$A14,'Goal Risk Assessment'!K$5:K$252)</f>
        <v>5</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High</v>
      </c>
    </row>
    <row r="15" spans="1:10" ht="22" customHeight="1" x14ac:dyDescent="0.2">
      <c r="A15" s="62" t="s">
        <v>12</v>
      </c>
      <c r="B15" s="151" t="s">
        <v>43</v>
      </c>
      <c r="C15" s="152">
        <f>SUMIF('Goal Risk Assessment'!$J$5:$J$252,$A15,'Goal Risk Assessment'!K$5:K$252)</f>
        <v>0</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Moderate</v>
      </c>
    </row>
    <row r="16" spans="1:10" ht="22" customHeight="1" x14ac:dyDescent="0.2">
      <c r="A16" s="57" t="s">
        <v>13</v>
      </c>
      <c r="B16" s="153" t="s">
        <v>73</v>
      </c>
      <c r="C16" s="232">
        <f>SUMIF('Goal Risk Assessment'!$J$5:$J$252,$A16,'Goal Risk Assessment'!K$5:K$252)</f>
        <v>1</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High</v>
      </c>
    </row>
    <row r="17" spans="1:10" ht="22" customHeight="1" x14ac:dyDescent="0.2">
      <c r="A17" s="62"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Moderate</v>
      </c>
    </row>
    <row r="18" spans="1:10" ht="22" customHeight="1" x14ac:dyDescent="0.2">
      <c r="A18" s="57" t="s">
        <v>15</v>
      </c>
      <c r="B18" s="153" t="s">
        <v>80</v>
      </c>
      <c r="C18" s="232">
        <f>SUMIF('Goal Risk Assessment'!$J$5:$J$252,$A18,'Goal Risk Assessment'!K$5:K$252)</f>
        <v>4</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High</v>
      </c>
    </row>
    <row r="19" spans="1:10" ht="22" customHeight="1" x14ac:dyDescent="0.2">
      <c r="A19" s="62" t="s">
        <v>16</v>
      </c>
      <c r="B19" s="151" t="s">
        <v>47</v>
      </c>
      <c r="C19" s="152">
        <f>SUMIF('Goal Risk Assessment'!$J$5:$J$252,$A19,'Goal Risk Assessment'!K$5:K$252)</f>
        <v>1</v>
      </c>
      <c r="D19" s="152">
        <f>SUMIF('Goal Risk Assessment'!$J$5:$J$252,$A19,'Goal Risk Assessment'!L$5:L$252)</f>
        <v>0</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High</v>
      </c>
    </row>
    <row r="20" spans="1:10" ht="22" customHeight="1" x14ac:dyDescent="0.2">
      <c r="A20" s="57" t="s">
        <v>17</v>
      </c>
      <c r="B20" s="153" t="s">
        <v>81</v>
      </c>
      <c r="C20" s="232">
        <f>SUMIF('Goal Risk Assessment'!$J$5:$J$252,$A20,'Goal Risk Assessment'!K$5:K$252)</f>
        <v>1</v>
      </c>
      <c r="D20" s="232">
        <f>SUMIF('Goal Risk Assessment'!$J$5:$J$252,$A20,'Goal Risk Assessment'!L$5:L$252)</f>
        <v>0</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High</v>
      </c>
    </row>
    <row r="21" spans="1:10" ht="22" customHeight="1" x14ac:dyDescent="0.2">
      <c r="A21" s="62" t="s">
        <v>18</v>
      </c>
      <c r="B21" s="151" t="s">
        <v>82</v>
      </c>
      <c r="C21" s="152">
        <f>SUMIF('Goal Risk Assessment'!$J$5:$J$252,$A21,'Goal Risk Assessment'!K$5:K$252)</f>
        <v>0</v>
      </c>
      <c r="D21" s="152">
        <f>SUMIF('Goal Risk Assessment'!$J$5:$J$252,$A21,'Goal Risk Assessment'!L$5:L$252)</f>
        <v>1</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Low</v>
      </c>
    </row>
    <row r="22" spans="1:10" ht="22" customHeight="1" x14ac:dyDescent="0.2">
      <c r="A22" s="57" t="s">
        <v>19</v>
      </c>
      <c r="B22" s="153" t="s">
        <v>83</v>
      </c>
      <c r="C22" s="232">
        <f>SUMIF('Goal Risk Assessment'!$J$5:$J$252,$A22,'Goal Risk Assessment'!K$5:K$252)</f>
        <v>0</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Unlikely</v>
      </c>
    </row>
    <row r="23" spans="1:10" ht="22" customHeight="1" x14ac:dyDescent="0.2">
      <c r="A23" s="62" t="s">
        <v>20</v>
      </c>
      <c r="B23" s="151" t="s">
        <v>51</v>
      </c>
      <c r="C23" s="152">
        <f>SUMIF('Goal Risk Assessment'!$J$5:$J$252,$A23,'Goal Risk Assessment'!K$5:K$252)</f>
        <v>0</v>
      </c>
      <c r="D23" s="152">
        <f>SUMIF('Goal Risk Assessment'!$J$5:$J$252,$A23,'Goal Risk Assessment'!L$5:L$252)</f>
        <v>1</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Low</v>
      </c>
    </row>
    <row r="24" spans="1:10" ht="22" customHeight="1" x14ac:dyDescent="0.2">
      <c r="A24" s="57" t="s">
        <v>21</v>
      </c>
      <c r="B24" s="153" t="s">
        <v>52</v>
      </c>
      <c r="C24" s="232">
        <f>SUMIF('Goal Risk Assessment'!$J$5:$J$252,$A24,'Goal Risk Assessment'!K$5:K$252)</f>
        <v>0</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Moderate</v>
      </c>
    </row>
    <row r="25" spans="1:10" ht="22"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 customHeight="1" x14ac:dyDescent="0.2">
      <c r="A26" s="57" t="s">
        <v>24</v>
      </c>
      <c r="B26" s="153" t="s">
        <v>53</v>
      </c>
      <c r="C26" s="232">
        <f>SUMIF('Goal Risk Assessment'!$J$5:$J$252,$A26,'Goal Risk Assessment'!K$5:K$252)</f>
        <v>0</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Moderate</v>
      </c>
    </row>
    <row r="27" spans="1:10" ht="22"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2021-02-26T18:15:37Z</dcterms:modified>
</cp:coreProperties>
</file>