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E0C16A89-311B-4049-BFEA-54AC6C45C221}" xr6:coauthVersionLast="46" xr6:coauthVersionMax="46" xr10:uidLastSave="{00000000-0000-0000-0000-000000000000}"/>
  <bookViews>
    <workbookView xWindow="0" yWindow="620" windowWidth="28800" windowHeight="159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8" i="6" l="1"/>
  <c r="Q175" i="9"/>
  <c r="G5" i="6"/>
  <c r="F27" i="6"/>
  <c r="H27" i="6"/>
  <c r="G27" i="6"/>
  <c r="I27" i="6"/>
  <c r="G25" i="6"/>
  <c r="F25" i="6"/>
  <c r="I25" i="6"/>
  <c r="H25" i="6"/>
  <c r="F23" i="6"/>
  <c r="I23" i="6"/>
  <c r="H23" i="6"/>
  <c r="G23" i="6"/>
  <c r="H22" i="6"/>
  <c r="F22" i="6"/>
  <c r="G22" i="6"/>
  <c r="I22" i="6"/>
  <c r="G21" i="6"/>
  <c r="H21" i="6"/>
  <c r="F21" i="6"/>
  <c r="I21" i="6"/>
  <c r="P175" i="9"/>
  <c r="O175" i="9"/>
  <c r="R175" i="9"/>
  <c r="H15" i="6"/>
  <c r="I15" i="6"/>
  <c r="G15" i="6"/>
  <c r="F15" i="6"/>
  <c r="H14" i="6"/>
  <c r="G14" i="6"/>
  <c r="F14" i="6"/>
  <c r="I14" i="6"/>
  <c r="H11" i="6"/>
  <c r="G11" i="6"/>
  <c r="F11" i="6"/>
  <c r="I11" i="6"/>
  <c r="F8" i="6"/>
  <c r="I8" i="6"/>
  <c r="G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C14" i="6" l="1"/>
  <c r="J14" i="6" s="1"/>
  <c r="D14" i="6"/>
  <c r="N224" i="9"/>
  <c r="R224" i="9"/>
  <c r="O224" i="9"/>
  <c r="P224" i="9"/>
  <c r="Q224" i="9"/>
  <c r="N223" i="9"/>
  <c r="Q223" i="9"/>
  <c r="R223" i="9"/>
  <c r="O223" i="9"/>
  <c r="P223" i="9"/>
  <c r="J27" i="6"/>
  <c r="J25" i="6"/>
  <c r="L242" i="9"/>
  <c r="P242" i="9"/>
  <c r="Q242" i="9"/>
  <c r="R242" i="9"/>
  <c r="O242" i="9"/>
  <c r="J23" i="6"/>
  <c r="J22" i="6"/>
  <c r="M184" i="9"/>
  <c r="R184" i="9"/>
  <c r="O184" i="9"/>
  <c r="P184" i="9"/>
  <c r="Q184" i="9"/>
  <c r="O164" i="9"/>
  <c r="P164" i="9"/>
  <c r="Q164" i="9"/>
  <c r="R164" i="9"/>
  <c r="N227" i="9"/>
  <c r="R227" i="9"/>
  <c r="O227" i="9"/>
  <c r="P227" i="9"/>
  <c r="Q227" i="9"/>
  <c r="N163" i="9"/>
  <c r="O163" i="9"/>
  <c r="F19" i="6" s="1"/>
  <c r="P163" i="9"/>
  <c r="G19" i="6" s="1"/>
  <c r="Q163" i="9"/>
  <c r="H19" i="6" s="1"/>
  <c r="R163" i="9"/>
  <c r="I19" i="6" s="1"/>
  <c r="R183" i="9"/>
  <c r="O183" i="9"/>
  <c r="P183" i="9"/>
  <c r="Q183" i="9"/>
  <c r="M180" i="9"/>
  <c r="R180" i="9"/>
  <c r="P180" i="9"/>
  <c r="O180" i="9"/>
  <c r="Q180" i="9"/>
  <c r="M182" i="9"/>
  <c r="R182" i="9"/>
  <c r="O182" i="9"/>
  <c r="P182" i="9"/>
  <c r="Q182" i="9"/>
  <c r="R181" i="9"/>
  <c r="O181" i="9"/>
  <c r="P181" i="9"/>
  <c r="Q181" i="9"/>
  <c r="R179" i="9"/>
  <c r="P179" i="9"/>
  <c r="O179" i="9"/>
  <c r="Q179" i="9"/>
  <c r="M178" i="9"/>
  <c r="R178" i="9"/>
  <c r="O178" i="9"/>
  <c r="P178" i="9"/>
  <c r="Q178" i="9"/>
  <c r="R177" i="9"/>
  <c r="O177" i="9"/>
  <c r="P177" i="9"/>
  <c r="Q177" i="9"/>
  <c r="J21" i="6"/>
  <c r="M176" i="9"/>
  <c r="Q176" i="9"/>
  <c r="R176" i="9"/>
  <c r="O176" i="9"/>
  <c r="P176" i="9"/>
  <c r="R174" i="9"/>
  <c r="Q174" i="9"/>
  <c r="O174" i="9"/>
  <c r="P174" i="9"/>
  <c r="M173" i="9"/>
  <c r="R173" i="9"/>
  <c r="O173" i="9"/>
  <c r="P173" i="9"/>
  <c r="Q173" i="9"/>
  <c r="R172" i="9"/>
  <c r="O172" i="9"/>
  <c r="Q172" i="9"/>
  <c r="P172" i="9"/>
  <c r="N171" i="9"/>
  <c r="O171" i="9"/>
  <c r="P171" i="9"/>
  <c r="R171" i="9"/>
  <c r="Q171" i="9"/>
  <c r="O170" i="9"/>
  <c r="P170" i="9"/>
  <c r="Q170" i="9"/>
  <c r="R170" i="9"/>
  <c r="N169" i="9"/>
  <c r="Q169" i="9"/>
  <c r="P169" i="9"/>
  <c r="R169" i="9"/>
  <c r="O169" i="9"/>
  <c r="N151" i="9"/>
  <c r="P151" i="9"/>
  <c r="Q151" i="9"/>
  <c r="R151" i="9"/>
  <c r="O151" i="9"/>
  <c r="L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N142" i="9"/>
  <c r="R142" i="9"/>
  <c r="Q142" i="9"/>
  <c r="O142" i="9"/>
  <c r="P142" i="9"/>
  <c r="M141" i="9"/>
  <c r="Q141" i="9"/>
  <c r="R141" i="9"/>
  <c r="O141" i="9"/>
  <c r="P141" i="9"/>
  <c r="Q127" i="9"/>
  <c r="R127" i="9"/>
  <c r="I16" i="6" s="1"/>
  <c r="O127" i="9"/>
  <c r="P127" i="9"/>
  <c r="N140" i="9"/>
  <c r="Q140" i="9"/>
  <c r="R140" i="9"/>
  <c r="O140" i="9"/>
  <c r="P140" i="9"/>
  <c r="M139" i="9"/>
  <c r="Q139" i="9"/>
  <c r="R139" i="9"/>
  <c r="O139" i="9"/>
  <c r="P139" i="9"/>
  <c r="N138" i="9"/>
  <c r="R138" i="9"/>
  <c r="Q138" i="9"/>
  <c r="O138" i="9"/>
  <c r="P138" i="9"/>
  <c r="M137" i="9"/>
  <c r="R137" i="9"/>
  <c r="O137" i="9"/>
  <c r="Q137" i="9"/>
  <c r="P137" i="9"/>
  <c r="N136" i="9"/>
  <c r="O136" i="9"/>
  <c r="P136" i="9"/>
  <c r="Q136" i="9"/>
  <c r="R136" i="9"/>
  <c r="L239" i="9"/>
  <c r="D26" i="6" s="1"/>
  <c r="R239" i="9"/>
  <c r="I26" i="6" s="1"/>
  <c r="O239" i="9"/>
  <c r="F26" i="6" s="1"/>
  <c r="Q239" i="9"/>
  <c r="H26" i="6" s="1"/>
  <c r="P239" i="9"/>
  <c r="G26" i="6" s="1"/>
  <c r="N88" i="9"/>
  <c r="R88" i="9"/>
  <c r="O88" i="9"/>
  <c r="Q88" i="9"/>
  <c r="P88" i="9"/>
  <c r="J11" i="6"/>
  <c r="N93" i="9"/>
  <c r="Q93" i="9"/>
  <c r="R93" i="9"/>
  <c r="O93" i="9"/>
  <c r="P93" i="9"/>
  <c r="Q94" i="9"/>
  <c r="R94" i="9"/>
  <c r="O94" i="9"/>
  <c r="P94" i="9"/>
  <c r="Q90" i="9"/>
  <c r="R90" i="9"/>
  <c r="N90" i="9"/>
  <c r="K90" i="9"/>
  <c r="M90" i="9"/>
  <c r="O90" i="9"/>
  <c r="P90" i="9"/>
  <c r="L90" i="9"/>
  <c r="N77" i="9"/>
  <c r="P77" i="9"/>
  <c r="Q77" i="9"/>
  <c r="R77" i="9"/>
  <c r="O77" i="9"/>
  <c r="N86" i="9"/>
  <c r="P86" i="9"/>
  <c r="Q86" i="9"/>
  <c r="R86" i="9"/>
  <c r="O86" i="9"/>
  <c r="F13" i="6" s="1"/>
  <c r="F24" i="6"/>
  <c r="G24" i="6"/>
  <c r="H24" i="6"/>
  <c r="I24" i="6"/>
  <c r="E8" i="6"/>
  <c r="C8" i="6"/>
  <c r="D8" i="6"/>
  <c r="D7" i="6"/>
  <c r="N76" i="9"/>
  <c r="O76" i="9"/>
  <c r="P76" i="9"/>
  <c r="R76" i="9"/>
  <c r="Q76" i="9"/>
  <c r="N75" i="9"/>
  <c r="O75" i="9"/>
  <c r="P75" i="9"/>
  <c r="Q75" i="9"/>
  <c r="R75" i="9"/>
  <c r="N74" i="9"/>
  <c r="O74" i="9"/>
  <c r="P74" i="9"/>
  <c r="Q74" i="9"/>
  <c r="R74" i="9"/>
  <c r="C7" i="6"/>
  <c r="N73" i="9"/>
  <c r="R73" i="9"/>
  <c r="O73" i="9"/>
  <c r="F12" i="6" s="1"/>
  <c r="P73" i="9"/>
  <c r="Q73" i="9"/>
  <c r="E7" i="6"/>
  <c r="N57" i="9"/>
  <c r="O57" i="9"/>
  <c r="P57" i="9"/>
  <c r="Q57" i="9"/>
  <c r="R57" i="9"/>
  <c r="L57" i="9"/>
  <c r="N56" i="9"/>
  <c r="R56" i="9"/>
  <c r="O56" i="9"/>
  <c r="P56" i="9"/>
  <c r="Q56" i="9"/>
  <c r="M40" i="9"/>
  <c r="R40" i="9"/>
  <c r="O40" i="9"/>
  <c r="P40" i="9"/>
  <c r="Q40" i="9"/>
  <c r="N55" i="9"/>
  <c r="R55" i="9"/>
  <c r="O55" i="9"/>
  <c r="P55" i="9"/>
  <c r="Q55" i="9"/>
  <c r="N53" i="9"/>
  <c r="R53" i="9"/>
  <c r="O53" i="9"/>
  <c r="P53" i="9"/>
  <c r="Q53" i="9"/>
  <c r="L54" i="9"/>
  <c r="R54" i="9"/>
  <c r="O54" i="9"/>
  <c r="P54" i="9"/>
  <c r="Q54" i="9"/>
  <c r="J6" i="6"/>
  <c r="C5" i="6"/>
  <c r="J5" i="6" s="1"/>
  <c r="L44" i="9"/>
  <c r="P44" i="9"/>
  <c r="G9" i="6" s="1"/>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F9" i="6" l="1"/>
  <c r="K148" i="9"/>
  <c r="C13" i="6"/>
  <c r="J8" i="6"/>
  <c r="F16" i="6"/>
  <c r="I12" i="6"/>
  <c r="H20" i="6"/>
  <c r="D19" i="6"/>
  <c r="G20" i="6"/>
  <c r="E19" i="6"/>
  <c r="E9" i="6"/>
  <c r="H12" i="6"/>
  <c r="H16" i="6"/>
  <c r="D24" i="6"/>
  <c r="C26" i="6"/>
  <c r="I9" i="6"/>
  <c r="G12" i="6"/>
  <c r="G16" i="6"/>
  <c r="H13" i="6"/>
  <c r="G13" i="6"/>
  <c r="H10" i="6"/>
  <c r="D10" i="6"/>
  <c r="E24" i="6"/>
  <c r="E26" i="6"/>
  <c r="I20" i="6"/>
  <c r="C24" i="6"/>
  <c r="F20" i="6"/>
  <c r="D20" i="6"/>
  <c r="E20" i="6"/>
  <c r="C20" i="6"/>
  <c r="J17" i="6"/>
  <c r="P149" i="9"/>
  <c r="Q149" i="9"/>
  <c r="R149" i="9"/>
  <c r="O149" i="9"/>
  <c r="K150" i="9"/>
  <c r="P150" i="9"/>
  <c r="Q150" i="9"/>
  <c r="R150" i="9"/>
  <c r="O150" i="9"/>
  <c r="N150" i="9"/>
  <c r="M148" i="9"/>
  <c r="P148" i="9"/>
  <c r="Q148" i="9"/>
  <c r="R148" i="9"/>
  <c r="I18" i="6" s="1"/>
  <c r="O148" i="9"/>
  <c r="C16" i="6"/>
  <c r="J16" i="6" s="1"/>
  <c r="D16" i="6"/>
  <c r="E16" i="6"/>
  <c r="I13" i="6"/>
  <c r="D13" i="6"/>
  <c r="E13" i="6"/>
  <c r="D12" i="6"/>
  <c r="C12" i="6"/>
  <c r="E12" i="6"/>
  <c r="J7" i="6"/>
  <c r="D9" i="6"/>
  <c r="F10" i="6"/>
  <c r="G10" i="6"/>
  <c r="C10" i="6"/>
  <c r="E10" i="6"/>
  <c r="I10" i="6"/>
  <c r="J9" i="6"/>
  <c r="L148" i="9"/>
  <c r="M150" i="9"/>
  <c r="M149" i="9"/>
  <c r="N149" i="9"/>
  <c r="K149" i="9"/>
  <c r="C18" i="6" s="1"/>
  <c r="J18" i="6" s="1"/>
  <c r="L149" i="9"/>
  <c r="F18" i="6" l="1"/>
  <c r="G18" i="6"/>
  <c r="H18" i="6"/>
  <c r="J24" i="6"/>
  <c r="J19" i="6"/>
  <c r="J13" i="6"/>
  <c r="J26" i="6"/>
  <c r="D18" i="6"/>
  <c r="J20" i="6"/>
  <c r="E18" i="6"/>
  <c r="J12" i="6"/>
  <c r="J10" i="6"/>
  <c r="F22" i="7" l="1"/>
  <c r="B1" i="6" l="1"/>
  <c r="B1" i="8"/>
  <c r="R6" i="7"/>
</calcChain>
</file>

<file path=xl/sharedStrings.xml><?xml version="1.0" encoding="utf-8"?>
<sst xmlns="http://schemas.openxmlformats.org/spreadsheetml/2006/main" count="2000" uniqueCount="893">
  <si>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</si>
  <si>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</si>
  <si>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</si>
  <si>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</si>
  <si>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</si>
  <si>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</si>
  <si>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</si>
  <si>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</si>
  <si>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</si>
  <si>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</si>
  <si>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</si>
  <si>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</si>
  <si>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</si>
  <si>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</si>
  <si>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</si>
  <si>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</si>
  <si>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</si>
  <si>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</si>
  <si>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</si>
  <si>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</si>
  <si>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</si>
  <si>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</si>
  <si>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</si>
  <si>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</si>
  <si>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</si>
  <si>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</si>
  <si>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</si>
  <si>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</si>
  <si>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</si>
  <si>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</si>
  <si>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</si>
  <si>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</si>
  <si>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</si>
  <si>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</si>
  <si>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</si>
  <si>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</si>
  <si>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</si>
  <si>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</si>
  <si>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</si>
  <si>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</si>
  <si>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</si>
  <si>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</si>
  <si>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</si>
  <si>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</si>
  <si>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</si>
  <si>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</si>
  <si>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</si>
  <si>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</si>
  <si>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</si>
  <si>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</si>
  <si>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</si>
  <si>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</si>
  <si>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</si>
  <si>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</si>
  <si>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</si>
  <si>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</si>
  <si>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</si>
  <si>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</si>
  <si>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</si>
  <si>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</si>
  <si>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</si>
  <si>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</si>
  <si>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</si>
  <si>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</si>
  <si>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</si>
  <si>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</si>
  <si>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</si>
  <si>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</si>
  <si>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</si>
  <si>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</si>
  <si>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</si>
  <si>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</si>
  <si>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</si>
  <si>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</si>
  <si>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</si>
  <si>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</si>
  <si>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</si>
  <si>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</si>
  <si>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</si>
  <si>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</si>
  <si>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</si>
  <si>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</si>
  <si>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</si>
  <si>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</si>
  <si>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</si>
  <si>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</si>
  <si>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</si>
  <si>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</si>
  <si>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</si>
  <si>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</si>
  <si>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</si>
  <si>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</si>
  <si>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</si>
  <si>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</si>
  <si>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</si>
  <si>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</si>
  <si>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</si>
  <si>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</si>
  <si>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</si>
  <si>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</si>
  <si>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</si>
  <si>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</si>
  <si>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</si>
  <si>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</si>
  <si>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</si>
  <si>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</si>
  <si>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</si>
  <si>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</si>
  <si>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</si>
  <si>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</si>
  <si>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</si>
  <si>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</si>
  <si>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</si>
  <si>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</si>
  <si>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</si>
  <si>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</si>
  <si>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</si>
  <si>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</si>
  <si>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</si>
  <si>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</si>
  <si>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</si>
  <si>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</si>
  <si>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</si>
  <si>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</si>
  <si>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</si>
  <si>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</si>
  <si>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</si>
  <si>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</si>
  <si>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</si>
  <si>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</si>
  <si>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</si>
  <si>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</si>
  <si>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</si>
  <si>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</si>
  <si>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</si>
  <si>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</si>
  <si>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</si>
  <si>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</si>
  <si>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</si>
  <si>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</si>
  <si>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</si>
  <si>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</si>
  <si>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</si>
  <si>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</si>
  <si>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</si>
  <si>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</si>
  <si>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</si>
  <si>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</si>
  <si>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</si>
  <si>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</si>
  <si>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</si>
  <si>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</si>
  <si>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</si>
  <si>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</si>
  <si>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</si>
  <si>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</si>
  <si>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</si>
  <si>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</si>
  <si>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</si>
  <si>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</si>
  <si>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</si>
  <si>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</si>
  <si>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</si>
  <si>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</si>
  <si>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</si>
  <si>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</si>
  <si>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</si>
  <si>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</si>
  <si>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</si>
  <si>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</si>
  <si>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</si>
  <si>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</si>
  <si>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</si>
  <si>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</si>
  <si>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</si>
  <si>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</si>
  <si>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</si>
  <si>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</si>
  <si>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</si>
  <si>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</si>
  <si>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</si>
  <si>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</si>
  <si>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</si>
  <si>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</si>
  <si>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</si>
  <si>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</si>
  <si>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</si>
  <si>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</si>
  <si>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</si>
  <si>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</si>
  <si>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</si>
  <si>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</si>
  <si>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</si>
  <si>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</si>
  <si>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</si>
  <si>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</si>
  <si>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</si>
  <si>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</si>
  <si>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</si>
  <si>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</si>
  <si>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</si>
  <si>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</si>
  <si>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</si>
  <si>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</si>
  <si>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</si>
  <si>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</si>
  <si>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</si>
  <si>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</si>
  <si>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</si>
  <si>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</si>
  <si>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</si>
  <si>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</si>
  <si>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</si>
  <si>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</si>
  <si>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</si>
  <si>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</si>
  <si>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</si>
  <si>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</si>
  <si>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</si>
  <si>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</si>
  <si>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</si>
  <si>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</si>
  <si>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</si>
  <si>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</si>
  <si>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</si>
  <si>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</si>
  <si>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</si>
  <si>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</si>
  <si>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</si>
  <si>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</si>
  <si>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</si>
  <si>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</si>
  <si>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</si>
  <si>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</si>
  <si>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</si>
  <si>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</si>
  <si>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</si>
  <si>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</si>
  <si>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</si>
  <si>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</si>
  <si>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</si>
  <si>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</si>
  <si>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</si>
  <si>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</si>
  <si>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</si>
  <si>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</si>
  <si>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</si>
  <si>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</si>
  <si>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</si>
  <si>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</si>
  <si>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</si>
  <si>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</si>
  <si>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</si>
  <si>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</si>
  <si>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</si>
  <si>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</si>
  <si>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</si>
  <si>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</si>
  <si>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</si>
  <si>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</si>
  <si>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</si>
  <si>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</si>
  <si>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</si>
  <si>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</si>
  <si>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</si>
  <si>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</si>
  <si>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</si>
  <si>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</si>
  <si>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</si>
  <si>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</si>
  <si>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</si>
  <si>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</si>
  <si>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</si>
  <si>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</si>
  <si>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</si>
  <si>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</si>
  <si>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</si>
  <si>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</si>
  <si>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</si>
  <si>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</si>
  <si>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</si>
  <si>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</si>
  <si>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</si>
  <si>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</si>
  <si>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</si>
  <si>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</si>
  <si>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</si>
  <si>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</si>
  <si>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</si>
  <si>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</si>
  <si>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</si>
  <si>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</si>
  <si>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</si>
  <si>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</si>
  <si>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</si>
  <si>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</si>
  <si>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</si>
  <si>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</si>
  <si>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</si>
  <si>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</si>
  <si>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</si>
  <si>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</si>
  <si>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</si>
  <si>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</si>
  <si>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</si>
  <si>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</si>
  <si>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</si>
  <si>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</si>
  <si>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</si>
  <si>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</si>
  <si>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</si>
  <si>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</si>
  <si>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</si>
  <si>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</si>
  <si>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</si>
  <si>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</si>
  <si>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</si>
  <si>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</si>
  <si>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</si>
  <si>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</si>
  <si>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</si>
  <si>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</si>
  <si>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</si>
  <si>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</si>
  <si>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</si>
  <si>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</si>
  <si>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</si>
  <si>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</si>
  <si>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</si>
  <si>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</si>
  <si>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</si>
  <si>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</si>
  <si>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</si>
  <si>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</si>
  <si>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</si>
  <si>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</si>
  <si>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</si>
  <si>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</si>
  <si>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</si>
  <si>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</si>
  <si>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</si>
  <si>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</si>
  <si>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</si>
  <si>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</si>
  <si>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</si>
  <si>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</si>
  <si>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</si>
  <si>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</si>
  <si>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</si>
  <si>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</si>
  <si>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</si>
  <si>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</si>
  <si>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</si>
  <si>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</si>
  <si>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</si>
  <si>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</si>
  <si>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</si>
  <si>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</si>
  <si>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</si>
  <si>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</si>
  <si>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</si>
  <si>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</si>
  <si>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</si>
  <si>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</si>
  <si>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</si>
  <si>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</si>
  <si>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</si>
  <si>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</si>
  <si>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</si>
  <si>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</si>
  <si>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</si>
  <si>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</si>
  <si>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</si>
  <si>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</si>
  <si>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</si>
  <si>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</si>
  <si>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</si>
  <si>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</si>
  <si>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</si>
  <si>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</si>
  <si>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</si>
  <si>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</si>
  <si>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</si>
  <si>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</si>
  <si>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</si>
  <si>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</si>
  <si>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</si>
  <si>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</si>
  <si>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</si>
  <si>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</si>
  <si>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</si>
  <si>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</si>
  <si>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</si>
  <si>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</si>
  <si>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</si>
  <si>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</si>
  <si>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</si>
  <si>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</si>
  <si>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</si>
  <si>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</si>
  <si>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</si>
  <si>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</si>
  <si>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</si>
  <si>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</si>
  <si>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</si>
  <si>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</si>
  <si>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</si>
  <si>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</si>
  <si>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</si>
  <si>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</si>
  <si>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</si>
  <si>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</si>
  <si>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</si>
  <si>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</si>
  <si>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</si>
  <si>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</si>
  <si>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</si>
  <si>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</si>
  <si>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</si>
  <si>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</si>
  <si>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</si>
  <si>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</si>
  <si>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</si>
  <si>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</si>
  <si>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</si>
  <si>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</si>
  <si>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</si>
  <si>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</si>
  <si>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</si>
  <si>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</si>
  <si>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</si>
  <si>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</si>
  <si>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</si>
  <si>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</si>
  <si>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</si>
  <si>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</si>
  <si>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</si>
  <si>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</si>
  <si>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</si>
  <si>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</si>
  <si>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</si>
  <si>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</si>
  <si>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</si>
  <si>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</si>
  <si>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</si>
  <si>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</si>
  <si>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</si>
  <si>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</si>
  <si>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</si>
  <si>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</si>
  <si>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</si>
  <si>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</si>
  <si>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</si>
  <si>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</si>
  <si>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</si>
  <si>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</si>
  <si>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</si>
  <si>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</si>
  <si>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</si>
  <si>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</si>
  <si>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</si>
  <si>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</si>
  <si>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</si>
  <si>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</si>
  <si>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</si>
  <si>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</si>
  <si>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</si>
  <si>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</si>
  <si>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</si>
  <si>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</si>
  <si>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</si>
  <si>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</si>
  <si>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</si>
  <si>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</si>
  <si>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</si>
  <si>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</si>
  <si>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</si>
  <si>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</si>
  <si>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</si>
  <si>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</si>
  <si>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</si>
  <si>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</si>
  <si>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</si>
  <si>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</si>
  <si>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</si>
  <si>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</si>
  <si>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</si>
  <si>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</si>
  <si>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</si>
  <si>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</si>
  <si>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</si>
  <si>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</si>
  <si>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</si>
  <si>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</si>
  <si>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</si>
  <si>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</si>
  <si>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</si>
  <si>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</si>
  <si>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</si>
  <si>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</si>
  <si>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</si>
  <si>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</si>
  <si>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</si>
  <si>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</si>
  <si>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</si>
  <si>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</si>
  <si>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</si>
  <si>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</si>
  <si>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</si>
  <si>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</si>
  <si>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</si>
  <si>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</si>
  <si>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</si>
  <si>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</si>
  <si>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</si>
  <si>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</si>
  <si>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</si>
  <si>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</si>
  <si>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</si>
  <si>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</si>
  <si>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</si>
  <si>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</si>
  <si>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</si>
  <si>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</si>
  <si>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</si>
  <si>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</si>
  <si>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</si>
  <si>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</si>
  <si>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</si>
  <si>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</si>
  <si>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</si>
  <si>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</si>
  <si>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</si>
  <si>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</si>
  <si>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</si>
  <si>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</si>
  <si>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</si>
  <si>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</si>
  <si>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</si>
  <si>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</si>
  <si>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</si>
  <si>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</si>
  <si>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</si>
  <si>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</si>
  <si>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</si>
  <si>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</si>
  <si>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</si>
  <si>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</si>
  <si>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</si>
  <si>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</si>
  <si>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</si>
  <si>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</si>
  <si>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</si>
  <si>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</si>
  <si>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</si>
  <si>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</si>
  <si>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</si>
  <si>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</si>
  <si>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</si>
  <si>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</si>
  <si>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</si>
  <si>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</si>
  <si>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</si>
  <si>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</si>
  <si>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</si>
  <si>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</si>
  <si>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</si>
  <si>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</si>
  <si>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</si>
  <si>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</si>
  <si>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</si>
  <si>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</si>
  <si>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</si>
  <si>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</si>
  <si>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</si>
  <si>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</si>
  <si>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</si>
  <si>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</si>
  <si>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</si>
  <si>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</si>
  <si>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</si>
  <si>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</si>
  <si>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</si>
  <si>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</si>
  <si>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</si>
  <si>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</si>
  <si>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</si>
  <si>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</si>
  <si>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</si>
  <si>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</si>
  <si>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</si>
  <si>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</si>
  <si>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</si>
  <si>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</si>
  <si>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</si>
  <si>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</si>
  <si>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</si>
  <si>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</si>
  <si>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</si>
  <si>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</si>
  <si>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</si>
  <si>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</si>
  <si>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</si>
  <si>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</si>
  <si>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</si>
  <si>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</si>
  <si>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</si>
  <si>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</si>
  <si>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</si>
  <si>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</si>
  <si>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</si>
  <si>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</si>
  <si>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</si>
  <si>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</si>
  <si>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</si>
  <si>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</si>
  <si>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</si>
  <si>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</si>
  <si>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</si>
  <si>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</si>
  <si>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</si>
  <si>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</si>
  <si>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</si>
  <si>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</si>
  <si>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</si>
  <si>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</si>
  <si>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</si>
  <si>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</si>
  <si>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</si>
  <si>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</si>
  <si>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</si>
  <si>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</si>
  <si>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Material recovery</t>
  </si>
  <si>
    <t>3830</t>
  </si>
  <si>
    <t>Materials recovery</t>
  </si>
  <si>
    <t>3821</t>
  </si>
  <si>
    <t>Treatment and disposal of non-hazardous waste</t>
  </si>
  <si>
    <t>Production of compost from organic waste</t>
  </si>
  <si>
    <t>Only</t>
  </si>
  <si>
    <t>All</t>
  </si>
  <si>
    <t>Waste collection, treatment and disposal infrastructure</t>
  </si>
  <si>
    <t>N/A</t>
  </si>
  <si>
    <t>Manufacture of new final products from secondary material</t>
  </si>
  <si>
    <t>Energy recovery from waste incineration</t>
  </si>
  <si>
    <t>Treatment and disposal of waste</t>
  </si>
  <si>
    <t>Wholesale and retail sale of parts and components (such as electronic or motor vehicle components)</t>
  </si>
  <si>
    <t>See corresponding Manufacturing heatmap of the product being manufactured</t>
  </si>
  <si>
    <t>See corresponding Retail heatmap of the product being sold</t>
  </si>
  <si>
    <t>Yes</t>
  </si>
  <si>
    <t>No</t>
  </si>
  <si>
    <t>Document from website</t>
  </si>
  <si>
    <t>Website</t>
  </si>
  <si>
    <t>The Commonwealth Scientific and Industrial Research Organisatio (CSIRO)</t>
  </si>
  <si>
    <t>n/a</t>
  </si>
  <si>
    <t>T. Norgate</t>
  </si>
  <si>
    <t>Metal recycling: The need for a life cycle approach</t>
  </si>
  <si>
    <t xml:space="preserve">https://publications.csiro.au/rpr/download?pid=csiro:EP135565&amp;dsid=DS2 </t>
  </si>
  <si>
    <t>Analysis of material recovery facilities for use in life-cycle assessment</t>
  </si>
  <si>
    <t>Journal article</t>
  </si>
  <si>
    <t>P. Pressley, J. Levis, A. Damgaard,M. Barlaz, J. DeCarolis.</t>
  </si>
  <si>
    <t>https://www.sciencedirect.com/science/article/pii/S0956053X14004346?via%3Dihub</t>
  </si>
  <si>
    <t>Volume 35, January 2015, Pages 307-317</t>
  </si>
  <si>
    <t>https://docs.european-bioplastics.org/2016/publications/fs/EUBP_fs_industrial_composting.pdf</t>
  </si>
  <si>
    <t>https://www2.mst.dk/udgiv/publications/2003/87-7972-715-8/html/kap01_eng.htm</t>
  </si>
  <si>
    <t>https://www.sciencedirect.com/science/article/pii/S0956053X10004873?via%3Dihub</t>
  </si>
  <si>
    <t>Overview UNEP</t>
  </si>
  <si>
    <t>Composting</t>
  </si>
  <si>
    <t>https://core.ac.uk/download/pdf/78543639.pdf</t>
  </si>
  <si>
    <t>https://www.britannica.com/technology/materials-recovery-facility</t>
  </si>
  <si>
    <t>https://www.blmlaw.com/images/uploaded/news/File/Review_of_Health_Risks_for_workers_in_the_Waste_and_Recycling_Industry1%20(2).pdf</t>
  </si>
  <si>
    <t>https://www.emerald.com/insight/content/doi/10.1108/IJLSS-05-2013-0026/full/html?casa_token=sTvSrsryIpAAAAAA:ejpsmNM1BXbKOERAv811XKAZiuJr8TWOSiB3O6QVraTIRAWjGdvy63P56zM2xRUEa0iixE-xRzaBZTHJQ8urlmsi-8YDlSt1Gfgn8mfN4wU1WMkM518</t>
  </si>
  <si>
    <t>https://www.sciencedirect.com/science/article/pii/S0956053X0800439X?casa_token=US7oWxZO8qgAAAAA:iILmY_hr81E9pm8rkU3dgqqHh5k2fJVadcC8j_nG12DbS4KhcA9xQHfumhYkbfD0i7kDcBPDFw</t>
  </si>
  <si>
    <t>https://www.sciencedirect.com/science/article/pii/S0960852408010572?via%3Dihub</t>
  </si>
  <si>
    <t>https://www.sciencedirect.com/science/article/pii/S2213343720312926</t>
  </si>
  <si>
    <t>https://www.thebalancesmb.com/introduction-to-electronics-e-waste-recycling-4049386</t>
  </si>
  <si>
    <t>https://tarjomefa.com/wp-content/uploads/2018/07/TarjomeFa-F907-English.pdf</t>
  </si>
  <si>
    <t>Waste Management through Composting: Challenges
and Potentials</t>
  </si>
  <si>
    <t>Challenges of composting</t>
  </si>
  <si>
    <t>https://www.epa.gov/sustainable-management-food/types-composting-and-understanding-process</t>
  </si>
  <si>
    <t>https://shipbreakingplatform.org/tag/beaching/</t>
  </si>
  <si>
    <t>http://ypsa.org/publications/Impact.pdf</t>
  </si>
  <si>
    <t>http://documents1.worldbank.org/curated/en/872281468114238957/pdf/582750ESW0Whit1LIC1011098791web1opt.pdf</t>
  </si>
  <si>
    <t>https://link.springer.com/article/10.1007/s13437-019-00164-0</t>
  </si>
  <si>
    <t>https://www.ilo.org/safework/areasofwork/hazardous-work/WCMS_356543/lang--en/index.htm</t>
  </si>
  <si>
    <t>http://oro.open.ac.uk/3974/</t>
  </si>
  <si>
    <t>MRF Employee health</t>
  </si>
  <si>
    <t>https://www.hse.gov.uk/waste/mrf.htm</t>
  </si>
  <si>
    <t>https://shippingwatch.com/carriers/Container/article11609455.ece</t>
  </si>
  <si>
    <t>https://shipbreakingplatform.org/explosion-malaysian-tanker-chittagong/</t>
  </si>
  <si>
    <t>https://www.hse.gov.uk/waste/machinery.htm</t>
  </si>
  <si>
    <t>Risk Assessment in a Materials Recycling Facility: Perspectives for Reducing Operational Issues</t>
  </si>
  <si>
    <t>https://www.hse.gov.uk/waste/mrf.htm#ergonomics</t>
  </si>
  <si>
    <t>https://www.no-burn.org/wp-content/uploads/Safe-Recycling-Report-1.pdf</t>
  </si>
  <si>
    <t>https://www.hse.gov.uk/waste/composting.htm</t>
  </si>
  <si>
    <t>Book</t>
  </si>
  <si>
    <t>https://www.sciencedirect.com/science/article/pii/S0197397505000482</t>
  </si>
  <si>
    <t>https://urbanoctober.unhabitat.org/sites/default/files/WHD%20CN%20Economy%20and%20Migration.pdf</t>
  </si>
  <si>
    <t>https://www.thebalancesmb.com/e-waste-and-the-importance-of-electronics-recycling-2877783</t>
  </si>
  <si>
    <t xml:space="preserve">
Although scraps may exist, recovered materials are often fully used in the production of final products. 
</t>
  </si>
  <si>
    <t>https://ec.europa.eu/environment/waste/ships/pdf/ship_dismantling_report.pdf</t>
  </si>
  <si>
    <t>https://shipbreakingplatform.org/issues-of-interest/clean-safe-solutions/</t>
  </si>
  <si>
    <t>A typical business only uses financial assets for the reasonable and appropriate day-to-day support of its other activities.</t>
  </si>
  <si>
    <t xml:space="preserve">
Material recovery activities do not have any characteristics that would make them more susceptible to breaching tax regulation.
</t>
  </si>
  <si>
    <t xml:space="preserve">
Although greenhouse gases (GHGs) are produced as a result of composting processes and due to some activities in MRFs, the impacts fall within BE06: Operational GHGs. Material recovery does not force customers to emit GHGs.
</t>
  </si>
  <si>
    <t>https://publications.jrc.ec.europa.eu/repository/bitstream/JRC91637/2014-jrc91637%20.pdf</t>
  </si>
  <si>
    <t xml:space="preserve">End-of-Waste criteria for waste plastic for conversion </t>
  </si>
  <si>
    <t>European Commission - Joint Research Centre Institute for Prospective Technological Studies</t>
  </si>
  <si>
    <t>https://blog.erema.com/plastics-recycling-melt-filtration-system-technology</t>
  </si>
  <si>
    <t xml:space="preserve">What makes a good plastics recycling melt filtration system? </t>
  </si>
  <si>
    <t>Erama</t>
  </si>
  <si>
    <t>M. Baumann</t>
  </si>
  <si>
    <t>Decentralized Community Composting: Past, Present and Future Aspects of Italy</t>
  </si>
  <si>
    <t>Sustainability</t>
  </si>
  <si>
    <t>file:///Users/carolinamoreiramariotto/Downloads/sustainability-12-03319%20(1).pdf</t>
  </si>
  <si>
    <t>Waste Management</t>
  </si>
  <si>
    <t>Industrial Composting</t>
  </si>
  <si>
    <t>European Bioplastics</t>
  </si>
  <si>
    <t>Sustainable Urban Renewal and Wastewater Treatment no. 32</t>
  </si>
  <si>
    <t>The Danish Environmental Protection Agency</t>
  </si>
  <si>
    <t>Comparison of mass balance, energy consumption and cost of composting facilities for different types of organic waste</t>
  </si>
  <si>
    <t>Volume 31, Issue 3, March 2011, Pages 416-422</t>
  </si>
  <si>
    <t xml:space="preserve"> H. Zhang &amp; T. Matsuto</t>
  </si>
  <si>
    <t xml:space="preserve">Environmental impact of two aerobic composting technologies using
Life Cycle Assessment </t>
  </si>
  <si>
    <t>International journal of life cycle assessment</t>
  </si>
  <si>
    <t>Volume 14, Issue 5, Pages 401-410</t>
  </si>
  <si>
    <t>E. Cadena, J. Colón, A. Artola, A. Sánchez &amp; X. Font</t>
  </si>
  <si>
    <t>Materials recovery facility</t>
  </si>
  <si>
    <t>Britannica</t>
  </si>
  <si>
    <t>D. Hosansky</t>
  </si>
  <si>
    <t>Review of Health Risks for workers in the Waste and Recycling Industry</t>
  </si>
  <si>
    <t>BML Law</t>
  </si>
  <si>
    <t>A. Searl &amp; J. Crawford</t>
  </si>
  <si>
    <t>Lean six sigma at a material recovery facility: a case study</t>
  </si>
  <si>
    <t>International Journal of Lean Six Sigma</t>
  </si>
  <si>
    <t xml:space="preserve">Volume 4, Issue 3 </t>
  </si>
  <si>
    <t>M. Franchetti &amp; P. Barnala</t>
  </si>
  <si>
    <t>The use of LCA in selecting the best MSW management system</t>
  </si>
  <si>
    <t>Volume 29, Issue 6, June 2009, Pages 1901-1915</t>
  </si>
  <si>
    <t>G. De Feo &amp; C. Malvano</t>
  </si>
  <si>
    <t>The impact of landfilling and composting on greenhouse gas emissions – A review</t>
  </si>
  <si>
    <t>Bioresource Technology</t>
  </si>
  <si>
    <t>Volume 100, Issue 16, August 2009, Pages 3792-3798</t>
  </si>
  <si>
    <t>X. Lou &amp; J. Nair</t>
  </si>
  <si>
    <t>Material recovery from electronic waste using pyrolysis: Emissions measurements and risk assessment</t>
  </si>
  <si>
    <t>Journal of Environmental Chemical Engineering</t>
  </si>
  <si>
    <t>Volume 9, Issue 1, February 2021</t>
  </si>
  <si>
    <t>E.Demessie, B. Mezgebe,  J. Dietrich, Y. Shan,  S. Harmon &amp; C. Lee</t>
  </si>
  <si>
    <t>Introduction to Electronics (E-Waste) Recycling</t>
  </si>
  <si>
    <t>The Balance Small Business</t>
  </si>
  <si>
    <t>T. Haque</t>
  </si>
  <si>
    <t>Life cycle assessment of electronic waste treatment</t>
  </si>
  <si>
    <t>Volume 38, Pages 357-365</t>
  </si>
  <si>
    <t>J. Hong, W. Shi, Y. Wang, W. Chen &amp; X. Li</t>
  </si>
  <si>
    <t>MDPI - Sustainability</t>
  </si>
  <si>
    <t>M. Ayilara, O. Olanrewaju, O. Babalola &amp; O. Odeyemi</t>
  </si>
  <si>
    <t>Types of Composting and Understanding the Process</t>
  </si>
  <si>
    <t>EPA - Unites States Environmental Protection Agency</t>
  </si>
  <si>
    <t>Beaching</t>
  </si>
  <si>
    <t>NGO Shipbreaking Platform</t>
  </si>
  <si>
    <t>Ship Breaking Activities and its Impact on the
Coastal Zone of Chittagong, Bangladesh:
Towards Sustainable Management</t>
  </si>
  <si>
    <t>Young Power in Social Action (YPSA)</t>
  </si>
  <si>
    <t>M. Hossain &amp; M. Islam</t>
  </si>
  <si>
    <t>Ship breaking and recycling industry in bangladesh and pakistan</t>
  </si>
  <si>
    <t>The World Bank</t>
  </si>
  <si>
    <t>M. Sarraf, F. Stuer-Lauridsen, M. Dyoulgerov, R. Bloch, S. Wingfield &amp; R. Watkinson</t>
  </si>
  <si>
    <t>A study on evaluating the status of current occupational training in the ship recycling industry in Bangladesh</t>
  </si>
  <si>
    <t>WMU Journal of Maritime Affairs</t>
  </si>
  <si>
    <t>Volume 18, Pages 41-59</t>
  </si>
  <si>
    <t>S. Gunbeyaz, R. Kurt &amp; R. Baumler</t>
  </si>
  <si>
    <t>Ship-breaking: a hazardous work</t>
  </si>
  <si>
    <t>International Labour Organization (ILO)</t>
  </si>
  <si>
    <t>Health risks of materials recycling facilities</t>
  </si>
  <si>
    <t>Environmental and health impact of solid waste management activities. Issues in environmental science and technology</t>
  </si>
  <si>
    <t>Pages 53-72</t>
  </si>
  <si>
    <t>T. Gladding</t>
  </si>
  <si>
    <t xml:space="preserve">
Materials Recovery Facilities (MRFs)</t>
  </si>
  <si>
    <t>Health and Safety Executive (HSE)</t>
  </si>
  <si>
    <t>Worker killed in explosion at Maersk's partner yard in India</t>
  </si>
  <si>
    <t>Shippingwatch</t>
  </si>
  <si>
    <t>N. Krigslund</t>
  </si>
  <si>
    <t>Press Release – Major explosion at Bangladesh shipbreaking yard kills two workers and severely injures five</t>
  </si>
  <si>
    <t>Machinery</t>
  </si>
  <si>
    <t>MDPI - Resources</t>
  </si>
  <si>
    <t>L. Cioca, N. Ferronato, P. Viotti, E. Magaril, M. Ragazzi, V. Torretta &amp; E. Rada</t>
  </si>
  <si>
    <t xml:space="preserve">
Materials Recovery Facilities (MRFs) - Ergonomics</t>
  </si>
  <si>
    <t>Sustainable and Safe Recycling: Protecting Workers Who Protect the Planet</t>
  </si>
  <si>
    <t>GAIA</t>
  </si>
  <si>
    <t>Composting - Recycling biodegradable waste</t>
  </si>
  <si>
    <t>Shipbreaking: Hazards and Liabilities</t>
  </si>
  <si>
    <t>M. Galley</t>
  </si>
  <si>
    <t>Role of informal sector recycling in waste management in developing countries</t>
  </si>
  <si>
    <t>Habitat International</t>
  </si>
  <si>
    <t>Volume 30, Issue 4, December 2006, Pages 797-808</t>
  </si>
  <si>
    <t>D. Wilson, C. Velis &amp; C. Cheeseman</t>
  </si>
  <si>
    <t>The Informal Waste Economy and Migration: Thematic session Global Observance of World Habitat Day</t>
  </si>
  <si>
    <t>UN Habitat</t>
  </si>
  <si>
    <t>E-Waste and the Importance of Electronics Recycling</t>
  </si>
  <si>
    <t>R. Leblanc</t>
  </si>
  <si>
    <t>Ship Dismantling and Pre-cleaning of Ships</t>
  </si>
  <si>
    <t>European Commission Directorate General Environment</t>
  </si>
  <si>
    <t>Issue 2</t>
  </si>
  <si>
    <t>Clean &amp; Safe Solutions</t>
  </si>
  <si>
    <t>C. Bruni, Ç. Akyol,  G. Cipolletta, A. Eusebi, D. Caniani, S. Masi, J. Colón &amp; F. Fatone</t>
  </si>
  <si>
    <t>https://www.waste360.com/landfill-operations/why-some-landfills-are-becoming-privatized-while-others-remain-public</t>
  </si>
  <si>
    <t>Why some landfills are becoming privatised, while others remain public</t>
  </si>
  <si>
    <t>Waste 360</t>
  </si>
  <si>
    <t>https://www.dakotavalleyrecycling.org/other-residential-recycling/330-how-a-materials-recovery-facilities-works</t>
  </si>
  <si>
    <t>How a Materials Recovery Facility Works</t>
  </si>
  <si>
    <t>Dakora Valley Recyling</t>
  </si>
  <si>
    <t>Although ethics-related issues may arise, material recovery activities or the production of compost does not have any high-intensity ethical hotspots tied to its specific business activities.</t>
  </si>
  <si>
    <t>https://www.ncbi.nlm.nih.gov/pmc/articles/PMC3908467/</t>
  </si>
  <si>
    <t xml:space="preserve">The generation of hazardous substances as an operational by-product differs between activities. Composting processes emit harmful gases (e.g. ammonia and volatile organic compounds (VOCs)) that contribute to global warming and are potentially toxic to humans. [6] [11] Another risk lies with aerated window composting, which is normally used in large-scale operations and produces a liquid named leachate. This substance can contaminate local groundwater and surface water supplies if not properly treated. [16] Other by-products include the release of toxic substances from shipbreaking (e.g. oil, heavy metals and asbestos), e-waste (e.g. lead, mercury and arsenic), and MRFs (e.g. chemical compounds during the functioning of machines and fumes) [12] [21] [27] </t>
  </si>
  <si>
    <t xml:space="preserve">
Despite many types of machinery employing electricity as a source of power, some equipment used in material recovery facilities (MRF) and composting processes relies on fossil fuel combustion (e.g. diesel). As an example, diesel machinery such as tub grinders and screeners are widely employed in the production of compost from organic waste. [1] [5] [6] Other material recovery activities mostly performed by-hand such as shipbreaking and informal e-waste recovery do not rely on fossil fuel as key operational input to the same extent as other segments. 
</t>
  </si>
  <si>
    <t>document from website</t>
  </si>
  <si>
    <t>https://commons.wmu.se/cgi/viewcontent.cgi?article=1383&amp;context=all_dissertations</t>
  </si>
  <si>
    <t xml:space="preserve">
Modern facilities include several automated systems (e.g. sorting, crushing, screening and shredding) that can be supplemented by manual work. Nevertheless, the level of automation varies across different MRF and composting processes. [2] [7] [8] Shipbreaking and informal e-waste practices are less reliant on automated machinery given the more precarious conditions of working conditions that mostly employ human labour. [32] [43]
</t>
  </si>
  <si>
    <t xml:space="preserve">
A typical business activity can utilize water for cleaning or some operational processes. For instance, a wet MRF handles mixed solid waste streams and uses water to separate and clean recycling streams. [9] [10] Other typical activities such as crushing, grinding, shredding and cutting of materials are unlikely to use water.  
</t>
  </si>
  <si>
    <t>https://www.sciencedirect.com/science/article/pii/S0048969712009217</t>
  </si>
  <si>
    <t xml:space="preserve">
Material recovery facilities or practices and composting processes neither require large amounts of land to operate or operate in or near areas of high biodiversity or cultural value. Nevertheless, informal recovery practices in developing countries are more likely to operate closer to these areas due to lax environmental regulation. [44]
</t>
  </si>
  <si>
    <t xml:space="preserve">Shipbreaking practices in beaching yards present many risks to the local communities and ecosystems. [17] Shipyards located on beaches across southeast Asia (e.g. Bangladesh, India and Pakistan)) release various pollutants (e.g. oil, asbestos, heavy metals ) which pose direct environmental and human health hazards. These pollutants affect biodiversity, human food chains and local economic activities such as fisheries. [18] [19]
Recycling electronic waste (e-waste) such as televisions and computers presents many environmental risks if not properly conducted. E-waste contains hazardous and toxic materials (e.g. lead, mercury and cadmium) that can be released into the atmosphere from informal recycling and material recovery practices. The majority of e-waste is exported overseas to developing countries due to lax environmental regulation, thereby leading to various health and environmental problems.  [12] [13] [14]	 
Material recovery of other waste streams or composting processes do not present spill risks to the same extent as e-waste. Nevertheless, If not properly conducted composting processes can cause bad odors as a result of anaerobic activity, thereby having the potential to impact surrounding communities. [15] [16]	  </t>
  </si>
  <si>
    <t>FIX Procurement</t>
  </si>
  <si>
    <t xml:space="preserve">The management of hazardous substances varies between different business activities, though more prominent in e-waste recovery and shipbreaking practices. Material recovery of e-waste manages various toxic components such as lead, mercury, cadmium, arsenic, etc. [12] [13] [42] Similarly, shipbreaking activities manage substances such as oil asbestos, sulfuric acid, lead, mercury, etc. [21] The management of toxic substances by organic composting and MRFs  are much less likely to occur. </t>
  </si>
  <si>
    <t xml:space="preserve">
Modern facilities include several automated systems (e.g. sorting, crushing, screening and shredding) that can be supplemented by manual work. Nevertheless, the level of automation varies across different MRF and composting processes. [2] [7] [8] Shipbreaking and informal e-waste practices are less reliant on automated machinery given the more precarious working conditions that mostly employ human labour. [32] [43]
</t>
  </si>
  <si>
    <t>Shipbreaking practices in beaching yards present many risks to the local communities and ecosystems. [17] Shipyards located on beaches across southeast Asia (e.g. Bangladesh, India and Pakistan)) release various pollutants (e.g. oil, asbestos, heavy metals ) which pose direct environmental and human health hazards. These pollutants affect biodiversity, human food chains and local economic activities such as fisheries. [18] [19]
Recycling electronic waste (e-waste) such as televisions and computers presents many environmental risks if not properly conducted. E-waste contains hazardous and toxic materials (e.g. lead, mercury and cadmium) that can be released into the atmosphere from informal recycling and material recovery practices. The majority of e-waste is exported overseas to developing countries due to lax environmental regulation, thereby leading to various health and environmental problems.  [12] [13] [14]	 
Material recovery of other waste streams or composting processes do not present spill risks to the same extent as e-waste or shipbreaking. Nevertheless, If not properly conducted composting processes can cause bad odors as a result of anaerobic activity, thereby having the potential to impact surrounding communities. [15] [16]</t>
  </si>
  <si>
    <t>https://www.sciencedirect.com/science/article/pii/S2214109X13701013</t>
  </si>
  <si>
    <t xml:space="preserve">
The degree of exposure varies between different activities. Precarious shipbreaking and e-waste recycling expose employees to several hazardous substances such as carcinogens and metals (e.g. mercury and lead) that can cause immediate harms (e.g.  burns and intoxication) and other long-term health effects (e.g. cancer and lung damage) [19] [21] [45] Employees in MRFs can be exposed to dust, endotoxin, glucan, fumes, biological agents and other hazardous substances that can lead to harmful health effects over time. [22] [23] Workers handling composting may be exposed to bioaerosols (biological agents) that can trigger allergic reactions or the development of asthma. [30] Although formal and informal activities expose workers to similar risks, these are more likely to occur in informal practices. [32]
</t>
  </si>
  <si>
    <t>The degree of exposure varies between different activities. Precarious shipbreaking and e-waste recycling expose employees to several hazardous substances such as carcinogens and metals (e.g. mercury and lead) that can cause immediate harms (e.g.  burns and intoxication) and other long-term health effects (e.g. cancer and lung damage) [19] [21] [45] Employees in MRFs can be exposed to dust, endotoxin, glucan, fumes, biological agents and other hazardous substances that can lead to harmful health effects over time. [22] [23] Workers handling composting may be exposed to bioaerosols (biological agents) that can trigger allergic reactions or the development of asthma. [30] Although formal and informal activities expose workers to similar risks, these are more likely to occur in informal practices. [32]</t>
  </si>
  <si>
    <t xml:space="preserve">
Material recovery activities or industrial composting segments are unlikely to own large swathes of land or manage natural resources. 
</t>
  </si>
  <si>
    <t xml:space="preserve">
Although this business activity focuses on material recovery practices, recovery rates vary between different types of MRFs, activities and formal and informal practices. For instance, whereas facilities handling mixed-waste streams present a lower material recovery, thereby leading to higher amounts of operational waste, MRF handling pre-sorted or single waste streams present higher recovery rates. [2] Recovery waste in composting processes also vary depending on the feedstock and the ability to reduce the amount of non-compostable material contained. [39]
</t>
  </si>
  <si>
    <t xml:space="preserve">
MRFs employ a variety of heavy machinery (e.g. balling, conveyor and compacting) to sort and crush materials. Employees are often required to oversee processes, manually assist in sorting materials and intervene (e.g. clear blockages, maintenance and repair of activities). Serious and sometimes fatal accidents related to improper use or poorly guarded work equipment are common. [26] [27] [29] Although composting processes also involve the use of heavy machinery, the risks are not as prominent as in MRFs. [30] Given the manual labour nature of precarious shipbreaking and informal recycling practices, accidents involving heavy machinery are unlikely. [32] [20] 
</t>
  </si>
  <si>
    <t>https://www.ilo.org/public/english/standards/relm/gb/docs/gb289/pdf/meshs-1.pdf</t>
  </si>
  <si>
    <t xml:space="preserve">
The degree of ergonomic hazards is likely to vary across types of activities and different facilities according to workspace design. MRFs can expose employees to repetitive movements (e.g. sorting of trash in picking station) which can lead to physical injuries. [27] [28] [29] Similarly, informal practices and shipbreaking can also expose employees to repetitive movements (e.g. sorting trash on the ground, awkward posture and repetitive strain injuries). [46]
</t>
  </si>
  <si>
    <t xml:space="preserve">
Shipbreaking beaching yards expose workers to risks and hazards such as explosions, falling from heights, being crushed by falling objects, etc. [20] [31] Employees in MRFs, composting processes, and e-waste recovery are also be exposed to physical hazards such as vibration and noise, though to a lesser extent than shipbreaking workers.
</t>
  </si>
  <si>
    <t>https://www.ilo.org/wcmsp5/groups/public/---ed_dialogue/---sector/documents/publication/wcms_315228.pdf</t>
  </si>
  <si>
    <t xml:space="preserve">
Pay by piece/weight is likely to be an issue for business which hire workers informally. This is a prevalent trend in informal material recovery practices in developing countries such as e-waste that rely on a large low-paid and unregistered workforce to perform the work. [47] This is much less likely to occur in formal material recovery practices that often offer either hourly or monthly payment schemes. 
</t>
  </si>
  <si>
    <t xml:space="preserve">
The employment of migrant workers is more prevalent in the shipbreaking and informal material recovery segment in developing countries. For instance, the vast majority of workers employed in the shipbreaking industry in Southeast Asia (e.g. India, Pakistan and Bangladesh) are migrants workers from poorer regions. These workers are exposed to dangerous working conditions, limited access to health care, inadequate housing, sanitary and welfare conditions. [19] [20] [21] Similarly, informal workers in developing countries are often from rural areas or poorer regions and do not have access to adequate social protection. [32] The existence of migrant workers in other formal types of material recovery activities and the composting process is less likely to occur. 
</t>
  </si>
  <si>
    <t xml:space="preserve">
Specific skills or qualifications in material recovery activities are not required, particularly informal material recovery and recycling activities in developing countries. As such, low wages are predominant within this business activity.  [32] [46]
</t>
  </si>
  <si>
    <t xml:space="preserve">
The employment of migrant workers is more prevalent in the shipbreaking and informal material recovery segment in developing countries. For instance, the vast majority of workers employed in the shipbreaking industry in Southeast Asia (e.g. India, Pakistan and Bangladesh) are migrants workers from poorer regions. These workers are exposed to dangerous working conditions, limited access to health care, inadequate housing, sanitary and welfare conditions. [19] [20] [21] Similarly, informal workers in developing countries are often from rural areas or poorer regions and do not have access to adequate social protection. [32] The existence of migrant workers in other formal types of material recovery activities and the composting process is less likely to occur. </t>
  </si>
  <si>
    <t xml:space="preserve">
Shipbreaking activities in beaching yards present inadequate safety controls, thereby exposing employees to a great degree of risk. Workers are constantly performing operations (e.g. torch-cutting steel parts) with high risks of explosions. Fatal accidents are not uncommon in shipbreaking practices. [21] [24] [25]  The exposure to highly reactive substances vary between formal, informal and types of material recovery practices. Nevertheless risks in formal or informal MRFs, composting processes and e-waste recycling are not as likely as in shipbreaking activities. 
</t>
  </si>
  <si>
    <t xml:space="preserve">
The degree of ergonomic hazards is likely to vary across types of activities and different facilities according to workspace design. MRFs can expose employees to repetitive movements (e.g. sorting of trash in picking station) which can lead to physical injuries. [27] [28] [29] Similarly, informal practices and shipbreaking can also expose employees to repetitive movements (e.g. sorting trash on the ground, awkward posture and repetitive strain injuries). [46]
</t>
  </si>
  <si>
    <t xml:space="preserve">
Vulnerable groups such as children, the elderly and women often account for a large proportion of the workforce in informal recycling and material recovery activities. [32] [33] This is less likely in other formal material recovery activities, composing processes and shipbreaking. 
</t>
  </si>
  <si>
    <t xml:space="preserve">
Material recovery activities revolve around sorting and processing different components. Only customers are other businesses that will use these materials in the production of new final products. 
</t>
  </si>
  <si>
    <t>The Global E-waste Monitor 2020</t>
  </si>
  <si>
    <t>https://www.treehugger.com/composting-spreading-microplastics-oceans-4861159</t>
  </si>
  <si>
    <t>https://www.frontiersin.org/articles/10.3389/fsufs.2018.00081/full</t>
  </si>
  <si>
    <t>https://theintercept.com/2019/07/20/plastics-industry-plastic-recycling/</t>
  </si>
  <si>
    <t xml:space="preserve">
There are no prevalent risks concerning recovered materials, but few specific cases. For instance, recovered metals and other components are sold to other business responsible for producing final products which can be used to cause harm (e.g. metals used in the production of firearms).  Composts can contain both macro- and micro-fragments of non-biodegradable plastic that holds the potential to contaminate the soil [49] [50] Lastly, despite the recycling of plastics being a more sustainable alternative than disposal, it continues to perpetuate the reliance on a highly polluting material which can contaminate surrounding environments as litters, microplastics, etc. [51]. 
</t>
  </si>
  <si>
    <t>Electronic waste – an emerging threat to the environment of urban India</t>
  </si>
  <si>
    <t>S. Needhidasan, M. Samuel &amp; R. Chidambaram</t>
  </si>
  <si>
    <t>Volume 12, Issue 36</t>
  </si>
  <si>
    <t>Journal of Environmental Health Science &amp; Engineering</t>
  </si>
  <si>
    <t>Ship recycling : analysis of the shipbreaking
countries in Asia</t>
  </si>
  <si>
    <t>R. Legaspi</t>
  </si>
  <si>
    <t>Wolrd Maritime University Dissertations</t>
  </si>
  <si>
    <t>Handling e-waste in developed and developing countries: Initiatives, practices, and consequences</t>
  </si>
  <si>
    <t>Science of the Total Environment</t>
  </si>
  <si>
    <t>Volumes 463-464 &amp; Pages 1147-1153</t>
  </si>
  <si>
    <t>S. Sthiannopkao &amp; M. Wong</t>
  </si>
  <si>
    <t>The Lancet</t>
  </si>
  <si>
    <t>Health consequences of exposure to e-waste: a systematic review</t>
  </si>
  <si>
    <t xml:space="preserve">Volume 1, Issue 6, Pages </t>
  </si>
  <si>
    <t>K. Grant, F. Goldizen, P. Sly, M. Brune, M. Neira, M. Berg &amp; R. Norman</t>
  </si>
  <si>
    <t>Tackling informality in e-waste management: The potential of cooperative enterprises</t>
  </si>
  <si>
    <t xml:space="preserve">Safety and health in shipbreaking: Guidelines for Asian countries and Turkey </t>
  </si>
  <si>
    <t>V. Forti, C. Peter Baldé, R. Kuehr &amp; G. Bel</t>
  </si>
  <si>
    <t>There Might Be Microplastic in That Compost</t>
  </si>
  <si>
    <t>Treehugger</t>
  </si>
  <si>
    <t>N. Kirkpatrick</t>
  </si>
  <si>
    <t>Microplastic Detection in Soil Amended With Municipal Solid Waste Composts as Revealed by Transmission Electronic Microscopy and Pyrolysis/GC/MS</t>
  </si>
  <si>
    <t>Waste only:  How the Plastics Industry Is Fighting to Keep Polluting the World</t>
  </si>
  <si>
    <t>The Intercept</t>
  </si>
  <si>
    <t>S. Lerner</t>
  </si>
  <si>
    <t>Frontiers in Sustainable Food Systems</t>
  </si>
  <si>
    <t>F. Watteau, M. Dignac, A. Bouchard, A. Revallier &amp; S. Houot</t>
  </si>
  <si>
    <t>United Nations University (UNU)/United Nations Institute for Training and Research (UNITAR) – co-hosted SCYCLE Programme, International Telecommunication Union (ITU) &amp; International Solid Waste Association (ISWA)</t>
  </si>
  <si>
    <t>http://ewastemonitor.info/</t>
  </si>
  <si>
    <t>https://www.thebalancesmb.com/an-overview-of-plastic-recycling-4018761</t>
  </si>
  <si>
    <t>An Overview of Plastic Recycling</t>
  </si>
  <si>
    <t>https://www.thebalancesmb.com/what-is-material-recovery-center-2877733</t>
  </si>
  <si>
    <t>What Is a Materials Recovery Facility?</t>
  </si>
  <si>
    <t>https://www.thebalancesmb.com/an-introduction-to-paper-recycling-4036123</t>
  </si>
  <si>
    <t>Introduction to Paper Recycling</t>
  </si>
  <si>
    <t>https://www.marineinsight.com/guidelines/how-ship-dismantling-is-done/</t>
  </si>
  <si>
    <t>How Ship Dismantling is Done?</t>
  </si>
  <si>
    <t>S. Dasgupta</t>
  </si>
  <si>
    <t>Marine Insight</t>
  </si>
  <si>
    <t xml:space="preserve">This Business Activity includes the sorting and transformation of post-use materials for re-use and repurposing. There can exist two main types of material recovery facilities (MRFs) a clean and dirty. While a clean MRF accepts mainly pre-sorted streams with recyclables,  a dirty MRF processes household or commercial trash that most likely contains a low percentage of recyclables. The practice of materials recovery comprises two key steps. First is the separation and cleaning of discarded materials into homogenous waste streams. This includes the dismantling of automobiles, computers, televisions and other equipment, as well as the sorting and cleaning of municipal waste into groups of plastics, glass etc. The second step is the mechanical or transformation processing of sorted materials into secondary raw materials. This may involve crushing, grinding and melting of materials into forms that can be sold on as new product inputs. [7]	[53]	  
Typically, MRFs tend to be an integrated business performing both dismantling, separation and cleaning as well as mechanical processes with materials (e.g. solid waste streams and e-waste) going through similar sorting stages and further processed differently. Whereas metals are shredded into small pieces, plastics and rubber are melted into new shapes or processed into granulate, and paper is sorted into different categories (e.g. cardboard, newspapers, magazine paper, and computer paper.) [52] [54] Organic compost production involves different stages with a screening of organic waste streams and late processing under controlled conditions (e.g. temperature and humidity) to deliver the final product.  [3] [4]	  
Other segments such as shipbreaking and informal material recovery practices are often prevalent in developing countries and present different characteristics. Precarious shipbreaking practices involve draining hazardous substances from vessels (e.g. fuel tanks) and torch-cutting metal pieces. [55] Informal e-waste recovery mainly focuses on sorting valuable materials (e.g. non-ferrous metals) and selling these to other end-businesses. [48] Risks associated with the release of toxic substances, dangerous working conditions and lack of social security are more prominent within these activities than formal and standard material recovery practices.   </t>
  </si>
  <si>
    <t>The business activity of material recovery and compost production rely on different activities. MRFs rely on waste streams from  waste management systems that is delivered by different providers (e.g. haulers) that can either be independent or part of a recovery facility. [40] [41] Traceability of the received waste streams or materials may be a challenge for segments that accounts for a large share of the informal workforce, particularly in developing countries. [32]</t>
  </si>
  <si>
    <t xml:space="preserve">
Shipbreaking practices in beaching yards present many risks to the local biodiversity. [17] Shipyards located on beaches across southeast Asia (e.g. Bangladesh, India and Pakistan) release various pollutants (e.g. oil and asbestos) on the local environment, thereby negatively affecting the coastal ecosystem and fishery resources. [18]</t>
  </si>
  <si>
    <t xml:space="preserve">
Vulnerable groups such as children, the elderly and women often account for a large proportion of the workforce in informal recycling and material recovery activities. [32] [33]  These face precarious working conditions with low salaries, lack of social security, etc. This is less likely in other formal material recovery activities, composing processes and shipbreaking. 
</t>
  </si>
  <si>
    <t>A typical business activity recovers materials from different waste streams. These materials are separated between different groups to ensure homogeneity before selling to end customers (e.g. other businesses). Much of these materials are highly homogenous such as metals, plastics and wood. [7] [46] [48]</t>
  </si>
  <si>
    <t xml:space="preserve">There are no prevalent risks concerning the impacts of recovered materials' products, but few specific cases. For instance, recovered metals and other components are sold to other business responsible for producing final products which can be used to cause harm (e.g. metals used in the production of firearms).  Composts can contain both macro- and micro-fragments of non-biodegradable plastic that holds the potential to contaminate the soil [49] [50] Lastly, despite the recycling of plastics being a more sustainable alternative than disposal, it continues to perpetuate the reliance on a highly polluting material which can contaminate surrounding environments as litters, microplastics, etc. [51]. </t>
  </si>
  <si>
    <t xml:space="preserve">A typical business may lobby directly, or pay third parties to do so on their behalf. When business and societal incentives misalign, lobbying practices can risk undermining the democratic process. This is particular a risk for ship breaking practices, which risk increasing regulation.  [35] [36]
Overall The risk is present but not heightened for this Business 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</si>
</sst>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family val="2"/>
      <scheme val="minor"/>
    </font>
    <font>
      <sz val="13"/>
      <color rgb="FFFF0000"/>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horizontal="center" vertical="center"/>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0" fontId="33" fillId="20" borderId="30" xfId="0" applyFont="1" applyFill="1" applyBorder="1" applyAlignment="1" applyProtection="1">
      <alignment vertical="center" wrapText="1"/>
      <protection locked="0"/>
    </xf>
    <xf numFmtId="0" fontId="33" fillId="20" borderId="31" xfId="0" applyFont="1" applyFill="1" applyBorder="1" applyAlignment="1" applyProtection="1">
      <alignment vertical="center" wrapText="1"/>
      <protection locked="0"/>
    </xf>
    <xf numFmtId="0" fontId="42" fillId="15" borderId="25"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0" zoomScale="93" zoomScaleNormal="90" workbookViewId="0">
      <selection activeCell="C34" sqref="C3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632</v>
      </c>
    </row>
    <row r="4" spans="1:18" ht="31" customHeight="1" x14ac:dyDescent="0.2">
      <c r="A4" s="249" t="s">
        <v>447</v>
      </c>
      <c r="B4" s="249"/>
      <c r="D4" s="249" t="s">
        <v>385</v>
      </c>
      <c r="E4" s="250"/>
      <c r="F4" s="13"/>
      <c r="G4" s="13"/>
      <c r="H4" s="14"/>
    </row>
    <row r="5" spans="1:18" ht="31" customHeight="1" x14ac:dyDescent="0.2">
      <c r="A5" s="253" t="s">
        <v>452</v>
      </c>
      <c r="B5" s="254"/>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53" t="s">
        <v>454</v>
      </c>
      <c r="B9" s="254"/>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9" t="s">
        <v>446</v>
      </c>
      <c r="B20" s="260"/>
      <c r="D20" s="251" t="s">
        <v>445</v>
      </c>
      <c r="E20" s="252"/>
      <c r="F20" s="252"/>
      <c r="G20" s="252"/>
      <c r="H20" s="252"/>
      <c r="I20" s="252"/>
    </row>
    <row r="21" spans="1:9" ht="19" x14ac:dyDescent="0.2">
      <c r="A21" s="257" t="s">
        <v>886</v>
      </c>
      <c r="B21" s="257"/>
      <c r="D21" s="15" t="s">
        <v>488</v>
      </c>
      <c r="E21" s="15" t="s">
        <v>489</v>
      </c>
      <c r="F21" s="42" t="s">
        <v>453</v>
      </c>
      <c r="G21" s="15" t="s">
        <v>491</v>
      </c>
      <c r="H21" s="15" t="s">
        <v>490</v>
      </c>
      <c r="I21" s="15" t="s">
        <v>492</v>
      </c>
    </row>
    <row r="22" spans="1:9" x14ac:dyDescent="0.2">
      <c r="A22" s="258"/>
      <c r="B22" s="258"/>
      <c r="D22" s="39" t="s">
        <v>635</v>
      </c>
      <c r="E22" s="40" t="s">
        <v>636</v>
      </c>
      <c r="F22" s="41" t="str">
        <f>HYPERLINK(CONCATENATE("https://siccode.com/search-isic/",$D22),"Description")</f>
        <v>Description</v>
      </c>
      <c r="G22" s="181" t="s">
        <v>638</v>
      </c>
      <c r="H22" s="17" t="s">
        <v>637</v>
      </c>
      <c r="I22" s="182" t="s">
        <v>640</v>
      </c>
    </row>
    <row r="23" spans="1:9" x14ac:dyDescent="0.2">
      <c r="A23" s="258"/>
      <c r="B23" s="258"/>
      <c r="D23" s="36" t="s">
        <v>633</v>
      </c>
      <c r="E23" s="37" t="s">
        <v>634</v>
      </c>
      <c r="F23" s="38" t="str">
        <f t="shared" ref="F23" si="0">HYPERLINK(CONCATENATE("https://siccode.com/search-isic/",$D23),"Description")</f>
        <v>Description</v>
      </c>
      <c r="G23" s="183" t="s">
        <v>639</v>
      </c>
      <c r="H23" s="20" t="s">
        <v>641</v>
      </c>
      <c r="I23" s="184" t="s">
        <v>641</v>
      </c>
    </row>
    <row r="24" spans="1:9" x14ac:dyDescent="0.2">
      <c r="A24" s="258"/>
      <c r="B24" s="258"/>
      <c r="D24" s="39"/>
      <c r="E24" s="40"/>
      <c r="F24" s="41"/>
      <c r="G24" s="181"/>
      <c r="H24" s="17"/>
      <c r="I24" s="182"/>
    </row>
    <row r="25" spans="1:9" x14ac:dyDescent="0.2">
      <c r="A25" s="258"/>
      <c r="B25" s="258"/>
      <c r="D25" s="36"/>
      <c r="E25" s="37"/>
      <c r="F25" s="38"/>
      <c r="G25" s="183"/>
      <c r="H25" s="20"/>
      <c r="I25" s="184"/>
    </row>
    <row r="26" spans="1:9" x14ac:dyDescent="0.2">
      <c r="A26" s="258"/>
      <c r="B26" s="258"/>
      <c r="D26" s="39"/>
      <c r="E26" s="40"/>
      <c r="F26" s="41"/>
      <c r="G26" s="181"/>
      <c r="H26" s="17"/>
      <c r="I26" s="182"/>
    </row>
    <row r="27" spans="1:9" ht="16" customHeight="1" x14ac:dyDescent="0.2">
      <c r="A27" s="258"/>
      <c r="B27" s="258"/>
      <c r="D27" s="36"/>
      <c r="E27" s="37"/>
      <c r="F27" s="38"/>
      <c r="G27" s="183"/>
      <c r="H27" s="20"/>
      <c r="I27" s="184"/>
    </row>
    <row r="28" spans="1:9" ht="16" customHeight="1" x14ac:dyDescent="0.2">
      <c r="A28" s="258"/>
      <c r="B28" s="258"/>
      <c r="D28" s="39"/>
      <c r="E28" s="40"/>
      <c r="F28" s="41"/>
      <c r="G28" s="181"/>
      <c r="H28" s="17"/>
      <c r="I28" s="182"/>
    </row>
    <row r="29" spans="1:9" x14ac:dyDescent="0.2">
      <c r="A29" s="258"/>
      <c r="B29" s="258"/>
      <c r="D29" s="36"/>
      <c r="E29" s="37"/>
      <c r="F29" s="38"/>
      <c r="G29" s="183"/>
      <c r="H29" s="20"/>
      <c r="I29" s="184"/>
    </row>
    <row r="30" spans="1:9" x14ac:dyDescent="0.2">
      <c r="A30" s="258"/>
      <c r="B30" s="258"/>
      <c r="D30" s="39"/>
      <c r="E30" s="40"/>
      <c r="F30" s="41"/>
      <c r="G30" s="181"/>
      <c r="H30" s="17"/>
      <c r="I30" s="182"/>
    </row>
    <row r="31" spans="1:9" x14ac:dyDescent="0.2">
      <c r="A31" s="258"/>
      <c r="B31" s="258"/>
      <c r="D31" s="36"/>
      <c r="E31" s="37"/>
      <c r="F31" s="38"/>
      <c r="G31" s="183"/>
      <c r="H31" s="20"/>
      <c r="I31" s="184"/>
    </row>
    <row r="32" spans="1:9" x14ac:dyDescent="0.2">
      <c r="A32" s="258"/>
      <c r="B32" s="258"/>
      <c r="D32" s="39"/>
      <c r="E32" s="40"/>
      <c r="F32" s="41"/>
      <c r="G32" s="181"/>
      <c r="H32" s="17"/>
      <c r="I32" s="182"/>
    </row>
    <row r="33" spans="1:9" x14ac:dyDescent="0.2">
      <c r="A33" s="258"/>
      <c r="B33" s="258"/>
      <c r="D33" s="36"/>
      <c r="E33" s="37"/>
      <c r="F33" s="38"/>
      <c r="G33" s="183"/>
      <c r="H33" s="20"/>
      <c r="I33" s="184"/>
    </row>
    <row r="34" spans="1:9" x14ac:dyDescent="0.2">
      <c r="A34" s="258"/>
      <c r="B34" s="258"/>
      <c r="D34" s="39"/>
      <c r="E34" s="40"/>
      <c r="F34" s="41"/>
      <c r="G34" s="181"/>
      <c r="H34" s="17"/>
      <c r="I34" s="182"/>
    </row>
    <row r="35" spans="1:9" x14ac:dyDescent="0.2">
      <c r="A35" s="258"/>
      <c r="B35" s="258"/>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55" t="s">
        <v>483</v>
      </c>
      <c r="B37" s="256"/>
      <c r="D37" s="36"/>
      <c r="E37" s="37"/>
      <c r="F37" s="38"/>
      <c r="G37" s="183"/>
      <c r="H37" s="20"/>
      <c r="I37" s="184"/>
    </row>
    <row r="38" spans="1:9" ht="19" x14ac:dyDescent="0.2">
      <c r="A38" s="15" t="s">
        <v>493</v>
      </c>
      <c r="B38" s="15" t="s">
        <v>494</v>
      </c>
      <c r="D38" s="39"/>
      <c r="E38" s="40"/>
      <c r="F38" s="41"/>
      <c r="G38" s="181"/>
      <c r="H38" s="17"/>
      <c r="I38" s="182"/>
    </row>
    <row r="39" spans="1:9" ht="51" x14ac:dyDescent="0.2">
      <c r="A39" s="170" t="s">
        <v>642</v>
      </c>
      <c r="B39" s="170" t="s">
        <v>646</v>
      </c>
      <c r="D39" s="36"/>
      <c r="E39" s="37"/>
      <c r="F39" s="38"/>
      <c r="G39" s="183"/>
      <c r="H39" s="20"/>
      <c r="I39" s="184"/>
    </row>
    <row r="40" spans="1:9" ht="34" x14ac:dyDescent="0.2">
      <c r="A40" s="171" t="s">
        <v>643</v>
      </c>
      <c r="B40" s="171" t="s">
        <v>640</v>
      </c>
      <c r="D40" s="39"/>
      <c r="E40" s="40"/>
      <c r="F40" s="41"/>
      <c r="G40" s="181"/>
      <c r="H40" s="17"/>
      <c r="I40" s="182"/>
    </row>
    <row r="41" spans="1:9" ht="17" x14ac:dyDescent="0.2">
      <c r="A41" s="170" t="s">
        <v>644</v>
      </c>
      <c r="B41" s="170" t="s">
        <v>640</v>
      </c>
      <c r="D41" s="36"/>
      <c r="E41" s="37"/>
      <c r="F41" s="38"/>
      <c r="G41" s="183"/>
      <c r="H41" s="20"/>
      <c r="I41" s="184"/>
    </row>
    <row r="42" spans="1:9" ht="68" x14ac:dyDescent="0.2">
      <c r="A42" s="171" t="s">
        <v>645</v>
      </c>
      <c r="B42" s="171" t="s">
        <v>647</v>
      </c>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FgwKgwCf5iE7uo8np43dg47BcwDvRth3jGK6I2SbFTf+JAOPxpN8To+UYOIEZgiclexHqumKmX1OEwe3HwSf8w==" saltValue="8+MJnFqdLAroeID3d6Rv+Q=="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E243" activePane="bottomRight" state="frozenSplit"/>
      <selection activeCell="I1" sqref="I1:O1048576"/>
      <selection pane="topRight" activeCell="I1" sqref="I1:O1048576"/>
      <selection pane="bottomLeft" activeCell="I1" sqref="I1:O1048576"/>
      <selection pane="bottomRight" activeCell="I245" sqref="I245"/>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40" x14ac:dyDescent="0.2">
      <c r="A1" s="44"/>
      <c r="B1" s="45" t="str">
        <f>IF(Introduction!B1&lt;&gt;"",Introduction!B1,"")</f>
        <v>Material recovery</v>
      </c>
      <c r="E1" s="47"/>
      <c r="F1" s="48"/>
    </row>
    <row r="2" spans="1:19" ht="18" thickBot="1" x14ac:dyDescent="0.25">
      <c r="E2" s="47"/>
      <c r="F2" s="47"/>
    </row>
    <row r="3" spans="1:19" s="93" customFormat="1" ht="27" thickTop="1" x14ac:dyDescent="0.2">
      <c r="A3" s="261" t="s">
        <v>442</v>
      </c>
      <c r="B3" s="261"/>
      <c r="C3" s="261"/>
      <c r="D3" s="261"/>
      <c r="E3" s="261"/>
      <c r="F3" s="261"/>
      <c r="G3" s="142"/>
      <c r="H3" s="262" t="s">
        <v>443</v>
      </c>
      <c r="I3" s="263"/>
      <c r="J3" s="263"/>
      <c r="K3" s="263"/>
      <c r="L3" s="263"/>
      <c r="M3" s="263"/>
      <c r="N3" s="263"/>
      <c r="O3" s="263"/>
      <c r="P3" s="263"/>
      <c r="Q3" s="263"/>
      <c r="R3" s="263"/>
      <c r="S3" s="264"/>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181" thickTop="1" x14ac:dyDescent="0.2">
      <c r="A5" s="265" t="s">
        <v>0</v>
      </c>
      <c r="B5" s="265" t="s">
        <v>40</v>
      </c>
      <c r="C5" s="49" t="s">
        <v>178</v>
      </c>
      <c r="D5" s="49" t="s">
        <v>65</v>
      </c>
      <c r="E5" s="50" t="s">
        <v>177</v>
      </c>
      <c r="F5" s="51" t="s">
        <v>90</v>
      </c>
      <c r="G5" s="96"/>
      <c r="H5" s="132" t="s">
        <v>648</v>
      </c>
      <c r="I5" s="4" t="s">
        <v>812</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247"/>
    </row>
    <row r="6" spans="1:19" s="93" customFormat="1" ht="36" x14ac:dyDescent="0.2">
      <c r="A6" s="265"/>
      <c r="B6" s="265"/>
      <c r="C6" s="52" t="s">
        <v>179</v>
      </c>
      <c r="D6" s="52" t="s">
        <v>65</v>
      </c>
      <c r="E6" s="53" t="s">
        <v>184</v>
      </c>
      <c r="F6" s="54" t="s">
        <v>91</v>
      </c>
      <c r="G6" s="96"/>
      <c r="H6" s="129" t="s">
        <v>649</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180" x14ac:dyDescent="0.2">
      <c r="A7" s="265"/>
      <c r="B7" s="265"/>
      <c r="C7" s="52" t="s">
        <v>180</v>
      </c>
      <c r="D7" s="52" t="s">
        <v>65</v>
      </c>
      <c r="E7" s="53" t="s">
        <v>185</v>
      </c>
      <c r="F7" s="54" t="s">
        <v>517</v>
      </c>
      <c r="G7" s="96"/>
      <c r="H7" s="129" t="s">
        <v>648</v>
      </c>
      <c r="I7" s="3" t="s">
        <v>815</v>
      </c>
      <c r="J7" s="156" t="s">
        <v>0</v>
      </c>
      <c r="K7" s="156">
        <f t="shared" si="3"/>
        <v>1</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65"/>
      <c r="B8" s="265"/>
      <c r="C8" s="52" t="s">
        <v>181</v>
      </c>
      <c r="D8" s="52" t="s">
        <v>65</v>
      </c>
      <c r="E8" s="53" t="s">
        <v>186</v>
      </c>
      <c r="F8" s="54" t="s">
        <v>92</v>
      </c>
      <c r="G8" s="96"/>
      <c r="H8" s="129" t="s">
        <v>649</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65"/>
      <c r="B9" s="265"/>
      <c r="C9" s="52" t="s">
        <v>182</v>
      </c>
      <c r="D9" s="52" t="s">
        <v>65</v>
      </c>
      <c r="E9" s="55" t="s">
        <v>612</v>
      </c>
      <c r="F9" s="56" t="s">
        <v>518</v>
      </c>
      <c r="G9" s="96"/>
      <c r="H9" s="129" t="s">
        <v>649</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65"/>
      <c r="B10" s="265"/>
      <c r="C10" s="52" t="s">
        <v>183</v>
      </c>
      <c r="D10" s="52" t="s">
        <v>65</v>
      </c>
      <c r="E10" s="55" t="s">
        <v>187</v>
      </c>
      <c r="F10" s="56" t="s">
        <v>93</v>
      </c>
      <c r="G10" s="96"/>
      <c r="H10" s="131" t="s">
        <v>649</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5"/>
      <c r="B11" s="265"/>
      <c r="C11" s="52" t="s">
        <v>535</v>
      </c>
      <c r="D11" s="52" t="s">
        <v>65</v>
      </c>
      <c r="E11" s="55" t="s">
        <v>537</v>
      </c>
      <c r="F11" s="56"/>
      <c r="G11" s="96"/>
      <c r="H11" s="131" t="s">
        <v>649</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5"/>
      <c r="B12" s="265"/>
      <c r="C12" s="52" t="s">
        <v>536</v>
      </c>
      <c r="D12" s="52" t="s">
        <v>66</v>
      </c>
      <c r="E12" s="55" t="s">
        <v>538</v>
      </c>
      <c r="F12" s="56"/>
      <c r="G12" s="96"/>
      <c r="H12" s="131" t="s">
        <v>649</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65"/>
      <c r="B13" s="265"/>
      <c r="C13" s="52" t="s">
        <v>456</v>
      </c>
      <c r="D13" s="52" t="s">
        <v>390</v>
      </c>
      <c r="E13" s="55" t="s">
        <v>458</v>
      </c>
      <c r="F13" s="56"/>
      <c r="G13" s="96"/>
      <c r="H13" s="130" t="s">
        <v>649</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37" thickTop="1" x14ac:dyDescent="0.2">
      <c r="A14" s="266" t="s">
        <v>1</v>
      </c>
      <c r="B14" s="266" t="s">
        <v>60</v>
      </c>
      <c r="C14" s="57" t="s">
        <v>188</v>
      </c>
      <c r="D14" s="57" t="s">
        <v>65</v>
      </c>
      <c r="E14" s="58" t="s">
        <v>190</v>
      </c>
      <c r="F14" s="59" t="s">
        <v>593</v>
      </c>
      <c r="G14" s="96"/>
      <c r="H14" s="128" t="s">
        <v>649</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67"/>
      <c r="B15" s="267"/>
      <c r="C15" s="57" t="s">
        <v>189</v>
      </c>
      <c r="D15" s="57" t="s">
        <v>65</v>
      </c>
      <c r="E15" s="58" t="s">
        <v>191</v>
      </c>
      <c r="F15" s="59" t="s">
        <v>94</v>
      </c>
      <c r="G15" s="96"/>
      <c r="H15" s="129" t="s">
        <v>649</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67"/>
      <c r="B16" s="267"/>
      <c r="C16" s="57" t="s">
        <v>193</v>
      </c>
      <c r="D16" s="57" t="s">
        <v>65</v>
      </c>
      <c r="E16" s="58" t="s">
        <v>192</v>
      </c>
      <c r="F16" s="59" t="s">
        <v>522</v>
      </c>
      <c r="G16" s="96"/>
      <c r="H16" s="129" t="s">
        <v>649</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7"/>
      <c r="B17" s="267"/>
      <c r="C17" s="57" t="s">
        <v>194</v>
      </c>
      <c r="D17" s="57" t="s">
        <v>66</v>
      </c>
      <c r="E17" s="60" t="s">
        <v>482</v>
      </c>
      <c r="F17" s="61" t="s">
        <v>519</v>
      </c>
      <c r="G17" s="96"/>
      <c r="H17" s="129" t="s">
        <v>649</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7"/>
      <c r="B18" s="267"/>
      <c r="C18" s="185" t="s">
        <v>539</v>
      </c>
      <c r="D18" s="185" t="s">
        <v>65</v>
      </c>
      <c r="E18" s="58" t="s">
        <v>537</v>
      </c>
      <c r="F18" s="59"/>
      <c r="G18" s="96"/>
      <c r="H18" s="131" t="s">
        <v>649</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7"/>
      <c r="B19" s="267"/>
      <c r="C19" s="185" t="s">
        <v>540</v>
      </c>
      <c r="D19" s="185" t="s">
        <v>66</v>
      </c>
      <c r="E19" s="58" t="s">
        <v>538</v>
      </c>
      <c r="F19" s="59"/>
      <c r="G19" s="96"/>
      <c r="H19" s="129" t="s">
        <v>649</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109" thickBot="1" x14ac:dyDescent="0.25">
      <c r="A20" s="268"/>
      <c r="B20" s="268"/>
      <c r="C20" s="57" t="s">
        <v>459</v>
      </c>
      <c r="D20" s="57" t="s">
        <v>390</v>
      </c>
      <c r="E20" s="60" t="s">
        <v>458</v>
      </c>
      <c r="F20" s="61"/>
      <c r="G20" s="96"/>
      <c r="H20" s="133" t="s">
        <v>648</v>
      </c>
      <c r="I20" s="134" t="s">
        <v>816</v>
      </c>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241"/>
    </row>
    <row r="21" spans="1:20" s="93" customFormat="1" ht="21" thickTop="1" x14ac:dyDescent="0.2">
      <c r="A21" s="269" t="s">
        <v>2</v>
      </c>
      <c r="B21" s="269" t="s">
        <v>39</v>
      </c>
      <c r="C21" s="62" t="s">
        <v>195</v>
      </c>
      <c r="D21" s="62" t="s">
        <v>65</v>
      </c>
      <c r="E21" s="55" t="s">
        <v>293</v>
      </c>
      <c r="F21" s="56" t="s">
        <v>95</v>
      </c>
      <c r="G21" s="97"/>
      <c r="H21" s="128" t="s">
        <v>649</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5"/>
      <c r="B22" s="265"/>
      <c r="C22" s="62" t="s">
        <v>196</v>
      </c>
      <c r="D22" s="62" t="s">
        <v>65</v>
      </c>
      <c r="E22" s="55" t="s">
        <v>294</v>
      </c>
      <c r="F22" s="56" t="s">
        <v>96</v>
      </c>
      <c r="G22" s="96"/>
      <c r="H22" s="129" t="s">
        <v>649</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5"/>
      <c r="B23" s="265"/>
      <c r="C23" s="62" t="s">
        <v>197</v>
      </c>
      <c r="D23" s="62" t="s">
        <v>65</v>
      </c>
      <c r="E23" s="55" t="s">
        <v>295</v>
      </c>
      <c r="F23" s="56" t="s">
        <v>97</v>
      </c>
      <c r="G23" s="96"/>
      <c r="H23" s="129" t="s">
        <v>649</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65"/>
      <c r="B24" s="265"/>
      <c r="C24" s="62" t="s">
        <v>198</v>
      </c>
      <c r="D24" s="62" t="s">
        <v>65</v>
      </c>
      <c r="E24" s="55" t="s">
        <v>296</v>
      </c>
      <c r="F24" s="56" t="s">
        <v>98</v>
      </c>
      <c r="G24" s="96"/>
      <c r="H24" s="129" t="s">
        <v>649</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5"/>
      <c r="B25" s="265"/>
      <c r="C25" s="62" t="s">
        <v>199</v>
      </c>
      <c r="D25" s="62" t="s">
        <v>65</v>
      </c>
      <c r="E25" s="55" t="s">
        <v>297</v>
      </c>
      <c r="F25" s="56" t="s">
        <v>99</v>
      </c>
      <c r="G25" s="96"/>
      <c r="H25" s="129" t="s">
        <v>649</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72" x14ac:dyDescent="0.2">
      <c r="A26" s="265"/>
      <c r="B26" s="265"/>
      <c r="C26" s="62" t="s">
        <v>200</v>
      </c>
      <c r="D26" s="62" t="s">
        <v>67</v>
      </c>
      <c r="E26" s="53" t="s">
        <v>298</v>
      </c>
      <c r="F26" s="56"/>
      <c r="G26" s="96"/>
      <c r="H26" s="131" t="s">
        <v>648</v>
      </c>
      <c r="I26" s="9" t="s">
        <v>827</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242"/>
    </row>
    <row r="27" spans="1:20" s="93" customFormat="1" ht="36" x14ac:dyDescent="0.2">
      <c r="A27" s="265"/>
      <c r="B27" s="265"/>
      <c r="C27" s="52" t="s">
        <v>541</v>
      </c>
      <c r="D27" s="52" t="s">
        <v>65</v>
      </c>
      <c r="E27" s="55" t="s">
        <v>537</v>
      </c>
      <c r="F27" s="56"/>
      <c r="G27" s="96"/>
      <c r="H27" s="131" t="s">
        <v>649</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5"/>
      <c r="B28" s="265"/>
      <c r="C28" s="52" t="s">
        <v>542</v>
      </c>
      <c r="D28" s="52" t="s">
        <v>66</v>
      </c>
      <c r="E28" s="55" t="s">
        <v>538</v>
      </c>
      <c r="F28" s="56"/>
      <c r="G28" s="96"/>
      <c r="H28" s="131" t="s">
        <v>649</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5"/>
      <c r="B29" s="265"/>
      <c r="C29" s="62" t="s">
        <v>457</v>
      </c>
      <c r="D29" s="62" t="s">
        <v>390</v>
      </c>
      <c r="E29" s="53" t="s">
        <v>458</v>
      </c>
      <c r="F29" s="54"/>
      <c r="G29" s="98"/>
      <c r="H29" s="131" t="s">
        <v>649</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66" t="s">
        <v>3</v>
      </c>
      <c r="B30" s="266" t="s">
        <v>4</v>
      </c>
      <c r="C30" s="57" t="s">
        <v>201</v>
      </c>
      <c r="D30" s="57" t="s">
        <v>65</v>
      </c>
      <c r="E30" s="58" t="s">
        <v>299</v>
      </c>
      <c r="F30" s="59" t="s">
        <v>100</v>
      </c>
      <c r="G30" s="96"/>
      <c r="H30" s="128" t="s">
        <v>649</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7"/>
      <c r="B31" s="267"/>
      <c r="C31" s="57" t="s">
        <v>202</v>
      </c>
      <c r="D31" s="57" t="s">
        <v>65</v>
      </c>
      <c r="E31" s="58" t="s">
        <v>614</v>
      </c>
      <c r="F31" s="59" t="s">
        <v>613</v>
      </c>
      <c r="G31" s="96"/>
      <c r="H31" s="129" t="s">
        <v>649</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c r="T31" s="93" t="s">
        <v>820</v>
      </c>
    </row>
    <row r="32" spans="1:20" s="93" customFormat="1" ht="90" x14ac:dyDescent="0.2">
      <c r="A32" s="267"/>
      <c r="B32" s="267"/>
      <c r="C32" s="57" t="s">
        <v>203</v>
      </c>
      <c r="D32" s="57" t="s">
        <v>65</v>
      </c>
      <c r="E32" s="58" t="s">
        <v>588</v>
      </c>
      <c r="F32" s="59" t="s">
        <v>615</v>
      </c>
      <c r="G32" s="96"/>
      <c r="H32" s="129" t="s">
        <v>649</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243"/>
    </row>
    <row r="33" spans="1:19" s="93" customFormat="1" ht="36" x14ac:dyDescent="0.2">
      <c r="A33" s="267"/>
      <c r="B33" s="267"/>
      <c r="C33" s="57" t="s">
        <v>204</v>
      </c>
      <c r="D33" s="57" t="s">
        <v>65</v>
      </c>
      <c r="E33" s="58" t="s">
        <v>300</v>
      </c>
      <c r="F33" s="59" t="s">
        <v>101</v>
      </c>
      <c r="G33" s="96"/>
      <c r="H33" s="129" t="s">
        <v>649</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7"/>
      <c r="B34" s="267"/>
      <c r="C34" s="214" t="s">
        <v>205</v>
      </c>
      <c r="D34" s="214" t="s">
        <v>65</v>
      </c>
      <c r="E34" s="215" t="s">
        <v>301</v>
      </c>
      <c r="F34" s="216" t="s">
        <v>102</v>
      </c>
      <c r="H34" s="129" t="s">
        <v>649</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7"/>
      <c r="B35" s="267"/>
      <c r="C35" s="57" t="s">
        <v>206</v>
      </c>
      <c r="D35" s="57" t="s">
        <v>65</v>
      </c>
      <c r="E35" s="63" t="s">
        <v>616</v>
      </c>
      <c r="F35" s="64" t="s">
        <v>103</v>
      </c>
      <c r="G35" s="96"/>
      <c r="H35" s="129" t="s">
        <v>649</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7"/>
      <c r="B36" s="267"/>
      <c r="C36" s="57" t="s">
        <v>207</v>
      </c>
      <c r="D36" s="57" t="s">
        <v>66</v>
      </c>
      <c r="E36" s="60" t="s">
        <v>302</v>
      </c>
      <c r="F36" s="61" t="s">
        <v>104</v>
      </c>
      <c r="G36" s="96"/>
      <c r="H36" s="131" t="s">
        <v>649</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7"/>
      <c r="B37" s="267"/>
      <c r="C37" s="185" t="s">
        <v>543</v>
      </c>
      <c r="D37" s="185" t="s">
        <v>65</v>
      </c>
      <c r="E37" s="58" t="s">
        <v>537</v>
      </c>
      <c r="F37" s="61"/>
      <c r="G37" s="96"/>
      <c r="H37" s="131" t="s">
        <v>649</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7"/>
      <c r="B38" s="267"/>
      <c r="C38" s="185" t="s">
        <v>544</v>
      </c>
      <c r="D38" s="185" t="s">
        <v>66</v>
      </c>
      <c r="E38" s="58" t="s">
        <v>538</v>
      </c>
      <c r="F38" s="61"/>
      <c r="G38" s="96"/>
      <c r="H38" s="131" t="s">
        <v>649</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145" thickBot="1" x14ac:dyDescent="0.25">
      <c r="A39" s="267"/>
      <c r="B39" s="267"/>
      <c r="C39" s="57" t="s">
        <v>460</v>
      </c>
      <c r="D39" s="57" t="s">
        <v>390</v>
      </c>
      <c r="E39" s="60" t="s">
        <v>458</v>
      </c>
      <c r="F39" s="61"/>
      <c r="G39" s="96"/>
      <c r="H39" s="130" t="s">
        <v>648</v>
      </c>
      <c r="I39" s="7" t="s">
        <v>887</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69" t="s">
        <v>5</v>
      </c>
      <c r="B40" s="269" t="s">
        <v>36</v>
      </c>
      <c r="C40" s="65" t="s">
        <v>181</v>
      </c>
      <c r="D40" s="65" t="s">
        <v>65</v>
      </c>
      <c r="E40" s="66" t="s">
        <v>186</v>
      </c>
      <c r="F40" s="66" t="s">
        <v>92</v>
      </c>
      <c r="G40" s="101"/>
      <c r="H40" s="102" t="str">
        <f>IF(ISBLANK(H8),"Waiting",H8)</f>
        <v>No</v>
      </c>
      <c r="I40" s="124"/>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244"/>
    </row>
    <row r="41" spans="1:19" s="93" customFormat="1" ht="144" x14ac:dyDescent="0.2">
      <c r="A41" s="265"/>
      <c r="B41" s="265"/>
      <c r="C41" s="62" t="s">
        <v>208</v>
      </c>
      <c r="D41" s="62" t="s">
        <v>65</v>
      </c>
      <c r="E41" s="67" t="s">
        <v>303</v>
      </c>
      <c r="F41" s="270" t="s">
        <v>105</v>
      </c>
      <c r="G41" s="96"/>
      <c r="H41" s="129" t="s">
        <v>648</v>
      </c>
      <c r="I41" s="3" t="s">
        <v>821</v>
      </c>
      <c r="J41" s="161" t="s">
        <v>5</v>
      </c>
      <c r="K41" s="156">
        <f t="shared" si="3"/>
        <v>1</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 customHeight="1" x14ac:dyDescent="0.2">
      <c r="A42" s="265"/>
      <c r="B42" s="265"/>
      <c r="C42" s="62" t="s">
        <v>209</v>
      </c>
      <c r="D42" s="62" t="s">
        <v>65</v>
      </c>
      <c r="E42" s="67" t="s">
        <v>304</v>
      </c>
      <c r="F42" s="271"/>
      <c r="G42" s="96"/>
      <c r="H42" s="129" t="s">
        <v>649</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234" x14ac:dyDescent="0.2">
      <c r="A43" s="265"/>
      <c r="B43" s="265"/>
      <c r="C43" s="62" t="s">
        <v>210</v>
      </c>
      <c r="D43" s="62" t="s">
        <v>65</v>
      </c>
      <c r="E43" s="67" t="s">
        <v>305</v>
      </c>
      <c r="F43" s="272"/>
      <c r="G43" s="96"/>
      <c r="H43" s="129" t="s">
        <v>648</v>
      </c>
      <c r="I43" s="3" t="s">
        <v>811</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180" x14ac:dyDescent="0.2">
      <c r="A44" s="265"/>
      <c r="B44" s="265"/>
      <c r="C44" s="65" t="s">
        <v>178</v>
      </c>
      <c r="D44" s="65" t="s">
        <v>65</v>
      </c>
      <c r="E44" s="66" t="s">
        <v>177</v>
      </c>
      <c r="F44" s="68" t="s">
        <v>106</v>
      </c>
      <c r="G44" s="101"/>
      <c r="H44" s="104" t="str">
        <f>IF(ISBLANK(H5),"Waiting",H5)</f>
        <v>Yes</v>
      </c>
      <c r="I44" s="3" t="s">
        <v>812</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5"/>
      <c r="B45" s="265"/>
      <c r="C45" s="69" t="s">
        <v>211</v>
      </c>
      <c r="D45" s="69" t="s">
        <v>65</v>
      </c>
      <c r="E45" s="53" t="s">
        <v>592</v>
      </c>
      <c r="F45" s="54" t="s">
        <v>107</v>
      </c>
      <c r="G45" s="96"/>
      <c r="H45" s="129" t="s">
        <v>649</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409.6" x14ac:dyDescent="0.2">
      <c r="A46" s="265"/>
      <c r="B46" s="265"/>
      <c r="C46" s="62" t="s">
        <v>212</v>
      </c>
      <c r="D46" s="62" t="s">
        <v>65</v>
      </c>
      <c r="E46" s="55" t="s">
        <v>602</v>
      </c>
      <c r="F46" s="56" t="s">
        <v>108</v>
      </c>
      <c r="G46" s="96"/>
      <c r="H46" s="129" t="s">
        <v>648</v>
      </c>
      <c r="I46" s="3" t="s">
        <v>819</v>
      </c>
      <c r="J46" s="161" t="s">
        <v>5</v>
      </c>
      <c r="K46" s="156">
        <f t="shared" si="3"/>
        <v>1</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65"/>
      <c r="B47" s="265"/>
      <c r="C47" s="62" t="s">
        <v>213</v>
      </c>
      <c r="D47" s="62" t="s">
        <v>66</v>
      </c>
      <c r="E47" s="53" t="s">
        <v>306</v>
      </c>
      <c r="F47" s="54" t="s">
        <v>109</v>
      </c>
      <c r="G47" s="96"/>
      <c r="H47" s="129" t="s">
        <v>649</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65"/>
      <c r="B48" s="265"/>
      <c r="C48" s="52" t="s">
        <v>214</v>
      </c>
      <c r="D48" s="52" t="s">
        <v>66</v>
      </c>
      <c r="E48" s="53" t="s">
        <v>307</v>
      </c>
      <c r="F48" s="54" t="s">
        <v>110</v>
      </c>
      <c r="G48" s="96"/>
      <c r="H48" s="129" t="s">
        <v>649</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65"/>
      <c r="B49" s="265"/>
      <c r="C49" s="52" t="s">
        <v>215</v>
      </c>
      <c r="D49" s="52" t="s">
        <v>66</v>
      </c>
      <c r="E49" s="53" t="s">
        <v>308</v>
      </c>
      <c r="F49" s="54" t="s">
        <v>102</v>
      </c>
      <c r="G49" s="96"/>
      <c r="H49" s="131" t="s">
        <v>649</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5"/>
      <c r="B50" s="265"/>
      <c r="C50" s="52" t="s">
        <v>545</v>
      </c>
      <c r="D50" s="52" t="s">
        <v>65</v>
      </c>
      <c r="E50" s="55" t="s">
        <v>537</v>
      </c>
      <c r="F50" s="54"/>
      <c r="G50" s="96"/>
      <c r="H50" s="131" t="s">
        <v>649</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5"/>
      <c r="B51" s="265"/>
      <c r="C51" s="52" t="s">
        <v>546</v>
      </c>
      <c r="D51" s="52" t="s">
        <v>66</v>
      </c>
      <c r="E51" s="55" t="s">
        <v>538</v>
      </c>
      <c r="F51" s="54"/>
      <c r="G51" s="96"/>
      <c r="H51" s="131" t="s">
        <v>649</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5"/>
      <c r="B52" s="265"/>
      <c r="C52" s="52" t="s">
        <v>461</v>
      </c>
      <c r="D52" s="52" t="s">
        <v>390</v>
      </c>
      <c r="E52" s="53" t="s">
        <v>458</v>
      </c>
      <c r="F52" s="54"/>
      <c r="G52" s="96"/>
      <c r="H52" s="130" t="s">
        <v>649</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66" t="s">
        <v>6</v>
      </c>
      <c r="B53" s="266"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162" x14ac:dyDescent="0.2">
      <c r="A54" s="267"/>
      <c r="B54" s="267"/>
      <c r="C54" s="70" t="s">
        <v>180</v>
      </c>
      <c r="D54" s="70" t="s">
        <v>65</v>
      </c>
      <c r="E54" s="73" t="s">
        <v>185</v>
      </c>
      <c r="F54" s="74" t="s">
        <v>517</v>
      </c>
      <c r="G54" s="105"/>
      <c r="H54" s="108" t="str">
        <f>IF(ISBLANK(H7),"Waiting",H7)</f>
        <v>Yes</v>
      </c>
      <c r="I54" s="126" t="s">
        <v>822</v>
      </c>
      <c r="J54" s="156" t="s">
        <v>6</v>
      </c>
      <c r="K54" s="156">
        <f t="shared" si="3"/>
        <v>1</v>
      </c>
      <c r="L54" s="156">
        <f t="shared" si="0"/>
        <v>0</v>
      </c>
      <c r="M54" s="156">
        <f t="shared" si="1"/>
        <v>0</v>
      </c>
      <c r="N54" s="156">
        <f t="shared" si="2"/>
        <v>0</v>
      </c>
      <c r="O54" s="156">
        <f t="shared" si="4"/>
        <v>0</v>
      </c>
      <c r="P54" s="156">
        <f t="shared" si="5"/>
        <v>0</v>
      </c>
      <c r="Q54" s="156">
        <f t="shared" si="6"/>
        <v>0</v>
      </c>
      <c r="R54" s="156">
        <f t="shared" si="7"/>
        <v>0</v>
      </c>
      <c r="S54" s="127"/>
    </row>
    <row r="55" spans="1:19" s="107" customFormat="1" ht="36" x14ac:dyDescent="0.2">
      <c r="A55" s="267"/>
      <c r="B55" s="267"/>
      <c r="C55" s="70" t="s">
        <v>181</v>
      </c>
      <c r="D55" s="70" t="s">
        <v>65</v>
      </c>
      <c r="E55" s="75" t="s">
        <v>186</v>
      </c>
      <c r="F55" s="76" t="s">
        <v>92</v>
      </c>
      <c r="G55" s="105"/>
      <c r="H55" s="108" t="str">
        <f>IF(ISBLANK(H8),"Waiting",H8)</f>
        <v>No</v>
      </c>
      <c r="I55" s="126"/>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7"/>
    </row>
    <row r="56" spans="1:19" s="107" customFormat="1" ht="54" x14ac:dyDescent="0.2">
      <c r="A56" s="267"/>
      <c r="B56" s="267"/>
      <c r="C56" s="217" t="s">
        <v>182</v>
      </c>
      <c r="D56" s="217" t="s">
        <v>65</v>
      </c>
      <c r="E56" s="218" t="s">
        <v>612</v>
      </c>
      <c r="F56" s="219" t="s">
        <v>520</v>
      </c>
      <c r="G56" s="105"/>
      <c r="H56" s="108"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7" customFormat="1" ht="36" x14ac:dyDescent="0.2">
      <c r="A57" s="267"/>
      <c r="B57" s="267"/>
      <c r="C57" s="70" t="s">
        <v>183</v>
      </c>
      <c r="D57" s="70" t="s">
        <v>65</v>
      </c>
      <c r="E57" s="75" t="s">
        <v>309</v>
      </c>
      <c r="F57" s="76" t="s">
        <v>111</v>
      </c>
      <c r="G57" s="105"/>
      <c r="H57" s="108"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3" customFormat="1" ht="36" x14ac:dyDescent="0.2">
      <c r="A58" s="267"/>
      <c r="B58" s="267"/>
      <c r="C58" s="77" t="s">
        <v>216</v>
      </c>
      <c r="D58" s="77" t="s">
        <v>65</v>
      </c>
      <c r="E58" s="78" t="s">
        <v>310</v>
      </c>
      <c r="F58" s="79" t="s">
        <v>523</v>
      </c>
      <c r="G58" s="96"/>
      <c r="H58" s="129" t="s">
        <v>649</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180" x14ac:dyDescent="0.2">
      <c r="A59" s="267"/>
      <c r="B59" s="267"/>
      <c r="C59" s="80" t="s">
        <v>178</v>
      </c>
      <c r="D59" s="80" t="s">
        <v>65</v>
      </c>
      <c r="E59" s="73" t="s">
        <v>177</v>
      </c>
      <c r="F59" s="74" t="s">
        <v>106</v>
      </c>
      <c r="G59" s="109"/>
      <c r="H59" s="108" t="str">
        <f>IF(ISBLANK(H5),"Waiting",H5)</f>
        <v>Yes</v>
      </c>
      <c r="I59" s="126" t="s">
        <v>812</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127"/>
    </row>
    <row r="60" spans="1:19" s="107" customFormat="1" ht="36" x14ac:dyDescent="0.2">
      <c r="A60" s="267"/>
      <c r="B60" s="267"/>
      <c r="C60" s="57" t="s">
        <v>217</v>
      </c>
      <c r="D60" s="57" t="s">
        <v>65</v>
      </c>
      <c r="E60" s="78" t="s">
        <v>595</v>
      </c>
      <c r="F60" s="79" t="s">
        <v>112</v>
      </c>
      <c r="G60" s="109"/>
      <c r="H60" s="129" t="s">
        <v>649</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7" customFormat="1" ht="36" x14ac:dyDescent="0.2">
      <c r="A61" s="267"/>
      <c r="B61" s="267"/>
      <c r="C61" s="185" t="s">
        <v>547</v>
      </c>
      <c r="D61" s="185" t="s">
        <v>65</v>
      </c>
      <c r="E61" s="58" t="s">
        <v>537</v>
      </c>
      <c r="F61" s="79"/>
      <c r="G61" s="109"/>
      <c r="H61" s="131" t="s">
        <v>649</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7" customFormat="1" ht="36" x14ac:dyDescent="0.2">
      <c r="A62" s="267"/>
      <c r="B62" s="267"/>
      <c r="C62" s="185" t="s">
        <v>548</v>
      </c>
      <c r="D62" s="185" t="s">
        <v>66</v>
      </c>
      <c r="E62" s="58" t="s">
        <v>538</v>
      </c>
      <c r="F62" s="79"/>
      <c r="G62" s="109"/>
      <c r="H62" s="131" t="s">
        <v>649</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3" customFormat="1" ht="21" thickBot="1" x14ac:dyDescent="0.25">
      <c r="A63" s="267"/>
      <c r="B63" s="267"/>
      <c r="C63" s="77" t="s">
        <v>462</v>
      </c>
      <c r="D63" s="77" t="s">
        <v>390</v>
      </c>
      <c r="E63" s="78" t="s">
        <v>458</v>
      </c>
      <c r="F63" s="79"/>
      <c r="G63" s="96"/>
      <c r="H63" s="130" t="s">
        <v>649</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69" t="s">
        <v>8</v>
      </c>
      <c r="B64" s="269" t="s">
        <v>37</v>
      </c>
      <c r="C64" s="62" t="s">
        <v>218</v>
      </c>
      <c r="D64" s="62" t="s">
        <v>65</v>
      </c>
      <c r="E64" s="67" t="s">
        <v>311</v>
      </c>
      <c r="F64" s="81" t="s">
        <v>524</v>
      </c>
      <c r="G64" s="96"/>
      <c r="H64" s="128" t="s">
        <v>649</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65"/>
      <c r="B65" s="265"/>
      <c r="C65" s="62" t="s">
        <v>219</v>
      </c>
      <c r="D65" s="62" t="s">
        <v>65</v>
      </c>
      <c r="E65" s="67" t="s">
        <v>312</v>
      </c>
      <c r="F65" s="81" t="s">
        <v>113</v>
      </c>
      <c r="G65" s="96"/>
      <c r="H65" s="129" t="s">
        <v>649</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65"/>
      <c r="B66" s="265"/>
      <c r="C66" s="62" t="s">
        <v>220</v>
      </c>
      <c r="D66" s="62" t="s">
        <v>65</v>
      </c>
      <c r="E66" s="67" t="s">
        <v>313</v>
      </c>
      <c r="F66" s="81" t="s">
        <v>114</v>
      </c>
      <c r="G66" s="96"/>
      <c r="H66" s="129" t="s">
        <v>649</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5"/>
      <c r="B67" s="265"/>
      <c r="C67" s="62" t="s">
        <v>221</v>
      </c>
      <c r="D67" s="62" t="s">
        <v>65</v>
      </c>
      <c r="E67" s="67" t="s">
        <v>314</v>
      </c>
      <c r="F67" s="81" t="s">
        <v>115</v>
      </c>
      <c r="G67" s="96"/>
      <c r="H67" s="129" t="s">
        <v>649</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65"/>
      <c r="B68" s="265"/>
      <c r="C68" s="62" t="s">
        <v>222</v>
      </c>
      <c r="D68" s="62" t="s">
        <v>66</v>
      </c>
      <c r="E68" s="67" t="s">
        <v>315</v>
      </c>
      <c r="F68" s="81" t="s">
        <v>116</v>
      </c>
      <c r="G68" s="96"/>
      <c r="H68" s="129" t="s">
        <v>649</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65"/>
      <c r="B69" s="265"/>
      <c r="C69" s="62" t="s">
        <v>223</v>
      </c>
      <c r="D69" s="62" t="s">
        <v>66</v>
      </c>
      <c r="E69" s="82" t="s">
        <v>316</v>
      </c>
      <c r="F69" s="83" t="s">
        <v>117</v>
      </c>
      <c r="G69" s="96"/>
      <c r="H69" s="131" t="s">
        <v>649</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65"/>
      <c r="B70" s="265"/>
      <c r="C70" s="52" t="s">
        <v>549</v>
      </c>
      <c r="D70" s="52" t="s">
        <v>65</v>
      </c>
      <c r="E70" s="55" t="s">
        <v>537</v>
      </c>
      <c r="F70" s="83"/>
      <c r="G70" s="96"/>
      <c r="H70" s="131" t="s">
        <v>649</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5"/>
      <c r="B71" s="265"/>
      <c r="C71" s="52" t="s">
        <v>550</v>
      </c>
      <c r="D71" s="52" t="s">
        <v>66</v>
      </c>
      <c r="E71" s="55" t="s">
        <v>538</v>
      </c>
      <c r="F71" s="83"/>
      <c r="G71" s="96"/>
      <c r="H71" s="131" t="s">
        <v>649</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99" thickBot="1" x14ac:dyDescent="0.25">
      <c r="A72" s="265"/>
      <c r="B72" s="265"/>
      <c r="C72" s="62" t="s">
        <v>463</v>
      </c>
      <c r="D72" s="62" t="s">
        <v>390</v>
      </c>
      <c r="E72" s="82" t="s">
        <v>458</v>
      </c>
      <c r="F72" s="83"/>
      <c r="G72" s="96"/>
      <c r="H72" s="130" t="s">
        <v>648</v>
      </c>
      <c r="I72" s="7" t="s">
        <v>828</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66" t="s">
        <v>9</v>
      </c>
      <c r="B73" s="266" t="s">
        <v>38</v>
      </c>
      <c r="C73" s="80" t="s">
        <v>195</v>
      </c>
      <c r="D73" s="80" t="s">
        <v>65</v>
      </c>
      <c r="E73" s="71" t="s">
        <v>293</v>
      </c>
      <c r="F73" s="72" t="s">
        <v>95</v>
      </c>
      <c r="G73" s="109"/>
      <c r="H73" s="102" t="str">
        <f>IF(ISBLANK(H21),"Waiting",H21)</f>
        <v>No</v>
      </c>
      <c r="I73" s="124"/>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5"/>
    </row>
    <row r="74" spans="1:19" s="107" customFormat="1" ht="20" x14ac:dyDescent="0.2">
      <c r="A74" s="267"/>
      <c r="B74" s="267"/>
      <c r="C74" s="80" t="s">
        <v>196</v>
      </c>
      <c r="D74" s="80" t="s">
        <v>65</v>
      </c>
      <c r="E74" s="71" t="s">
        <v>294</v>
      </c>
      <c r="F74" s="72" t="s">
        <v>96</v>
      </c>
      <c r="G74" s="109"/>
      <c r="H74" s="108"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7" customFormat="1" ht="20" x14ac:dyDescent="0.2">
      <c r="A75" s="267"/>
      <c r="B75" s="267"/>
      <c r="C75" s="80" t="s">
        <v>197</v>
      </c>
      <c r="D75" s="80" t="s">
        <v>65</v>
      </c>
      <c r="E75" s="71" t="s">
        <v>295</v>
      </c>
      <c r="F75" s="72" t="s">
        <v>97</v>
      </c>
      <c r="G75" s="109"/>
      <c r="H75" s="108"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7" customFormat="1" ht="54" x14ac:dyDescent="0.2">
      <c r="A76" s="267"/>
      <c r="B76" s="267"/>
      <c r="C76" s="80" t="s">
        <v>198</v>
      </c>
      <c r="D76" s="80" t="s">
        <v>65</v>
      </c>
      <c r="E76" s="71" t="s">
        <v>296</v>
      </c>
      <c r="F76" s="72" t="s">
        <v>98</v>
      </c>
      <c r="G76" s="109"/>
      <c r="H76" s="108" t="str">
        <f>IF(ISBLANK(H24),"Waiting",H24)</f>
        <v>No</v>
      </c>
      <c r="I76" s="126"/>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7"/>
    </row>
    <row r="77" spans="1:19" s="107" customFormat="1" ht="20" x14ac:dyDescent="0.2">
      <c r="A77" s="267"/>
      <c r="B77" s="267"/>
      <c r="C77" s="220" t="s">
        <v>211</v>
      </c>
      <c r="D77" s="220" t="s">
        <v>65</v>
      </c>
      <c r="E77" s="221" t="s">
        <v>592</v>
      </c>
      <c r="F77" s="222" t="s">
        <v>107</v>
      </c>
      <c r="G77" s="109"/>
      <c r="H77" s="108"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3" customFormat="1" ht="54" x14ac:dyDescent="0.2">
      <c r="A78" s="267"/>
      <c r="B78" s="267"/>
      <c r="C78" s="84" t="s">
        <v>224</v>
      </c>
      <c r="D78" s="84" t="s">
        <v>65</v>
      </c>
      <c r="E78" s="85" t="s">
        <v>317</v>
      </c>
      <c r="F78" s="86" t="s">
        <v>525</v>
      </c>
      <c r="G78" s="110"/>
      <c r="H78" s="129" t="s">
        <v>649</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126" x14ac:dyDescent="0.2">
      <c r="A79" s="267"/>
      <c r="B79" s="267"/>
      <c r="C79" s="57" t="s">
        <v>225</v>
      </c>
      <c r="D79" s="57" t="s">
        <v>65</v>
      </c>
      <c r="E79" s="85" t="s">
        <v>318</v>
      </c>
      <c r="F79" s="86" t="s">
        <v>118</v>
      </c>
      <c r="G79" s="96"/>
      <c r="H79" s="129" t="s">
        <v>648</v>
      </c>
      <c r="I79" s="3" t="s">
        <v>888</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7"/>
      <c r="B80" s="267"/>
      <c r="C80" s="57" t="s">
        <v>226</v>
      </c>
      <c r="D80" s="57" t="s">
        <v>66</v>
      </c>
      <c r="E80" s="85" t="s">
        <v>319</v>
      </c>
      <c r="F80" s="86" t="s">
        <v>119</v>
      </c>
      <c r="G80" s="96"/>
      <c r="H80" s="131" t="s">
        <v>649</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7"/>
      <c r="B81" s="267"/>
      <c r="C81" s="186" t="s">
        <v>551</v>
      </c>
      <c r="D81" s="187" t="s">
        <v>65</v>
      </c>
      <c r="E81" s="188" t="s">
        <v>537</v>
      </c>
      <c r="F81" s="86"/>
      <c r="G81" s="96"/>
      <c r="H81" s="131" t="s">
        <v>649</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7"/>
      <c r="B82" s="267"/>
      <c r="C82" s="189" t="s">
        <v>552</v>
      </c>
      <c r="D82" s="190" t="s">
        <v>66</v>
      </c>
      <c r="E82" s="191" t="s">
        <v>538</v>
      </c>
      <c r="F82" s="86"/>
      <c r="G82" s="96"/>
      <c r="H82" s="131" t="s">
        <v>649</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145" thickBot="1" x14ac:dyDescent="0.25">
      <c r="A83" s="267"/>
      <c r="B83" s="267"/>
      <c r="C83" s="57" t="s">
        <v>464</v>
      </c>
      <c r="D83" s="57" t="s">
        <v>390</v>
      </c>
      <c r="E83" s="85" t="s">
        <v>458</v>
      </c>
      <c r="F83" s="86"/>
      <c r="G83" s="96"/>
      <c r="H83" s="130" t="s">
        <v>648</v>
      </c>
      <c r="I83" s="7" t="s">
        <v>818</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69" t="s">
        <v>10</v>
      </c>
      <c r="B84" s="274" t="s">
        <v>41</v>
      </c>
      <c r="C84" s="62" t="s">
        <v>227</v>
      </c>
      <c r="D84" s="62" t="s">
        <v>65</v>
      </c>
      <c r="E84" s="67" t="s">
        <v>331</v>
      </c>
      <c r="F84" s="81" t="s">
        <v>120</v>
      </c>
      <c r="G84" s="96"/>
      <c r="H84" s="129" t="s">
        <v>649</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243"/>
    </row>
    <row r="85" spans="1:19" s="93" customFormat="1" ht="54" x14ac:dyDescent="0.2">
      <c r="A85" s="265"/>
      <c r="B85" s="275"/>
      <c r="C85" s="62" t="s">
        <v>228</v>
      </c>
      <c r="D85" s="62" t="s">
        <v>65</v>
      </c>
      <c r="E85" s="67" t="s">
        <v>332</v>
      </c>
      <c r="F85" s="81" t="s">
        <v>121</v>
      </c>
      <c r="G85" s="96"/>
      <c r="H85" s="129" t="s">
        <v>649</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5"/>
      <c r="B86" s="275"/>
      <c r="C86" s="220" t="s">
        <v>211</v>
      </c>
      <c r="D86" s="220" t="s">
        <v>65</v>
      </c>
      <c r="E86" s="218" t="s">
        <v>592</v>
      </c>
      <c r="F86" s="219" t="s">
        <v>107</v>
      </c>
      <c r="G86" s="109"/>
      <c r="H86" s="108"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3" customFormat="1" ht="36" x14ac:dyDescent="0.2">
      <c r="A87" s="265"/>
      <c r="B87" s="275"/>
      <c r="C87" s="62" t="s">
        <v>229</v>
      </c>
      <c r="D87" s="62" t="s">
        <v>65</v>
      </c>
      <c r="E87" s="87" t="s">
        <v>320</v>
      </c>
      <c r="F87" s="88" t="s">
        <v>122</v>
      </c>
      <c r="G87" s="96"/>
      <c r="H87" s="129" t="s">
        <v>649</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65"/>
      <c r="B88" s="275"/>
      <c r="C88" s="80" t="s">
        <v>224</v>
      </c>
      <c r="D88" s="80" t="s">
        <v>65</v>
      </c>
      <c r="E88" s="75" t="s">
        <v>317</v>
      </c>
      <c r="F88" s="76" t="s">
        <v>525</v>
      </c>
      <c r="G88" s="109"/>
      <c r="H88" s="108" t="str">
        <f>IF(ISBLANK(H78),"Waiting",H78)</f>
        <v>No</v>
      </c>
      <c r="I88" s="126"/>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7"/>
    </row>
    <row r="89" spans="1:19" s="93" customFormat="1" ht="72" x14ac:dyDescent="0.2">
      <c r="A89" s="265"/>
      <c r="B89" s="275"/>
      <c r="C89" s="62" t="s">
        <v>230</v>
      </c>
      <c r="D89" s="62" t="s">
        <v>65</v>
      </c>
      <c r="E89" s="67" t="s">
        <v>333</v>
      </c>
      <c r="F89" s="81" t="s">
        <v>123</v>
      </c>
      <c r="G89" s="96"/>
      <c r="H89" s="129" t="s">
        <v>649</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409.6" x14ac:dyDescent="0.2">
      <c r="A90" s="265"/>
      <c r="B90" s="275"/>
      <c r="C90" s="220" t="s">
        <v>212</v>
      </c>
      <c r="D90" s="220" t="s">
        <v>65</v>
      </c>
      <c r="E90" s="218" t="s">
        <v>602</v>
      </c>
      <c r="F90" s="218" t="s">
        <v>108</v>
      </c>
      <c r="G90" s="96"/>
      <c r="H90" s="108" t="str">
        <f>IF(ISBLANK(H46),"Waiting",H46)</f>
        <v>Yes</v>
      </c>
      <c r="I90" s="3" t="s">
        <v>823</v>
      </c>
      <c r="J90" s="156" t="s">
        <v>10</v>
      </c>
      <c r="K90" s="156">
        <f t="shared" si="11"/>
        <v>1</v>
      </c>
      <c r="L90" s="156">
        <f t="shared" si="8"/>
        <v>0</v>
      </c>
      <c r="M90" s="156">
        <f t="shared" si="9"/>
        <v>0</v>
      </c>
      <c r="N90" s="156">
        <f t="shared" si="10"/>
        <v>0</v>
      </c>
      <c r="O90" s="156">
        <f t="shared" si="12"/>
        <v>0</v>
      </c>
      <c r="P90" s="156">
        <f t="shared" si="13"/>
        <v>0</v>
      </c>
      <c r="Q90" s="156">
        <f t="shared" si="14"/>
        <v>0</v>
      </c>
      <c r="R90" s="156">
        <f t="shared" si="15"/>
        <v>0</v>
      </c>
      <c r="S90" s="243"/>
    </row>
    <row r="91" spans="1:19" s="93" customFormat="1" ht="36" x14ac:dyDescent="0.2">
      <c r="A91" s="265"/>
      <c r="B91" s="275"/>
      <c r="C91" s="52" t="s">
        <v>603</v>
      </c>
      <c r="D91" s="52" t="s">
        <v>65</v>
      </c>
      <c r="E91" s="87" t="s">
        <v>604</v>
      </c>
      <c r="F91" s="87" t="s">
        <v>605</v>
      </c>
      <c r="G91" s="96"/>
      <c r="H91" s="129" t="s">
        <v>649</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65"/>
      <c r="B92" s="275"/>
      <c r="C92" s="62" t="s">
        <v>231</v>
      </c>
      <c r="D92" s="62" t="s">
        <v>66</v>
      </c>
      <c r="E92" s="87" t="s">
        <v>334</v>
      </c>
      <c r="F92" s="88" t="s">
        <v>124</v>
      </c>
      <c r="G92" s="96"/>
      <c r="H92" s="129" t="s">
        <v>649</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65"/>
      <c r="B93" s="275"/>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5"/>
      <c r="B94" s="275"/>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5"/>
      <c r="B95" s="275"/>
      <c r="C95" s="193" t="s">
        <v>553</v>
      </c>
      <c r="D95" s="194" t="s">
        <v>65</v>
      </c>
      <c r="E95" s="195" t="s">
        <v>537</v>
      </c>
      <c r="F95" s="192"/>
      <c r="G95" s="101"/>
      <c r="H95" s="129" t="s">
        <v>649</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5"/>
      <c r="B96" s="275"/>
      <c r="C96" s="196" t="s">
        <v>554</v>
      </c>
      <c r="D96" s="197" t="s">
        <v>66</v>
      </c>
      <c r="E96" s="198" t="s">
        <v>538</v>
      </c>
      <c r="F96" s="192"/>
      <c r="G96" s="101"/>
      <c r="H96" s="129" t="s">
        <v>649</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73"/>
      <c r="B97" s="276"/>
      <c r="C97" s="62" t="s">
        <v>465</v>
      </c>
      <c r="D97" s="62" t="s">
        <v>390</v>
      </c>
      <c r="E97" s="87" t="s">
        <v>458</v>
      </c>
      <c r="F97" s="88"/>
      <c r="G97" s="101"/>
      <c r="H97" s="129" t="s">
        <v>649</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3"/>
    </row>
    <row r="98" spans="1:20" s="93" customFormat="1" ht="37" thickTop="1" x14ac:dyDescent="0.2">
      <c r="A98" s="266" t="s">
        <v>11</v>
      </c>
      <c r="B98" s="266" t="s">
        <v>42</v>
      </c>
      <c r="C98" s="57" t="s">
        <v>232</v>
      </c>
      <c r="D98" s="57" t="s">
        <v>65</v>
      </c>
      <c r="E98" s="78" t="s">
        <v>335</v>
      </c>
      <c r="F98" s="79" t="s">
        <v>125</v>
      </c>
      <c r="G98" s="111"/>
      <c r="H98" s="128" t="s">
        <v>649</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270" x14ac:dyDescent="0.2">
      <c r="A99" s="267"/>
      <c r="B99" s="267"/>
      <c r="C99" s="57" t="s">
        <v>233</v>
      </c>
      <c r="D99" s="57" t="s">
        <v>65</v>
      </c>
      <c r="E99" s="78" t="s">
        <v>336</v>
      </c>
      <c r="F99" s="79" t="s">
        <v>584</v>
      </c>
      <c r="G99" s="111"/>
      <c r="H99" s="129" t="s">
        <v>648</v>
      </c>
      <c r="I99" s="3" t="s">
        <v>825</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180" x14ac:dyDescent="0.2">
      <c r="A100" s="267"/>
      <c r="B100" s="267"/>
      <c r="C100" s="57" t="s">
        <v>234</v>
      </c>
      <c r="D100" s="57" t="s">
        <v>65</v>
      </c>
      <c r="E100" s="78" t="s">
        <v>337</v>
      </c>
      <c r="F100" s="79" t="s">
        <v>127</v>
      </c>
      <c r="G100" s="111"/>
      <c r="H100" s="129" t="s">
        <v>648</v>
      </c>
      <c r="I100" s="3" t="s">
        <v>838</v>
      </c>
      <c r="J100" s="156" t="s">
        <v>11</v>
      </c>
      <c r="K100" s="156">
        <f t="shared" si="11"/>
        <v>1</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16" x14ac:dyDescent="0.2">
      <c r="A101" s="267"/>
      <c r="B101" s="267"/>
      <c r="C101" s="57" t="s">
        <v>235</v>
      </c>
      <c r="D101" s="57" t="s">
        <v>65</v>
      </c>
      <c r="E101" s="78" t="s">
        <v>338</v>
      </c>
      <c r="F101" s="79" t="s">
        <v>128</v>
      </c>
      <c r="G101" s="111"/>
      <c r="H101" s="129" t="s">
        <v>648</v>
      </c>
      <c r="I101" s="3" t="s">
        <v>829</v>
      </c>
      <c r="J101" s="156" t="s">
        <v>11</v>
      </c>
      <c r="K101" s="156">
        <f t="shared" si="11"/>
        <v>1</v>
      </c>
      <c r="L101" s="156">
        <f t="shared" si="8"/>
        <v>0</v>
      </c>
      <c r="M101" s="156">
        <f t="shared" si="9"/>
        <v>0</v>
      </c>
      <c r="N101" s="156">
        <f t="shared" si="10"/>
        <v>0</v>
      </c>
      <c r="O101" s="156">
        <f t="shared" si="12"/>
        <v>0</v>
      </c>
      <c r="P101" s="156">
        <f t="shared" si="13"/>
        <v>0</v>
      </c>
      <c r="Q101" s="156">
        <f t="shared" si="14"/>
        <v>0</v>
      </c>
      <c r="R101" s="156">
        <f t="shared" si="15"/>
        <v>0</v>
      </c>
      <c r="S101" s="243"/>
    </row>
    <row r="102" spans="1:20" s="93" customFormat="1" ht="162" x14ac:dyDescent="0.2">
      <c r="A102" s="267"/>
      <c r="B102" s="267"/>
      <c r="C102" s="57" t="s">
        <v>236</v>
      </c>
      <c r="D102" s="57" t="s">
        <v>65</v>
      </c>
      <c r="E102" s="78" t="s">
        <v>339</v>
      </c>
      <c r="F102" s="79" t="s">
        <v>129</v>
      </c>
      <c r="G102" s="111"/>
      <c r="H102" s="129" t="s">
        <v>648</v>
      </c>
      <c r="I102" s="3" t="s">
        <v>831</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7"/>
      <c r="B103" s="267"/>
      <c r="C103" s="57" t="s">
        <v>237</v>
      </c>
      <c r="D103" s="57" t="s">
        <v>65</v>
      </c>
      <c r="E103" s="78" t="s">
        <v>340</v>
      </c>
      <c r="F103" s="79" t="s">
        <v>130</v>
      </c>
      <c r="G103" s="111"/>
      <c r="H103" s="129" t="s">
        <v>649</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7"/>
      <c r="B104" s="267"/>
      <c r="C104" s="57" t="s">
        <v>238</v>
      </c>
      <c r="D104" s="57" t="s">
        <v>65</v>
      </c>
      <c r="E104" s="78" t="s">
        <v>341</v>
      </c>
      <c r="F104" s="79" t="s">
        <v>131</v>
      </c>
      <c r="G104" s="111"/>
      <c r="H104" s="131" t="s">
        <v>649</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144" x14ac:dyDescent="0.2">
      <c r="A105" s="267"/>
      <c r="B105" s="267"/>
      <c r="C105" s="225" t="s">
        <v>583</v>
      </c>
      <c r="D105" s="225" t="s">
        <v>65</v>
      </c>
      <c r="E105" s="226" t="s">
        <v>617</v>
      </c>
      <c r="F105" s="79" t="s">
        <v>585</v>
      </c>
      <c r="G105" s="111"/>
      <c r="H105" s="131" t="s">
        <v>648</v>
      </c>
      <c r="I105" s="9" t="s">
        <v>832</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7"/>
      <c r="B106" s="267"/>
      <c r="C106" s="186" t="s">
        <v>555</v>
      </c>
      <c r="D106" s="187" t="s">
        <v>65</v>
      </c>
      <c r="E106" s="188" t="s">
        <v>537</v>
      </c>
      <c r="F106" s="79"/>
      <c r="G106" s="111"/>
      <c r="H106" s="131" t="s">
        <v>649</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7"/>
      <c r="B107" s="267"/>
      <c r="C107" s="205" t="s">
        <v>574</v>
      </c>
      <c r="D107" s="206" t="s">
        <v>66</v>
      </c>
      <c r="E107" s="207" t="s">
        <v>538</v>
      </c>
      <c r="F107" s="79"/>
      <c r="G107" s="111"/>
      <c r="H107" s="131" t="s">
        <v>649</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7"/>
      <c r="B108" s="267"/>
      <c r="C108" s="57" t="s">
        <v>466</v>
      </c>
      <c r="D108" s="57" t="s">
        <v>390</v>
      </c>
      <c r="E108" s="78" t="s">
        <v>458</v>
      </c>
      <c r="F108" s="79"/>
      <c r="G108" s="111"/>
      <c r="H108" s="130" t="s">
        <v>649</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145" thickTop="1" x14ac:dyDescent="0.2">
      <c r="A109" s="269" t="s">
        <v>12</v>
      </c>
      <c r="B109" s="269" t="s">
        <v>43</v>
      </c>
      <c r="C109" s="69" t="s">
        <v>239</v>
      </c>
      <c r="D109" s="69" t="s">
        <v>65</v>
      </c>
      <c r="E109" s="53" t="s">
        <v>321</v>
      </c>
      <c r="F109" s="54" t="s">
        <v>526</v>
      </c>
      <c r="G109" s="111"/>
      <c r="H109" s="128" t="s">
        <v>648</v>
      </c>
      <c r="I109" s="4" t="s">
        <v>834</v>
      </c>
      <c r="J109" s="155" t="s">
        <v>12</v>
      </c>
      <c r="K109" s="155">
        <f t="shared" si="11"/>
        <v>1</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5"/>
      <c r="B110" s="265"/>
      <c r="C110" s="69" t="s">
        <v>240</v>
      </c>
      <c r="D110" s="69" t="s">
        <v>65</v>
      </c>
      <c r="E110" s="53" t="s">
        <v>322</v>
      </c>
      <c r="F110" s="54" t="s">
        <v>132</v>
      </c>
      <c r="G110" s="96"/>
      <c r="H110" s="129" t="s">
        <v>649</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270" x14ac:dyDescent="0.2">
      <c r="A111" s="265"/>
      <c r="B111" s="265"/>
      <c r="C111" s="69" t="s">
        <v>241</v>
      </c>
      <c r="D111" s="69" t="s">
        <v>65</v>
      </c>
      <c r="E111" s="53" t="s">
        <v>323</v>
      </c>
      <c r="F111" s="54" t="s">
        <v>527</v>
      </c>
      <c r="G111" s="96"/>
      <c r="H111" s="129" t="s">
        <v>648</v>
      </c>
      <c r="I111" s="3" t="s">
        <v>835</v>
      </c>
      <c r="J111" s="156" t="s">
        <v>12</v>
      </c>
      <c r="K111" s="156">
        <f t="shared" si="11"/>
        <v>1</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108" x14ac:dyDescent="0.2">
      <c r="A112" s="265"/>
      <c r="B112" s="265"/>
      <c r="C112" s="69" t="s">
        <v>242</v>
      </c>
      <c r="D112" s="69" t="s">
        <v>65</v>
      </c>
      <c r="E112" s="53" t="s">
        <v>342</v>
      </c>
      <c r="F112" s="54" t="s">
        <v>133</v>
      </c>
      <c r="G112" s="96"/>
      <c r="H112" s="129" t="s">
        <v>648</v>
      </c>
      <c r="I112" s="3" t="s">
        <v>836</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243"/>
    </row>
    <row r="113" spans="1:19" s="93" customFormat="1" ht="36" x14ac:dyDescent="0.2">
      <c r="A113" s="265"/>
      <c r="B113" s="265"/>
      <c r="C113" s="69" t="s">
        <v>243</v>
      </c>
      <c r="D113" s="69" t="s">
        <v>65</v>
      </c>
      <c r="E113" s="53" t="s">
        <v>343</v>
      </c>
      <c r="F113" s="54" t="s">
        <v>134</v>
      </c>
      <c r="G113" s="96"/>
      <c r="H113" s="129" t="s">
        <v>649</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5"/>
      <c r="B114" s="265"/>
      <c r="C114" s="69" t="s">
        <v>244</v>
      </c>
      <c r="D114" s="69" t="s">
        <v>65</v>
      </c>
      <c r="E114" s="53" t="s">
        <v>324</v>
      </c>
      <c r="F114" s="54" t="s">
        <v>135</v>
      </c>
      <c r="G114" s="96"/>
      <c r="H114" s="129" t="s">
        <v>649</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5"/>
      <c r="B115" s="265"/>
      <c r="C115" s="62" t="s">
        <v>245</v>
      </c>
      <c r="D115" s="62" t="s">
        <v>65</v>
      </c>
      <c r="E115" s="67" t="s">
        <v>344</v>
      </c>
      <c r="F115" s="81" t="s">
        <v>136</v>
      </c>
      <c r="G115" s="96"/>
      <c r="H115" s="129" t="s">
        <v>649</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65"/>
      <c r="B116" s="265"/>
      <c r="C116" s="52" t="s">
        <v>246</v>
      </c>
      <c r="D116" s="52" t="s">
        <v>66</v>
      </c>
      <c r="E116" s="87" t="s">
        <v>345</v>
      </c>
      <c r="F116" s="88" t="s">
        <v>137</v>
      </c>
      <c r="G116" s="96"/>
      <c r="H116" s="131" t="s">
        <v>649</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65"/>
      <c r="B117" s="265"/>
      <c r="C117" s="193" t="s">
        <v>556</v>
      </c>
      <c r="D117" s="194" t="s">
        <v>65</v>
      </c>
      <c r="E117" s="195" t="s">
        <v>537</v>
      </c>
      <c r="F117" s="88"/>
      <c r="G117" s="96"/>
      <c r="H117" s="131" t="s">
        <v>649</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5"/>
      <c r="B118" s="265"/>
      <c r="C118" s="196" t="s">
        <v>557</v>
      </c>
      <c r="D118" s="197" t="s">
        <v>66</v>
      </c>
      <c r="E118" s="198" t="s">
        <v>538</v>
      </c>
      <c r="F118" s="88"/>
      <c r="G118" s="96"/>
      <c r="H118" s="131" t="s">
        <v>649</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65"/>
      <c r="B119" s="265"/>
      <c r="C119" s="52" t="s">
        <v>467</v>
      </c>
      <c r="D119" s="52" t="s">
        <v>390</v>
      </c>
      <c r="E119" s="87" t="s">
        <v>458</v>
      </c>
      <c r="F119" s="88"/>
      <c r="G119" s="96"/>
      <c r="H119" s="130" t="s">
        <v>649</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66" t="s">
        <v>13</v>
      </c>
      <c r="B120" s="277"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270" x14ac:dyDescent="0.2">
      <c r="A121" s="267"/>
      <c r="B121" s="278"/>
      <c r="C121" s="65" t="s">
        <v>241</v>
      </c>
      <c r="D121" s="65" t="s">
        <v>65</v>
      </c>
      <c r="E121" s="66" t="s">
        <v>323</v>
      </c>
      <c r="F121" s="68" t="s">
        <v>527</v>
      </c>
      <c r="G121" s="101"/>
      <c r="H121" s="104" t="str">
        <f>IF(ISBLANK(H111),"Waiting",H111)</f>
        <v>Yes</v>
      </c>
      <c r="I121" s="3" t="s">
        <v>835</v>
      </c>
      <c r="J121" s="156" t="s">
        <v>13</v>
      </c>
      <c r="K121" s="156">
        <f t="shared" si="11"/>
        <v>1</v>
      </c>
      <c r="L121" s="156">
        <f t="shared" si="8"/>
        <v>0</v>
      </c>
      <c r="M121" s="156">
        <f t="shared" si="9"/>
        <v>0</v>
      </c>
      <c r="N121" s="156">
        <f t="shared" si="10"/>
        <v>0</v>
      </c>
      <c r="O121" s="156">
        <f t="shared" si="12"/>
        <v>0</v>
      </c>
      <c r="P121" s="156">
        <f t="shared" si="13"/>
        <v>0</v>
      </c>
      <c r="Q121" s="156">
        <f t="shared" si="14"/>
        <v>0</v>
      </c>
      <c r="R121" s="156">
        <f t="shared" si="15"/>
        <v>0</v>
      </c>
      <c r="S121" s="243"/>
    </row>
    <row r="122" spans="1:19" s="103" customFormat="1" ht="108" x14ac:dyDescent="0.2">
      <c r="A122" s="267"/>
      <c r="B122" s="278"/>
      <c r="C122" s="65" t="s">
        <v>242</v>
      </c>
      <c r="D122" s="65" t="s">
        <v>65</v>
      </c>
      <c r="E122" s="66" t="s">
        <v>342</v>
      </c>
      <c r="F122" s="68" t="s">
        <v>133</v>
      </c>
      <c r="G122" s="101"/>
      <c r="H122" s="104" t="str">
        <f>IF(ISBLANK(H112),"Waiting",H112)</f>
        <v>Yes</v>
      </c>
      <c r="I122" s="3" t="s">
        <v>836</v>
      </c>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108" x14ac:dyDescent="0.2">
      <c r="A123" s="267"/>
      <c r="B123" s="278"/>
      <c r="C123" s="57" t="s">
        <v>247</v>
      </c>
      <c r="D123" s="57" t="s">
        <v>65</v>
      </c>
      <c r="E123" s="78" t="s">
        <v>618</v>
      </c>
      <c r="F123" s="79" t="s">
        <v>138</v>
      </c>
      <c r="G123" s="96"/>
      <c r="H123" s="129" t="s">
        <v>648</v>
      </c>
      <c r="I123" s="3" t="s">
        <v>840</v>
      </c>
      <c r="J123" s="156" t="s">
        <v>13</v>
      </c>
      <c r="K123" s="156">
        <f t="shared" si="11"/>
        <v>1</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7"/>
      <c r="B124" s="278"/>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7"/>
      <c r="B125" s="278"/>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7"/>
      <c r="B126" s="278"/>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7"/>
      <c r="B127" s="278"/>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7"/>
      <c r="B128" s="278"/>
      <c r="C128" s="199" t="s">
        <v>558</v>
      </c>
      <c r="D128" s="200" t="s">
        <v>65</v>
      </c>
      <c r="E128" s="201" t="s">
        <v>537</v>
      </c>
      <c r="F128" s="202"/>
      <c r="G128" s="101"/>
      <c r="H128" s="129" t="s">
        <v>649</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7"/>
      <c r="B129" s="278"/>
      <c r="C129" s="205" t="s">
        <v>575</v>
      </c>
      <c r="D129" s="206" t="s">
        <v>66</v>
      </c>
      <c r="E129" s="207" t="s">
        <v>538</v>
      </c>
      <c r="F129" s="202"/>
      <c r="G129" s="101"/>
      <c r="H129" s="131" t="s">
        <v>649</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68"/>
      <c r="B130" s="279"/>
      <c r="C130" s="57" t="s">
        <v>468</v>
      </c>
      <c r="D130" s="57" t="s">
        <v>390</v>
      </c>
      <c r="E130" s="78" t="s">
        <v>458</v>
      </c>
      <c r="F130" s="79"/>
      <c r="G130" s="101"/>
      <c r="H130" s="131" t="s">
        <v>649</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145" thickTop="1" x14ac:dyDescent="0.2">
      <c r="A131" s="269" t="s">
        <v>14</v>
      </c>
      <c r="B131" s="269" t="s">
        <v>45</v>
      </c>
      <c r="C131" s="62" t="s">
        <v>248</v>
      </c>
      <c r="D131" s="62" t="s">
        <v>65</v>
      </c>
      <c r="E131" s="67" t="s">
        <v>346</v>
      </c>
      <c r="F131" s="81" t="s">
        <v>139</v>
      </c>
      <c r="G131" s="96"/>
      <c r="H131" s="128" t="s">
        <v>648</v>
      </c>
      <c r="I131" s="4" t="s">
        <v>889</v>
      </c>
      <c r="J131" s="155" t="s">
        <v>14</v>
      </c>
      <c r="K131" s="155">
        <f t="shared" si="11"/>
        <v>1</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252" x14ac:dyDescent="0.2">
      <c r="A132" s="265"/>
      <c r="B132" s="265"/>
      <c r="C132" s="80" t="s">
        <v>241</v>
      </c>
      <c r="D132" s="80" t="s">
        <v>65</v>
      </c>
      <c r="E132" s="75" t="s">
        <v>323</v>
      </c>
      <c r="F132" s="76" t="s">
        <v>527</v>
      </c>
      <c r="G132" s="109"/>
      <c r="H132" s="104" t="str">
        <f>IF(ISBLANK(H111),"Waiting",H111)</f>
        <v>Yes</v>
      </c>
      <c r="I132" s="3" t="s">
        <v>837</v>
      </c>
      <c r="J132" s="156" t="s">
        <v>14</v>
      </c>
      <c r="K132" s="156">
        <f t="shared" ref="K132:K196" si="19">IF(AND($H132="Yes",NOT(ISERROR(SEARCH("-H-",$C132)))),1,0)</f>
        <v>1</v>
      </c>
      <c r="L132" s="156">
        <f t="shared" si="16"/>
        <v>0</v>
      </c>
      <c r="M132" s="156">
        <f t="shared" si="17"/>
        <v>0</v>
      </c>
      <c r="N132" s="156">
        <f t="shared" si="18"/>
        <v>0</v>
      </c>
      <c r="O132" s="156">
        <f t="shared" si="12"/>
        <v>0</v>
      </c>
      <c r="P132" s="156">
        <f t="shared" si="13"/>
        <v>0</v>
      </c>
      <c r="Q132" s="156">
        <f t="shared" si="14"/>
        <v>0</v>
      </c>
      <c r="R132" s="156">
        <f t="shared" si="15"/>
        <v>0</v>
      </c>
      <c r="S132" s="127"/>
    </row>
    <row r="133" spans="1:19" s="93" customFormat="1" ht="36" x14ac:dyDescent="0.2">
      <c r="A133" s="265"/>
      <c r="B133" s="265"/>
      <c r="C133" s="193" t="s">
        <v>559</v>
      </c>
      <c r="D133" s="194" t="s">
        <v>65</v>
      </c>
      <c r="E133" s="195" t="s">
        <v>537</v>
      </c>
      <c r="F133" s="203"/>
      <c r="G133" s="109"/>
      <c r="H133" s="129" t="s">
        <v>649</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3" customFormat="1" ht="36" x14ac:dyDescent="0.2">
      <c r="A134" s="265"/>
      <c r="B134" s="265"/>
      <c r="C134" s="196" t="s">
        <v>576</v>
      </c>
      <c r="D134" s="197" t="s">
        <v>66</v>
      </c>
      <c r="E134" s="198" t="s">
        <v>538</v>
      </c>
      <c r="F134" s="203"/>
      <c r="G134" s="109"/>
      <c r="H134" s="129" t="s">
        <v>649</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3" customFormat="1" ht="21" thickBot="1" x14ac:dyDescent="0.25">
      <c r="A135" s="273"/>
      <c r="B135" s="273"/>
      <c r="C135" s="62" t="s">
        <v>469</v>
      </c>
      <c r="D135" s="62" t="s">
        <v>390</v>
      </c>
      <c r="E135" s="67" t="s">
        <v>458</v>
      </c>
      <c r="F135" s="81"/>
      <c r="G135" s="109"/>
      <c r="H135" s="129" t="s">
        <v>649</v>
      </c>
      <c r="I135" s="138"/>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3" customFormat="1" ht="37" thickTop="1" x14ac:dyDescent="0.2">
      <c r="A136" s="266" t="s">
        <v>15</v>
      </c>
      <c r="B136" s="266"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245"/>
    </row>
    <row r="137" spans="1:19" s="103" customFormat="1" ht="234" x14ac:dyDescent="0.2">
      <c r="A137" s="267"/>
      <c r="B137" s="267"/>
      <c r="C137" s="65" t="s">
        <v>233</v>
      </c>
      <c r="D137" s="65" t="s">
        <v>65</v>
      </c>
      <c r="E137" s="66" t="s">
        <v>336</v>
      </c>
      <c r="F137" s="68" t="s">
        <v>126</v>
      </c>
      <c r="G137" s="101"/>
      <c r="H137" s="104" t="str">
        <f t="shared" si="24"/>
        <v>Yes</v>
      </c>
      <c r="I137" s="3" t="s">
        <v>826</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180" x14ac:dyDescent="0.2">
      <c r="A138" s="267"/>
      <c r="B138" s="267"/>
      <c r="C138" s="65" t="s">
        <v>234</v>
      </c>
      <c r="D138" s="65" t="s">
        <v>65</v>
      </c>
      <c r="E138" s="66" t="s">
        <v>337</v>
      </c>
      <c r="F138" s="68" t="s">
        <v>127</v>
      </c>
      <c r="G138" s="101"/>
      <c r="H138" s="104" t="str">
        <f t="shared" si="24"/>
        <v>Yes</v>
      </c>
      <c r="I138" s="3" t="s">
        <v>838</v>
      </c>
      <c r="J138" s="156" t="s">
        <v>15</v>
      </c>
      <c r="K138" s="156">
        <f t="shared" si="19"/>
        <v>1</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16" x14ac:dyDescent="0.2">
      <c r="A139" s="267"/>
      <c r="B139" s="267"/>
      <c r="C139" s="65" t="s">
        <v>235</v>
      </c>
      <c r="D139" s="65" t="s">
        <v>65</v>
      </c>
      <c r="E139" s="66" t="s">
        <v>338</v>
      </c>
      <c r="F139" s="68" t="s">
        <v>128</v>
      </c>
      <c r="G139" s="101"/>
      <c r="H139" s="104" t="str">
        <f t="shared" si="24"/>
        <v>Yes</v>
      </c>
      <c r="I139" s="3" t="s">
        <v>829</v>
      </c>
      <c r="J139" s="156" t="s">
        <v>15</v>
      </c>
      <c r="K139" s="156">
        <f t="shared" si="19"/>
        <v>1</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198" x14ac:dyDescent="0.2">
      <c r="A140" s="267"/>
      <c r="B140" s="267"/>
      <c r="C140" s="65" t="s">
        <v>236</v>
      </c>
      <c r="D140" s="65" t="s">
        <v>65</v>
      </c>
      <c r="E140" s="66" t="s">
        <v>339</v>
      </c>
      <c r="F140" s="68" t="s">
        <v>129</v>
      </c>
      <c r="G140" s="101"/>
      <c r="H140" s="104" t="str">
        <f t="shared" si="24"/>
        <v>Yes</v>
      </c>
      <c r="I140" s="3" t="s">
        <v>839</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7"/>
      <c r="B141" s="267"/>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7"/>
      <c r="B142" s="267"/>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144" x14ac:dyDescent="0.2">
      <c r="A143" s="267"/>
      <c r="B143" s="267"/>
      <c r="C143" s="65" t="s">
        <v>239</v>
      </c>
      <c r="D143" s="65" t="s">
        <v>65</v>
      </c>
      <c r="E143" s="66" t="s">
        <v>321</v>
      </c>
      <c r="F143" s="68" t="s">
        <v>528</v>
      </c>
      <c r="G143" s="101"/>
      <c r="H143" s="104" t="str">
        <f>IF(ISBLANK(H109),"Waiting",H109)</f>
        <v>Yes</v>
      </c>
      <c r="I143" s="3" t="s">
        <v>834</v>
      </c>
      <c r="J143" s="156" t="s">
        <v>15</v>
      </c>
      <c r="K143" s="156">
        <f t="shared" si="19"/>
        <v>1</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7"/>
      <c r="B144" s="267"/>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270" x14ac:dyDescent="0.2">
      <c r="A145" s="267"/>
      <c r="B145" s="267"/>
      <c r="C145" s="65" t="s">
        <v>241</v>
      </c>
      <c r="D145" s="65" t="s">
        <v>65</v>
      </c>
      <c r="E145" s="66" t="s">
        <v>323</v>
      </c>
      <c r="F145" s="68" t="s">
        <v>529</v>
      </c>
      <c r="G145" s="101"/>
      <c r="H145" s="104" t="str">
        <f>IF(ISBLANK(H111),"Waiting",H111)</f>
        <v>Yes</v>
      </c>
      <c r="I145" s="3" t="s">
        <v>835</v>
      </c>
      <c r="J145" s="156" t="s">
        <v>15</v>
      </c>
      <c r="K145" s="156">
        <f t="shared" si="19"/>
        <v>1</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108" x14ac:dyDescent="0.2">
      <c r="A146" s="267"/>
      <c r="B146" s="267"/>
      <c r="C146" s="65" t="s">
        <v>242</v>
      </c>
      <c r="D146" s="65" t="s">
        <v>65</v>
      </c>
      <c r="E146" s="66" t="s">
        <v>342</v>
      </c>
      <c r="F146" s="68" t="s">
        <v>133</v>
      </c>
      <c r="G146" s="101"/>
      <c r="H146" s="104" t="str">
        <f>IF(ISBLANK(H112),"Waiting",H112)</f>
        <v>Yes</v>
      </c>
      <c r="I146" s="3" t="s">
        <v>836</v>
      </c>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108" x14ac:dyDescent="0.2">
      <c r="A147" s="267"/>
      <c r="B147" s="267"/>
      <c r="C147" s="228" t="s">
        <v>247</v>
      </c>
      <c r="D147" s="228" t="s">
        <v>65</v>
      </c>
      <c r="E147" s="66" t="s">
        <v>618</v>
      </c>
      <c r="F147" s="229" t="s">
        <v>138</v>
      </c>
      <c r="G147" s="101"/>
      <c r="H147" s="104" t="str">
        <f>IF(ISBLANK(H123),"Waiting",H123)</f>
        <v>Yes</v>
      </c>
      <c r="I147" s="3" t="s">
        <v>840</v>
      </c>
      <c r="J147" s="156" t="s">
        <v>15</v>
      </c>
      <c r="K147" s="156">
        <f t="shared" si="19"/>
        <v>1</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7"/>
      <c r="B148" s="267"/>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7"/>
      <c r="B149" s="267"/>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5" thickBot="1" x14ac:dyDescent="0.25">
      <c r="A150" s="267"/>
      <c r="B150" s="267"/>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145" thickTop="1" x14ac:dyDescent="0.2">
      <c r="A151" s="267"/>
      <c r="B151" s="267"/>
      <c r="C151" s="65" t="s">
        <v>248</v>
      </c>
      <c r="D151" s="65" t="s">
        <v>65</v>
      </c>
      <c r="E151" s="66" t="s">
        <v>346</v>
      </c>
      <c r="F151" s="68" t="s">
        <v>139</v>
      </c>
      <c r="G151" s="101"/>
      <c r="H151" s="104" t="str">
        <f>IF(ISBLANK(H131),"Waiting",H131)</f>
        <v>Yes</v>
      </c>
      <c r="I151" s="4" t="s">
        <v>889</v>
      </c>
      <c r="J151" s="156" t="s">
        <v>15</v>
      </c>
      <c r="K151" s="156">
        <f t="shared" si="19"/>
        <v>1</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7"/>
      <c r="B152" s="267"/>
      <c r="C152" s="57" t="s">
        <v>249</v>
      </c>
      <c r="D152" s="57" t="s">
        <v>65</v>
      </c>
      <c r="E152" s="78" t="s">
        <v>325</v>
      </c>
      <c r="F152" s="79" t="s">
        <v>521</v>
      </c>
      <c r="G152" s="101"/>
      <c r="H152" s="129" t="s">
        <v>649</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7"/>
      <c r="B153" s="267"/>
      <c r="C153" s="199" t="s">
        <v>560</v>
      </c>
      <c r="D153" s="200" t="s">
        <v>65</v>
      </c>
      <c r="E153" s="201" t="s">
        <v>537</v>
      </c>
      <c r="F153" s="79"/>
      <c r="G153" s="101"/>
      <c r="H153" s="129" t="s">
        <v>649</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7"/>
      <c r="B154" s="267"/>
      <c r="C154" s="205" t="s">
        <v>577</v>
      </c>
      <c r="D154" s="206" t="s">
        <v>66</v>
      </c>
      <c r="E154" s="207" t="s">
        <v>538</v>
      </c>
      <c r="F154" s="79"/>
      <c r="G154" s="101"/>
      <c r="H154" s="133" t="s">
        <v>649</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7"/>
      <c r="B155" s="267"/>
      <c r="C155" s="57" t="s">
        <v>470</v>
      </c>
      <c r="D155" s="57" t="s">
        <v>390</v>
      </c>
      <c r="E155" s="78" t="s">
        <v>458</v>
      </c>
      <c r="F155" s="79"/>
      <c r="G155" s="101"/>
      <c r="H155" s="140" t="s">
        <v>649</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69" t="s">
        <v>16</v>
      </c>
      <c r="B156" s="269" t="s">
        <v>47</v>
      </c>
      <c r="C156" s="62" t="s">
        <v>250</v>
      </c>
      <c r="D156" s="62" t="s">
        <v>65</v>
      </c>
      <c r="E156" s="67" t="s">
        <v>348</v>
      </c>
      <c r="F156" s="81" t="s">
        <v>141</v>
      </c>
      <c r="G156" s="96"/>
      <c r="H156" s="128" t="s">
        <v>649</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65"/>
      <c r="B157" s="265"/>
      <c r="C157" s="62" t="s">
        <v>251</v>
      </c>
      <c r="D157" s="62" t="s">
        <v>65</v>
      </c>
      <c r="E157" s="67" t="s">
        <v>349</v>
      </c>
      <c r="F157" s="81" t="s">
        <v>142</v>
      </c>
      <c r="G157" s="96"/>
      <c r="H157" s="129" t="s">
        <v>649</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65"/>
      <c r="B158" s="265"/>
      <c r="C158" s="62" t="s">
        <v>252</v>
      </c>
      <c r="D158" s="62" t="s">
        <v>65</v>
      </c>
      <c r="E158" s="67" t="s">
        <v>606</v>
      </c>
      <c r="F158" s="81" t="s">
        <v>143</v>
      </c>
      <c r="G158" s="96"/>
      <c r="H158" s="129" t="s">
        <v>649</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5"/>
      <c r="B159" s="265"/>
      <c r="C159" s="62" t="s">
        <v>253</v>
      </c>
      <c r="D159" s="62" t="s">
        <v>65</v>
      </c>
      <c r="E159" s="67" t="s">
        <v>608</v>
      </c>
      <c r="F159" s="81" t="s">
        <v>609</v>
      </c>
      <c r="G159" s="96"/>
      <c r="H159" s="129" t="s">
        <v>649</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65"/>
      <c r="B160" s="265"/>
      <c r="C160" s="62" t="s">
        <v>254</v>
      </c>
      <c r="D160" s="62" t="s">
        <v>65</v>
      </c>
      <c r="E160" s="67" t="s">
        <v>326</v>
      </c>
      <c r="F160" s="81" t="s">
        <v>144</v>
      </c>
      <c r="G160" s="96"/>
      <c r="H160" s="129" t="s">
        <v>649</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65"/>
      <c r="B161" s="265"/>
      <c r="C161" s="62" t="s">
        <v>255</v>
      </c>
      <c r="D161" s="62" t="s">
        <v>65</v>
      </c>
      <c r="E161" s="67" t="s">
        <v>351</v>
      </c>
      <c r="F161" s="81" t="s">
        <v>148</v>
      </c>
      <c r="G161" s="96"/>
      <c r="H161" s="129" t="s">
        <v>649</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5"/>
      <c r="B162" s="265"/>
      <c r="C162" s="62" t="s">
        <v>607</v>
      </c>
      <c r="D162" s="62" t="s">
        <v>65</v>
      </c>
      <c r="E162" s="67" t="s">
        <v>622</v>
      </c>
      <c r="F162" s="81" t="s">
        <v>610</v>
      </c>
      <c r="G162" s="96"/>
      <c r="H162" s="129" t="s">
        <v>649</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5"/>
      <c r="B163" s="265"/>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65"/>
      <c r="B164" s="265"/>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72" x14ac:dyDescent="0.2">
      <c r="A165" s="265"/>
      <c r="B165" s="265"/>
      <c r="C165" s="62" t="s">
        <v>258</v>
      </c>
      <c r="D165" s="62" t="s">
        <v>66</v>
      </c>
      <c r="E165" s="87" t="s">
        <v>594</v>
      </c>
      <c r="F165" s="88" t="s">
        <v>146</v>
      </c>
      <c r="G165" s="101"/>
      <c r="H165" s="129" t="s">
        <v>648</v>
      </c>
      <c r="I165" s="9" t="s">
        <v>841</v>
      </c>
      <c r="J165" s="156" t="s">
        <v>16</v>
      </c>
      <c r="K165" s="156">
        <f t="shared" si="19"/>
        <v>0</v>
      </c>
      <c r="L165" s="156">
        <f t="shared" si="16"/>
        <v>1</v>
      </c>
      <c r="M165" s="156">
        <f t="shared" si="17"/>
        <v>0</v>
      </c>
      <c r="N165" s="156">
        <f t="shared" si="18"/>
        <v>0</v>
      </c>
      <c r="O165" s="156">
        <f t="shared" si="20"/>
        <v>0</v>
      </c>
      <c r="P165" s="156">
        <f t="shared" si="21"/>
        <v>0</v>
      </c>
      <c r="Q165" s="156">
        <f t="shared" si="22"/>
        <v>0</v>
      </c>
      <c r="R165" s="156">
        <f t="shared" si="23"/>
        <v>0</v>
      </c>
      <c r="S165" s="242"/>
    </row>
    <row r="166" spans="1:19" s="93" customFormat="1" ht="36" x14ac:dyDescent="0.2">
      <c r="A166" s="265"/>
      <c r="B166" s="265"/>
      <c r="C166" s="193" t="s">
        <v>561</v>
      </c>
      <c r="D166" s="194" t="s">
        <v>65</v>
      </c>
      <c r="E166" s="195" t="s">
        <v>537</v>
      </c>
      <c r="F166" s="88"/>
      <c r="G166" s="101"/>
      <c r="H166" s="131" t="s">
        <v>649</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5"/>
      <c r="B167" s="265"/>
      <c r="C167" s="196" t="s">
        <v>562</v>
      </c>
      <c r="D167" s="197" t="s">
        <v>66</v>
      </c>
      <c r="E167" s="198" t="s">
        <v>538</v>
      </c>
      <c r="F167" s="88"/>
      <c r="G167" s="101"/>
      <c r="H167" s="131" t="s">
        <v>649</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65"/>
      <c r="B168" s="265"/>
      <c r="C168" s="62" t="s">
        <v>471</v>
      </c>
      <c r="D168" s="62" t="s">
        <v>390</v>
      </c>
      <c r="E168" s="87" t="s">
        <v>458</v>
      </c>
      <c r="F168" s="88"/>
      <c r="G168" s="96"/>
      <c r="H168" s="130" t="s">
        <v>649</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66" t="s">
        <v>17</v>
      </c>
      <c r="B169" s="266"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7"/>
      <c r="B170" s="267"/>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7"/>
      <c r="B171" s="267"/>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7"/>
      <c r="B172" s="267"/>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7"/>
      <c r="B173" s="267"/>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7"/>
      <c r="B174" s="267"/>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7"/>
      <c r="B175" s="267"/>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7"/>
      <c r="B176" s="267"/>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243"/>
    </row>
    <row r="177" spans="1:19" s="103" customFormat="1" ht="36" x14ac:dyDescent="0.2">
      <c r="A177" s="267"/>
      <c r="B177" s="267"/>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7"/>
      <c r="B178" s="267"/>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7"/>
      <c r="B179" s="267"/>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7"/>
      <c r="B180" s="267"/>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7"/>
      <c r="B181" s="267"/>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7"/>
      <c r="B182" s="267"/>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7"/>
      <c r="B183" s="267"/>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7"/>
      <c r="B184" s="267"/>
      <c r="C184" s="220" t="s">
        <v>257</v>
      </c>
      <c r="D184" s="220" t="s">
        <v>66</v>
      </c>
      <c r="E184" s="218" t="s">
        <v>353</v>
      </c>
      <c r="F184" s="229"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1" t="s">
        <v>649</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1" t="s">
        <v>649</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199" thickBot="1" x14ac:dyDescent="0.25">
      <c r="A187" s="209"/>
      <c r="B187" s="209"/>
      <c r="C187" s="57" t="s">
        <v>473</v>
      </c>
      <c r="D187" s="57" t="s">
        <v>390</v>
      </c>
      <c r="E187" s="78" t="s">
        <v>458</v>
      </c>
      <c r="F187" s="79"/>
      <c r="G187" s="101"/>
      <c r="H187" s="129" t="s">
        <v>648</v>
      </c>
      <c r="I187" s="3" t="s">
        <v>891</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row>
    <row r="188" spans="1:19" s="93" customFormat="1" ht="73" thickTop="1" x14ac:dyDescent="0.2">
      <c r="A188" s="269" t="s">
        <v>18</v>
      </c>
      <c r="B188" s="269" t="s">
        <v>49</v>
      </c>
      <c r="C188" s="62" t="s">
        <v>259</v>
      </c>
      <c r="D188" s="62" t="s">
        <v>65</v>
      </c>
      <c r="E188" s="67" t="s">
        <v>631</v>
      </c>
      <c r="F188" s="81" t="s">
        <v>155</v>
      </c>
      <c r="G188" s="96"/>
      <c r="H188" s="128" t="s">
        <v>649</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245"/>
    </row>
    <row r="189" spans="1:19" s="93" customFormat="1" ht="36" x14ac:dyDescent="0.2">
      <c r="A189" s="265"/>
      <c r="B189" s="265"/>
      <c r="C189" s="62" t="s">
        <v>260</v>
      </c>
      <c r="D189" s="62" t="s">
        <v>65</v>
      </c>
      <c r="E189" s="67" t="s">
        <v>621</v>
      </c>
      <c r="F189" s="81" t="s">
        <v>149</v>
      </c>
      <c r="G189" s="96"/>
      <c r="H189" s="129" t="s">
        <v>649</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5"/>
      <c r="B190" s="265"/>
      <c r="C190" s="62" t="s">
        <v>261</v>
      </c>
      <c r="D190" s="62" t="s">
        <v>65</v>
      </c>
      <c r="E190" s="67" t="s">
        <v>356</v>
      </c>
      <c r="F190" s="81" t="s">
        <v>150</v>
      </c>
      <c r="G190" s="96"/>
      <c r="H190" s="129" t="s">
        <v>649</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65"/>
      <c r="B191" s="265"/>
      <c r="C191" s="62" t="s">
        <v>262</v>
      </c>
      <c r="D191" s="62" t="s">
        <v>65</v>
      </c>
      <c r="E191" s="67" t="s">
        <v>357</v>
      </c>
      <c r="F191" s="81" t="s">
        <v>151</v>
      </c>
      <c r="G191" s="96"/>
      <c r="H191" s="129" t="s">
        <v>649</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65"/>
      <c r="B192" s="265"/>
      <c r="C192" s="62" t="s">
        <v>263</v>
      </c>
      <c r="D192" s="62" t="s">
        <v>65</v>
      </c>
      <c r="E192" s="67" t="s">
        <v>358</v>
      </c>
      <c r="F192" s="81" t="s">
        <v>152</v>
      </c>
      <c r="G192" s="96"/>
      <c r="H192" s="129" t="s">
        <v>649</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65"/>
      <c r="B193" s="265"/>
      <c r="C193" s="62" t="s">
        <v>264</v>
      </c>
      <c r="D193" s="62" t="s">
        <v>65</v>
      </c>
      <c r="E193" s="67" t="s">
        <v>359</v>
      </c>
      <c r="F193" s="81" t="s">
        <v>153</v>
      </c>
      <c r="G193" s="96"/>
      <c r="H193" s="129" t="s">
        <v>649</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65"/>
      <c r="B194" s="265"/>
      <c r="C194" s="62" t="s">
        <v>265</v>
      </c>
      <c r="D194" s="62" t="s">
        <v>65</v>
      </c>
      <c r="E194" s="67" t="s">
        <v>327</v>
      </c>
      <c r="F194" s="81" t="s">
        <v>154</v>
      </c>
      <c r="G194" s="96"/>
      <c r="H194" s="129" t="s">
        <v>649</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5"/>
      <c r="B195" s="265"/>
      <c r="C195" s="62" t="s">
        <v>256</v>
      </c>
      <c r="D195" s="62" t="s">
        <v>65</v>
      </c>
      <c r="E195" s="67" t="s">
        <v>352</v>
      </c>
      <c r="F195" s="81" t="s">
        <v>145</v>
      </c>
      <c r="G195" s="96"/>
      <c r="H195" s="129" t="s">
        <v>649</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5"/>
      <c r="B196" s="265"/>
      <c r="C196" s="62" t="s">
        <v>266</v>
      </c>
      <c r="D196" s="62" t="s">
        <v>66</v>
      </c>
      <c r="E196" s="87" t="s">
        <v>360</v>
      </c>
      <c r="F196" s="88" t="s">
        <v>156</v>
      </c>
      <c r="G196" s="96"/>
      <c r="H196" s="129" t="s">
        <v>649</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65"/>
      <c r="B197" s="265"/>
      <c r="C197" s="62" t="s">
        <v>267</v>
      </c>
      <c r="D197" s="62" t="s">
        <v>66</v>
      </c>
      <c r="E197" s="87" t="s">
        <v>361</v>
      </c>
      <c r="F197" s="88" t="s">
        <v>530</v>
      </c>
      <c r="G197" s="96"/>
      <c r="H197" s="129" t="s">
        <v>649</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65"/>
      <c r="B198" s="265"/>
      <c r="C198" s="69" t="s">
        <v>257</v>
      </c>
      <c r="D198" s="69" t="s">
        <v>66</v>
      </c>
      <c r="E198" s="87" t="s">
        <v>353</v>
      </c>
      <c r="F198" s="88" t="s">
        <v>598</v>
      </c>
      <c r="G198" s="96"/>
      <c r="H198" s="131" t="s">
        <v>649</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5"/>
      <c r="B199" s="265"/>
      <c r="C199" s="193" t="s">
        <v>564</v>
      </c>
      <c r="D199" s="194" t="s">
        <v>65</v>
      </c>
      <c r="E199" s="195" t="s">
        <v>537</v>
      </c>
      <c r="F199" s="88"/>
      <c r="G199" s="96"/>
      <c r="H199" s="131" t="s">
        <v>649</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5"/>
      <c r="B200" s="265"/>
      <c r="C200" s="196" t="s">
        <v>565</v>
      </c>
      <c r="D200" s="197" t="s">
        <v>66</v>
      </c>
      <c r="E200" s="198" t="s">
        <v>538</v>
      </c>
      <c r="F200" s="88"/>
      <c r="G200" s="96"/>
      <c r="H200" s="131" t="s">
        <v>649</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7" thickBot="1" x14ac:dyDescent="0.25">
      <c r="A201" s="265"/>
      <c r="B201" s="265"/>
      <c r="C201" s="69" t="s">
        <v>472</v>
      </c>
      <c r="D201" s="69" t="s">
        <v>390</v>
      </c>
      <c r="E201" s="87" t="s">
        <v>458</v>
      </c>
      <c r="F201" s="88"/>
      <c r="G201" s="96"/>
      <c r="H201" s="130" t="s">
        <v>648</v>
      </c>
      <c r="I201" s="7" t="s">
        <v>846</v>
      </c>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246"/>
    </row>
    <row r="202" spans="1:19" s="93" customFormat="1" ht="37" customHeight="1" thickTop="1" x14ac:dyDescent="0.2">
      <c r="A202" s="266" t="s">
        <v>19</v>
      </c>
      <c r="B202" s="277" t="s">
        <v>50</v>
      </c>
      <c r="C202" s="57" t="s">
        <v>268</v>
      </c>
      <c r="D202" s="57" t="s">
        <v>65</v>
      </c>
      <c r="E202" s="78" t="s">
        <v>362</v>
      </c>
      <c r="F202" s="79" t="s">
        <v>157</v>
      </c>
      <c r="G202" s="96"/>
      <c r="H202" s="128" t="s">
        <v>649</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7"/>
      <c r="B203" s="278"/>
      <c r="C203" s="57" t="s">
        <v>269</v>
      </c>
      <c r="D203" s="57" t="s">
        <v>65</v>
      </c>
      <c r="E203" s="78" t="s">
        <v>363</v>
      </c>
      <c r="F203" s="79" t="s">
        <v>158</v>
      </c>
      <c r="G203" s="96"/>
      <c r="H203" s="129" t="s">
        <v>649</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7"/>
      <c r="B204" s="278"/>
      <c r="C204" s="57" t="s">
        <v>270</v>
      </c>
      <c r="D204" s="57" t="s">
        <v>65</v>
      </c>
      <c r="E204" s="78" t="s">
        <v>364</v>
      </c>
      <c r="F204" s="79" t="s">
        <v>159</v>
      </c>
      <c r="G204" s="96"/>
      <c r="H204" s="129" t="s">
        <v>649</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7"/>
      <c r="B205" s="278"/>
      <c r="C205" s="57" t="s">
        <v>271</v>
      </c>
      <c r="D205" s="57" t="s">
        <v>65</v>
      </c>
      <c r="E205" s="78" t="s">
        <v>365</v>
      </c>
      <c r="F205" s="79" t="s">
        <v>160</v>
      </c>
      <c r="G205" s="96"/>
      <c r="H205" s="129" t="s">
        <v>649</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7"/>
      <c r="B206" s="278"/>
      <c r="C206" s="57" t="s">
        <v>272</v>
      </c>
      <c r="D206" s="57" t="s">
        <v>65</v>
      </c>
      <c r="E206" s="78" t="s">
        <v>366</v>
      </c>
      <c r="F206" s="79" t="s">
        <v>161</v>
      </c>
      <c r="G206" s="96"/>
      <c r="H206" s="129" t="s">
        <v>649</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7"/>
      <c r="B207" s="278"/>
      <c r="C207" s="89" t="s">
        <v>273</v>
      </c>
      <c r="D207" s="57" t="s">
        <v>66</v>
      </c>
      <c r="E207" s="85" t="s">
        <v>367</v>
      </c>
      <c r="F207" s="86" t="s">
        <v>162</v>
      </c>
      <c r="G207" s="96"/>
      <c r="H207" s="129" t="s">
        <v>649</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108" x14ac:dyDescent="0.2">
      <c r="A208" s="267"/>
      <c r="B208" s="278"/>
      <c r="C208" s="89" t="s">
        <v>382</v>
      </c>
      <c r="D208" s="57" t="s">
        <v>67</v>
      </c>
      <c r="E208" s="85" t="s">
        <v>381</v>
      </c>
      <c r="F208" s="86" t="s">
        <v>383</v>
      </c>
      <c r="G208" s="96"/>
      <c r="H208" s="131" t="s">
        <v>648</v>
      </c>
      <c r="I208" s="9" t="s">
        <v>703</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242"/>
    </row>
    <row r="209" spans="1:19" s="93" customFormat="1" ht="36" x14ac:dyDescent="0.2">
      <c r="A209" s="267"/>
      <c r="B209" s="278"/>
      <c r="C209" s="199" t="s">
        <v>566</v>
      </c>
      <c r="D209" s="200" t="s">
        <v>65</v>
      </c>
      <c r="E209" s="201" t="s">
        <v>537</v>
      </c>
      <c r="F209" s="86"/>
      <c r="G209" s="96"/>
      <c r="H209" s="131" t="s">
        <v>649</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7"/>
      <c r="B210" s="278"/>
      <c r="C210" s="205" t="s">
        <v>567</v>
      </c>
      <c r="D210" s="206" t="s">
        <v>66</v>
      </c>
      <c r="E210" s="207" t="s">
        <v>538</v>
      </c>
      <c r="F210" s="86"/>
      <c r="G210" s="96"/>
      <c r="H210" s="131" t="s">
        <v>649</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8"/>
      <c r="B211" s="279"/>
      <c r="C211" s="89" t="s">
        <v>474</v>
      </c>
      <c r="D211" s="57" t="s">
        <v>390</v>
      </c>
      <c r="E211" s="85" t="s">
        <v>458</v>
      </c>
      <c r="F211" s="86"/>
      <c r="G211" s="96"/>
      <c r="H211" s="131" t="s">
        <v>649</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69" t="s">
        <v>20</v>
      </c>
      <c r="B212" s="269" t="s">
        <v>51</v>
      </c>
      <c r="C212" s="62" t="s">
        <v>274</v>
      </c>
      <c r="D212" s="62" t="s">
        <v>65</v>
      </c>
      <c r="E212" s="67" t="s">
        <v>368</v>
      </c>
      <c r="F212" s="81" t="s">
        <v>163</v>
      </c>
      <c r="G212" s="96"/>
      <c r="H212" s="128" t="s">
        <v>649</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5"/>
      <c r="B213" s="265"/>
      <c r="C213" s="62" t="s">
        <v>275</v>
      </c>
      <c r="D213" s="62" t="s">
        <v>65</v>
      </c>
      <c r="E213" s="87" t="s">
        <v>369</v>
      </c>
      <c r="F213" s="88" t="s">
        <v>164</v>
      </c>
      <c r="G213" s="96"/>
      <c r="H213" s="129" t="s">
        <v>649</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5"/>
      <c r="B214" s="265"/>
      <c r="C214" s="62" t="s">
        <v>276</v>
      </c>
      <c r="D214" s="62" t="s">
        <v>65</v>
      </c>
      <c r="E214" s="67" t="s">
        <v>370</v>
      </c>
      <c r="F214" s="81" t="s">
        <v>165</v>
      </c>
      <c r="G214" s="96"/>
      <c r="H214" s="129" t="s">
        <v>649</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65"/>
      <c r="B215" s="265"/>
      <c r="C215" s="62" t="s">
        <v>277</v>
      </c>
      <c r="D215" s="62" t="s">
        <v>66</v>
      </c>
      <c r="E215" s="87" t="s">
        <v>328</v>
      </c>
      <c r="F215" s="88" t="s">
        <v>166</v>
      </c>
      <c r="G215" s="96"/>
      <c r="H215" s="129" t="s">
        <v>649</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54" x14ac:dyDescent="0.2">
      <c r="A216" s="265"/>
      <c r="B216" s="265"/>
      <c r="C216" s="62" t="s">
        <v>278</v>
      </c>
      <c r="D216" s="62" t="s">
        <v>66</v>
      </c>
      <c r="E216" s="87" t="s">
        <v>371</v>
      </c>
      <c r="F216" s="88" t="s">
        <v>167</v>
      </c>
      <c r="G216" s="96"/>
      <c r="H216" s="129" t="s">
        <v>648</v>
      </c>
      <c r="I216" s="3" t="s">
        <v>698</v>
      </c>
      <c r="J216" s="156" t="s">
        <v>20</v>
      </c>
      <c r="K216" s="156">
        <f t="shared" si="30"/>
        <v>0</v>
      </c>
      <c r="L216" s="156">
        <f t="shared" si="27"/>
        <v>1</v>
      </c>
      <c r="M216" s="156">
        <f t="shared" si="28"/>
        <v>0</v>
      </c>
      <c r="N216" s="156">
        <f t="shared" si="29"/>
        <v>0</v>
      </c>
      <c r="O216" s="156">
        <f t="shared" si="31"/>
        <v>0</v>
      </c>
      <c r="P216" s="156">
        <f t="shared" si="32"/>
        <v>0</v>
      </c>
      <c r="Q216" s="156">
        <f t="shared" si="33"/>
        <v>0</v>
      </c>
      <c r="R216" s="156">
        <f t="shared" si="34"/>
        <v>0</v>
      </c>
      <c r="S216" s="6"/>
    </row>
    <row r="217" spans="1:19" s="93" customFormat="1" ht="90" x14ac:dyDescent="0.2">
      <c r="A217" s="265"/>
      <c r="B217" s="265"/>
      <c r="C217" s="62" t="s">
        <v>279</v>
      </c>
      <c r="D217" s="62" t="s">
        <v>66</v>
      </c>
      <c r="E217" s="67" t="s">
        <v>372</v>
      </c>
      <c r="F217" s="81" t="s">
        <v>168</v>
      </c>
      <c r="G217" s="96"/>
      <c r="H217" s="131" t="s">
        <v>648</v>
      </c>
      <c r="I217" s="9" t="s">
        <v>890</v>
      </c>
      <c r="J217" s="156" t="s">
        <v>20</v>
      </c>
      <c r="K217" s="156">
        <f t="shared" si="30"/>
        <v>0</v>
      </c>
      <c r="L217" s="156">
        <f t="shared" si="27"/>
        <v>1</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5"/>
      <c r="B218" s="265"/>
      <c r="C218" s="193" t="s">
        <v>568</v>
      </c>
      <c r="D218" s="194" t="s">
        <v>65</v>
      </c>
      <c r="E218" s="195" t="s">
        <v>537</v>
      </c>
      <c r="F218" s="81"/>
      <c r="G218" s="96"/>
      <c r="H218" s="131" t="s">
        <v>649</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5"/>
      <c r="B219" s="265"/>
      <c r="C219" s="196" t="s">
        <v>569</v>
      </c>
      <c r="D219" s="197" t="s">
        <v>66</v>
      </c>
      <c r="E219" s="198" t="s">
        <v>538</v>
      </c>
      <c r="F219" s="81"/>
      <c r="G219" s="96"/>
      <c r="H219" s="131" t="s">
        <v>649</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65"/>
      <c r="B220" s="265"/>
      <c r="C220" s="62" t="s">
        <v>475</v>
      </c>
      <c r="D220" s="62" t="s">
        <v>390</v>
      </c>
      <c r="E220" s="67" t="s">
        <v>458</v>
      </c>
      <c r="F220" s="81"/>
      <c r="G220" s="96"/>
      <c r="H220" s="130" t="s">
        <v>649</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7"/>
      <c r="B221" s="267"/>
      <c r="C221" s="57" t="s">
        <v>280</v>
      </c>
      <c r="D221" s="57" t="s">
        <v>65</v>
      </c>
      <c r="E221" s="78" t="s">
        <v>619</v>
      </c>
      <c r="F221" s="79" t="s">
        <v>169</v>
      </c>
      <c r="G221" s="96"/>
      <c r="H221" s="129" t="s">
        <v>649</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7"/>
      <c r="B222" s="267"/>
      <c r="C222" s="89" t="s">
        <v>281</v>
      </c>
      <c r="D222" s="57" t="s">
        <v>65</v>
      </c>
      <c r="E222" s="78" t="s">
        <v>373</v>
      </c>
      <c r="F222" s="79" t="s">
        <v>170</v>
      </c>
      <c r="G222" s="96"/>
      <c r="H222" s="129" t="s">
        <v>649</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7"/>
      <c r="B223" s="267"/>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7"/>
      <c r="B224" s="267"/>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7"/>
      <c r="B225" s="267"/>
      <c r="C225" s="57" t="s">
        <v>284</v>
      </c>
      <c r="D225" s="57" t="s">
        <v>65</v>
      </c>
      <c r="E225" s="78" t="s">
        <v>375</v>
      </c>
      <c r="F225" s="79" t="s">
        <v>531</v>
      </c>
      <c r="G225" s="96"/>
      <c r="H225" s="129" t="s">
        <v>649</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7"/>
      <c r="B226" s="267"/>
      <c r="C226" s="57" t="s">
        <v>285</v>
      </c>
      <c r="D226" s="57" t="s">
        <v>65</v>
      </c>
      <c r="E226" s="78" t="s">
        <v>620</v>
      </c>
      <c r="F226" s="79" t="s">
        <v>173</v>
      </c>
      <c r="G226" s="96"/>
      <c r="H226" s="129" t="s">
        <v>649</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67"/>
      <c r="B227" s="267"/>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7"/>
      <c r="B228" s="267"/>
      <c r="C228" s="57" t="s">
        <v>286</v>
      </c>
      <c r="D228" s="57" t="s">
        <v>65</v>
      </c>
      <c r="E228" s="78" t="s">
        <v>376</v>
      </c>
      <c r="F228" s="79" t="s">
        <v>174</v>
      </c>
      <c r="G228" s="96"/>
      <c r="H228" s="129" t="s">
        <v>649</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7"/>
      <c r="B229" s="267"/>
      <c r="C229" s="57" t="s">
        <v>287</v>
      </c>
      <c r="D229" s="57" t="s">
        <v>65</v>
      </c>
      <c r="E229" s="78" t="s">
        <v>377</v>
      </c>
      <c r="F229" s="79" t="s">
        <v>175</v>
      </c>
      <c r="G229" s="96"/>
      <c r="H229" s="131" t="s">
        <v>649</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7"/>
      <c r="B230" s="267"/>
      <c r="C230" s="199" t="s">
        <v>570</v>
      </c>
      <c r="D230" s="200" t="s">
        <v>65</v>
      </c>
      <c r="E230" s="201" t="s">
        <v>537</v>
      </c>
      <c r="F230" s="79"/>
      <c r="G230" s="96"/>
      <c r="H230" s="131" t="s">
        <v>649</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7"/>
      <c r="B231" s="267"/>
      <c r="C231" s="205" t="s">
        <v>579</v>
      </c>
      <c r="D231" s="206" t="s">
        <v>66</v>
      </c>
      <c r="E231" s="207" t="s">
        <v>538</v>
      </c>
      <c r="F231" s="79"/>
      <c r="G231" s="96"/>
      <c r="H231" s="131" t="s">
        <v>649</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55" thickBot="1" x14ac:dyDescent="0.25">
      <c r="A232" s="267"/>
      <c r="B232" s="267"/>
      <c r="C232" s="57" t="s">
        <v>476</v>
      </c>
      <c r="D232" s="57" t="s">
        <v>390</v>
      </c>
      <c r="E232" s="78" t="s">
        <v>458</v>
      </c>
      <c r="F232" s="79"/>
      <c r="G232" s="96"/>
      <c r="H232" s="130" t="s">
        <v>648</v>
      </c>
      <c r="I232" s="7" t="s">
        <v>809</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69" t="s">
        <v>22</v>
      </c>
      <c r="B233" s="269" t="s">
        <v>23</v>
      </c>
      <c r="C233" s="62" t="s">
        <v>288</v>
      </c>
      <c r="D233" s="62" t="s">
        <v>65</v>
      </c>
      <c r="E233" s="67" t="s">
        <v>589</v>
      </c>
      <c r="F233" s="81" t="s">
        <v>599</v>
      </c>
      <c r="G233" s="96"/>
      <c r="H233" s="128" t="s">
        <v>649</v>
      </c>
      <c r="I233" s="9"/>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5"/>
      <c r="B234" s="265"/>
      <c r="C234" s="223" t="s">
        <v>587</v>
      </c>
      <c r="D234" s="223" t="s">
        <v>65</v>
      </c>
      <c r="E234" s="224" t="s">
        <v>590</v>
      </c>
      <c r="F234" s="81" t="s">
        <v>591</v>
      </c>
      <c r="G234" s="96"/>
      <c r="H234" s="210" t="s">
        <v>649</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65"/>
      <c r="B235" s="265"/>
      <c r="C235" s="193" t="s">
        <v>586</v>
      </c>
      <c r="D235" s="194" t="s">
        <v>65</v>
      </c>
      <c r="E235" s="195" t="s">
        <v>537</v>
      </c>
      <c r="F235" s="81"/>
      <c r="G235" s="96"/>
      <c r="H235" s="129" t="s">
        <v>649</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5"/>
      <c r="B236" s="265"/>
      <c r="C236" s="196" t="s">
        <v>580</v>
      </c>
      <c r="D236" s="197" t="s">
        <v>66</v>
      </c>
      <c r="E236" s="198" t="s">
        <v>538</v>
      </c>
      <c r="F236" s="81"/>
      <c r="G236" s="96"/>
      <c r="H236" s="129" t="s">
        <v>649</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73" thickBot="1" x14ac:dyDescent="0.25">
      <c r="A237" s="273"/>
      <c r="B237" s="273"/>
      <c r="C237" s="62" t="s">
        <v>477</v>
      </c>
      <c r="D237" s="62" t="s">
        <v>390</v>
      </c>
      <c r="E237" s="67" t="s">
        <v>458</v>
      </c>
      <c r="F237" s="81"/>
      <c r="G237" s="96"/>
      <c r="H237" s="133" t="s">
        <v>648</v>
      </c>
      <c r="I237" s="134" t="s">
        <v>702</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3" customFormat="1" ht="37" customHeight="1" thickTop="1" x14ac:dyDescent="0.2">
      <c r="A238" s="266" t="s">
        <v>24</v>
      </c>
      <c r="B238" s="266" t="s">
        <v>53</v>
      </c>
      <c r="C238" s="57" t="s">
        <v>289</v>
      </c>
      <c r="D238" s="57" t="s">
        <v>65</v>
      </c>
      <c r="E238" s="78" t="s">
        <v>378</v>
      </c>
      <c r="F238" s="79" t="s">
        <v>532</v>
      </c>
      <c r="G238" s="96"/>
      <c r="H238" s="128" t="s">
        <v>649</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67"/>
      <c r="B239" s="267"/>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7"/>
      <c r="B240" s="267"/>
      <c r="C240" s="57" t="s">
        <v>290</v>
      </c>
      <c r="D240" s="57" t="s">
        <v>65</v>
      </c>
      <c r="E240" s="78" t="s">
        <v>330</v>
      </c>
      <c r="F240" s="79" t="s">
        <v>176</v>
      </c>
      <c r="G240" s="96"/>
      <c r="H240" s="129" t="s">
        <v>649</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7"/>
      <c r="B241" s="267"/>
      <c r="C241" s="57" t="s">
        <v>291</v>
      </c>
      <c r="D241" s="57" t="s">
        <v>65</v>
      </c>
      <c r="E241" s="78" t="s">
        <v>611</v>
      </c>
      <c r="F241" s="79" t="s">
        <v>601</v>
      </c>
      <c r="G241" s="96"/>
      <c r="H241" s="129" t="s">
        <v>649</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67"/>
      <c r="B242" s="267"/>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7"/>
      <c r="B243" s="267"/>
      <c r="C243" s="57" t="s">
        <v>596</v>
      </c>
      <c r="D243" s="57" t="s">
        <v>65</v>
      </c>
      <c r="E243" s="78" t="s">
        <v>600</v>
      </c>
      <c r="F243" s="79" t="s">
        <v>597</v>
      </c>
      <c r="G243" s="101"/>
      <c r="H243" s="129" t="s">
        <v>649</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7"/>
      <c r="B244" s="267"/>
      <c r="C244" s="199" t="s">
        <v>571</v>
      </c>
      <c r="D244" s="200" t="s">
        <v>65</v>
      </c>
      <c r="E244" s="201" t="s">
        <v>537</v>
      </c>
      <c r="F244" s="202"/>
      <c r="G244" s="101"/>
      <c r="H244" s="129" t="s">
        <v>649</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7"/>
      <c r="B245" s="267"/>
      <c r="C245" s="205" t="s">
        <v>581</v>
      </c>
      <c r="D245" s="206" t="s">
        <v>66</v>
      </c>
      <c r="E245" s="207" t="s">
        <v>538</v>
      </c>
      <c r="F245" s="202"/>
      <c r="G245" s="101"/>
      <c r="H245" s="129" t="s">
        <v>649</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127" thickBot="1" x14ac:dyDescent="0.25">
      <c r="A246" s="268"/>
      <c r="B246" s="268"/>
      <c r="C246" s="57" t="s">
        <v>478</v>
      </c>
      <c r="D246" s="57" t="s">
        <v>390</v>
      </c>
      <c r="E246" s="78" t="s">
        <v>458</v>
      </c>
      <c r="F246" s="79"/>
      <c r="G246" s="101"/>
      <c r="H246" s="129" t="s">
        <v>648</v>
      </c>
      <c r="I246" s="134" t="s">
        <v>892</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241"/>
    </row>
    <row r="247" spans="1:19" s="93" customFormat="1" ht="37" thickTop="1" x14ac:dyDescent="0.2">
      <c r="A247" s="269" t="s">
        <v>25</v>
      </c>
      <c r="B247" s="269" t="s">
        <v>54</v>
      </c>
      <c r="C247" s="62" t="s">
        <v>282</v>
      </c>
      <c r="D247" s="62" t="s">
        <v>65</v>
      </c>
      <c r="E247" s="67" t="s">
        <v>329</v>
      </c>
      <c r="F247" s="81" t="s">
        <v>171</v>
      </c>
      <c r="G247" s="96"/>
      <c r="H247" s="128" t="s">
        <v>649</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65"/>
      <c r="B248" s="265"/>
      <c r="C248" s="62" t="s">
        <v>283</v>
      </c>
      <c r="D248" s="62" t="s">
        <v>65</v>
      </c>
      <c r="E248" s="67" t="s">
        <v>374</v>
      </c>
      <c r="F248" s="81" t="s">
        <v>172</v>
      </c>
      <c r="G248" s="96"/>
      <c r="H248" s="129" t="s">
        <v>649</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65"/>
      <c r="B249" s="265"/>
      <c r="C249" s="62" t="s">
        <v>292</v>
      </c>
      <c r="D249" s="62" t="s">
        <v>66</v>
      </c>
      <c r="E249" s="87" t="s">
        <v>379</v>
      </c>
      <c r="F249" s="88" t="s">
        <v>533</v>
      </c>
      <c r="G249" s="96"/>
      <c r="H249" s="131" t="s">
        <v>648</v>
      </c>
      <c r="I249" s="9" t="s">
        <v>701</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65"/>
      <c r="B250" s="265"/>
      <c r="C250" s="193" t="s">
        <v>572</v>
      </c>
      <c r="D250" s="194" t="s">
        <v>65</v>
      </c>
      <c r="E250" s="195" t="s">
        <v>537</v>
      </c>
      <c r="F250" s="88"/>
      <c r="G250" s="96"/>
      <c r="H250" s="131" t="s">
        <v>649</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65"/>
      <c r="B251" s="265"/>
      <c r="C251" s="196" t="s">
        <v>573</v>
      </c>
      <c r="D251" s="197" t="s">
        <v>66</v>
      </c>
      <c r="E251" s="198" t="s">
        <v>538</v>
      </c>
      <c r="F251" s="88"/>
      <c r="G251" s="96"/>
      <c r="H251" s="131" t="s">
        <v>649</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65"/>
      <c r="B252" s="265"/>
      <c r="C252" s="62" t="s">
        <v>479</v>
      </c>
      <c r="D252" s="62" t="s">
        <v>390</v>
      </c>
      <c r="E252" s="87" t="s">
        <v>458</v>
      </c>
      <c r="F252" s="88"/>
      <c r="G252" s="96"/>
      <c r="H252" s="130" t="s">
        <v>649</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nX/yony/9CL4n4txbFKtqnkOED9pRbO0m3QWRxEHsQELR7WqaJgeLJNeQli5YC/lIBz/xFTXKt42Rj77H3xeWw==" saltValue="bV6k8aoR8pJmBVgNNUU69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J64"/>
  <sheetViews>
    <sheetView topLeftCell="A55" zoomScale="83" zoomScaleNormal="80" workbookViewId="0">
      <selection activeCell="A52" sqref="A52"/>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0" ht="61" customHeight="1" x14ac:dyDescent="0.2">
      <c r="A1" s="44" t="s">
        <v>384</v>
      </c>
      <c r="B1" s="45" t="str">
        <f>IF(Introduction!B1&lt;&gt;"",Introduction!B1,"")</f>
        <v>Material recovery</v>
      </c>
      <c r="C1" s="117"/>
      <c r="D1" s="117"/>
      <c r="E1" s="117"/>
      <c r="F1" s="117"/>
      <c r="G1" s="118"/>
      <c r="H1" s="118"/>
      <c r="I1" s="117"/>
    </row>
    <row r="2" spans="1:10" x14ac:dyDescent="0.2">
      <c r="A2" s="118"/>
      <c r="B2" s="117"/>
      <c r="C2" s="117"/>
      <c r="D2" s="117"/>
      <c r="E2" s="117"/>
      <c r="F2" s="117"/>
      <c r="G2" s="118"/>
      <c r="H2" s="118"/>
      <c r="I2" s="117"/>
    </row>
    <row r="3" spans="1:10" ht="33" customHeight="1" x14ac:dyDescent="0.2">
      <c r="A3" s="261" t="s">
        <v>397</v>
      </c>
      <c r="B3" s="261"/>
      <c r="C3" s="261"/>
      <c r="D3" s="261"/>
      <c r="E3" s="261"/>
      <c r="F3" s="261"/>
      <c r="G3" s="261"/>
      <c r="H3" s="261"/>
      <c r="I3" s="261"/>
    </row>
    <row r="4" spans="1:10" ht="65" customHeight="1" x14ac:dyDescent="0.2">
      <c r="A4" s="119" t="s">
        <v>448</v>
      </c>
      <c r="B4" s="119" t="s">
        <v>398</v>
      </c>
      <c r="C4" s="119" t="s">
        <v>399</v>
      </c>
      <c r="D4" s="119" t="s">
        <v>455</v>
      </c>
      <c r="E4" s="119" t="s">
        <v>449</v>
      </c>
      <c r="F4" s="119" t="s">
        <v>400</v>
      </c>
      <c r="G4" s="119" t="s">
        <v>401</v>
      </c>
      <c r="H4" s="119" t="s">
        <v>515</v>
      </c>
      <c r="I4" s="119" t="s">
        <v>516</v>
      </c>
    </row>
    <row r="5" spans="1:10" s="116" customFormat="1" ht="68" x14ac:dyDescent="0.2">
      <c r="A5" s="31" t="s">
        <v>402</v>
      </c>
      <c r="B5" s="234" t="s">
        <v>650</v>
      </c>
      <c r="C5" s="234" t="s">
        <v>655</v>
      </c>
      <c r="D5" s="234" t="s">
        <v>652</v>
      </c>
      <c r="E5" s="234" t="s">
        <v>653</v>
      </c>
      <c r="F5" s="234" t="s">
        <v>654</v>
      </c>
      <c r="G5" s="235">
        <v>2013</v>
      </c>
      <c r="H5" s="236">
        <v>44222</v>
      </c>
      <c r="I5" s="234" t="s">
        <v>656</v>
      </c>
    </row>
    <row r="6" spans="1:10" s="116" customFormat="1" ht="34" x14ac:dyDescent="0.2">
      <c r="A6" s="33" t="s">
        <v>403</v>
      </c>
      <c r="B6" s="234" t="s">
        <v>658</v>
      </c>
      <c r="C6" s="234" t="s">
        <v>657</v>
      </c>
      <c r="D6" s="234" t="s">
        <v>714</v>
      </c>
      <c r="E6" s="234" t="s">
        <v>661</v>
      </c>
      <c r="F6" s="234" t="s">
        <v>659</v>
      </c>
      <c r="G6" s="235">
        <v>2015</v>
      </c>
      <c r="H6" s="236">
        <v>44222</v>
      </c>
      <c r="I6" s="122" t="s">
        <v>660</v>
      </c>
    </row>
    <row r="7" spans="1:10" s="116" customFormat="1" ht="17" x14ac:dyDescent="0.2">
      <c r="A7" s="31" t="s">
        <v>404</v>
      </c>
      <c r="B7" s="234" t="s">
        <v>650</v>
      </c>
      <c r="C7" s="234" t="s">
        <v>715</v>
      </c>
      <c r="D7" s="234" t="s">
        <v>716</v>
      </c>
      <c r="E7" s="234" t="s">
        <v>653</v>
      </c>
      <c r="F7" s="234" t="s">
        <v>716</v>
      </c>
      <c r="G7" s="235">
        <v>2009</v>
      </c>
      <c r="H7" s="236">
        <v>44222</v>
      </c>
      <c r="I7" s="237" t="s">
        <v>662</v>
      </c>
    </row>
    <row r="8" spans="1:10" s="116" customFormat="1" ht="34" x14ac:dyDescent="0.2">
      <c r="A8" s="33" t="s">
        <v>405</v>
      </c>
      <c r="B8" s="234" t="s">
        <v>651</v>
      </c>
      <c r="C8" s="234" t="s">
        <v>717</v>
      </c>
      <c r="D8" s="234" t="s">
        <v>718</v>
      </c>
      <c r="E8" s="234" t="s">
        <v>653</v>
      </c>
      <c r="F8" s="234" t="s">
        <v>718</v>
      </c>
      <c r="G8" s="235">
        <v>2003</v>
      </c>
      <c r="H8" s="236">
        <v>44222</v>
      </c>
      <c r="I8" s="237" t="s">
        <v>663</v>
      </c>
    </row>
    <row r="9" spans="1:10" s="116" customFormat="1" ht="51" x14ac:dyDescent="0.2">
      <c r="A9" s="31" t="s">
        <v>406</v>
      </c>
      <c r="B9" s="234" t="s">
        <v>658</v>
      </c>
      <c r="C9" s="234" t="s">
        <v>719</v>
      </c>
      <c r="D9" s="234" t="s">
        <v>714</v>
      </c>
      <c r="E9" s="234" t="s">
        <v>720</v>
      </c>
      <c r="F9" s="234" t="s">
        <v>721</v>
      </c>
      <c r="G9" s="235">
        <v>2011</v>
      </c>
      <c r="H9" s="236">
        <v>44222</v>
      </c>
      <c r="I9" s="237" t="s">
        <v>664</v>
      </c>
      <c r="J9" s="116" t="s">
        <v>666</v>
      </c>
    </row>
    <row r="10" spans="1:10" s="116" customFormat="1" ht="51" x14ac:dyDescent="0.2">
      <c r="A10" s="33" t="s">
        <v>407</v>
      </c>
      <c r="B10" s="234" t="s">
        <v>658</v>
      </c>
      <c r="C10" s="234" t="s">
        <v>722</v>
      </c>
      <c r="D10" s="234" t="s">
        <v>723</v>
      </c>
      <c r="E10" s="234" t="s">
        <v>724</v>
      </c>
      <c r="F10" s="234" t="s">
        <v>725</v>
      </c>
      <c r="G10" s="235">
        <v>2009</v>
      </c>
      <c r="H10" s="236">
        <v>44227</v>
      </c>
      <c r="I10" s="237" t="s">
        <v>667</v>
      </c>
      <c r="J10" s="116" t="s">
        <v>666</v>
      </c>
    </row>
    <row r="11" spans="1:10" s="116" customFormat="1" ht="17" x14ac:dyDescent="0.2">
      <c r="A11" s="31" t="s">
        <v>408</v>
      </c>
      <c r="B11" s="234" t="s">
        <v>651</v>
      </c>
      <c r="C11" s="234" t="s">
        <v>726</v>
      </c>
      <c r="D11" s="234" t="s">
        <v>727</v>
      </c>
      <c r="E11" s="234" t="s">
        <v>653</v>
      </c>
      <c r="F11" s="234" t="s">
        <v>728</v>
      </c>
      <c r="G11" s="235">
        <v>2011</v>
      </c>
      <c r="H11" s="236">
        <v>44227</v>
      </c>
      <c r="I11" s="237" t="s">
        <v>668</v>
      </c>
      <c r="J11" s="116" t="s">
        <v>666</v>
      </c>
    </row>
    <row r="12" spans="1:10" s="116" customFormat="1" ht="34" x14ac:dyDescent="0.2">
      <c r="A12" s="33" t="s">
        <v>409</v>
      </c>
      <c r="B12" s="234" t="s">
        <v>650</v>
      </c>
      <c r="C12" s="234" t="s">
        <v>729</v>
      </c>
      <c r="D12" s="234" t="s">
        <v>730</v>
      </c>
      <c r="E12" s="234" t="s">
        <v>653</v>
      </c>
      <c r="F12" s="234" t="s">
        <v>731</v>
      </c>
      <c r="G12" s="235">
        <v>2012</v>
      </c>
      <c r="H12" s="236">
        <v>44227</v>
      </c>
      <c r="I12" s="237" t="s">
        <v>669</v>
      </c>
    </row>
    <row r="13" spans="1:10" s="116" customFormat="1" ht="34" x14ac:dyDescent="0.2">
      <c r="A13" s="31" t="s">
        <v>410</v>
      </c>
      <c r="B13" s="234" t="s">
        <v>658</v>
      </c>
      <c r="C13" s="234" t="s">
        <v>732</v>
      </c>
      <c r="D13" s="234" t="s">
        <v>733</v>
      </c>
      <c r="E13" s="234" t="s">
        <v>734</v>
      </c>
      <c r="F13" s="234" t="s">
        <v>735</v>
      </c>
      <c r="G13" s="235">
        <v>2013</v>
      </c>
      <c r="H13" s="236">
        <v>44227</v>
      </c>
      <c r="I13" s="237" t="s">
        <v>670</v>
      </c>
      <c r="J13" s="116" t="s">
        <v>665</v>
      </c>
    </row>
    <row r="14" spans="1:10" s="116" customFormat="1" ht="34" x14ac:dyDescent="0.2">
      <c r="A14" s="33" t="s">
        <v>411</v>
      </c>
      <c r="B14" s="234" t="s">
        <v>658</v>
      </c>
      <c r="C14" s="234" t="s">
        <v>736</v>
      </c>
      <c r="D14" s="234" t="s">
        <v>714</v>
      </c>
      <c r="E14" s="234" t="s">
        <v>737</v>
      </c>
      <c r="F14" s="234" t="s">
        <v>738</v>
      </c>
      <c r="G14" s="235">
        <v>2009</v>
      </c>
      <c r="H14" s="236">
        <v>44227</v>
      </c>
      <c r="I14" s="237" t="s">
        <v>671</v>
      </c>
    </row>
    <row r="15" spans="1:10" s="116" customFormat="1" ht="34" x14ac:dyDescent="0.2">
      <c r="A15" s="31" t="s">
        <v>412</v>
      </c>
      <c r="B15" s="234"/>
      <c r="C15" s="234" t="s">
        <v>739</v>
      </c>
      <c r="D15" s="234" t="s">
        <v>740</v>
      </c>
      <c r="E15" s="234" t="s">
        <v>741</v>
      </c>
      <c r="F15" s="234" t="s">
        <v>742</v>
      </c>
      <c r="G15" s="235">
        <v>2009</v>
      </c>
      <c r="H15" s="236">
        <v>44227</v>
      </c>
      <c r="I15" s="237" t="s">
        <v>672</v>
      </c>
    </row>
    <row r="16" spans="1:10" s="116" customFormat="1" ht="51" x14ac:dyDescent="0.2">
      <c r="A16" s="33" t="s">
        <v>413</v>
      </c>
      <c r="B16" s="234" t="s">
        <v>658</v>
      </c>
      <c r="C16" s="234" t="s">
        <v>743</v>
      </c>
      <c r="D16" s="234" t="s">
        <v>744</v>
      </c>
      <c r="E16" s="234" t="s">
        <v>745</v>
      </c>
      <c r="F16" s="234" t="s">
        <v>746</v>
      </c>
      <c r="G16" s="235">
        <v>2021</v>
      </c>
      <c r="H16" s="236">
        <v>44227</v>
      </c>
      <c r="I16" s="237" t="s">
        <v>673</v>
      </c>
    </row>
    <row r="17" spans="1:10" s="116" customFormat="1" ht="34" x14ac:dyDescent="0.2">
      <c r="A17" s="31" t="s">
        <v>414</v>
      </c>
      <c r="B17" s="234" t="s">
        <v>651</v>
      </c>
      <c r="C17" s="234" t="s">
        <v>747</v>
      </c>
      <c r="D17" s="234" t="s">
        <v>748</v>
      </c>
      <c r="E17" s="234" t="s">
        <v>653</v>
      </c>
      <c r="F17" s="234" t="s">
        <v>749</v>
      </c>
      <c r="G17" s="235">
        <v>2021</v>
      </c>
      <c r="H17" s="236">
        <v>44227</v>
      </c>
      <c r="I17" s="237" t="s">
        <v>674</v>
      </c>
    </row>
    <row r="18" spans="1:10" s="116" customFormat="1" ht="34" x14ac:dyDescent="0.2">
      <c r="A18" s="33" t="s">
        <v>415</v>
      </c>
      <c r="B18" s="234" t="s">
        <v>658</v>
      </c>
      <c r="C18" s="234" t="s">
        <v>750</v>
      </c>
      <c r="D18" s="234" t="s">
        <v>714</v>
      </c>
      <c r="E18" s="234" t="s">
        <v>751</v>
      </c>
      <c r="F18" s="234" t="s">
        <v>752</v>
      </c>
      <c r="G18" s="235">
        <v>2015</v>
      </c>
      <c r="H18" s="236">
        <v>44227</v>
      </c>
      <c r="I18" s="237" t="s">
        <v>675</v>
      </c>
    </row>
    <row r="19" spans="1:10" s="116" customFormat="1" ht="51" x14ac:dyDescent="0.2">
      <c r="A19" s="31" t="s">
        <v>416</v>
      </c>
      <c r="B19" s="234" t="s">
        <v>658</v>
      </c>
      <c r="C19" s="234" t="s">
        <v>676</v>
      </c>
      <c r="D19" s="234" t="s">
        <v>753</v>
      </c>
      <c r="E19" s="234" t="s">
        <v>653</v>
      </c>
      <c r="F19" s="234" t="s">
        <v>754</v>
      </c>
      <c r="G19" s="235">
        <v>2020</v>
      </c>
      <c r="H19" s="236">
        <v>44227</v>
      </c>
      <c r="I19" s="237"/>
      <c r="J19" s="116" t="s">
        <v>677</v>
      </c>
    </row>
    <row r="20" spans="1:10" s="116" customFormat="1" ht="51" x14ac:dyDescent="0.2">
      <c r="A20" s="33" t="s">
        <v>417</v>
      </c>
      <c r="B20" s="234" t="s">
        <v>651</v>
      </c>
      <c r="C20" s="234" t="s">
        <v>755</v>
      </c>
      <c r="D20" s="234" t="s">
        <v>756</v>
      </c>
      <c r="E20" s="234" t="s">
        <v>653</v>
      </c>
      <c r="F20" s="234" t="s">
        <v>756</v>
      </c>
      <c r="G20" s="235" t="s">
        <v>653</v>
      </c>
      <c r="H20" s="236">
        <v>44227</v>
      </c>
      <c r="I20" s="237" t="s">
        <v>678</v>
      </c>
    </row>
    <row r="21" spans="1:10" s="116" customFormat="1" ht="34" x14ac:dyDescent="0.2">
      <c r="A21" s="31" t="s">
        <v>418</v>
      </c>
      <c r="B21" s="234" t="s">
        <v>651</v>
      </c>
      <c r="C21" s="234" t="s">
        <v>757</v>
      </c>
      <c r="D21" s="234" t="s">
        <v>758</v>
      </c>
      <c r="E21" s="234" t="s">
        <v>653</v>
      </c>
      <c r="F21" s="234" t="s">
        <v>758</v>
      </c>
      <c r="G21" s="235">
        <v>2021</v>
      </c>
      <c r="H21" s="236">
        <v>44227</v>
      </c>
      <c r="I21" s="237" t="s">
        <v>679</v>
      </c>
    </row>
    <row r="22" spans="1:10" s="116" customFormat="1" ht="68" x14ac:dyDescent="0.2">
      <c r="A22" s="33" t="s">
        <v>419</v>
      </c>
      <c r="B22" s="234" t="s">
        <v>650</v>
      </c>
      <c r="C22" s="234" t="s">
        <v>759</v>
      </c>
      <c r="D22" s="234" t="s">
        <v>760</v>
      </c>
      <c r="E22" s="234" t="s">
        <v>653</v>
      </c>
      <c r="F22" s="234" t="s">
        <v>761</v>
      </c>
      <c r="G22" s="235">
        <v>2006</v>
      </c>
      <c r="H22" s="236">
        <v>44227</v>
      </c>
      <c r="I22" s="237" t="s">
        <v>680</v>
      </c>
    </row>
    <row r="23" spans="1:10" s="116" customFormat="1" ht="34" x14ac:dyDescent="0.2">
      <c r="A23" s="31" t="s">
        <v>420</v>
      </c>
      <c r="B23" s="234" t="s">
        <v>650</v>
      </c>
      <c r="C23" s="234" t="s">
        <v>762</v>
      </c>
      <c r="D23" s="234" t="s">
        <v>763</v>
      </c>
      <c r="E23" s="234" t="s">
        <v>653</v>
      </c>
      <c r="F23" s="234" t="s">
        <v>764</v>
      </c>
      <c r="G23" s="235">
        <v>2010</v>
      </c>
      <c r="H23" s="236">
        <v>44227</v>
      </c>
      <c r="I23" s="237" t="s">
        <v>681</v>
      </c>
    </row>
    <row r="24" spans="1:10" s="116" customFormat="1" ht="51" x14ac:dyDescent="0.2">
      <c r="A24" s="33" t="s">
        <v>421</v>
      </c>
      <c r="B24" s="234" t="s">
        <v>658</v>
      </c>
      <c r="C24" s="234" t="s">
        <v>765</v>
      </c>
      <c r="D24" s="234" t="s">
        <v>766</v>
      </c>
      <c r="E24" s="234" t="s">
        <v>767</v>
      </c>
      <c r="F24" s="234" t="s">
        <v>768</v>
      </c>
      <c r="G24" s="235">
        <v>2019</v>
      </c>
      <c r="H24" s="236">
        <v>44227</v>
      </c>
      <c r="I24" s="237" t="s">
        <v>682</v>
      </c>
    </row>
    <row r="25" spans="1:10" s="116" customFormat="1" ht="34" x14ac:dyDescent="0.2">
      <c r="A25" s="31" t="s">
        <v>422</v>
      </c>
      <c r="B25" s="234" t="s">
        <v>651</v>
      </c>
      <c r="C25" s="234" t="s">
        <v>769</v>
      </c>
      <c r="D25" s="234" t="s">
        <v>770</v>
      </c>
      <c r="E25" s="234" t="s">
        <v>653</v>
      </c>
      <c r="F25" s="234" t="s">
        <v>770</v>
      </c>
      <c r="G25" s="235">
        <v>2015</v>
      </c>
      <c r="H25" s="236">
        <v>44227</v>
      </c>
      <c r="I25" s="237" t="s">
        <v>683</v>
      </c>
    </row>
    <row r="26" spans="1:10" s="116" customFormat="1" ht="85" x14ac:dyDescent="0.2">
      <c r="A26" s="33" t="s">
        <v>423</v>
      </c>
      <c r="B26" s="234" t="s">
        <v>658</v>
      </c>
      <c r="C26" s="234" t="s">
        <v>771</v>
      </c>
      <c r="D26" s="234" t="s">
        <v>772</v>
      </c>
      <c r="E26" s="234" t="s">
        <v>773</v>
      </c>
      <c r="F26" s="234" t="s">
        <v>774</v>
      </c>
      <c r="G26" s="235">
        <v>2002</v>
      </c>
      <c r="H26" s="236">
        <v>44227</v>
      </c>
      <c r="I26" s="237" t="s">
        <v>684</v>
      </c>
      <c r="J26" s="116" t="s">
        <v>685</v>
      </c>
    </row>
    <row r="27" spans="1:10" s="116" customFormat="1" ht="34" x14ac:dyDescent="0.2">
      <c r="A27" s="31" t="s">
        <v>424</v>
      </c>
      <c r="B27" s="234" t="s">
        <v>651</v>
      </c>
      <c r="C27" s="234" t="s">
        <v>775</v>
      </c>
      <c r="D27" s="234" t="s">
        <v>776</v>
      </c>
      <c r="E27" s="234" t="s">
        <v>653</v>
      </c>
      <c r="F27" s="234" t="s">
        <v>776</v>
      </c>
      <c r="G27" s="235" t="s">
        <v>653</v>
      </c>
      <c r="H27" s="236">
        <v>44227</v>
      </c>
      <c r="I27" s="237" t="s">
        <v>686</v>
      </c>
    </row>
    <row r="28" spans="1:10" s="116" customFormat="1" ht="34" x14ac:dyDescent="0.2">
      <c r="A28" s="33" t="s">
        <v>425</v>
      </c>
      <c r="B28" s="234" t="s">
        <v>651</v>
      </c>
      <c r="C28" s="234" t="s">
        <v>777</v>
      </c>
      <c r="D28" s="234" t="s">
        <v>778</v>
      </c>
      <c r="E28" s="234" t="s">
        <v>653</v>
      </c>
      <c r="F28" s="234" t="s">
        <v>779</v>
      </c>
      <c r="G28" s="235">
        <v>2019</v>
      </c>
      <c r="H28" s="236">
        <v>44227</v>
      </c>
      <c r="I28" s="237" t="s">
        <v>687</v>
      </c>
    </row>
    <row r="29" spans="1:10" s="116" customFormat="1" ht="51" x14ac:dyDescent="0.2">
      <c r="A29" s="31" t="s">
        <v>426</v>
      </c>
      <c r="B29" s="234" t="s">
        <v>651</v>
      </c>
      <c r="C29" s="234" t="s">
        <v>780</v>
      </c>
      <c r="D29" s="234" t="s">
        <v>758</v>
      </c>
      <c r="E29" s="234" t="s">
        <v>653</v>
      </c>
      <c r="F29" s="234" t="s">
        <v>758</v>
      </c>
      <c r="G29" s="235">
        <v>2019</v>
      </c>
      <c r="H29" s="236">
        <v>44227</v>
      </c>
      <c r="I29" s="237" t="s">
        <v>688</v>
      </c>
    </row>
    <row r="30" spans="1:10" s="116" customFormat="1" ht="34" x14ac:dyDescent="0.2">
      <c r="A30" s="33" t="s">
        <v>427</v>
      </c>
      <c r="B30" s="234" t="s">
        <v>651</v>
      </c>
      <c r="C30" s="234" t="s">
        <v>781</v>
      </c>
      <c r="D30" s="234" t="s">
        <v>776</v>
      </c>
      <c r="E30" s="234" t="s">
        <v>653</v>
      </c>
      <c r="F30" s="234" t="s">
        <v>776</v>
      </c>
      <c r="G30" s="235" t="s">
        <v>653</v>
      </c>
      <c r="H30" s="236">
        <v>44227</v>
      </c>
      <c r="I30" s="237" t="s">
        <v>689</v>
      </c>
    </row>
    <row r="31" spans="1:10" s="116" customFormat="1" ht="51" x14ac:dyDescent="0.2">
      <c r="A31" s="31" t="s">
        <v>428</v>
      </c>
      <c r="B31" s="234" t="s">
        <v>658</v>
      </c>
      <c r="C31" s="234" t="s">
        <v>690</v>
      </c>
      <c r="D31" s="234" t="s">
        <v>782</v>
      </c>
      <c r="E31" s="234" t="s">
        <v>653</v>
      </c>
      <c r="F31" s="234" t="s">
        <v>783</v>
      </c>
      <c r="G31" s="235">
        <v>2018</v>
      </c>
      <c r="H31" s="236">
        <v>44227</v>
      </c>
      <c r="I31" s="237"/>
    </row>
    <row r="32" spans="1:10" s="116" customFormat="1" ht="51" x14ac:dyDescent="0.2">
      <c r="A32" s="33" t="s">
        <v>429</v>
      </c>
      <c r="B32" s="234" t="s">
        <v>651</v>
      </c>
      <c r="C32" s="234" t="s">
        <v>784</v>
      </c>
      <c r="D32" s="234" t="s">
        <v>776</v>
      </c>
      <c r="E32" s="234" t="s">
        <v>653</v>
      </c>
      <c r="F32" s="234" t="s">
        <v>776</v>
      </c>
      <c r="G32" s="235" t="s">
        <v>653</v>
      </c>
      <c r="H32" s="236">
        <v>44227</v>
      </c>
      <c r="I32" s="237" t="s">
        <v>691</v>
      </c>
    </row>
    <row r="33" spans="1:9" s="116" customFormat="1" ht="34" x14ac:dyDescent="0.2">
      <c r="A33" s="31" t="s">
        <v>430</v>
      </c>
      <c r="B33" s="234" t="s">
        <v>650</v>
      </c>
      <c r="C33" s="234" t="s">
        <v>785</v>
      </c>
      <c r="D33" s="234" t="s">
        <v>786</v>
      </c>
      <c r="E33" s="234" t="s">
        <v>653</v>
      </c>
      <c r="F33" s="234" t="s">
        <v>786</v>
      </c>
      <c r="G33" s="235">
        <v>2015</v>
      </c>
      <c r="H33" s="236">
        <v>44227</v>
      </c>
      <c r="I33" s="237" t="s">
        <v>692</v>
      </c>
    </row>
    <row r="34" spans="1:9" s="116" customFormat="1" ht="34" x14ac:dyDescent="0.2">
      <c r="A34" s="33" t="s">
        <v>431</v>
      </c>
      <c r="B34" s="234" t="s">
        <v>651</v>
      </c>
      <c r="C34" s="234" t="s">
        <v>787</v>
      </c>
      <c r="D34" s="234" t="s">
        <v>776</v>
      </c>
      <c r="E34" s="234" t="s">
        <v>653</v>
      </c>
      <c r="F34" s="234" t="s">
        <v>776</v>
      </c>
      <c r="G34" s="235" t="s">
        <v>653</v>
      </c>
      <c r="H34" s="236">
        <v>44227</v>
      </c>
      <c r="I34" s="237" t="s">
        <v>693</v>
      </c>
    </row>
    <row r="35" spans="1:9" ht="17" x14ac:dyDescent="0.2">
      <c r="A35" s="17" t="s">
        <v>432</v>
      </c>
      <c r="B35" s="234" t="s">
        <v>694</v>
      </c>
      <c r="C35" s="237" t="s">
        <v>788</v>
      </c>
      <c r="D35" s="234" t="s">
        <v>653</v>
      </c>
      <c r="E35" s="234" t="s">
        <v>653</v>
      </c>
      <c r="F35" s="237" t="s">
        <v>789</v>
      </c>
      <c r="G35" s="238">
        <v>2014</v>
      </c>
      <c r="H35" s="236">
        <v>44227</v>
      </c>
      <c r="I35" s="237"/>
    </row>
    <row r="36" spans="1:9" ht="17" x14ac:dyDescent="0.2">
      <c r="A36" s="20" t="s">
        <v>433</v>
      </c>
      <c r="B36" s="234" t="s">
        <v>658</v>
      </c>
      <c r="C36" s="237" t="s">
        <v>790</v>
      </c>
      <c r="D36" s="237" t="s">
        <v>791</v>
      </c>
      <c r="E36" s="237" t="s">
        <v>792</v>
      </c>
      <c r="F36" s="237" t="s">
        <v>793</v>
      </c>
      <c r="G36" s="238">
        <v>2006</v>
      </c>
      <c r="H36" s="236">
        <v>44227</v>
      </c>
      <c r="I36" s="237" t="s">
        <v>695</v>
      </c>
    </row>
    <row r="37" spans="1:9" ht="51" x14ac:dyDescent="0.2">
      <c r="A37" s="17" t="s">
        <v>434</v>
      </c>
      <c r="B37" s="234" t="s">
        <v>650</v>
      </c>
      <c r="C37" s="234" t="s">
        <v>794</v>
      </c>
      <c r="D37" s="237" t="s">
        <v>795</v>
      </c>
      <c r="E37" s="234" t="s">
        <v>653</v>
      </c>
      <c r="F37" s="237" t="s">
        <v>795</v>
      </c>
      <c r="G37" s="238">
        <v>2019</v>
      </c>
      <c r="H37" s="236">
        <v>44227</v>
      </c>
      <c r="I37" s="237" t="s">
        <v>696</v>
      </c>
    </row>
    <row r="38" spans="1:9" ht="17" x14ac:dyDescent="0.2">
      <c r="A38" s="20" t="s">
        <v>435</v>
      </c>
      <c r="B38" s="234" t="s">
        <v>651</v>
      </c>
      <c r="C38" s="237" t="s">
        <v>796</v>
      </c>
      <c r="D38" s="237" t="s">
        <v>748</v>
      </c>
      <c r="E38" s="234" t="s">
        <v>653</v>
      </c>
      <c r="F38" s="237" t="s">
        <v>797</v>
      </c>
      <c r="G38" s="238">
        <v>2019</v>
      </c>
      <c r="H38" s="236">
        <v>44227</v>
      </c>
      <c r="I38" s="237" t="s">
        <v>697</v>
      </c>
    </row>
    <row r="39" spans="1:9" ht="17" x14ac:dyDescent="0.2">
      <c r="A39" s="17" t="s">
        <v>436</v>
      </c>
      <c r="B39" s="234" t="s">
        <v>650</v>
      </c>
      <c r="C39" s="237" t="s">
        <v>798</v>
      </c>
      <c r="D39" s="237" t="s">
        <v>799</v>
      </c>
      <c r="E39" s="234" t="s">
        <v>800</v>
      </c>
      <c r="F39" s="237" t="s">
        <v>799</v>
      </c>
      <c r="G39" s="238">
        <v>2007</v>
      </c>
      <c r="H39" s="236">
        <v>44227</v>
      </c>
      <c r="I39" s="237" t="s">
        <v>699</v>
      </c>
    </row>
    <row r="40" spans="1:9" ht="17" x14ac:dyDescent="0.2">
      <c r="A40" s="20" t="s">
        <v>437</v>
      </c>
      <c r="B40" s="234" t="s">
        <v>651</v>
      </c>
      <c r="C40" s="237" t="s">
        <v>801</v>
      </c>
      <c r="D40" s="237" t="s">
        <v>758</v>
      </c>
      <c r="E40" s="234" t="s">
        <v>653</v>
      </c>
      <c r="F40" s="237" t="s">
        <v>758</v>
      </c>
      <c r="G40" s="238" t="s">
        <v>653</v>
      </c>
      <c r="H40" s="236">
        <v>44227</v>
      </c>
      <c r="I40" s="237" t="s">
        <v>700</v>
      </c>
    </row>
    <row r="41" spans="1:9" ht="34" x14ac:dyDescent="0.2">
      <c r="A41" s="17" t="s">
        <v>438</v>
      </c>
      <c r="B41" s="120" t="s">
        <v>650</v>
      </c>
      <c r="C41" s="120" t="s">
        <v>705</v>
      </c>
      <c r="D41" s="121" t="s">
        <v>706</v>
      </c>
      <c r="E41" s="121" t="s">
        <v>653</v>
      </c>
      <c r="F41" s="121" t="s">
        <v>706</v>
      </c>
      <c r="G41" s="123">
        <v>2014</v>
      </c>
      <c r="H41" s="233">
        <v>44198</v>
      </c>
      <c r="I41" s="121" t="s">
        <v>704</v>
      </c>
    </row>
    <row r="42" spans="1:9" ht="17" x14ac:dyDescent="0.2">
      <c r="A42" s="20" t="s">
        <v>439</v>
      </c>
      <c r="B42" s="120" t="s">
        <v>651</v>
      </c>
      <c r="C42" s="121" t="s">
        <v>708</v>
      </c>
      <c r="D42" s="121" t="s">
        <v>709</v>
      </c>
      <c r="E42" s="121" t="s">
        <v>653</v>
      </c>
      <c r="F42" s="121" t="s">
        <v>710</v>
      </c>
      <c r="G42" s="123">
        <v>2019</v>
      </c>
      <c r="H42" s="233">
        <v>44198</v>
      </c>
      <c r="I42" s="121" t="s">
        <v>707</v>
      </c>
    </row>
    <row r="43" spans="1:9" ht="34" x14ac:dyDescent="0.2">
      <c r="A43" s="17" t="s">
        <v>440</v>
      </c>
      <c r="B43" s="120" t="s">
        <v>658</v>
      </c>
      <c r="C43" s="120" t="s">
        <v>711</v>
      </c>
      <c r="D43" s="121" t="s">
        <v>712</v>
      </c>
      <c r="E43" s="121" t="s">
        <v>653</v>
      </c>
      <c r="F43" s="121" t="s">
        <v>802</v>
      </c>
      <c r="G43" s="123">
        <v>2020</v>
      </c>
      <c r="H43" s="233">
        <v>44198</v>
      </c>
      <c r="I43" s="121" t="s">
        <v>713</v>
      </c>
    </row>
    <row r="44" spans="1:9" ht="34" x14ac:dyDescent="0.2">
      <c r="A44" s="20" t="s">
        <v>441</v>
      </c>
      <c r="B44" s="120" t="s">
        <v>651</v>
      </c>
      <c r="C44" s="239" t="s">
        <v>804</v>
      </c>
      <c r="D44" s="240" t="s">
        <v>805</v>
      </c>
      <c r="E44" s="121" t="s">
        <v>653</v>
      </c>
      <c r="F44" s="240" t="s">
        <v>805</v>
      </c>
      <c r="G44" s="121">
        <v>2018</v>
      </c>
      <c r="H44" s="233">
        <v>44198</v>
      </c>
      <c r="I44" s="121" t="s">
        <v>803</v>
      </c>
    </row>
    <row r="45" spans="1:9" ht="17" x14ac:dyDescent="0.2">
      <c r="A45" s="180" t="s">
        <v>495</v>
      </c>
      <c r="B45" s="120" t="s">
        <v>651</v>
      </c>
      <c r="C45" s="121" t="s">
        <v>807</v>
      </c>
      <c r="D45" s="121" t="s">
        <v>808</v>
      </c>
      <c r="E45" s="121" t="s">
        <v>653</v>
      </c>
      <c r="F45" s="121" t="s">
        <v>808</v>
      </c>
      <c r="G45" s="121" t="s">
        <v>653</v>
      </c>
      <c r="H45" s="233">
        <v>44198</v>
      </c>
      <c r="I45" s="121" t="s">
        <v>806</v>
      </c>
    </row>
    <row r="46" spans="1:9" ht="17" x14ac:dyDescent="0.2">
      <c r="A46" s="179" t="s">
        <v>496</v>
      </c>
      <c r="B46" s="120" t="s">
        <v>651</v>
      </c>
      <c r="C46" s="121" t="s">
        <v>847</v>
      </c>
      <c r="D46" s="121" t="s">
        <v>850</v>
      </c>
      <c r="E46" s="121" t="s">
        <v>849</v>
      </c>
      <c r="F46" s="121" t="s">
        <v>848</v>
      </c>
      <c r="G46" s="121">
        <v>2014</v>
      </c>
      <c r="H46" s="248">
        <v>44245</v>
      </c>
      <c r="I46" s="121" t="s">
        <v>810</v>
      </c>
    </row>
    <row r="47" spans="1:9" ht="34" x14ac:dyDescent="0.2">
      <c r="A47" s="180" t="s">
        <v>497</v>
      </c>
      <c r="B47" s="120" t="s">
        <v>813</v>
      </c>
      <c r="C47" s="120" t="s">
        <v>851</v>
      </c>
      <c r="D47" s="121" t="s">
        <v>853</v>
      </c>
      <c r="E47" s="121" t="s">
        <v>653</v>
      </c>
      <c r="F47" s="121" t="s">
        <v>852</v>
      </c>
      <c r="G47" s="121">
        <v>2000</v>
      </c>
      <c r="H47" s="248">
        <v>44245</v>
      </c>
      <c r="I47" s="121" t="s">
        <v>814</v>
      </c>
    </row>
    <row r="48" spans="1:9" ht="17" x14ac:dyDescent="0.2">
      <c r="A48" s="179" t="s">
        <v>498</v>
      </c>
      <c r="B48" s="120" t="s">
        <v>658</v>
      </c>
      <c r="C48" s="121" t="s">
        <v>854</v>
      </c>
      <c r="D48" s="121" t="s">
        <v>855</v>
      </c>
      <c r="E48" s="121" t="s">
        <v>856</v>
      </c>
      <c r="F48" s="121" t="s">
        <v>857</v>
      </c>
      <c r="G48" s="121">
        <v>2013</v>
      </c>
      <c r="H48" s="248">
        <v>44245</v>
      </c>
      <c r="I48" s="121" t="s">
        <v>817</v>
      </c>
    </row>
    <row r="49" spans="1:9" ht="17" x14ac:dyDescent="0.2">
      <c r="A49" s="180" t="s">
        <v>499</v>
      </c>
      <c r="B49" s="120" t="s">
        <v>658</v>
      </c>
      <c r="C49" s="121" t="s">
        <v>859</v>
      </c>
      <c r="D49" s="121" t="s">
        <v>858</v>
      </c>
      <c r="E49" s="121" t="s">
        <v>860</v>
      </c>
      <c r="F49" s="121" t="s">
        <v>861</v>
      </c>
      <c r="G49" s="121">
        <v>2013</v>
      </c>
      <c r="H49" s="248">
        <v>44245</v>
      </c>
      <c r="I49" s="121" t="s">
        <v>824</v>
      </c>
    </row>
    <row r="50" spans="1:9" ht="34" x14ac:dyDescent="0.2">
      <c r="A50" s="179" t="s">
        <v>500</v>
      </c>
      <c r="B50" s="120" t="s">
        <v>650</v>
      </c>
      <c r="C50" s="120" t="s">
        <v>863</v>
      </c>
      <c r="D50" s="121" t="s">
        <v>770</v>
      </c>
      <c r="E50" s="121" t="s">
        <v>653</v>
      </c>
      <c r="F50" s="121" t="s">
        <v>770</v>
      </c>
      <c r="G50" s="121">
        <v>2003</v>
      </c>
      <c r="H50" s="248">
        <v>44245</v>
      </c>
      <c r="I50" s="121" t="s">
        <v>830</v>
      </c>
    </row>
    <row r="51" spans="1:9" ht="17" x14ac:dyDescent="0.2">
      <c r="A51" s="180" t="s">
        <v>501</v>
      </c>
      <c r="B51" s="120" t="s">
        <v>650</v>
      </c>
      <c r="C51" s="121" t="s">
        <v>862</v>
      </c>
      <c r="D51" s="121" t="s">
        <v>770</v>
      </c>
      <c r="E51" s="121" t="s">
        <v>653</v>
      </c>
      <c r="F51" s="121" t="s">
        <v>770</v>
      </c>
      <c r="G51" s="121">
        <v>2014</v>
      </c>
      <c r="H51" s="248">
        <v>44245</v>
      </c>
      <c r="I51" s="121" t="s">
        <v>833</v>
      </c>
    </row>
    <row r="52" spans="1:9" ht="153" x14ac:dyDescent="0.2">
      <c r="A52" s="179" t="s">
        <v>502</v>
      </c>
      <c r="B52" s="120" t="s">
        <v>813</v>
      </c>
      <c r="C52" s="121" t="s">
        <v>842</v>
      </c>
      <c r="D52" s="120" t="s">
        <v>874</v>
      </c>
      <c r="E52" s="121" t="s">
        <v>653</v>
      </c>
      <c r="F52" s="121" t="s">
        <v>864</v>
      </c>
      <c r="G52" s="121">
        <v>2020</v>
      </c>
      <c r="H52" s="248">
        <v>44245</v>
      </c>
      <c r="I52" s="121" t="s">
        <v>875</v>
      </c>
    </row>
    <row r="53" spans="1:9" ht="17" x14ac:dyDescent="0.2">
      <c r="A53" s="180" t="s">
        <v>503</v>
      </c>
      <c r="B53" s="120" t="s">
        <v>651</v>
      </c>
      <c r="C53" s="121" t="s">
        <v>865</v>
      </c>
      <c r="D53" s="121" t="s">
        <v>866</v>
      </c>
      <c r="E53" s="121" t="s">
        <v>653</v>
      </c>
      <c r="F53" s="121" t="s">
        <v>867</v>
      </c>
      <c r="G53" s="121">
        <v>2018</v>
      </c>
      <c r="H53" s="248">
        <v>44245</v>
      </c>
      <c r="I53" s="121" t="s">
        <v>843</v>
      </c>
    </row>
    <row r="54" spans="1:9" ht="17" x14ac:dyDescent="0.2">
      <c r="A54" s="179" t="s">
        <v>504</v>
      </c>
      <c r="B54" s="120" t="s">
        <v>651</v>
      </c>
      <c r="C54" s="121" t="s">
        <v>868</v>
      </c>
      <c r="D54" s="121" t="s">
        <v>872</v>
      </c>
      <c r="E54" s="121" t="s">
        <v>653</v>
      </c>
      <c r="F54" s="121" t="s">
        <v>873</v>
      </c>
      <c r="G54" s="121">
        <v>2018</v>
      </c>
      <c r="H54" s="248">
        <v>44245</v>
      </c>
      <c r="I54" s="121" t="s">
        <v>844</v>
      </c>
    </row>
    <row r="55" spans="1:9" ht="17" x14ac:dyDescent="0.2">
      <c r="A55" s="180" t="s">
        <v>505</v>
      </c>
      <c r="B55" s="120" t="s">
        <v>651</v>
      </c>
      <c r="C55" s="121" t="s">
        <v>869</v>
      </c>
      <c r="D55" s="121" t="s">
        <v>870</v>
      </c>
      <c r="E55" s="121" t="s">
        <v>653</v>
      </c>
      <c r="F55" s="121" t="s">
        <v>871</v>
      </c>
      <c r="G55" s="121">
        <v>2019</v>
      </c>
      <c r="H55" s="248">
        <v>44245</v>
      </c>
      <c r="I55" s="121" t="s">
        <v>845</v>
      </c>
    </row>
    <row r="56" spans="1:9" ht="17" x14ac:dyDescent="0.2">
      <c r="A56" s="179" t="s">
        <v>506</v>
      </c>
      <c r="B56" s="120" t="s">
        <v>651</v>
      </c>
      <c r="C56" s="121" t="s">
        <v>877</v>
      </c>
      <c r="D56" s="121" t="s">
        <v>748</v>
      </c>
      <c r="E56" s="121" t="s">
        <v>653</v>
      </c>
      <c r="F56" s="121" t="s">
        <v>797</v>
      </c>
      <c r="G56" s="121">
        <v>2020</v>
      </c>
      <c r="H56" s="248">
        <v>44245</v>
      </c>
      <c r="I56" s="121" t="s">
        <v>876</v>
      </c>
    </row>
    <row r="57" spans="1:9" ht="17" x14ac:dyDescent="0.2">
      <c r="A57" s="180" t="s">
        <v>507</v>
      </c>
      <c r="B57" s="120" t="s">
        <v>651</v>
      </c>
      <c r="C57" s="121" t="s">
        <v>879</v>
      </c>
      <c r="D57" s="121" t="s">
        <v>748</v>
      </c>
      <c r="E57" s="121" t="s">
        <v>653</v>
      </c>
      <c r="F57" s="121" t="s">
        <v>797</v>
      </c>
      <c r="G57" s="121">
        <v>2020</v>
      </c>
      <c r="H57" s="248">
        <v>44245</v>
      </c>
      <c r="I57" s="121" t="s">
        <v>878</v>
      </c>
    </row>
    <row r="58" spans="1:9" ht="17" x14ac:dyDescent="0.2">
      <c r="A58" s="179" t="s">
        <v>508</v>
      </c>
      <c r="B58" s="120" t="s">
        <v>651</v>
      </c>
      <c r="C58" s="121" t="s">
        <v>881</v>
      </c>
      <c r="D58" s="121" t="s">
        <v>748</v>
      </c>
      <c r="E58" s="121" t="s">
        <v>653</v>
      </c>
      <c r="F58" s="121" t="s">
        <v>797</v>
      </c>
      <c r="G58" s="121">
        <v>2020</v>
      </c>
      <c r="H58" s="248">
        <v>44245</v>
      </c>
      <c r="I58" s="121" t="s">
        <v>880</v>
      </c>
    </row>
    <row r="59" spans="1:9" ht="17" x14ac:dyDescent="0.2">
      <c r="A59" s="180" t="s">
        <v>509</v>
      </c>
      <c r="B59" s="120" t="s">
        <v>651</v>
      </c>
      <c r="C59" s="121" t="s">
        <v>883</v>
      </c>
      <c r="D59" s="121" t="s">
        <v>885</v>
      </c>
      <c r="E59" s="121" t="s">
        <v>653</v>
      </c>
      <c r="F59" s="121" t="s">
        <v>884</v>
      </c>
      <c r="G59" s="121">
        <v>2020</v>
      </c>
      <c r="H59" s="248">
        <v>44245</v>
      </c>
      <c r="I59" s="121" t="s">
        <v>882</v>
      </c>
    </row>
    <row r="60" spans="1:9" x14ac:dyDescent="0.2">
      <c r="A60" s="179" t="s">
        <v>510</v>
      </c>
      <c r="B60" s="120"/>
      <c r="C60" s="121"/>
      <c r="D60" s="121"/>
      <c r="E60" s="121"/>
      <c r="F60" s="121"/>
      <c r="G60" s="121"/>
      <c r="H60" s="121"/>
      <c r="I60" s="121"/>
    </row>
    <row r="61" spans="1:9" x14ac:dyDescent="0.2">
      <c r="A61" s="180" t="s">
        <v>511</v>
      </c>
      <c r="B61" s="120"/>
      <c r="C61" s="121"/>
      <c r="D61" s="121"/>
      <c r="E61" s="121"/>
      <c r="F61" s="121"/>
      <c r="G61" s="121"/>
      <c r="H61" s="121"/>
      <c r="I61" s="121"/>
    </row>
    <row r="62" spans="1:9" x14ac:dyDescent="0.2">
      <c r="A62" s="179" t="s">
        <v>512</v>
      </c>
      <c r="B62" s="120"/>
      <c r="C62" s="121"/>
      <c r="D62" s="121"/>
      <c r="E62" s="121"/>
      <c r="F62" s="121"/>
      <c r="G62" s="121"/>
      <c r="H62" s="121"/>
      <c r="I62" s="121"/>
    </row>
    <row r="63" spans="1:9" x14ac:dyDescent="0.2">
      <c r="A63" s="180" t="s">
        <v>513</v>
      </c>
      <c r="B63" s="120"/>
      <c r="C63" s="121"/>
      <c r="D63" s="121"/>
      <c r="E63" s="121"/>
      <c r="F63" s="121"/>
      <c r="G63" s="121"/>
      <c r="H63" s="121"/>
      <c r="I63" s="121"/>
    </row>
    <row r="64" spans="1:9" x14ac:dyDescent="0.2">
      <c r="A64" s="179"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4" activePane="bottomRight" state="frozenSplit"/>
      <selection activeCell="I2" sqref="I1:O1048576"/>
      <selection pane="topRight" activeCell="I2" sqref="I1:O1048576"/>
      <selection pane="bottomLeft" activeCell="I2" sqref="I1:O1048576"/>
      <selection pane="bottomRight" activeCell="I1" sqref="C1:I1048576"/>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Material recovery</v>
      </c>
    </row>
    <row r="3" spans="1:10" s="146" customFormat="1" ht="31" customHeight="1" x14ac:dyDescent="0.2">
      <c r="A3" s="280" t="s">
        <v>87</v>
      </c>
      <c r="B3" s="281"/>
      <c r="C3" s="281"/>
      <c r="D3" s="281"/>
      <c r="E3" s="281"/>
      <c r="F3" s="281"/>
      <c r="G3" s="281"/>
      <c r="H3" s="281"/>
      <c r="I3" s="281"/>
      <c r="J3" s="281"/>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2</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1">
        <f>SUMIF('Goal Risk Assessment'!$J$5:$J$252,$A6,'Goal Risk Assessment'!K$5:K$252)</f>
        <v>0</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4</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2">
        <f>SUMIF('Goal Risk Assessment'!$J$5:$J$252,$A10,'Goal Risk Assessment'!K$5:K$252)</f>
        <v>2</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2">
        <f>SUMIF('Goal Risk Assessment'!$J$5:$J$252,$A12,'Goal Risk Assessment'!K$5:K$252)</f>
        <v>1</v>
      </c>
      <c r="D12" s="232">
        <f>SUMIF('Goal Risk Assessment'!$J$5:$J$252,$A12,'Goal Risk Assessment'!L$5:L$252)</f>
        <v>0</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1</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2">
        <f>SUMIF('Goal Risk Assessment'!$J$5:$J$252,$A14,'Goal Risk Assessment'!K$5:K$252)</f>
        <v>5</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3</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2">
        <f>SUMIF('Goal Risk Assessment'!$J$5:$J$252,$A16,'Goal Risk Assessment'!K$5:K$252)</f>
        <v>3</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2</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High</v>
      </c>
    </row>
    <row r="18" spans="1:10" ht="22" customHeight="1" x14ac:dyDescent="0.2">
      <c r="A18" s="57" t="s">
        <v>15</v>
      </c>
      <c r="B18" s="153" t="s">
        <v>80</v>
      </c>
      <c r="C18" s="232">
        <f>SUMIF('Goal Risk Assessment'!$J$5:$J$252,$A18,'Goal Risk Assessment'!K$5:K$252)</f>
        <v>9</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Low</v>
      </c>
    </row>
    <row r="20" spans="1:10" ht="22" customHeight="1" x14ac:dyDescent="0.2">
      <c r="A20" s="57" t="s">
        <v>17</v>
      </c>
      <c r="B20" s="153"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 customHeight="1" x14ac:dyDescent="0.2">
      <c r="A21" s="62" t="s">
        <v>18</v>
      </c>
      <c r="B21" s="151" t="s">
        <v>82</v>
      </c>
      <c r="C21" s="152">
        <f>SUMIF('Goal Risk Assessment'!$J$5:$J$252,$A21,'Goal Risk Assessment'!K$5:K$252)</f>
        <v>0</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Moderate</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2</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sRx2q7Jb+U/9U1NGN74t2irpxaQ4jDb9vEcaXQMGLWe3IhscQASnfINIMxtShfBstN9g8IYBaky5l0Ag+ILxgA==" saltValue="Xv9QPKT2QoXBVByP4n4Eh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2021-02-26T18:07:13Z</dcterms:modified>
</cp:coreProperties>
</file>