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Energy generation/"/>
    </mc:Choice>
  </mc:AlternateContent>
  <xr:revisionPtr revIDLastSave="0" documentId="13_ncr:1_{7F2A4712-D0C2-C54D-B566-E897057AF567}" xr6:coauthVersionLast="46" xr6:coauthVersionMax="46" xr10:uidLastSave="{00000000-0000-0000-0000-000000000000}"/>
  <bookViews>
    <workbookView xWindow="0" yWindow="460" windowWidth="28800" windowHeight="1658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2" i="9" l="1"/>
  <c r="N52" i="9"/>
  <c r="M52" i="9"/>
  <c r="L52" i="9"/>
  <c r="K52" i="9"/>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G6" i="6" s="1"/>
  <c r="O14" i="9"/>
  <c r="F6" i="6" s="1"/>
  <c r="O13" i="9"/>
  <c r="P13" i="9"/>
  <c r="Q13" i="9"/>
  <c r="R13" i="9"/>
  <c r="O7" i="9"/>
  <c r="P7" i="9"/>
  <c r="Q7" i="9"/>
  <c r="R7" i="9"/>
  <c r="O8" i="9"/>
  <c r="P8" i="9"/>
  <c r="Q8" i="9"/>
  <c r="R8"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27" i="6" l="1"/>
  <c r="G27" i="6"/>
  <c r="F27" i="6"/>
  <c r="I27" i="6"/>
  <c r="I23" i="6"/>
  <c r="H23" i="6"/>
  <c r="G23" i="6"/>
  <c r="F23" i="6"/>
  <c r="H22" i="6"/>
  <c r="G22" i="6"/>
  <c r="F22" i="6"/>
  <c r="I22" i="6"/>
  <c r="G21" i="6"/>
  <c r="F21" i="6"/>
  <c r="I21" i="6"/>
  <c r="H21" i="6"/>
  <c r="O175" i="9"/>
  <c r="R175" i="9"/>
  <c r="Q175" i="9"/>
  <c r="P175" i="9"/>
  <c r="F15" i="6"/>
  <c r="H15" i="6"/>
  <c r="G15" i="6"/>
  <c r="I15" i="6"/>
  <c r="G14" i="6"/>
  <c r="F14" i="6"/>
  <c r="I14" i="6"/>
  <c r="H14" i="6"/>
  <c r="I11" i="6"/>
  <c r="H11" i="6"/>
  <c r="G11" i="6"/>
  <c r="F11" i="6"/>
  <c r="I8" i="6"/>
  <c r="H8" i="6"/>
  <c r="G8" i="6"/>
  <c r="F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K163"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8" i="9"/>
  <c r="M8" i="9"/>
  <c r="L8" i="9"/>
  <c r="K8" i="9"/>
  <c r="N7" i="9"/>
  <c r="M7" i="9"/>
  <c r="L7" i="9"/>
  <c r="K7" i="9"/>
  <c r="N6" i="9"/>
  <c r="M6" i="9"/>
  <c r="L6" i="9"/>
  <c r="K6" i="9"/>
  <c r="N5" i="9"/>
  <c r="M5" i="9"/>
  <c r="E5" i="6" s="1"/>
  <c r="L5" i="9"/>
  <c r="D5" i="6" s="1"/>
  <c r="K5" i="9"/>
  <c r="B1" i="9"/>
  <c r="N224" i="9" l="1"/>
  <c r="Q224" i="9"/>
  <c r="R224" i="9"/>
  <c r="O224" i="9"/>
  <c r="P224" i="9"/>
  <c r="D27" i="6"/>
  <c r="E27" i="6"/>
  <c r="N223" i="9"/>
  <c r="Q223" i="9"/>
  <c r="R223" i="9"/>
  <c r="O223" i="9"/>
  <c r="P223" i="9"/>
  <c r="C27" i="6"/>
  <c r="C25" i="6"/>
  <c r="D25" i="6"/>
  <c r="E25" i="6"/>
  <c r="L242" i="9"/>
  <c r="O242" i="9"/>
  <c r="P242" i="9"/>
  <c r="Q242" i="9"/>
  <c r="R242" i="9"/>
  <c r="C23" i="6"/>
  <c r="D23" i="6"/>
  <c r="E23" i="6"/>
  <c r="C22" i="6"/>
  <c r="D22" i="6"/>
  <c r="E22" i="6"/>
  <c r="M180" i="9"/>
  <c r="Q180" i="9"/>
  <c r="R180" i="9"/>
  <c r="O180" i="9"/>
  <c r="P180" i="9"/>
  <c r="N227" i="9"/>
  <c r="Q227" i="9"/>
  <c r="R227" i="9"/>
  <c r="O227" i="9"/>
  <c r="P227" i="9"/>
  <c r="Q181" i="9"/>
  <c r="R181" i="9"/>
  <c r="O181" i="9"/>
  <c r="P181" i="9"/>
  <c r="M182" i="9"/>
  <c r="Q182" i="9"/>
  <c r="R182" i="9"/>
  <c r="O182" i="9"/>
  <c r="P182" i="9"/>
  <c r="N163" i="9"/>
  <c r="Q163" i="9"/>
  <c r="R163" i="9"/>
  <c r="O163" i="9"/>
  <c r="P163" i="9"/>
  <c r="Q179" i="9"/>
  <c r="R179" i="9"/>
  <c r="O179" i="9"/>
  <c r="P179" i="9"/>
  <c r="Q183" i="9"/>
  <c r="R183" i="9"/>
  <c r="O183" i="9"/>
  <c r="P183" i="9"/>
  <c r="M178" i="9"/>
  <c r="Q178" i="9"/>
  <c r="R178" i="9"/>
  <c r="O178" i="9"/>
  <c r="P178" i="9"/>
  <c r="Q177" i="9"/>
  <c r="R177" i="9"/>
  <c r="O177" i="9"/>
  <c r="P177" i="9"/>
  <c r="M176" i="9"/>
  <c r="Q176" i="9"/>
  <c r="R176" i="9"/>
  <c r="O176" i="9"/>
  <c r="P176" i="9"/>
  <c r="C21" i="6"/>
  <c r="D21" i="6"/>
  <c r="E21" i="6"/>
  <c r="M184" i="9"/>
  <c r="P184" i="9"/>
  <c r="Q184" i="9"/>
  <c r="R184" i="9"/>
  <c r="O184" i="9"/>
  <c r="P164" i="9"/>
  <c r="G19" i="6" s="1"/>
  <c r="Q164" i="9"/>
  <c r="H19" i="6" s="1"/>
  <c r="R164" i="9"/>
  <c r="I19" i="6" s="1"/>
  <c r="O164" i="9"/>
  <c r="P174" i="9"/>
  <c r="Q174" i="9"/>
  <c r="R174" i="9"/>
  <c r="O174" i="9"/>
  <c r="M173" i="9"/>
  <c r="P173" i="9"/>
  <c r="Q173" i="9"/>
  <c r="R173" i="9"/>
  <c r="O173" i="9"/>
  <c r="P172" i="9"/>
  <c r="Q172" i="9"/>
  <c r="R172" i="9"/>
  <c r="O172" i="9"/>
  <c r="N171" i="9"/>
  <c r="P171" i="9"/>
  <c r="Q171" i="9"/>
  <c r="R171" i="9"/>
  <c r="O171" i="9"/>
  <c r="P170" i="9"/>
  <c r="Q170" i="9"/>
  <c r="R170" i="9"/>
  <c r="O170" i="9"/>
  <c r="N169" i="9"/>
  <c r="R169" i="9"/>
  <c r="O169" i="9"/>
  <c r="P169" i="9"/>
  <c r="Q169" i="9"/>
  <c r="N147" i="9"/>
  <c r="R147" i="9"/>
  <c r="O147" i="9"/>
  <c r="P147" i="9"/>
  <c r="Q147" i="9"/>
  <c r="N151" i="9"/>
  <c r="R151" i="9"/>
  <c r="O151" i="9"/>
  <c r="P151" i="9"/>
  <c r="Q151" i="9"/>
  <c r="L151" i="9"/>
  <c r="R125" i="9"/>
  <c r="O125" i="9"/>
  <c r="P125" i="9"/>
  <c r="Q125" i="9"/>
  <c r="N126" i="9"/>
  <c r="R126" i="9"/>
  <c r="O126" i="9"/>
  <c r="P126" i="9"/>
  <c r="Q126" i="9"/>
  <c r="N124" i="9"/>
  <c r="R124" i="9"/>
  <c r="Q124" i="9"/>
  <c r="O124" i="9"/>
  <c r="P124" i="9"/>
  <c r="N122" i="9"/>
  <c r="R122" i="9"/>
  <c r="O122" i="9"/>
  <c r="P122" i="9"/>
  <c r="Q122" i="9"/>
  <c r="M146" i="9"/>
  <c r="R146" i="9"/>
  <c r="O146" i="9"/>
  <c r="P146" i="9"/>
  <c r="Q146" i="9"/>
  <c r="N132" i="9"/>
  <c r="Q132" i="9"/>
  <c r="H17" i="6" s="1"/>
  <c r="R132" i="9"/>
  <c r="I17" i="6" s="1"/>
  <c r="O132" i="9"/>
  <c r="F17" i="6" s="1"/>
  <c r="P132" i="9"/>
  <c r="G17" i="6" s="1"/>
  <c r="N121" i="9"/>
  <c r="Q121" i="9"/>
  <c r="R121" i="9"/>
  <c r="O121" i="9"/>
  <c r="P121" i="9"/>
  <c r="N145" i="9"/>
  <c r="Q145" i="9"/>
  <c r="R145" i="9"/>
  <c r="O145" i="9"/>
  <c r="P145" i="9"/>
  <c r="C15" i="6"/>
  <c r="N120" i="9"/>
  <c r="Q120" i="9"/>
  <c r="O120" i="9"/>
  <c r="P120" i="9"/>
  <c r="R120" i="9"/>
  <c r="M144" i="9"/>
  <c r="Q144" i="9"/>
  <c r="O144" i="9"/>
  <c r="P144" i="9"/>
  <c r="R144" i="9"/>
  <c r="M143" i="9"/>
  <c r="Q143" i="9"/>
  <c r="R143" i="9"/>
  <c r="P143" i="9"/>
  <c r="O143" i="9"/>
  <c r="D15" i="6"/>
  <c r="E15" i="6"/>
  <c r="D14" i="6"/>
  <c r="E14" i="6"/>
  <c r="M139" i="9"/>
  <c r="Q139" i="9"/>
  <c r="R139" i="9"/>
  <c r="O139" i="9"/>
  <c r="P139" i="9"/>
  <c r="N136" i="9"/>
  <c r="Q136" i="9"/>
  <c r="R136" i="9"/>
  <c r="O136" i="9"/>
  <c r="P136" i="9"/>
  <c r="N140" i="9"/>
  <c r="Q140" i="9"/>
  <c r="R140" i="9"/>
  <c r="O140" i="9"/>
  <c r="P140" i="9"/>
  <c r="M137" i="9"/>
  <c r="Q137" i="9"/>
  <c r="R137" i="9"/>
  <c r="O137" i="9"/>
  <c r="P137" i="9"/>
  <c r="M141" i="9"/>
  <c r="Q141" i="9"/>
  <c r="R141" i="9"/>
  <c r="O141" i="9"/>
  <c r="P141" i="9"/>
  <c r="Q127" i="9"/>
  <c r="R127" i="9"/>
  <c r="O127" i="9"/>
  <c r="P127" i="9"/>
  <c r="N138" i="9"/>
  <c r="Q138" i="9"/>
  <c r="R138" i="9"/>
  <c r="O138" i="9"/>
  <c r="P138" i="9"/>
  <c r="N142" i="9"/>
  <c r="Q142" i="9"/>
  <c r="R142" i="9"/>
  <c r="O142" i="9"/>
  <c r="P142" i="9"/>
  <c r="L239" i="9"/>
  <c r="D26" i="6" s="1"/>
  <c r="P239" i="9"/>
  <c r="G26" i="6" s="1"/>
  <c r="Q239" i="9"/>
  <c r="H26" i="6" s="1"/>
  <c r="R239" i="9"/>
  <c r="I26" i="6" s="1"/>
  <c r="O239" i="9"/>
  <c r="F26" i="6" s="1"/>
  <c r="N88" i="9"/>
  <c r="P88" i="9"/>
  <c r="Q88" i="9"/>
  <c r="R88" i="9"/>
  <c r="O88" i="9"/>
  <c r="J11" i="6"/>
  <c r="N93" i="9"/>
  <c r="O93" i="9"/>
  <c r="P93" i="9"/>
  <c r="Q93" i="9"/>
  <c r="R93" i="9"/>
  <c r="O94" i="9"/>
  <c r="P94" i="9"/>
  <c r="Q94" i="9"/>
  <c r="R94" i="9"/>
  <c r="O90" i="9"/>
  <c r="P90" i="9"/>
  <c r="L90" i="9"/>
  <c r="M90" i="9"/>
  <c r="N90" i="9"/>
  <c r="K90" i="9"/>
  <c r="Q90" i="9"/>
  <c r="R90" i="9"/>
  <c r="N77" i="9"/>
  <c r="R77" i="9"/>
  <c r="O77" i="9"/>
  <c r="P77" i="9"/>
  <c r="Q77" i="9"/>
  <c r="N86" i="9"/>
  <c r="R86" i="9"/>
  <c r="O86" i="9"/>
  <c r="P86" i="9"/>
  <c r="Q86" i="9"/>
  <c r="C8" i="6"/>
  <c r="J8" i="6" s="1"/>
  <c r="D8" i="6"/>
  <c r="F24" i="6"/>
  <c r="G24" i="6"/>
  <c r="H24" i="6"/>
  <c r="I24" i="6"/>
  <c r="E8" i="6"/>
  <c r="C7" i="6"/>
  <c r="N73" i="9"/>
  <c r="R73" i="9"/>
  <c r="O73" i="9"/>
  <c r="Q73" i="9"/>
  <c r="P73" i="9"/>
  <c r="D7" i="6"/>
  <c r="N74" i="9"/>
  <c r="R74" i="9"/>
  <c r="O74" i="9"/>
  <c r="P74" i="9"/>
  <c r="Q74" i="9"/>
  <c r="N75" i="9"/>
  <c r="R75" i="9"/>
  <c r="O75" i="9"/>
  <c r="Q75" i="9"/>
  <c r="P75" i="9"/>
  <c r="E7" i="6"/>
  <c r="N76" i="9"/>
  <c r="R76" i="9"/>
  <c r="O76" i="9"/>
  <c r="Q76" i="9"/>
  <c r="P76" i="9"/>
  <c r="N56" i="9"/>
  <c r="R56" i="9"/>
  <c r="O56" i="9"/>
  <c r="P56" i="9"/>
  <c r="Q56" i="9"/>
  <c r="N53" i="9"/>
  <c r="R53" i="9"/>
  <c r="O53" i="9"/>
  <c r="P53" i="9"/>
  <c r="Q53" i="9"/>
  <c r="N57" i="9"/>
  <c r="R57" i="9"/>
  <c r="O57" i="9"/>
  <c r="P57" i="9"/>
  <c r="Q57" i="9"/>
  <c r="L57" i="9"/>
  <c r="M40" i="9"/>
  <c r="R40" i="9"/>
  <c r="O40" i="9"/>
  <c r="P40" i="9"/>
  <c r="Q40" i="9"/>
  <c r="N55" i="9"/>
  <c r="R55" i="9"/>
  <c r="O55" i="9"/>
  <c r="P55" i="9"/>
  <c r="Q55" i="9"/>
  <c r="L54" i="9"/>
  <c r="R54" i="9"/>
  <c r="O54" i="9"/>
  <c r="P54" i="9"/>
  <c r="Q54" i="9"/>
  <c r="J6" i="6"/>
  <c r="C5" i="6"/>
  <c r="J5" i="6" s="1"/>
  <c r="L44" i="9"/>
  <c r="P44" i="9"/>
  <c r="G9" i="6" s="1"/>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D10" i="6" s="1"/>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E24" i="6" s="1"/>
  <c r="L227" i="9"/>
  <c r="K227" i="9"/>
  <c r="M227" i="9"/>
  <c r="N59" i="9"/>
  <c r="N94" i="9"/>
  <c r="K59" i="9"/>
  <c r="K94" i="9"/>
  <c r="K124" i="9"/>
  <c r="K126" i="9"/>
  <c r="K132" i="9"/>
  <c r="C17" i="6" s="1"/>
  <c r="L150" i="9"/>
  <c r="L164" i="9"/>
  <c r="D19" i="6" s="1"/>
  <c r="L170" i="9"/>
  <c r="L172" i="9"/>
  <c r="N173" i="9"/>
  <c r="L174" i="9"/>
  <c r="N176" i="9"/>
  <c r="L177" i="9"/>
  <c r="N178" i="9"/>
  <c r="L179" i="9"/>
  <c r="N180" i="9"/>
  <c r="L181" i="9"/>
  <c r="N182" i="9"/>
  <c r="L183" i="9"/>
  <c r="N184" i="9"/>
  <c r="K223" i="9"/>
  <c r="C24" i="6" s="1"/>
  <c r="M239" i="9"/>
  <c r="E26" i="6" s="1"/>
  <c r="M242" i="9"/>
  <c r="N239" i="9"/>
  <c r="N242" i="9"/>
  <c r="N150" i="9"/>
  <c r="N164" i="9"/>
  <c r="N170" i="9"/>
  <c r="N172" i="9"/>
  <c r="N174" i="9"/>
  <c r="N177" i="9"/>
  <c r="N179" i="9"/>
  <c r="N181" i="9"/>
  <c r="N183" i="9"/>
  <c r="K239" i="9"/>
  <c r="K242" i="9"/>
  <c r="K150" i="9"/>
  <c r="K164" i="9"/>
  <c r="C19" i="6" s="1"/>
  <c r="K170" i="9"/>
  <c r="K172" i="9"/>
  <c r="K174" i="9"/>
  <c r="K177" i="9"/>
  <c r="K179" i="9"/>
  <c r="K181" i="9"/>
  <c r="K183" i="9"/>
  <c r="E19" i="6" l="1"/>
  <c r="H10" i="6"/>
  <c r="F9" i="6"/>
  <c r="F13" i="6"/>
  <c r="J27" i="6"/>
  <c r="J25" i="6"/>
  <c r="C26" i="6"/>
  <c r="J23" i="6"/>
  <c r="J22" i="6"/>
  <c r="D24" i="6"/>
  <c r="J24" i="6" s="1"/>
  <c r="F19" i="6"/>
  <c r="J21" i="6"/>
  <c r="J19" i="6"/>
  <c r="F20" i="6"/>
  <c r="E20" i="6"/>
  <c r="H20" i="6"/>
  <c r="G20" i="6"/>
  <c r="D20" i="6"/>
  <c r="I20" i="6"/>
  <c r="C20" i="6"/>
  <c r="R149" i="9"/>
  <c r="O149" i="9"/>
  <c r="P149" i="9"/>
  <c r="Q149" i="9"/>
  <c r="R150" i="9"/>
  <c r="O150" i="9"/>
  <c r="P150" i="9"/>
  <c r="Q150" i="9"/>
  <c r="J17" i="6"/>
  <c r="F16" i="6"/>
  <c r="C16" i="6"/>
  <c r="M148" i="9"/>
  <c r="R148" i="9"/>
  <c r="Q148" i="9"/>
  <c r="O148" i="9"/>
  <c r="P148" i="9"/>
  <c r="G16" i="6"/>
  <c r="J15" i="6"/>
  <c r="I16" i="6"/>
  <c r="E16" i="6"/>
  <c r="H16" i="6"/>
  <c r="D16" i="6"/>
  <c r="I13" i="6"/>
  <c r="C12" i="6"/>
  <c r="J7" i="6"/>
  <c r="J14" i="6"/>
  <c r="H18" i="6"/>
  <c r="F18" i="6"/>
  <c r="I18" i="6"/>
  <c r="H13" i="6"/>
  <c r="J26" i="6"/>
  <c r="G13" i="6"/>
  <c r="D13" i="6"/>
  <c r="C13" i="6"/>
  <c r="E13" i="6"/>
  <c r="E12" i="6"/>
  <c r="D12" i="6"/>
  <c r="F12" i="6"/>
  <c r="I12" i="6"/>
  <c r="G12" i="6"/>
  <c r="H12" i="6"/>
  <c r="D9" i="6"/>
  <c r="J9" i="6" s="1"/>
  <c r="F10" i="6"/>
  <c r="G10" i="6"/>
  <c r="C10" i="6"/>
  <c r="E10" i="6"/>
  <c r="I10" i="6"/>
  <c r="L148" i="9"/>
  <c r="D18" i="6" s="1"/>
  <c r="M150" i="9"/>
  <c r="M149" i="9"/>
  <c r="N149" i="9"/>
  <c r="K149" i="9"/>
  <c r="C18" i="6" s="1"/>
  <c r="L149" i="9"/>
  <c r="G18" i="6" l="1"/>
  <c r="J20" i="6"/>
  <c r="E18" i="6"/>
  <c r="J16" i="6"/>
  <c r="J12" i="6"/>
  <c r="J13" i="6"/>
  <c r="J10" i="6"/>
  <c r="J18" i="6" l="1"/>
  <c r="B1" i="6"/>
  <c r="B1" i="8"/>
  <c r="R6" i="7"/>
</calcChain>
</file>

<file path=xl/sharedStrings.xml><?xml version="1.0" encoding="utf-8"?>
<sst xmlns="http://schemas.openxmlformats.org/spreadsheetml/2006/main" count="1651" uniqueCount="687">
  <si>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</si>
  <si>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</si>
  <si>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</si>
  <si>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</si>
  <si>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</si>
  <si>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</si>
  <si>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</si>
  <si>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</si>
  <si>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</si>
  <si>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</si>
  <si>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</si>
  <si>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</si>
  <si>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</si>
  <si>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</si>
  <si>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</si>
  <si>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</si>
  <si>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</si>
  <si>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</si>
  <si>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</si>
  <si>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</si>
  <si>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</si>
  <si>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</si>
  <si>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</si>
  <si>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</si>
  <si>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</si>
  <si>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</si>
  <si>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</si>
  <si>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</si>
  <si>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</si>
  <si>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</si>
  <si>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</si>
  <si>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</si>
  <si>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</si>
  <si>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</si>
  <si>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</si>
  <si>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</si>
  <si>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</si>
  <si>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</si>
  <si>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</si>
  <si>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</si>
  <si>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</si>
  <si>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</si>
  <si>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</si>
  <si>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</si>
  <si>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</si>
  <si>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</si>
  <si>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</si>
  <si>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</si>
  <si>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</si>
  <si>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</si>
  <si>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</si>
  <si>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</si>
  <si>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</si>
  <si>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</si>
  <si>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</si>
  <si>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</si>
  <si>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</si>
  <si>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</si>
  <si>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</si>
  <si>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</si>
  <si>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</si>
  <si>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</si>
  <si>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</si>
  <si>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</si>
  <si>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</si>
  <si>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</si>
  <si>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</si>
  <si>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</si>
  <si>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</si>
  <si>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</si>
  <si>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</si>
  <si>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</si>
  <si>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</si>
  <si>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</si>
  <si>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</si>
  <si>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</si>
  <si>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</si>
  <si>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</si>
  <si>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</si>
  <si>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</si>
  <si>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</si>
  <si>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</si>
  <si>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</si>
  <si>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</si>
  <si>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</si>
  <si>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</si>
  <si>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</si>
  <si>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</si>
  <si>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</si>
  <si>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</si>
  <si>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</si>
  <si>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</si>
  <si>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</si>
  <si>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</si>
  <si>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</si>
  <si>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</si>
  <si>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</si>
  <si>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</si>
  <si>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</si>
  <si>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</si>
  <si>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</si>
  <si>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</si>
  <si>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</si>
  <si>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</si>
  <si>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</si>
  <si>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</si>
  <si>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</si>
  <si>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</si>
  <si>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</si>
  <si>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</si>
  <si>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</si>
  <si>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</si>
  <si>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</si>
  <si>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</si>
  <si>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</si>
  <si>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</si>
  <si>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</si>
  <si>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</si>
  <si>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</si>
  <si>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</si>
  <si>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</si>
  <si>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</si>
  <si>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</si>
  <si>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</si>
  <si>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</si>
  <si>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</si>
  <si>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</si>
  <si>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</si>
  <si>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</si>
  <si>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</si>
  <si>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</si>
  <si>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</si>
  <si>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</si>
  <si>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</si>
  <si>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</si>
  <si>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</si>
  <si>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</si>
  <si>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</si>
  <si>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</si>
  <si>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</si>
  <si>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</si>
  <si>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</si>
  <si>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</si>
  <si>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</si>
  <si>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</si>
  <si>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</si>
  <si>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</si>
  <si>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</si>
  <si>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</si>
  <si>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</si>
  <si>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</si>
  <si>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</si>
  <si>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</si>
  <si>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</si>
  <si>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</si>
  <si>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</si>
  <si>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</si>
  <si>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</si>
  <si>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</si>
  <si>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</si>
  <si>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</si>
  <si>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</si>
  <si>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</si>
  <si>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</si>
  <si>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</si>
  <si>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</si>
  <si>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</si>
  <si>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</si>
  <si>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</si>
  <si>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</si>
  <si>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</si>
  <si>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</si>
  <si>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</si>
  <si>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</si>
  <si>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</si>
  <si>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</si>
  <si>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</si>
  <si>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</si>
  <si>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</si>
  <si>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</si>
  <si>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</si>
  <si>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</si>
  <si>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</si>
  <si>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</si>
  <si>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</si>
  <si>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</si>
  <si>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</si>
  <si>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</si>
  <si>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</si>
  <si>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</si>
  <si>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</si>
  <si>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</si>
  <si>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</si>
  <si>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</si>
  <si>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</si>
  <si>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</si>
  <si>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</si>
  <si>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</si>
  <si>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</si>
  <si>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</si>
  <si>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</si>
  <si>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</si>
  <si>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</si>
  <si>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</si>
  <si>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</si>
  <si>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</si>
  <si>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</si>
  <si>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</si>
  <si>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</si>
  <si>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</si>
  <si>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</si>
  <si>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</si>
  <si>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</si>
  <si>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</si>
  <si>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</si>
  <si>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</si>
  <si>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</si>
  <si>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</si>
  <si>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</si>
  <si>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</si>
  <si>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</si>
  <si>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</si>
  <si>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</si>
  <si>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</si>
  <si>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</si>
  <si>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</si>
  <si>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</si>
  <si>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</si>
  <si>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</si>
  <si>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</si>
  <si>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</si>
  <si>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</si>
  <si>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</si>
  <si>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</si>
  <si>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</si>
  <si>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</si>
  <si>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</si>
  <si>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</si>
  <si>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</si>
  <si>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</si>
  <si>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</si>
  <si>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</si>
  <si>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</si>
  <si>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</si>
  <si>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</si>
  <si>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</si>
  <si>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</si>
  <si>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</si>
  <si>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</si>
  <si>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</si>
  <si>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</si>
  <si>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</si>
  <si>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</si>
  <si>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</si>
  <si>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</si>
  <si>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</si>
  <si>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</si>
  <si>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</si>
  <si>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</si>
  <si>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</si>
  <si>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</si>
  <si>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</si>
  <si>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</si>
  <si>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</si>
  <si>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</si>
  <si>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</si>
  <si>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</si>
  <si>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</si>
  <si>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</si>
  <si>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</si>
  <si>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</si>
  <si>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</si>
  <si>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</si>
  <si>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</si>
  <si>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</si>
  <si>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</si>
  <si>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</si>
  <si>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</si>
  <si>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</si>
  <si>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</si>
  <si>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</si>
  <si>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</si>
  <si>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</si>
  <si>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</si>
  <si>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</si>
  <si>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</si>
  <si>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</si>
  <si>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</si>
  <si>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</si>
  <si>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</si>
  <si>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</si>
  <si>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</si>
  <si>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</si>
  <si>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</si>
  <si>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</si>
  <si>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</si>
  <si>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</si>
  <si>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</si>
  <si>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</si>
  <si>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</si>
  <si>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</si>
  <si>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</si>
  <si>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</si>
  <si>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</si>
  <si>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</si>
  <si>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</si>
  <si>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</si>
  <si>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</si>
  <si>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</si>
  <si>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</si>
  <si>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</si>
  <si>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</si>
  <si>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</si>
  <si>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</si>
  <si>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</si>
  <si>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</si>
  <si>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</si>
  <si>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</si>
  <si>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</si>
  <si>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</si>
  <si>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</si>
  <si>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</si>
  <si>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</si>
  <si>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</si>
  <si>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</si>
  <si>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</si>
  <si>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</si>
  <si>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</si>
  <si>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</si>
  <si>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</si>
  <si>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</si>
  <si>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</si>
  <si>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</si>
  <si>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</si>
  <si>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</si>
  <si>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</si>
  <si>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</si>
  <si>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</si>
  <si>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</si>
  <si>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</si>
  <si>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</si>
  <si>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</si>
  <si>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</si>
  <si>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</si>
  <si>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</si>
  <si>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</si>
  <si>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</si>
  <si>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</si>
  <si>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</si>
  <si>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</si>
  <si>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</si>
  <si>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</si>
  <si>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</si>
  <si>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</si>
  <si>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</si>
  <si>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</si>
  <si>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</si>
  <si>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</si>
  <si>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</si>
  <si>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</si>
  <si>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</si>
  <si>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</si>
  <si>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</si>
  <si>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</si>
  <si>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</si>
  <si>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</si>
  <si>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</si>
  <si>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</si>
  <si>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</si>
  <si>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</si>
  <si>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</si>
  <si>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</si>
  <si>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</si>
  <si>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</si>
  <si>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</si>
  <si>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</si>
  <si>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</si>
  <si>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</si>
  <si>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</si>
  <si>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</si>
  <si>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</si>
  <si>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</si>
  <si>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</si>
  <si>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</si>
  <si>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</si>
  <si>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</si>
  <si>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</si>
  <si>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</si>
  <si>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</si>
  <si>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</si>
  <si>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</si>
  <si>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</si>
  <si>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</si>
  <si>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</si>
  <si>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</si>
  <si>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</si>
  <si>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</si>
  <si>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</si>
  <si>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</si>
  <si>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</si>
  <si>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</si>
  <si>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</si>
  <si>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</si>
  <si>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</si>
  <si>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</si>
  <si>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</si>
  <si>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</si>
  <si>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</si>
  <si>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</si>
  <si>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</si>
  <si>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</si>
  <si>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</si>
  <si>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</si>
  <si>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</si>
  <si>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</si>
  <si>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</si>
  <si>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</si>
  <si>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</si>
  <si>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</si>
  <si>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</si>
  <si>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</si>
  <si>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</si>
  <si>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</si>
  <si>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</si>
  <si>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</si>
  <si>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</si>
  <si>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</si>
  <si>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</si>
  <si>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</si>
  <si>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</si>
  <si>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</si>
  <si>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</si>
  <si>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</si>
  <si>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</si>
  <si>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</si>
  <si>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</si>
  <si>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</si>
  <si>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</si>
  <si>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</si>
  <si>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</si>
  <si>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</si>
  <si>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</si>
  <si>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</si>
  <si>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</si>
  <si>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</si>
  <si>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</si>
  <si>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</si>
  <si>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</si>
  <si>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</si>
  <si>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</si>
  <si>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</si>
  <si>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</si>
  <si>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</si>
  <si>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</si>
  <si>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</si>
  <si>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</si>
  <si>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</si>
  <si>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</si>
  <si>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</si>
  <si>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</si>
  <si>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</si>
  <si>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</si>
  <si>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</si>
  <si>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</si>
  <si>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</si>
  <si>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</si>
  <si>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</si>
  <si>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</si>
  <si>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</si>
  <si>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</si>
  <si>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</si>
  <si>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</si>
  <si>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</si>
  <si>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</si>
  <si>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</si>
  <si>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</si>
  <si>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</si>
  <si>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</si>
  <si>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</si>
  <si>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</si>
  <si>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</si>
  <si>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</si>
  <si>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</si>
  <si>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</si>
  <si>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</si>
  <si>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</si>
  <si>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</si>
  <si>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</si>
  <si>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</si>
  <si>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</si>
  <si>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</si>
  <si>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</si>
  <si>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</si>
  <si>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</si>
  <si>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</si>
  <si>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</si>
  <si>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</si>
  <si>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</si>
  <si>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</si>
  <si>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</si>
  <si>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</si>
  <si>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</si>
  <si>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</si>
  <si>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</si>
  <si>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</si>
  <si>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</si>
  <si>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</si>
  <si>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</si>
  <si>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</si>
  <si>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</si>
  <si>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</si>
  <si>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</si>
  <si>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</si>
  <si>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</si>
  <si>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</si>
  <si>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</si>
  <si>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</si>
  <si>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</si>
  <si>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</si>
  <si>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</si>
  <si>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</si>
  <si>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</si>
  <si>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</si>
  <si>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</si>
  <si>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</si>
  <si>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</si>
  <si>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</si>
  <si>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</si>
  <si>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</si>
  <si>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</si>
  <si>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</si>
  <si>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</si>
  <si>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</si>
  <si>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</si>
  <si>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</si>
  <si>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</si>
  <si>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</si>
  <si>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</si>
  <si>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</si>
  <si>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</si>
  <si>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</si>
  <si>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</si>
  <si>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</si>
  <si>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</si>
  <si>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</si>
  <si>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</si>
  <si>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</si>
  <si>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</si>
  <si>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</si>
  <si>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</si>
  <si>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</si>
  <si>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</si>
  <si>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</si>
  <si>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</si>
  <si>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</si>
  <si>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</si>
  <si>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</si>
  <si>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</si>
  <si>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</si>
  <si>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</si>
  <si>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</si>
  <si>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</si>
  <si>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</si>
  <si>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</si>
  <si>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</si>
  <si>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</si>
  <si>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</si>
  <si>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</si>
  <si>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</si>
  <si>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</si>
  <si>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</si>
  <si>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</si>
  <si>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</si>
  <si>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</si>
  <si>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</si>
  <si>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</si>
  <si>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</si>
  <si>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</si>
  <si>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</si>
  <si>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</si>
  <si>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</si>
  <si>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</si>
  <si>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</si>
  <si>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</si>
  <si>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</si>
  <si>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</si>
  <si>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</si>
  <si>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</si>
  <si>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</si>
  <si>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</si>
  <si>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</si>
  <si>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</si>
  <si>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</si>
  <si>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</si>
  <si>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</si>
  <si>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</si>
  <si>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</si>
  <si>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</si>
  <si>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</si>
  <si>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</si>
  <si>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</si>
  <si>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</si>
  <si>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</si>
  <si>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</si>
  <si>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</si>
  <si>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</si>
  <si>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</si>
  <si>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</si>
  <si>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</si>
  <si>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</si>
  <si>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</si>
  <si>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</si>
  <si>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</si>
  <si>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</si>
  <si>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</si>
  <si>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</si>
  <si>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</si>
  <si>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</si>
  <si>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</si>
  <si>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</si>
  <si>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</si>
  <si>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</si>
  <si>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</si>
  <si>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</si>
  <si>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</si>
  <si>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</si>
  <si>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</si>
  <si>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</si>
  <si>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</si>
  <si>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</si>
  <si>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</si>
  <si>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</si>
  <si>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</si>
  <si>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Solar energy generation</t>
  </si>
  <si>
    <t xml:space="preserve">Generation and transmission of fossil-fuel derived energy </t>
  </si>
  <si>
    <t>Fossil fuel energy generation</t>
  </si>
  <si>
    <t xml:space="preserve">Generation and transmission of nuclear derived energy </t>
  </si>
  <si>
    <t>Nuclear energy generation</t>
  </si>
  <si>
    <t>Generation and transmission of biomass derived energy</t>
  </si>
  <si>
    <t>Biomass energy generation</t>
  </si>
  <si>
    <t>Generation and transmission of geothermal derived energy</t>
  </si>
  <si>
    <t>Geothermal energy generation</t>
  </si>
  <si>
    <t xml:space="preserve">Generation and transmission of hydro and tidal derived energy </t>
  </si>
  <si>
    <t>Hydro and tidal energy generation</t>
  </si>
  <si>
    <t xml:space="preserve">Generation and transmission of wind derived energy </t>
  </si>
  <si>
    <t>Wind energy generation</t>
  </si>
  <si>
    <t>Operation of the distribution systems (lines/poles/wiring etc.) </t>
  </si>
  <si>
    <t>Distribution and sale of gas and electricity</t>
  </si>
  <si>
    <t xml:space="preserve">Sale of electricity to the user </t>
  </si>
  <si>
    <t xml:space="preserve">Activities of electric power brokers or agents who arrange the sale of electricity </t>
  </si>
  <si>
    <t>Operation of electricity and transmission capacity exchanges for electric power</t>
  </si>
  <si>
    <t>3510</t>
  </si>
  <si>
    <t>Electric power generation, transmission and distribution</t>
  </si>
  <si>
    <t>Description</t>
  </si>
  <si>
    <t>All except</t>
  </si>
  <si>
    <t>Distribution beyond the distribution system, and generation/transmission of non solar derived energy</t>
  </si>
  <si>
    <t>Energy distribution infrastructure, Fossil fuel energy generation, Nuclear energy generation, Biomass energy generation, Geothermal energy generation, Hydro and tidal energy generation, Wind energy generation</t>
  </si>
  <si>
    <t>No</t>
  </si>
  <si>
    <t>Yes</t>
  </si>
  <si>
    <t xml:space="preserve">Solar energy generation requires very little water. Solar panels in photovoltaic plants and distributed generation need a small amount of water for cleaning (approximately 20 gallons per megawatt hour). [12] Unlike most other forms of electricity generation, no water is needed for cooling and overall water consumption is therefore considered very low. [13] Furthermore, because few to no employees are needed in solar energy generation and transmission water use for consumption and sanitation is also low. </t>
  </si>
  <si>
    <t>Photovoltaic plants and distributed generation have complex, multi-tiered supply chains from the plant itself to the manufacturing of the individual components of the solar panels, cables, semi-conductors and inverters. The PV cell manufacturing process is of greatest concern as it requires a number of hazardous chemicals, including silicone tetrachloride which has significant public health and environmental risks. [37] [38] [39] Furthermore, as an essential component in the semiconductors in the solar panels, the mining of silica is another area of concern. [16]</t>
  </si>
  <si>
    <t>Solar energy generation and transmission uses electronic and computerised technology, meaning a typical business is not characterized by processes or inputs resulting in significant operational emissions.</t>
  </si>
  <si>
    <t>??</t>
  </si>
  <si>
    <t xml:space="preserve">There is no operational waste created from the generation of solar energy, however, the post use disposal of solar panels is important to highlight. Due to decreases in efficiency, solar panels need replacing on average every 30 years where the toxic chemicals used in the creation of the  panels once again become a public health and environmental risk with heavy metals including lead and cadmium leaching into soil if left in landfill. [40] Much of the solar panel can be repurposed or recycled. [41] With a projected 60-78 million tons created cumulatively by 2050, a significant amount of attention is now focused on photovoltaic module recycling and repurposing. [42] </t>
  </si>
  <si>
    <t>Due to the significant amount of space utility scale photovoltaic plants need, contests over land are frequent and there is a risk that local communities will not be involved in negotiations and have their  concerns over the use of the land for solar plants ignored. Objections can include unsightliness, concerns about biodiversity impact and raising the price of land in the local area. [20] [21] [22]</t>
  </si>
  <si>
    <t>Photovoltaic plants and distributed energy generation involve very little regular human involvement in physical monitoring. The cleaning of the solar panels is considered a low risk activity and all that go on site (i.e. in the infrequent cases when physical monitoring is needed) are highly trained with the risks associated with electricity. [27] Employee health risks are more relevant in the manufacture, installation and removal of solar panels. [17]</t>
  </si>
  <si>
    <t>Substantial amounts of technological equipment is needed in the operation of solar energy plants. [5][10][36] However, there is no direct reliance on fossil fuels. Furthermore, it is likely that the electricity used originates from the solar plant itself and is therefore renewable.</t>
  </si>
  <si>
    <t>Most utility scale photovoltaic plants are on land (as opposed to floating on water) and take up significant acreage compared to fossil fuel powered generation. [35] [14] The company that owns the PV plant will often lease the land from a landowner as independent power producers (IPP) and sell the electricity to utilities. Therefore, even if businesses do not own the land, they play a role in how these large areas of land are managed. [15]</t>
  </si>
  <si>
    <t>Substantial amounts of technological equipment is needed in the operation of solar energy plants. [5][10][36] However, there is no direct reliance on fossil fuels. Furthermore, it is likely that the electricity used originates from the solar plant itself and is therefore renewable. Therefore greenhouse gas emissions will be relatively limited.</t>
  </si>
  <si>
    <t xml:space="preserve">Utility scale solar plants typically use large areas of land that could disrupt local activities and livelihoods. Risks include reduction of local food output if the plant replaces agricultural land and raising the price of land in the area. [20] [21] [22] </t>
  </si>
  <si>
    <t>Distributed generation is less likely to have a high impact on local livelihoods or activities as energy generation occurs on a company's site for use in the immediate vicinity. [36]</t>
  </si>
  <si>
    <t>Often different parts of the operation and maintenance of the plant are contracted out, so it is difficult to identify independent energy producer employees involved in the actual solar energy generation process. Having said this, the operation of the plant and transmission of energy has little human involvement, monitoring the generation largely happens remotely and maintenance is infrequent. [17] If any company employees are involved in operations (maintenance or monitoring as solar power engineers or technicians), they are likely to be highly skilled and receive at least a living wage. [28]</t>
  </si>
  <si>
    <t>Minimal numbers of employees are needed to operate a solar plant and those that are have to be highly skilled. Issues around employment terms are not a standout issue. However, companies should always remain vigilant to the terms on which businesses employ their staff.</t>
  </si>
  <si>
    <t>Although none of the high-risk characteristics are met, there is potential for discrimination to occur in all industries and therefore it should always be a consideration.</t>
  </si>
  <si>
    <r>
      <t>Minimal numbers of employees are needed to operate a photovoltaic plant or distributed energy generation facilities and those that are have to be highly skilled. [28]</t>
    </r>
    <r>
      <rPr>
        <sz val="13"/>
        <color rgb="FFFF0000"/>
        <rFont val="Calibri"/>
        <family val="2"/>
      </rPr>
      <t xml:space="preserve"> </t>
    </r>
    <r>
      <rPr>
        <sz val="13"/>
        <color theme="1"/>
        <rFont val="Calibri"/>
        <family val="2"/>
      </rPr>
      <t>Having a channel for employees to raise concerns is therefore not a heightened issue, but companies should always remain vigilant to potential concerns.</t>
    </r>
  </si>
  <si>
    <t xml:space="preserve">Electricity is a potentially harmful substance if humans come into contact with it. However, “misuse” of electricity is generally linked to the unnecessary use of electrical equipment (e.g. leaving lights on and powering an empty freezer) and is therefore more of a waste than misuse issue. Electricity in itself causes no harm during or after use. </t>
  </si>
  <si>
    <t xml:space="preserve">Commercial and industrial distributed solar energy generation occurs on a site where a company's infrastructure is already located. The ecosystem impact may not be as severe as the large scale clearing of land necessary for utility scale solar but is still a risk. </t>
  </si>
  <si>
    <t>Ecosystem disruption is a source of concern due to the amount of land that needs to be cleared for the vast acreage of utility scale photovoltaic plants that generate electricity to sell to the grid.  [30] [31]  Ecosystem disruption risks include the removal of trees to prevent shade disrupting the efficiency of light to electricity conversion, removal of other habitats such as hedgerows to make space for the solar panels and disrupting animal migration routes. [32] [33] Although the clearing of land occurs in order to install the photovolatic plant, the disruption continues into its operation period. The risk of encroachment should be monitored as solar farms become increasingly cheap to set up and operate, particularly in the context of government subsidies. [23] [24][43]</t>
  </si>
  <si>
    <t>Electricity generated from solar energy emits no greenhouse gases during use or post-use.</t>
  </si>
  <si>
    <t>At the end-of-life, electricity is transformed into heat, light, kinetic and mechanical energy and does not in itself leave a physical footprint.</t>
  </si>
  <si>
    <t>In general there are no particular issues around business ethics for this Business Activity. However, in the case of utility scale solar energy production, Independent Power Producers that own the largest scale solar power plants have to bid for their contracts. In some instances, this has led to fund embezzlement and fraud in both more and less economically developed countries. [34] [44]</t>
  </si>
  <si>
    <t>Solar energy generation does not have any characteristics that would make it more susceptible to breaching the ‘spirit and the letter’ of tax regulation.</t>
  </si>
  <si>
    <t>There is no particular reason why distributed solar energy generation would have a heightened risk of inappropriate lobbying or advocacy, given that it is smaller scale and tends to occur on the sites of existing operations.</t>
  </si>
  <si>
    <t>The business model for solar energy generation does not rely on the ownership or management of financial assets except to support day-to-day operations.</t>
  </si>
  <si>
    <r>
      <t xml:space="preserve">Solar energy generation describes the process of converting energy from the sun into electricity. There are two types of technology used in solar energy generation. The most widespread technology is photovoltaic cells (PV) which convert light into electricity. [2] [3]  In a solar panel, PV cells are sandwiched between layers of semi-conducting materials such as silicone. When hit by photons in sunlight, the cells create an electric field due to the different electronic properties of each layer. This photoelectric effect or direct current (DC) of electricity is then passed through an inverter to convert it into an alternating current (AC) which can be used by most electrical equipment. [4] The other technology used is concentrated solar power (CSP), which uses solar thermal energy to create steam by angling mirrors and lenses to trap heat which is turned into electricity by a turbine. [1] However, this only accounts for 2% of worldwide solar electricity plants, so this heatmap will focus on PV cells. </t>
    </r>
    <r>
      <rPr>
        <sz val="12"/>
        <color rgb="FFFF0000"/>
        <rFont val="Calibri (Body)"/>
      </rPr>
      <t xml:space="preserve">
</t>
    </r>
    <r>
      <rPr>
        <sz val="12"/>
        <color theme="1"/>
        <rFont val="Calibri"/>
        <family val="2"/>
        <scheme val="minor"/>
      </rPr>
      <t xml:space="preserve">
Solar energy generation occurs on one of two scales: utility scale and distributed generation accounting for 35% and 65% of global solar energy generation respectively. [2] Utility scale generation encompasss the operation of large-scale photovoltaic plants, solar farms or solar parks. Indepedendent Power Producers (IPPs) tend to lease the land co-inhabited by the PV cells and sell the power they generate directly to the electricity grid. [15]  
Distributed generation refers to smaller-scale energy generated at residential, commercial or industrial sites for direct use. Common installations include roof or ground mounted panels and cover infrastructure or land the business already owns. [49] [50] [51] </t>
    </r>
  </si>
  <si>
    <t>Electricity typically causes harm to people only indirectly, as a result of the misuse of electrical equipment.</t>
  </si>
  <si>
    <t>Most utility scale photovoltaic plants are on land (as opposed to floating on water) and take up significant acreage compared to fossil fuel powered generation. [35] [14] However, this land is covered by the panels and cannot be used as a natural resources.
Distributed solar energy generation does not require ownership or management of large areas of land as solar energy generation typically occurs on a company's site for use in the immediate vicinity.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</si>
</sst>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Body)"/>
    </font>
    <font>
      <sz val="13"/>
      <color rgb="FFFF0000"/>
      <name val="Calibri"/>
      <family val="2"/>
    </font>
    <font>
      <sz val="13"/>
      <color rgb="FFFF0000"/>
      <name val="Calibri"/>
      <family val="2"/>
      <scheme val="minor"/>
    </font>
    <font>
      <sz val="13"/>
      <color rgb="FF000000"/>
      <name val="Calibri"/>
      <family val="2"/>
      <scheme val="minor"/>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center" vertical="center"/>
    </xf>
    <xf numFmtId="0" fontId="33" fillId="20" borderId="35" xfId="0" applyFont="1" applyFill="1" applyBorder="1" applyAlignment="1">
      <alignment horizontal="left" vertical="center"/>
    </xf>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0" fontId="43" fillId="15" borderId="14" xfId="0" applyFont="1" applyFill="1" applyBorder="1" applyAlignment="1" applyProtection="1">
      <alignment horizontal="left" vertical="center" wrapText="1"/>
      <protection locked="0"/>
    </xf>
    <xf numFmtId="0" fontId="27" fillId="15" borderId="5" xfId="0" quotePrefix="1" applyFont="1" applyFill="1" applyBorder="1" applyAlignment="1" applyProtection="1">
      <alignment horizontal="left" vertical="center" wrapText="1"/>
      <protection locked="0"/>
    </xf>
    <xf numFmtId="0" fontId="36" fillId="16" borderId="16" xfId="0" applyFont="1" applyFill="1" applyBorder="1" applyAlignment="1">
      <alignment horizontal="center" vertical="center" wrapText="1"/>
    </xf>
    <xf numFmtId="0" fontId="1" fillId="16" borderId="16" xfId="0" applyFont="1" applyFill="1" applyBorder="1" applyAlignment="1">
      <alignment horizontal="center" vertical="center" wrapText="1"/>
    </xf>
    <xf numFmtId="0" fontId="43" fillId="15" borderId="17"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26" fillId="15" borderId="0" xfId="0" applyFont="1" applyFill="1" applyAlignment="1">
      <alignment wrapText="1"/>
    </xf>
    <xf numFmtId="0" fontId="45" fillId="21" borderId="30"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iccode.com/isic-code/3510/silviculture-forestry-activ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231" t="s">
        <v>633</v>
      </c>
    </row>
    <row r="4" spans="1:18" ht="31" customHeight="1" x14ac:dyDescent="0.2">
      <c r="A4" s="247" t="s">
        <v>447</v>
      </c>
      <c r="B4" s="247"/>
      <c r="D4" s="247" t="s">
        <v>385</v>
      </c>
      <c r="E4" s="248"/>
      <c r="F4" s="13"/>
      <c r="G4" s="13"/>
      <c r="H4" s="14"/>
    </row>
    <row r="5" spans="1:18" ht="31" customHeight="1" x14ac:dyDescent="0.2">
      <c r="A5" s="251" t="s">
        <v>452</v>
      </c>
      <c r="B5" s="252"/>
      <c r="D5" s="15" t="s">
        <v>386</v>
      </c>
      <c r="E5" s="16" t="s">
        <v>387</v>
      </c>
      <c r="F5" s="13"/>
      <c r="G5" s="13"/>
      <c r="H5" s="14"/>
    </row>
    <row r="6" spans="1:18" ht="44" customHeight="1" x14ac:dyDescent="0.2">
      <c r="A6" s="170">
        <v>1</v>
      </c>
      <c r="B6" s="32" t="s">
        <v>534</v>
      </c>
      <c r="D6" s="17" t="s">
        <v>388</v>
      </c>
      <c r="E6" s="18" t="s">
        <v>389</v>
      </c>
      <c r="F6" s="19"/>
      <c r="G6" s="19"/>
      <c r="H6" s="19"/>
      <c r="R6" s="163" t="str">
        <f>D6</f>
        <v>Highest</v>
      </c>
    </row>
    <row r="7" spans="1:18" ht="89" customHeight="1" x14ac:dyDescent="0.2">
      <c r="A7" s="171">
        <v>2</v>
      </c>
      <c r="B7" s="34" t="s">
        <v>484</v>
      </c>
      <c r="D7" s="20" t="s">
        <v>390</v>
      </c>
      <c r="E7" s="21" t="s">
        <v>391</v>
      </c>
      <c r="F7" s="19"/>
      <c r="G7" s="19"/>
      <c r="H7" s="19"/>
      <c r="R7" s="163"/>
    </row>
    <row r="8" spans="1:18" ht="53" customHeight="1" x14ac:dyDescent="0.2">
      <c r="A8" s="170">
        <v>3</v>
      </c>
      <c r="B8" s="32" t="s">
        <v>485</v>
      </c>
      <c r="D8" s="17" t="s">
        <v>392</v>
      </c>
      <c r="E8" s="22" t="s">
        <v>393</v>
      </c>
      <c r="F8" s="19"/>
      <c r="G8" s="19"/>
      <c r="H8" s="19"/>
      <c r="R8" s="163"/>
    </row>
    <row r="9" spans="1:18" ht="30" customHeight="1" x14ac:dyDescent="0.2">
      <c r="A9" s="251" t="s">
        <v>454</v>
      </c>
      <c r="B9" s="252"/>
      <c r="D9" s="23" t="s">
        <v>67</v>
      </c>
      <c r="E9" s="24" t="s">
        <v>394</v>
      </c>
      <c r="F9" s="19"/>
      <c r="G9" s="19"/>
      <c r="H9" s="19"/>
      <c r="R9" s="163"/>
    </row>
    <row r="10" spans="1:18" ht="30" customHeight="1" x14ac:dyDescent="0.2">
      <c r="A10" s="171">
        <v>1</v>
      </c>
      <c r="B10" s="34" t="s">
        <v>480</v>
      </c>
      <c r="D10" s="27"/>
      <c r="E10" s="28"/>
      <c r="F10" s="19"/>
      <c r="G10" s="19"/>
      <c r="H10" s="19"/>
      <c r="R10" s="163"/>
    </row>
    <row r="11" spans="1:18" ht="68" customHeight="1" x14ac:dyDescent="0.2">
      <c r="A11" s="170">
        <v>2</v>
      </c>
      <c r="B11" s="32" t="s">
        <v>481</v>
      </c>
      <c r="D11" s="167"/>
      <c r="E11" s="167"/>
      <c r="F11" s="25"/>
      <c r="G11" s="25"/>
      <c r="H11" s="26"/>
    </row>
    <row r="12" spans="1:18" ht="64" customHeight="1" x14ac:dyDescent="0.2">
      <c r="A12" s="171">
        <v>3</v>
      </c>
      <c r="B12" s="34" t="s">
        <v>451</v>
      </c>
      <c r="D12" s="168"/>
      <c r="E12" s="168"/>
      <c r="F12" s="169"/>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7" t="s">
        <v>446</v>
      </c>
      <c r="B20" s="258"/>
      <c r="D20" s="249" t="s">
        <v>445</v>
      </c>
      <c r="E20" s="250"/>
      <c r="F20" s="250"/>
      <c r="G20" s="250"/>
      <c r="H20" s="250"/>
      <c r="I20" s="250"/>
    </row>
    <row r="21" spans="1:9" ht="19" x14ac:dyDescent="0.2">
      <c r="A21" s="255" t="s">
        <v>684</v>
      </c>
      <c r="B21" s="255"/>
      <c r="D21" s="15" t="s">
        <v>488</v>
      </c>
      <c r="E21" s="15" t="s">
        <v>489</v>
      </c>
      <c r="F21" s="42" t="s">
        <v>453</v>
      </c>
      <c r="G21" s="15" t="s">
        <v>491</v>
      </c>
      <c r="H21" s="15" t="s">
        <v>490</v>
      </c>
      <c r="I21" s="15" t="s">
        <v>492</v>
      </c>
    </row>
    <row r="22" spans="1:9" ht="51" x14ac:dyDescent="0.2">
      <c r="A22" s="256"/>
      <c r="B22" s="256"/>
      <c r="D22" s="234" t="s">
        <v>651</v>
      </c>
      <c r="E22" s="235" t="s">
        <v>652</v>
      </c>
      <c r="F22" s="41" t="s">
        <v>653</v>
      </c>
      <c r="G22" s="236" t="s">
        <v>654</v>
      </c>
      <c r="H22" s="237" t="s">
        <v>655</v>
      </c>
      <c r="I22" s="238" t="s">
        <v>656</v>
      </c>
    </row>
    <row r="23" spans="1:9" x14ac:dyDescent="0.2">
      <c r="A23" s="256"/>
      <c r="B23" s="256"/>
      <c r="D23" s="36"/>
      <c r="E23" s="37"/>
      <c r="F23" s="38"/>
      <c r="G23" s="181"/>
      <c r="H23" s="20"/>
      <c r="I23" s="182"/>
    </row>
    <row r="24" spans="1:9" x14ac:dyDescent="0.2">
      <c r="A24" s="256"/>
      <c r="B24" s="256"/>
      <c r="D24" s="39"/>
      <c r="E24" s="40"/>
      <c r="F24" s="41"/>
      <c r="G24" s="179"/>
      <c r="H24" s="17"/>
      <c r="I24" s="180"/>
    </row>
    <row r="25" spans="1:9" x14ac:dyDescent="0.2">
      <c r="A25" s="256"/>
      <c r="B25" s="256"/>
      <c r="D25" s="36"/>
      <c r="E25" s="37"/>
      <c r="F25" s="38"/>
      <c r="G25" s="181"/>
      <c r="H25" s="20"/>
      <c r="I25" s="182"/>
    </row>
    <row r="26" spans="1:9" x14ac:dyDescent="0.2">
      <c r="A26" s="256"/>
      <c r="B26" s="256"/>
      <c r="D26" s="39"/>
      <c r="E26" s="40"/>
      <c r="F26" s="41"/>
      <c r="G26" s="179"/>
      <c r="H26" s="17"/>
      <c r="I26" s="180"/>
    </row>
    <row r="27" spans="1:9" ht="16" customHeight="1" x14ac:dyDescent="0.2">
      <c r="A27" s="256"/>
      <c r="B27" s="256"/>
      <c r="D27" s="36"/>
      <c r="E27" s="37"/>
      <c r="F27" s="38"/>
      <c r="G27" s="181"/>
      <c r="H27" s="20"/>
      <c r="I27" s="182"/>
    </row>
    <row r="28" spans="1:9" ht="16" customHeight="1" x14ac:dyDescent="0.2">
      <c r="A28" s="256"/>
      <c r="B28" s="256"/>
      <c r="D28" s="39"/>
      <c r="E28" s="40"/>
      <c r="F28" s="41"/>
      <c r="G28" s="179"/>
      <c r="H28" s="17"/>
      <c r="I28" s="180"/>
    </row>
    <row r="29" spans="1:9" x14ac:dyDescent="0.2">
      <c r="A29" s="256"/>
      <c r="B29" s="256"/>
      <c r="D29" s="36"/>
      <c r="E29" s="37"/>
      <c r="F29" s="38"/>
      <c r="G29" s="181"/>
      <c r="H29" s="20"/>
      <c r="I29" s="182"/>
    </row>
    <row r="30" spans="1:9" x14ac:dyDescent="0.2">
      <c r="A30" s="256"/>
      <c r="B30" s="256"/>
      <c r="D30" s="39"/>
      <c r="E30" s="40"/>
      <c r="F30" s="41"/>
      <c r="G30" s="179"/>
      <c r="H30" s="17"/>
      <c r="I30" s="180"/>
    </row>
    <row r="31" spans="1:9" x14ac:dyDescent="0.2">
      <c r="A31" s="256"/>
      <c r="B31" s="256"/>
      <c r="D31" s="36"/>
      <c r="E31" s="37"/>
      <c r="F31" s="38"/>
      <c r="G31" s="181"/>
      <c r="H31" s="20"/>
      <c r="I31" s="182"/>
    </row>
    <row r="32" spans="1:9" x14ac:dyDescent="0.2">
      <c r="A32" s="256"/>
      <c r="B32" s="256"/>
      <c r="D32" s="39"/>
      <c r="E32" s="40"/>
      <c r="F32" s="41"/>
      <c r="G32" s="179"/>
      <c r="H32" s="17"/>
      <c r="I32" s="180"/>
    </row>
    <row r="33" spans="1:9" x14ac:dyDescent="0.2">
      <c r="A33" s="256"/>
      <c r="B33" s="256"/>
      <c r="D33" s="36"/>
      <c r="E33" s="37"/>
      <c r="F33" s="38"/>
      <c r="G33" s="181"/>
      <c r="H33" s="20"/>
      <c r="I33" s="182"/>
    </row>
    <row r="34" spans="1:9" x14ac:dyDescent="0.2">
      <c r="A34" s="256"/>
      <c r="B34" s="256"/>
      <c r="D34" s="39"/>
      <c r="E34" s="40"/>
      <c r="F34" s="41"/>
      <c r="G34" s="179"/>
      <c r="H34" s="17"/>
      <c r="I34" s="180"/>
    </row>
    <row r="35" spans="1:9" x14ac:dyDescent="0.2">
      <c r="A35" s="256"/>
      <c r="B35" s="256"/>
      <c r="D35" s="36"/>
      <c r="E35" s="37"/>
      <c r="F35" s="38"/>
      <c r="G35" s="181"/>
      <c r="H35" s="20"/>
      <c r="I35" s="182"/>
    </row>
    <row r="36" spans="1:9" ht="17" customHeight="1" x14ac:dyDescent="0.2">
      <c r="A36" s="173"/>
      <c r="B36" s="173"/>
      <c r="D36" s="39"/>
      <c r="E36" s="40"/>
      <c r="F36" s="41"/>
      <c r="G36" s="179"/>
      <c r="H36" s="17"/>
      <c r="I36" s="180"/>
    </row>
    <row r="37" spans="1:9" ht="23" customHeight="1" x14ac:dyDescent="0.2">
      <c r="A37" s="253" t="s">
        <v>483</v>
      </c>
      <c r="B37" s="254"/>
      <c r="D37" s="36"/>
      <c r="E37" s="37"/>
      <c r="F37" s="38"/>
      <c r="G37" s="181"/>
      <c r="H37" s="20"/>
      <c r="I37" s="182"/>
    </row>
    <row r="38" spans="1:9" ht="19" x14ac:dyDescent="0.2">
      <c r="A38" s="15" t="s">
        <v>493</v>
      </c>
      <c r="B38" s="15" t="s">
        <v>494</v>
      </c>
      <c r="D38" s="39"/>
      <c r="E38" s="40"/>
      <c r="F38" s="41"/>
      <c r="G38" s="179"/>
      <c r="H38" s="17"/>
      <c r="I38" s="180"/>
    </row>
    <row r="39" spans="1:9" ht="34" x14ac:dyDescent="0.2">
      <c r="A39" s="232" t="s">
        <v>634</v>
      </c>
      <c r="B39" s="232" t="s">
        <v>635</v>
      </c>
      <c r="D39" s="36"/>
      <c r="E39" s="37"/>
      <c r="F39" s="38"/>
      <c r="G39" s="181"/>
      <c r="H39" s="20"/>
      <c r="I39" s="182"/>
    </row>
    <row r="40" spans="1:9" ht="34" x14ac:dyDescent="0.2">
      <c r="A40" s="233" t="s">
        <v>636</v>
      </c>
      <c r="B40" s="233" t="s">
        <v>637</v>
      </c>
      <c r="D40" s="39"/>
      <c r="E40" s="40"/>
      <c r="F40" s="41"/>
      <c r="G40" s="179"/>
      <c r="H40" s="17"/>
      <c r="I40" s="180"/>
    </row>
    <row r="41" spans="1:9" ht="34" x14ac:dyDescent="0.2">
      <c r="A41" s="232" t="s">
        <v>638</v>
      </c>
      <c r="B41" s="232" t="s">
        <v>639</v>
      </c>
      <c r="D41" s="36"/>
      <c r="E41" s="37"/>
      <c r="F41" s="38"/>
      <c r="G41" s="181"/>
      <c r="H41" s="20"/>
      <c r="I41" s="182"/>
    </row>
    <row r="42" spans="1:9" ht="34" x14ac:dyDescent="0.2">
      <c r="A42" s="233" t="s">
        <v>640</v>
      </c>
      <c r="B42" s="233" t="s">
        <v>641</v>
      </c>
      <c r="D42" s="39"/>
      <c r="E42" s="40"/>
      <c r="F42" s="41"/>
      <c r="G42" s="179"/>
      <c r="H42" s="17"/>
      <c r="I42" s="180"/>
    </row>
    <row r="43" spans="1:9" ht="34" x14ac:dyDescent="0.2">
      <c r="A43" s="232" t="s">
        <v>642</v>
      </c>
      <c r="B43" s="232" t="s">
        <v>643</v>
      </c>
      <c r="D43" s="36"/>
      <c r="E43" s="37"/>
      <c r="F43" s="38"/>
      <c r="G43" s="181"/>
      <c r="H43" s="20"/>
      <c r="I43" s="182"/>
    </row>
    <row r="44" spans="1:9" ht="34" x14ac:dyDescent="0.2">
      <c r="A44" s="233" t="s">
        <v>644</v>
      </c>
      <c r="B44" s="233" t="s">
        <v>645</v>
      </c>
      <c r="D44" s="39"/>
      <c r="E44" s="40"/>
      <c r="F44" s="41"/>
      <c r="G44" s="179"/>
      <c r="H44" s="17"/>
      <c r="I44" s="180"/>
    </row>
    <row r="45" spans="1:9" ht="18" customHeight="1" x14ac:dyDescent="0.2">
      <c r="A45" s="232" t="s">
        <v>646</v>
      </c>
      <c r="B45" s="232" t="s">
        <v>647</v>
      </c>
      <c r="D45" s="14"/>
      <c r="E45" s="14"/>
      <c r="F45" s="14"/>
      <c r="G45" s="14"/>
      <c r="H45" s="14"/>
      <c r="I45" s="14"/>
    </row>
    <row r="46" spans="1:9" ht="19" x14ac:dyDescent="0.2">
      <c r="A46" s="233" t="s">
        <v>648</v>
      </c>
      <c r="B46" s="233" t="s">
        <v>647</v>
      </c>
      <c r="D46" s="165"/>
      <c r="E46" s="165"/>
      <c r="F46" s="165"/>
      <c r="G46" s="165"/>
      <c r="H46" s="165"/>
      <c r="I46" s="165"/>
    </row>
    <row r="47" spans="1:9" ht="51" x14ac:dyDescent="0.2">
      <c r="A47" s="232" t="s">
        <v>649</v>
      </c>
      <c r="B47" s="232" t="s">
        <v>647</v>
      </c>
      <c r="D47" s="166"/>
      <c r="E47" s="166"/>
      <c r="F47" s="166"/>
      <c r="G47" s="166"/>
      <c r="H47" s="166"/>
      <c r="I47" s="166"/>
    </row>
    <row r="48" spans="1:9" ht="51" x14ac:dyDescent="0.2">
      <c r="A48" s="233" t="s">
        <v>650</v>
      </c>
      <c r="B48" s="233" t="s">
        <v>647</v>
      </c>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sGMJMZ1BsIaQKvV8FqSbNco1nAOgHIRME6BxcH/b2uU9uZkURCRjOtrNjz/C1e8fqXdpHBbbABBKd6qk6XfxYg==" saltValue="tATSv6xiwkFZIYRWVNBd9w=="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xr:uid="{E356622D-3E52-1F4C-ACB1-648C01096C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66" activePane="bottomRight" state="frozenSplit"/>
      <selection activeCell="I1" sqref="I1:O1048576"/>
      <selection pane="topRight" activeCell="I1" sqref="I1:O1048576"/>
      <selection pane="bottomLeft" activeCell="I1" sqref="I1:O1048576"/>
      <selection pane="bottomRight" activeCell="I24" sqref="I24"/>
    </sheetView>
  </sheetViews>
  <sheetFormatPr baseColWidth="10" defaultRowHeight="17" x14ac:dyDescent="0.2"/>
  <cols>
    <col min="1" max="1" width="10.83203125" style="12"/>
    <col min="2" max="2" width="18.1640625" style="12" customWidth="1"/>
    <col min="3" max="3" width="16.83203125" style="45" customWidth="1"/>
    <col min="4" max="4" width="12.33203125" style="45" customWidth="1"/>
    <col min="5" max="6" width="60.83203125" style="154" customWidth="1"/>
    <col min="7" max="7" width="2" style="90" customWidth="1"/>
    <col min="8" max="8" width="17.5" style="89" customWidth="1"/>
    <col min="9" max="9" width="61.5" style="174" customWidth="1"/>
    <col min="10" max="10" width="7.83203125" style="175" hidden="1" customWidth="1"/>
    <col min="11" max="17" width="4.1640625" style="176" hidden="1" customWidth="1"/>
    <col min="18" max="18" width="5.83203125" style="176" hidden="1" customWidth="1"/>
    <col min="19" max="19" width="70.1640625" style="176" customWidth="1"/>
    <col min="20" max="20" width="41.6640625" style="11" customWidth="1"/>
    <col min="21" max="16384" width="10.83203125" style="11"/>
  </cols>
  <sheetData>
    <row r="1" spans="1:19" ht="53" customHeight="1" x14ac:dyDescent="0.2">
      <c r="A1" s="43" t="s">
        <v>632</v>
      </c>
      <c r="B1" s="44" t="str">
        <f>IF(Introduction!B1&lt;&gt;"",Introduction!B1,"")</f>
        <v>Solar energy generation</v>
      </c>
      <c r="E1" s="46"/>
      <c r="F1" s="47"/>
    </row>
    <row r="2" spans="1:19" ht="18" thickBot="1" x14ac:dyDescent="0.25">
      <c r="E2" s="46"/>
      <c r="F2" s="46"/>
    </row>
    <row r="3" spans="1:19" s="92" customFormat="1" ht="27" thickTop="1" x14ac:dyDescent="0.2">
      <c r="A3" s="274" t="s">
        <v>442</v>
      </c>
      <c r="B3" s="274"/>
      <c r="C3" s="274"/>
      <c r="D3" s="274"/>
      <c r="E3" s="274"/>
      <c r="F3" s="274"/>
      <c r="G3" s="142"/>
      <c r="H3" s="275" t="s">
        <v>443</v>
      </c>
      <c r="I3" s="276"/>
      <c r="J3" s="276"/>
      <c r="K3" s="276"/>
      <c r="L3" s="276"/>
      <c r="M3" s="276"/>
      <c r="N3" s="276"/>
      <c r="O3" s="276"/>
      <c r="P3" s="276"/>
      <c r="Q3" s="276"/>
      <c r="R3" s="276"/>
      <c r="S3" s="277"/>
    </row>
    <row r="4" spans="1:19" s="94" customFormat="1" ht="41" thickBot="1" x14ac:dyDescent="0.3">
      <c r="A4" s="143" t="s">
        <v>84</v>
      </c>
      <c r="B4" s="143" t="s">
        <v>85</v>
      </c>
      <c r="C4" s="143" t="s">
        <v>35</v>
      </c>
      <c r="D4" s="143" t="s">
        <v>26</v>
      </c>
      <c r="E4" s="143" t="s">
        <v>380</v>
      </c>
      <c r="F4" s="143" t="s">
        <v>89</v>
      </c>
      <c r="G4" s="93"/>
      <c r="H4" s="111" t="s">
        <v>86</v>
      </c>
      <c r="I4" s="112" t="s">
        <v>396</v>
      </c>
      <c r="J4" s="112" t="s">
        <v>68</v>
      </c>
      <c r="K4" s="112" t="s">
        <v>61</v>
      </c>
      <c r="L4" s="112" t="s">
        <v>62</v>
      </c>
      <c r="M4" s="112" t="s">
        <v>64</v>
      </c>
      <c r="N4" s="112" t="s">
        <v>63</v>
      </c>
      <c r="O4" s="141" t="s">
        <v>623</v>
      </c>
      <c r="P4" s="141" t="s">
        <v>624</v>
      </c>
      <c r="Q4" s="141" t="s">
        <v>625</v>
      </c>
      <c r="R4" s="141" t="s">
        <v>626</v>
      </c>
      <c r="S4" s="113" t="s">
        <v>395</v>
      </c>
    </row>
    <row r="5" spans="1:19" s="92" customFormat="1" ht="55" thickTop="1" x14ac:dyDescent="0.2">
      <c r="A5" s="260" t="s">
        <v>0</v>
      </c>
      <c r="B5" s="260" t="s">
        <v>40</v>
      </c>
      <c r="C5" s="48" t="s">
        <v>178</v>
      </c>
      <c r="D5" s="48" t="s">
        <v>65</v>
      </c>
      <c r="E5" s="49" t="s">
        <v>177</v>
      </c>
      <c r="F5" s="50" t="s">
        <v>90</v>
      </c>
      <c r="G5" s="95"/>
      <c r="H5" s="133" t="s">
        <v>657</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2" customFormat="1" ht="36" x14ac:dyDescent="0.2">
      <c r="A6" s="260"/>
      <c r="B6" s="260"/>
      <c r="C6" s="51" t="s">
        <v>179</v>
      </c>
      <c r="D6" s="51" t="s">
        <v>65</v>
      </c>
      <c r="E6" s="52" t="s">
        <v>184</v>
      </c>
      <c r="F6" s="53" t="s">
        <v>91</v>
      </c>
      <c r="G6" s="95"/>
      <c r="H6" s="130" t="s">
        <v>657</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2" customFormat="1" ht="54" x14ac:dyDescent="0.2">
      <c r="A7" s="260"/>
      <c r="B7" s="260"/>
      <c r="C7" s="51" t="s">
        <v>180</v>
      </c>
      <c r="D7" s="51" t="s">
        <v>65</v>
      </c>
      <c r="E7" s="52" t="s">
        <v>185</v>
      </c>
      <c r="F7" s="53" t="s">
        <v>517</v>
      </c>
      <c r="G7" s="95"/>
      <c r="H7" s="130" t="s">
        <v>657</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2" customFormat="1" ht="36" x14ac:dyDescent="0.2">
      <c r="A8" s="260"/>
      <c r="B8" s="260"/>
      <c r="C8" s="51" t="s">
        <v>181</v>
      </c>
      <c r="D8" s="51" t="s">
        <v>65</v>
      </c>
      <c r="E8" s="52" t="s">
        <v>186</v>
      </c>
      <c r="F8" s="53" t="s">
        <v>92</v>
      </c>
      <c r="G8" s="95"/>
      <c r="H8" s="130" t="s">
        <v>657</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2" customFormat="1" ht="54" x14ac:dyDescent="0.2">
      <c r="A9" s="260"/>
      <c r="B9" s="260"/>
      <c r="C9" s="51" t="s">
        <v>182</v>
      </c>
      <c r="D9" s="51" t="s">
        <v>65</v>
      </c>
      <c r="E9" s="54" t="s">
        <v>612</v>
      </c>
      <c r="F9" s="55" t="s">
        <v>518</v>
      </c>
      <c r="G9" s="95"/>
      <c r="H9" s="130" t="s">
        <v>657</v>
      </c>
      <c r="I9" s="3"/>
      <c r="J9" s="156"/>
      <c r="K9" s="156"/>
      <c r="L9" s="156"/>
      <c r="M9" s="156"/>
      <c r="N9" s="156"/>
      <c r="O9" s="156"/>
      <c r="P9" s="156"/>
      <c r="Q9" s="156"/>
      <c r="R9" s="156"/>
      <c r="S9" s="239"/>
    </row>
    <row r="10" spans="1:19" s="92" customFormat="1" ht="36" x14ac:dyDescent="0.2">
      <c r="A10" s="260"/>
      <c r="B10" s="260"/>
      <c r="C10" s="51" t="s">
        <v>183</v>
      </c>
      <c r="D10" s="51" t="s">
        <v>65</v>
      </c>
      <c r="E10" s="54" t="s">
        <v>187</v>
      </c>
      <c r="F10" s="55" t="s">
        <v>93</v>
      </c>
      <c r="G10" s="95"/>
      <c r="H10" s="132" t="s">
        <v>657</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2" customFormat="1" ht="36" x14ac:dyDescent="0.2">
      <c r="A11" s="260"/>
      <c r="B11" s="260"/>
      <c r="C11" s="51" t="s">
        <v>535</v>
      </c>
      <c r="D11" s="51" t="s">
        <v>65</v>
      </c>
      <c r="E11" s="54" t="s">
        <v>537</v>
      </c>
      <c r="F11" s="55"/>
      <c r="G11" s="95"/>
      <c r="H11" s="132" t="s">
        <v>657</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2" customFormat="1" ht="36" x14ac:dyDescent="0.2">
      <c r="A12" s="260"/>
      <c r="B12" s="260"/>
      <c r="C12" s="51" t="s">
        <v>536</v>
      </c>
      <c r="D12" s="51" t="s">
        <v>66</v>
      </c>
      <c r="E12" s="54" t="s">
        <v>538</v>
      </c>
      <c r="F12" s="55"/>
      <c r="G12" s="95"/>
      <c r="H12" s="132" t="s">
        <v>657</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2" customFormat="1" ht="91" thickBot="1" x14ac:dyDescent="0.25">
      <c r="A13" s="260"/>
      <c r="B13" s="260"/>
      <c r="C13" s="51" t="s">
        <v>456</v>
      </c>
      <c r="D13" s="51" t="s">
        <v>390</v>
      </c>
      <c r="E13" s="54" t="s">
        <v>458</v>
      </c>
      <c r="F13" s="55"/>
      <c r="G13" s="95"/>
      <c r="H13" s="131" t="s">
        <v>658</v>
      </c>
      <c r="I13" s="7" t="s">
        <v>666</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2" customFormat="1" ht="37" thickTop="1" x14ac:dyDescent="0.2">
      <c r="A14" s="262" t="s">
        <v>1</v>
      </c>
      <c r="B14" s="262" t="s">
        <v>60</v>
      </c>
      <c r="C14" s="56" t="s">
        <v>188</v>
      </c>
      <c r="D14" s="56" t="s">
        <v>65</v>
      </c>
      <c r="E14" s="57" t="s">
        <v>190</v>
      </c>
      <c r="F14" s="58" t="s">
        <v>593</v>
      </c>
      <c r="G14" s="95"/>
      <c r="H14" s="129" t="s">
        <v>657</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2" customFormat="1" ht="54" x14ac:dyDescent="0.2">
      <c r="A15" s="263"/>
      <c r="B15" s="263"/>
      <c r="C15" s="56" t="s">
        <v>189</v>
      </c>
      <c r="D15" s="56" t="s">
        <v>65</v>
      </c>
      <c r="E15" s="57" t="s">
        <v>191</v>
      </c>
      <c r="F15" s="58" t="s">
        <v>94</v>
      </c>
      <c r="G15" s="95"/>
      <c r="H15" s="130" t="s">
        <v>657</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2" customFormat="1" ht="54" x14ac:dyDescent="0.2">
      <c r="A16" s="263"/>
      <c r="B16" s="263"/>
      <c r="C16" s="56" t="s">
        <v>193</v>
      </c>
      <c r="D16" s="56" t="s">
        <v>65</v>
      </c>
      <c r="E16" s="57" t="s">
        <v>192</v>
      </c>
      <c r="F16" s="58" t="s">
        <v>522</v>
      </c>
      <c r="G16" s="95"/>
      <c r="H16" s="130" t="s">
        <v>657</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2" customFormat="1" ht="162" x14ac:dyDescent="0.2">
      <c r="A17" s="263"/>
      <c r="B17" s="263"/>
      <c r="C17" s="56" t="s">
        <v>194</v>
      </c>
      <c r="D17" s="56" t="s">
        <v>66</v>
      </c>
      <c r="E17" s="59" t="s">
        <v>482</v>
      </c>
      <c r="F17" s="60" t="s">
        <v>519</v>
      </c>
      <c r="G17" s="95"/>
      <c r="H17" s="130" t="s">
        <v>658</v>
      </c>
      <c r="I17" s="240" t="s">
        <v>659</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6"/>
    </row>
    <row r="18" spans="1:20" s="92" customFormat="1" ht="36" x14ac:dyDescent="0.2">
      <c r="A18" s="263"/>
      <c r="B18" s="263"/>
      <c r="C18" s="183" t="s">
        <v>539</v>
      </c>
      <c r="D18" s="183" t="s">
        <v>65</v>
      </c>
      <c r="E18" s="57" t="s">
        <v>537</v>
      </c>
      <c r="F18" s="58"/>
      <c r="G18" s="95"/>
      <c r="H18" s="132" t="s">
        <v>657</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2" customFormat="1" ht="36" x14ac:dyDescent="0.2">
      <c r="A19" s="263"/>
      <c r="B19" s="263"/>
      <c r="C19" s="183" t="s">
        <v>540</v>
      </c>
      <c r="D19" s="183" t="s">
        <v>66</v>
      </c>
      <c r="E19" s="57" t="s">
        <v>538</v>
      </c>
      <c r="F19" s="58"/>
      <c r="G19" s="95"/>
      <c r="H19" s="130" t="s">
        <v>657</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2" customFormat="1" ht="21" thickBot="1" x14ac:dyDescent="0.25">
      <c r="A20" s="264"/>
      <c r="B20" s="264"/>
      <c r="C20" s="56" t="s">
        <v>459</v>
      </c>
      <c r="D20" s="56" t="s">
        <v>390</v>
      </c>
      <c r="E20" s="59" t="s">
        <v>458</v>
      </c>
      <c r="F20" s="60"/>
      <c r="G20" s="95"/>
      <c r="H20" s="134" t="s">
        <v>657</v>
      </c>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2" customFormat="1" ht="21" thickTop="1" x14ac:dyDescent="0.2">
      <c r="A21" s="259" t="s">
        <v>2</v>
      </c>
      <c r="B21" s="259" t="s">
        <v>39</v>
      </c>
      <c r="C21" s="61" t="s">
        <v>195</v>
      </c>
      <c r="D21" s="61" t="s">
        <v>65</v>
      </c>
      <c r="E21" s="54" t="s">
        <v>293</v>
      </c>
      <c r="F21" s="55" t="s">
        <v>95</v>
      </c>
      <c r="G21" s="96"/>
      <c r="H21" s="129" t="s">
        <v>657</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2" customFormat="1" ht="20" x14ac:dyDescent="0.2">
      <c r="A22" s="260"/>
      <c r="B22" s="260"/>
      <c r="C22" s="61" t="s">
        <v>196</v>
      </c>
      <c r="D22" s="61" t="s">
        <v>65</v>
      </c>
      <c r="E22" s="54" t="s">
        <v>294</v>
      </c>
      <c r="F22" s="55" t="s">
        <v>96</v>
      </c>
      <c r="G22" s="95"/>
      <c r="H22" s="130" t="s">
        <v>657</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2" customFormat="1" ht="20" x14ac:dyDescent="0.2">
      <c r="A23" s="260"/>
      <c r="B23" s="260"/>
      <c r="C23" s="61" t="s">
        <v>197</v>
      </c>
      <c r="D23" s="61" t="s">
        <v>65</v>
      </c>
      <c r="E23" s="54" t="s">
        <v>295</v>
      </c>
      <c r="F23" s="55" t="s">
        <v>97</v>
      </c>
      <c r="G23" s="95"/>
      <c r="H23" s="130" t="s">
        <v>657</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2" customFormat="1" ht="54" x14ac:dyDescent="0.2">
      <c r="A24" s="260"/>
      <c r="B24" s="260"/>
      <c r="C24" s="61" t="s">
        <v>198</v>
      </c>
      <c r="D24" s="61" t="s">
        <v>65</v>
      </c>
      <c r="E24" s="54" t="s">
        <v>296</v>
      </c>
      <c r="F24" s="55" t="s">
        <v>98</v>
      </c>
      <c r="G24" s="95"/>
      <c r="H24" s="130" t="s">
        <v>657</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2" customFormat="1" ht="20" x14ac:dyDescent="0.2">
      <c r="A25" s="260"/>
      <c r="B25" s="260"/>
      <c r="C25" s="61" t="s">
        <v>199</v>
      </c>
      <c r="D25" s="61" t="s">
        <v>65</v>
      </c>
      <c r="E25" s="54" t="s">
        <v>297</v>
      </c>
      <c r="F25" s="55" t="s">
        <v>99</v>
      </c>
      <c r="G25" s="95"/>
      <c r="H25" s="130" t="s">
        <v>657</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2" customFormat="1" ht="162" x14ac:dyDescent="0.2">
      <c r="A26" s="260"/>
      <c r="B26" s="260"/>
      <c r="C26" s="61" t="s">
        <v>200</v>
      </c>
      <c r="D26" s="61" t="s">
        <v>67</v>
      </c>
      <c r="E26" s="52" t="s">
        <v>298</v>
      </c>
      <c r="F26" s="55"/>
      <c r="G26" s="95"/>
      <c r="H26" s="132" t="s">
        <v>658</v>
      </c>
      <c r="I26" s="9" t="s">
        <v>686</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2" customFormat="1" ht="36" x14ac:dyDescent="0.2">
      <c r="A27" s="260"/>
      <c r="B27" s="260"/>
      <c r="C27" s="51" t="s">
        <v>541</v>
      </c>
      <c r="D27" s="51" t="s">
        <v>65</v>
      </c>
      <c r="E27" s="54" t="s">
        <v>537</v>
      </c>
      <c r="F27" s="55"/>
      <c r="G27" s="95"/>
      <c r="H27" s="132" t="s">
        <v>657</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2" customFormat="1" ht="36" x14ac:dyDescent="0.2">
      <c r="A28" s="260"/>
      <c r="B28" s="260"/>
      <c r="C28" s="51" t="s">
        <v>542</v>
      </c>
      <c r="D28" s="51" t="s">
        <v>66</v>
      </c>
      <c r="E28" s="54" t="s">
        <v>538</v>
      </c>
      <c r="F28" s="55"/>
      <c r="G28" s="95"/>
      <c r="H28" s="132" t="s">
        <v>657</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99" customFormat="1" ht="21" thickBot="1" x14ac:dyDescent="0.25">
      <c r="A29" s="260"/>
      <c r="B29" s="260"/>
      <c r="C29" s="61" t="s">
        <v>457</v>
      </c>
      <c r="D29" s="61" t="s">
        <v>390</v>
      </c>
      <c r="E29" s="52" t="s">
        <v>458</v>
      </c>
      <c r="F29" s="53"/>
      <c r="G29" s="97"/>
      <c r="H29" s="132" t="s">
        <v>657</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8"/>
    </row>
    <row r="30" spans="1:20" s="92" customFormat="1" ht="21" thickTop="1" x14ac:dyDescent="0.2">
      <c r="A30" s="262" t="s">
        <v>3</v>
      </c>
      <c r="B30" s="262" t="s">
        <v>4</v>
      </c>
      <c r="C30" s="56" t="s">
        <v>201</v>
      </c>
      <c r="D30" s="56" t="s">
        <v>65</v>
      </c>
      <c r="E30" s="57" t="s">
        <v>299</v>
      </c>
      <c r="F30" s="58" t="s">
        <v>100</v>
      </c>
      <c r="G30" s="95"/>
      <c r="H30" s="129" t="s">
        <v>657</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2" customFormat="1" ht="54" x14ac:dyDescent="0.2">
      <c r="A31" s="263"/>
      <c r="B31" s="263"/>
      <c r="C31" s="56" t="s">
        <v>202</v>
      </c>
      <c r="D31" s="56" t="s">
        <v>65</v>
      </c>
      <c r="E31" s="57" t="s">
        <v>614</v>
      </c>
      <c r="F31" s="58" t="s">
        <v>613</v>
      </c>
      <c r="G31" s="95"/>
      <c r="H31" s="130" t="s">
        <v>657</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2" customFormat="1" ht="180" x14ac:dyDescent="0.2">
      <c r="A32" s="263"/>
      <c r="B32" s="263"/>
      <c r="C32" s="56" t="s">
        <v>203</v>
      </c>
      <c r="D32" s="56" t="s">
        <v>65</v>
      </c>
      <c r="E32" s="57" t="s">
        <v>588</v>
      </c>
      <c r="F32" s="58" t="s">
        <v>615</v>
      </c>
      <c r="G32" s="95"/>
      <c r="H32" s="130" t="s">
        <v>658</v>
      </c>
      <c r="I32" s="3" t="s">
        <v>660</v>
      </c>
      <c r="J32" s="156" t="s">
        <v>3</v>
      </c>
      <c r="K32" s="156">
        <f t="shared" si="3"/>
        <v>1</v>
      </c>
      <c r="L32" s="156">
        <f t="shared" si="0"/>
        <v>0</v>
      </c>
      <c r="M32" s="156">
        <f t="shared" si="1"/>
        <v>0</v>
      </c>
      <c r="N32" s="156">
        <f t="shared" si="2"/>
        <v>0</v>
      </c>
      <c r="O32" s="156">
        <f t="shared" si="4"/>
        <v>0</v>
      </c>
      <c r="P32" s="156">
        <f t="shared" si="5"/>
        <v>0</v>
      </c>
      <c r="Q32" s="156">
        <f t="shared" si="6"/>
        <v>0</v>
      </c>
      <c r="R32" s="156">
        <f t="shared" si="7"/>
        <v>0</v>
      </c>
      <c r="S32" s="6"/>
    </row>
    <row r="33" spans="1:19" s="92" customFormat="1" ht="36" x14ac:dyDescent="0.2">
      <c r="A33" s="263"/>
      <c r="B33" s="263"/>
      <c r="C33" s="56" t="s">
        <v>204</v>
      </c>
      <c r="D33" s="56" t="s">
        <v>65</v>
      </c>
      <c r="E33" s="57" t="s">
        <v>300</v>
      </c>
      <c r="F33" s="58" t="s">
        <v>101</v>
      </c>
      <c r="G33" s="95"/>
      <c r="H33" s="130" t="s">
        <v>657</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2" customFormat="1" ht="36" x14ac:dyDescent="0.2">
      <c r="A34" s="263"/>
      <c r="B34" s="263"/>
      <c r="C34" s="212" t="s">
        <v>205</v>
      </c>
      <c r="D34" s="212" t="s">
        <v>65</v>
      </c>
      <c r="E34" s="213" t="s">
        <v>301</v>
      </c>
      <c r="F34" s="214" t="s">
        <v>102</v>
      </c>
      <c r="H34" s="130" t="s">
        <v>657</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2" customFormat="1" ht="54" x14ac:dyDescent="0.2">
      <c r="A35" s="263"/>
      <c r="B35" s="263"/>
      <c r="C35" s="56" t="s">
        <v>206</v>
      </c>
      <c r="D35" s="56" t="s">
        <v>65</v>
      </c>
      <c r="E35" s="62" t="s">
        <v>616</v>
      </c>
      <c r="F35" s="63" t="s">
        <v>103</v>
      </c>
      <c r="G35" s="95"/>
      <c r="H35" s="130" t="s">
        <v>657</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2" customFormat="1" ht="36" x14ac:dyDescent="0.2">
      <c r="A36" s="263"/>
      <c r="B36" s="263"/>
      <c r="C36" s="56" t="s">
        <v>207</v>
      </c>
      <c r="D36" s="56" t="s">
        <v>66</v>
      </c>
      <c r="E36" s="59" t="s">
        <v>302</v>
      </c>
      <c r="F36" s="60" t="s">
        <v>104</v>
      </c>
      <c r="G36" s="95"/>
      <c r="H36" s="132" t="s">
        <v>657</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2" customFormat="1" ht="36" x14ac:dyDescent="0.2">
      <c r="A37" s="263"/>
      <c r="B37" s="263"/>
      <c r="C37" s="183" t="s">
        <v>543</v>
      </c>
      <c r="D37" s="183" t="s">
        <v>65</v>
      </c>
      <c r="E37" s="57" t="s">
        <v>537</v>
      </c>
      <c r="F37" s="60"/>
      <c r="G37" s="95"/>
      <c r="H37" s="132" t="s">
        <v>657</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2" customFormat="1" ht="36" x14ac:dyDescent="0.2">
      <c r="A38" s="263"/>
      <c r="B38" s="263"/>
      <c r="C38" s="183" t="s">
        <v>544</v>
      </c>
      <c r="D38" s="183" t="s">
        <v>66</v>
      </c>
      <c r="E38" s="57" t="s">
        <v>538</v>
      </c>
      <c r="F38" s="60"/>
      <c r="G38" s="95"/>
      <c r="H38" s="132" t="s">
        <v>657</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2" customFormat="1" ht="21" thickBot="1" x14ac:dyDescent="0.25">
      <c r="A39" s="263"/>
      <c r="B39" s="263"/>
      <c r="C39" s="56" t="s">
        <v>460</v>
      </c>
      <c r="D39" s="56" t="s">
        <v>390</v>
      </c>
      <c r="E39" s="59" t="s">
        <v>458</v>
      </c>
      <c r="F39" s="60"/>
      <c r="G39" s="95"/>
      <c r="H39" s="131" t="s">
        <v>657</v>
      </c>
      <c r="I39" s="3"/>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2" customFormat="1" ht="37" thickTop="1" x14ac:dyDescent="0.2">
      <c r="A40" s="259" t="s">
        <v>5</v>
      </c>
      <c r="B40" s="259" t="s">
        <v>36</v>
      </c>
      <c r="C40" s="64" t="s">
        <v>181</v>
      </c>
      <c r="D40" s="64" t="s">
        <v>65</v>
      </c>
      <c r="E40" s="65" t="s">
        <v>186</v>
      </c>
      <c r="F40" s="65" t="s">
        <v>92</v>
      </c>
      <c r="G40" s="100"/>
      <c r="H40" s="101"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2" customFormat="1" ht="36" x14ac:dyDescent="0.2">
      <c r="A41" s="260"/>
      <c r="B41" s="260"/>
      <c r="C41" s="61" t="s">
        <v>208</v>
      </c>
      <c r="D41" s="61" t="s">
        <v>65</v>
      </c>
      <c r="E41" s="66" t="s">
        <v>303</v>
      </c>
      <c r="F41" s="268" t="s">
        <v>105</v>
      </c>
      <c r="G41" s="95"/>
      <c r="H41" s="130" t="s">
        <v>657</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2" customFormat="1" ht="49" customHeight="1" x14ac:dyDescent="0.2">
      <c r="A42" s="260"/>
      <c r="B42" s="260"/>
      <c r="C42" s="61" t="s">
        <v>209</v>
      </c>
      <c r="D42" s="61" t="s">
        <v>65</v>
      </c>
      <c r="E42" s="66" t="s">
        <v>304</v>
      </c>
      <c r="F42" s="269"/>
      <c r="G42" s="95"/>
      <c r="H42" s="130" t="s">
        <v>657</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2" customFormat="1" ht="57" customHeight="1" x14ac:dyDescent="0.2">
      <c r="A43" s="260"/>
      <c r="B43" s="260"/>
      <c r="C43" s="61" t="s">
        <v>210</v>
      </c>
      <c r="D43" s="61" t="s">
        <v>65</v>
      </c>
      <c r="E43" s="66" t="s">
        <v>305</v>
      </c>
      <c r="F43" s="270"/>
      <c r="G43" s="95"/>
      <c r="H43" s="130" t="s">
        <v>657</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2" customFormat="1" ht="54" x14ac:dyDescent="0.2">
      <c r="A44" s="260"/>
      <c r="B44" s="260"/>
      <c r="C44" s="64" t="s">
        <v>178</v>
      </c>
      <c r="D44" s="64" t="s">
        <v>65</v>
      </c>
      <c r="E44" s="65" t="s">
        <v>177</v>
      </c>
      <c r="F44" s="67" t="s">
        <v>106</v>
      </c>
      <c r="G44" s="100"/>
      <c r="H44" s="103"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2" customFormat="1" ht="20" x14ac:dyDescent="0.2">
      <c r="A45" s="260"/>
      <c r="B45" s="260"/>
      <c r="C45" s="68" t="s">
        <v>211</v>
      </c>
      <c r="D45" s="68" t="s">
        <v>65</v>
      </c>
      <c r="E45" s="52" t="s">
        <v>592</v>
      </c>
      <c r="F45" s="53" t="s">
        <v>107</v>
      </c>
      <c r="G45" s="95"/>
      <c r="H45" s="130" t="s">
        <v>657</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2" customFormat="1" ht="36" x14ac:dyDescent="0.2">
      <c r="A46" s="260"/>
      <c r="B46" s="260"/>
      <c r="C46" s="61" t="s">
        <v>212</v>
      </c>
      <c r="D46" s="61" t="s">
        <v>65</v>
      </c>
      <c r="E46" s="54" t="s">
        <v>602</v>
      </c>
      <c r="F46" s="55" t="s">
        <v>108</v>
      </c>
      <c r="G46" s="95"/>
      <c r="H46" s="130" t="s">
        <v>657</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2" customFormat="1" ht="36" x14ac:dyDescent="0.2">
      <c r="A47" s="260"/>
      <c r="B47" s="260"/>
      <c r="C47" s="61" t="s">
        <v>213</v>
      </c>
      <c r="D47" s="61" t="s">
        <v>66</v>
      </c>
      <c r="E47" s="52" t="s">
        <v>306</v>
      </c>
      <c r="F47" s="53" t="s">
        <v>109</v>
      </c>
      <c r="G47" s="95"/>
      <c r="H47" s="130" t="s">
        <v>657</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2" customFormat="1" ht="36" x14ac:dyDescent="0.2">
      <c r="A48" s="260"/>
      <c r="B48" s="260"/>
      <c r="C48" s="51" t="s">
        <v>214</v>
      </c>
      <c r="D48" s="51" t="s">
        <v>66</v>
      </c>
      <c r="E48" s="52" t="s">
        <v>307</v>
      </c>
      <c r="F48" s="53" t="s">
        <v>110</v>
      </c>
      <c r="G48" s="95"/>
      <c r="H48" s="130" t="s">
        <v>657</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2" customFormat="1" ht="36" x14ac:dyDescent="0.2">
      <c r="A49" s="260"/>
      <c r="B49" s="260"/>
      <c r="C49" s="51" t="s">
        <v>215</v>
      </c>
      <c r="D49" s="51" t="s">
        <v>66</v>
      </c>
      <c r="E49" s="52" t="s">
        <v>308</v>
      </c>
      <c r="F49" s="53" t="s">
        <v>102</v>
      </c>
      <c r="G49" s="95"/>
      <c r="H49" s="132" t="s">
        <v>657</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2" customFormat="1" ht="36" x14ac:dyDescent="0.2">
      <c r="A50" s="260"/>
      <c r="B50" s="260"/>
      <c r="C50" s="51" t="s">
        <v>545</v>
      </c>
      <c r="D50" s="51" t="s">
        <v>65</v>
      </c>
      <c r="E50" s="54" t="s">
        <v>537</v>
      </c>
      <c r="F50" s="53"/>
      <c r="G50" s="95"/>
      <c r="H50" s="132" t="s">
        <v>657</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2" customFormat="1" ht="36" x14ac:dyDescent="0.2">
      <c r="A51" s="260"/>
      <c r="B51" s="260"/>
      <c r="C51" s="51" t="s">
        <v>546</v>
      </c>
      <c r="D51" s="51" t="s">
        <v>66</v>
      </c>
      <c r="E51" s="54" t="s">
        <v>538</v>
      </c>
      <c r="F51" s="53"/>
      <c r="G51" s="95"/>
      <c r="H51" s="132" t="s">
        <v>657</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2" customFormat="1" ht="73" thickBot="1" x14ac:dyDescent="0.25">
      <c r="A52" s="260"/>
      <c r="B52" s="260"/>
      <c r="C52" s="51" t="s">
        <v>461</v>
      </c>
      <c r="D52" s="51" t="s">
        <v>390</v>
      </c>
      <c r="E52" s="52" t="s">
        <v>458</v>
      </c>
      <c r="F52" s="53"/>
      <c r="G52" s="95"/>
      <c r="H52" s="131" t="s">
        <v>658</v>
      </c>
      <c r="I52" s="3" t="s">
        <v>661</v>
      </c>
      <c r="J52" s="241" t="s">
        <v>5</v>
      </c>
      <c r="K52" s="242">
        <f t="shared" si="3"/>
        <v>0</v>
      </c>
      <c r="L52" s="242">
        <f t="shared" si="0"/>
        <v>0</v>
      </c>
      <c r="M52" s="242">
        <f t="shared" si="1"/>
        <v>0</v>
      </c>
      <c r="N52" s="242">
        <f t="shared" si="2"/>
        <v>0</v>
      </c>
      <c r="O52" s="242">
        <f t="shared" ref="O52" si="8">IF($H52="Split",1,0)</f>
        <v>0</v>
      </c>
      <c r="P52" s="243" t="s">
        <v>662</v>
      </c>
      <c r="Q52" s="158">
        <f t="shared" si="6"/>
        <v>0</v>
      </c>
      <c r="R52" s="158">
        <f t="shared" si="7"/>
        <v>0</v>
      </c>
      <c r="S52" s="243"/>
    </row>
    <row r="53" spans="1:19" s="106" customFormat="1" ht="37" thickTop="1" x14ac:dyDescent="0.2">
      <c r="A53" s="262" t="s">
        <v>6</v>
      </c>
      <c r="B53" s="262" t="s">
        <v>7</v>
      </c>
      <c r="C53" s="69" t="s">
        <v>179</v>
      </c>
      <c r="D53" s="69" t="s">
        <v>65</v>
      </c>
      <c r="E53" s="70" t="s">
        <v>184</v>
      </c>
      <c r="F53" s="71" t="s">
        <v>91</v>
      </c>
      <c r="G53" s="104"/>
      <c r="H53" s="105"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6" customFormat="1" ht="54" x14ac:dyDescent="0.2">
      <c r="A54" s="263"/>
      <c r="B54" s="263"/>
      <c r="C54" s="69" t="s">
        <v>180</v>
      </c>
      <c r="D54" s="69" t="s">
        <v>65</v>
      </c>
      <c r="E54" s="72" t="s">
        <v>185</v>
      </c>
      <c r="F54" s="73" t="s">
        <v>517</v>
      </c>
      <c r="G54" s="104"/>
      <c r="H54" s="107"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6" customFormat="1" ht="36" x14ac:dyDescent="0.2">
      <c r="A55" s="263"/>
      <c r="B55" s="263"/>
      <c r="C55" s="69" t="s">
        <v>181</v>
      </c>
      <c r="D55" s="69" t="s">
        <v>65</v>
      </c>
      <c r="E55" s="74" t="s">
        <v>186</v>
      </c>
      <c r="F55" s="75" t="s">
        <v>92</v>
      </c>
      <c r="G55" s="104"/>
      <c r="H55" s="107"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row>
    <row r="56" spans="1:19" s="106" customFormat="1" ht="54" x14ac:dyDescent="0.2">
      <c r="A56" s="263"/>
      <c r="B56" s="263"/>
      <c r="C56" s="215" t="s">
        <v>182</v>
      </c>
      <c r="D56" s="215" t="s">
        <v>65</v>
      </c>
      <c r="E56" s="216" t="s">
        <v>612</v>
      </c>
      <c r="F56" s="217" t="s">
        <v>520</v>
      </c>
      <c r="G56" s="104"/>
      <c r="H56" s="107" t="str">
        <f>IF(ISBLANK(H9),"Waiting",H9)</f>
        <v>No</v>
      </c>
      <c r="I56" s="3"/>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244"/>
    </row>
    <row r="57" spans="1:19" s="106" customFormat="1" ht="36" x14ac:dyDescent="0.2">
      <c r="A57" s="263"/>
      <c r="B57" s="263"/>
      <c r="C57" s="69" t="s">
        <v>183</v>
      </c>
      <c r="D57" s="69" t="s">
        <v>65</v>
      </c>
      <c r="E57" s="74" t="s">
        <v>309</v>
      </c>
      <c r="F57" s="75" t="s">
        <v>111</v>
      </c>
      <c r="G57" s="104"/>
      <c r="H57" s="107"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2" customFormat="1" ht="36" x14ac:dyDescent="0.2">
      <c r="A58" s="263"/>
      <c r="B58" s="263"/>
      <c r="C58" s="76" t="s">
        <v>216</v>
      </c>
      <c r="D58" s="76" t="s">
        <v>65</v>
      </c>
      <c r="E58" s="77" t="s">
        <v>310</v>
      </c>
      <c r="F58" s="78" t="s">
        <v>523</v>
      </c>
      <c r="G58" s="95"/>
      <c r="H58" s="130" t="s">
        <v>657</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6" customFormat="1" ht="54" x14ac:dyDescent="0.2">
      <c r="A59" s="263"/>
      <c r="B59" s="263"/>
      <c r="C59" s="79" t="s">
        <v>178</v>
      </c>
      <c r="D59" s="79" t="s">
        <v>65</v>
      </c>
      <c r="E59" s="72" t="s">
        <v>177</v>
      </c>
      <c r="F59" s="73" t="s">
        <v>106</v>
      </c>
      <c r="G59" s="108"/>
      <c r="H59" s="107" t="str">
        <f>IF(ISBLANK(H5),"Waiting",H5)</f>
        <v>No</v>
      </c>
      <c r="I59" s="127"/>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6" customFormat="1" ht="36" x14ac:dyDescent="0.2">
      <c r="A60" s="263"/>
      <c r="B60" s="263"/>
      <c r="C60" s="56" t="s">
        <v>217</v>
      </c>
      <c r="D60" s="56" t="s">
        <v>65</v>
      </c>
      <c r="E60" s="77" t="s">
        <v>595</v>
      </c>
      <c r="F60" s="78" t="s">
        <v>112</v>
      </c>
      <c r="G60" s="108"/>
      <c r="H60" s="130" t="s">
        <v>657</v>
      </c>
      <c r="I60" s="137"/>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8"/>
    </row>
    <row r="61" spans="1:19" s="106" customFormat="1" ht="36" x14ac:dyDescent="0.2">
      <c r="A61" s="263"/>
      <c r="B61" s="263"/>
      <c r="C61" s="183" t="s">
        <v>547</v>
      </c>
      <c r="D61" s="183" t="s">
        <v>65</v>
      </c>
      <c r="E61" s="57" t="s">
        <v>537</v>
      </c>
      <c r="F61" s="78"/>
      <c r="G61" s="108"/>
      <c r="H61" s="132" t="s">
        <v>657</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6" customFormat="1" ht="36" x14ac:dyDescent="0.2">
      <c r="A62" s="263"/>
      <c r="B62" s="263"/>
      <c r="C62" s="183" t="s">
        <v>548</v>
      </c>
      <c r="D62" s="183" t="s">
        <v>66</v>
      </c>
      <c r="E62" s="57" t="s">
        <v>538</v>
      </c>
      <c r="F62" s="78"/>
      <c r="G62" s="108"/>
      <c r="H62" s="132" t="s">
        <v>657</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2" customFormat="1" ht="109" thickBot="1" x14ac:dyDescent="0.25">
      <c r="A63" s="263"/>
      <c r="B63" s="263"/>
      <c r="C63" s="76" t="s">
        <v>462</v>
      </c>
      <c r="D63" s="76" t="s">
        <v>390</v>
      </c>
      <c r="E63" s="77" t="s">
        <v>458</v>
      </c>
      <c r="F63" s="78"/>
      <c r="G63" s="95"/>
      <c r="H63" s="131" t="s">
        <v>658</v>
      </c>
      <c r="I63" s="7" t="s">
        <v>668</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2" customFormat="1" ht="37" thickTop="1" x14ac:dyDescent="0.2">
      <c r="A64" s="259" t="s">
        <v>8</v>
      </c>
      <c r="B64" s="259" t="s">
        <v>37</v>
      </c>
      <c r="C64" s="61" t="s">
        <v>218</v>
      </c>
      <c r="D64" s="61" t="s">
        <v>65</v>
      </c>
      <c r="E64" s="66" t="s">
        <v>311</v>
      </c>
      <c r="F64" s="80" t="s">
        <v>524</v>
      </c>
      <c r="G64" s="95"/>
      <c r="H64" s="129" t="s">
        <v>657</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2" customFormat="1" ht="36" x14ac:dyDescent="0.2">
      <c r="A65" s="260"/>
      <c r="B65" s="260"/>
      <c r="C65" s="61" t="s">
        <v>219</v>
      </c>
      <c r="D65" s="61" t="s">
        <v>65</v>
      </c>
      <c r="E65" s="66" t="s">
        <v>312</v>
      </c>
      <c r="F65" s="80" t="s">
        <v>113</v>
      </c>
      <c r="G65" s="95"/>
      <c r="H65" s="130" t="s">
        <v>657</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2" customFormat="1" ht="20" x14ac:dyDescent="0.2">
      <c r="A66" s="260"/>
      <c r="B66" s="260"/>
      <c r="C66" s="61" t="s">
        <v>220</v>
      </c>
      <c r="D66" s="61" t="s">
        <v>65</v>
      </c>
      <c r="E66" s="66" t="s">
        <v>313</v>
      </c>
      <c r="F66" s="80" t="s">
        <v>114</v>
      </c>
      <c r="G66" s="95"/>
      <c r="H66" s="130" t="s">
        <v>657</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2" customFormat="1" ht="20" x14ac:dyDescent="0.2">
      <c r="A67" s="260"/>
      <c r="B67" s="260"/>
      <c r="C67" s="61" t="s">
        <v>221</v>
      </c>
      <c r="D67" s="61" t="s">
        <v>65</v>
      </c>
      <c r="E67" s="66" t="s">
        <v>314</v>
      </c>
      <c r="F67" s="80" t="s">
        <v>115</v>
      </c>
      <c r="G67" s="95"/>
      <c r="H67" s="130" t="s">
        <v>657</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2" customFormat="1" ht="54" x14ac:dyDescent="0.2">
      <c r="A68" s="260"/>
      <c r="B68" s="260"/>
      <c r="C68" s="61" t="s">
        <v>222</v>
      </c>
      <c r="D68" s="61" t="s">
        <v>66</v>
      </c>
      <c r="E68" s="66" t="s">
        <v>315</v>
      </c>
      <c r="F68" s="80" t="s">
        <v>116</v>
      </c>
      <c r="G68" s="95"/>
      <c r="H68" s="130" t="s">
        <v>657</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2" customFormat="1" ht="36" x14ac:dyDescent="0.2">
      <c r="A69" s="260"/>
      <c r="B69" s="260"/>
      <c r="C69" s="61" t="s">
        <v>223</v>
      </c>
      <c r="D69" s="61" t="s">
        <v>66</v>
      </c>
      <c r="E69" s="81" t="s">
        <v>316</v>
      </c>
      <c r="F69" s="82" t="s">
        <v>117</v>
      </c>
      <c r="G69" s="95"/>
      <c r="H69" s="132" t="s">
        <v>657</v>
      </c>
      <c r="I69" s="9"/>
      <c r="J69" s="156" t="s">
        <v>8</v>
      </c>
      <c r="K69" s="156">
        <f t="shared" si="3"/>
        <v>0</v>
      </c>
      <c r="L69" s="156">
        <f t="shared" ref="L69:L130" si="9">IF(AND($H69="Yes",NOT(ISERROR(SEARCH("-L-",$C69)))),1,0)</f>
        <v>0</v>
      </c>
      <c r="M69" s="156">
        <f t="shared" ref="M69:M130" si="10">IF(AND($H69="Yes",NOT(ISERROR(SEARCH("-U-",$C69)))),1,0)</f>
        <v>0</v>
      </c>
      <c r="N69" s="156">
        <f t="shared" ref="N69:N130" si="11">IF(AND($H69="Yes",NOT(ISERROR(SEARCH("-P-",$C69)))),1,0)</f>
        <v>0</v>
      </c>
      <c r="O69" s="156">
        <f t="shared" si="4"/>
        <v>0</v>
      </c>
      <c r="P69" s="156">
        <f t="shared" si="5"/>
        <v>0</v>
      </c>
      <c r="Q69" s="156">
        <f t="shared" si="6"/>
        <v>0</v>
      </c>
      <c r="R69" s="156">
        <f t="shared" si="7"/>
        <v>0</v>
      </c>
      <c r="S69" s="10"/>
    </row>
    <row r="70" spans="1:19" s="92" customFormat="1" ht="36" x14ac:dyDescent="0.2">
      <c r="A70" s="260"/>
      <c r="B70" s="260"/>
      <c r="C70" s="51" t="s">
        <v>549</v>
      </c>
      <c r="D70" s="51" t="s">
        <v>65</v>
      </c>
      <c r="E70" s="54" t="s">
        <v>537</v>
      </c>
      <c r="F70" s="82"/>
      <c r="G70" s="95"/>
      <c r="H70" s="132" t="s">
        <v>657</v>
      </c>
      <c r="I70" s="9"/>
      <c r="J70" s="156" t="s">
        <v>8</v>
      </c>
      <c r="K70" s="156">
        <f t="shared" ref="K70:K131" si="12">IF(AND($H70="Yes",NOT(ISERROR(SEARCH("-H-",$C70)))),1,0)</f>
        <v>0</v>
      </c>
      <c r="L70" s="156">
        <f t="shared" si="9"/>
        <v>0</v>
      </c>
      <c r="M70" s="156">
        <f t="shared" si="10"/>
        <v>0</v>
      </c>
      <c r="N70" s="156">
        <f t="shared" si="11"/>
        <v>0</v>
      </c>
      <c r="O70" s="156">
        <f t="shared" si="4"/>
        <v>0</v>
      </c>
      <c r="P70" s="156">
        <f t="shared" si="5"/>
        <v>0</v>
      </c>
      <c r="Q70" s="156">
        <f t="shared" si="6"/>
        <v>0</v>
      </c>
      <c r="R70" s="156">
        <f t="shared" si="7"/>
        <v>0</v>
      </c>
      <c r="S70" s="10"/>
    </row>
    <row r="71" spans="1:19" s="92" customFormat="1" ht="36" x14ac:dyDescent="0.2">
      <c r="A71" s="260"/>
      <c r="B71" s="260"/>
      <c r="C71" s="51" t="s">
        <v>550</v>
      </c>
      <c r="D71" s="51" t="s">
        <v>66</v>
      </c>
      <c r="E71" s="54" t="s">
        <v>538</v>
      </c>
      <c r="F71" s="82"/>
      <c r="G71" s="95"/>
      <c r="H71" s="132" t="s">
        <v>657</v>
      </c>
      <c r="I71" s="9"/>
      <c r="J71" s="156" t="s">
        <v>8</v>
      </c>
      <c r="K71" s="156">
        <f t="shared" si="12"/>
        <v>0</v>
      </c>
      <c r="L71" s="156">
        <f t="shared" si="9"/>
        <v>0</v>
      </c>
      <c r="M71" s="156">
        <f t="shared" si="10"/>
        <v>0</v>
      </c>
      <c r="N71" s="156">
        <f t="shared" si="11"/>
        <v>0</v>
      </c>
      <c r="O71" s="156">
        <f t="shared" ref="O71:O134" si="13">IF(AND($H71="Split",$D71="High"),1,0)</f>
        <v>0</v>
      </c>
      <c r="P71" s="156">
        <f t="shared" ref="P71:P134" si="14">IF(AND($H71="Split",$D71="Low"),1,0)</f>
        <v>0</v>
      </c>
      <c r="Q71" s="156">
        <f t="shared" ref="Q71:Q134" si="15">IF(AND($H71="Split",$D71="Unlikely"),1,0)</f>
        <v>0</v>
      </c>
      <c r="R71" s="156">
        <f t="shared" ref="R71:R134" si="16">IF(AND($H71="Split",$D71="Moderate"),1,0)</f>
        <v>0</v>
      </c>
      <c r="S71" s="10"/>
    </row>
    <row r="72" spans="1:19" s="92" customFormat="1" ht="199" thickBot="1" x14ac:dyDescent="0.25">
      <c r="A72" s="260"/>
      <c r="B72" s="260"/>
      <c r="C72" s="61" t="s">
        <v>463</v>
      </c>
      <c r="D72" s="61" t="s">
        <v>390</v>
      </c>
      <c r="E72" s="81" t="s">
        <v>458</v>
      </c>
      <c r="F72" s="82"/>
      <c r="G72" s="95"/>
      <c r="H72" s="131" t="s">
        <v>658</v>
      </c>
      <c r="I72" s="7" t="s">
        <v>663</v>
      </c>
      <c r="J72" s="158" t="s">
        <v>8</v>
      </c>
      <c r="K72" s="158">
        <f t="shared" si="12"/>
        <v>0</v>
      </c>
      <c r="L72" s="158">
        <f t="shared" si="9"/>
        <v>0</v>
      </c>
      <c r="M72" s="158">
        <f t="shared" si="10"/>
        <v>0</v>
      </c>
      <c r="N72" s="158">
        <f t="shared" si="11"/>
        <v>0</v>
      </c>
      <c r="O72" s="158">
        <f t="shared" si="13"/>
        <v>0</v>
      </c>
      <c r="P72" s="158">
        <f t="shared" si="14"/>
        <v>0</v>
      </c>
      <c r="Q72" s="158">
        <f t="shared" si="15"/>
        <v>0</v>
      </c>
      <c r="R72" s="158">
        <f t="shared" si="16"/>
        <v>0</v>
      </c>
      <c r="S72" s="8"/>
    </row>
    <row r="73" spans="1:19" s="106" customFormat="1" ht="21" thickTop="1" x14ac:dyDescent="0.2">
      <c r="A73" s="262" t="s">
        <v>9</v>
      </c>
      <c r="B73" s="262" t="s">
        <v>38</v>
      </c>
      <c r="C73" s="79" t="s">
        <v>195</v>
      </c>
      <c r="D73" s="79" t="s">
        <v>65</v>
      </c>
      <c r="E73" s="70" t="s">
        <v>293</v>
      </c>
      <c r="F73" s="71" t="s">
        <v>95</v>
      </c>
      <c r="G73" s="108"/>
      <c r="H73" s="101" t="str">
        <f>IF(ISBLANK(H21),"Waiting",H21)</f>
        <v>No</v>
      </c>
      <c r="I73" s="125"/>
      <c r="J73" s="160" t="s">
        <v>9</v>
      </c>
      <c r="K73" s="155">
        <f t="shared" si="12"/>
        <v>0</v>
      </c>
      <c r="L73" s="155">
        <f t="shared" si="9"/>
        <v>0</v>
      </c>
      <c r="M73" s="155">
        <f t="shared" si="10"/>
        <v>0</v>
      </c>
      <c r="N73" s="155">
        <f t="shared" si="11"/>
        <v>0</v>
      </c>
      <c r="O73" s="157">
        <f t="shared" si="13"/>
        <v>0</v>
      </c>
      <c r="P73" s="157">
        <f t="shared" si="14"/>
        <v>0</v>
      </c>
      <c r="Q73" s="157">
        <f t="shared" si="15"/>
        <v>0</v>
      </c>
      <c r="R73" s="157">
        <f t="shared" si="16"/>
        <v>0</v>
      </c>
      <c r="S73" s="126"/>
    </row>
    <row r="74" spans="1:19" s="106" customFormat="1" ht="20" x14ac:dyDescent="0.2">
      <c r="A74" s="263"/>
      <c r="B74" s="263"/>
      <c r="C74" s="79" t="s">
        <v>196</v>
      </c>
      <c r="D74" s="79" t="s">
        <v>65</v>
      </c>
      <c r="E74" s="70" t="s">
        <v>294</v>
      </c>
      <c r="F74" s="71" t="s">
        <v>96</v>
      </c>
      <c r="G74" s="108"/>
      <c r="H74" s="107" t="str">
        <f>IF(ISBLANK(H22),"Waiting",H22)</f>
        <v>No</v>
      </c>
      <c r="I74" s="127"/>
      <c r="J74" s="161" t="s">
        <v>9</v>
      </c>
      <c r="K74" s="156">
        <f t="shared" si="12"/>
        <v>0</v>
      </c>
      <c r="L74" s="156">
        <f t="shared" si="9"/>
        <v>0</v>
      </c>
      <c r="M74" s="156">
        <f t="shared" si="10"/>
        <v>0</v>
      </c>
      <c r="N74" s="156">
        <f t="shared" si="11"/>
        <v>0</v>
      </c>
      <c r="O74" s="156">
        <f t="shared" si="13"/>
        <v>0</v>
      </c>
      <c r="P74" s="156">
        <f t="shared" si="14"/>
        <v>0</v>
      </c>
      <c r="Q74" s="156">
        <f t="shared" si="15"/>
        <v>0</v>
      </c>
      <c r="R74" s="156">
        <f t="shared" si="16"/>
        <v>0</v>
      </c>
      <c r="S74" s="128"/>
    </row>
    <row r="75" spans="1:19" s="106" customFormat="1" ht="20" x14ac:dyDescent="0.2">
      <c r="A75" s="263"/>
      <c r="B75" s="263"/>
      <c r="C75" s="79" t="s">
        <v>197</v>
      </c>
      <c r="D75" s="79" t="s">
        <v>65</v>
      </c>
      <c r="E75" s="70" t="s">
        <v>295</v>
      </c>
      <c r="F75" s="71" t="s">
        <v>97</v>
      </c>
      <c r="G75" s="108"/>
      <c r="H75" s="107" t="str">
        <f>IF(ISBLANK(H23),"Waiting",H23)</f>
        <v>No</v>
      </c>
      <c r="I75" s="127"/>
      <c r="J75" s="161" t="s">
        <v>9</v>
      </c>
      <c r="K75" s="156">
        <f t="shared" si="12"/>
        <v>0</v>
      </c>
      <c r="L75" s="156">
        <f t="shared" si="9"/>
        <v>0</v>
      </c>
      <c r="M75" s="156">
        <f t="shared" si="10"/>
        <v>0</v>
      </c>
      <c r="N75" s="156">
        <f t="shared" si="11"/>
        <v>0</v>
      </c>
      <c r="O75" s="156">
        <f t="shared" si="13"/>
        <v>0</v>
      </c>
      <c r="P75" s="156">
        <f t="shared" si="14"/>
        <v>0</v>
      </c>
      <c r="Q75" s="156">
        <f t="shared" si="15"/>
        <v>0</v>
      </c>
      <c r="R75" s="156">
        <f t="shared" si="16"/>
        <v>0</v>
      </c>
      <c r="S75" s="128"/>
    </row>
    <row r="76" spans="1:19" s="106" customFormat="1" ht="126" x14ac:dyDescent="0.2">
      <c r="A76" s="263"/>
      <c r="B76" s="263"/>
      <c r="C76" s="79" t="s">
        <v>198</v>
      </c>
      <c r="D76" s="79" t="s">
        <v>65</v>
      </c>
      <c r="E76" s="70" t="s">
        <v>296</v>
      </c>
      <c r="F76" s="71" t="s">
        <v>98</v>
      </c>
      <c r="G76" s="108"/>
      <c r="H76" s="107" t="str">
        <f>IF(ISBLANK(H24),"Waiting",H24)</f>
        <v>No</v>
      </c>
      <c r="I76" s="3" t="s">
        <v>667</v>
      </c>
      <c r="J76" s="161" t="s">
        <v>9</v>
      </c>
      <c r="K76" s="156">
        <f t="shared" si="12"/>
        <v>0</v>
      </c>
      <c r="L76" s="156">
        <f t="shared" si="9"/>
        <v>0</v>
      </c>
      <c r="M76" s="156">
        <f t="shared" si="10"/>
        <v>0</v>
      </c>
      <c r="N76" s="156">
        <f t="shared" si="11"/>
        <v>0</v>
      </c>
      <c r="O76" s="156">
        <f t="shared" si="13"/>
        <v>0</v>
      </c>
      <c r="P76" s="156">
        <f t="shared" si="14"/>
        <v>0</v>
      </c>
      <c r="Q76" s="156">
        <f t="shared" si="15"/>
        <v>0</v>
      </c>
      <c r="R76" s="156">
        <f t="shared" si="16"/>
        <v>0</v>
      </c>
      <c r="S76" s="128"/>
    </row>
    <row r="77" spans="1:19" s="106" customFormat="1" ht="20" x14ac:dyDescent="0.2">
      <c r="A77" s="263"/>
      <c r="B77" s="263"/>
      <c r="C77" s="218" t="s">
        <v>211</v>
      </c>
      <c r="D77" s="218" t="s">
        <v>65</v>
      </c>
      <c r="E77" s="219" t="s">
        <v>592</v>
      </c>
      <c r="F77" s="220" t="s">
        <v>107</v>
      </c>
      <c r="G77" s="108"/>
      <c r="H77" s="107" t="str">
        <f>IF(ISBLANK(H45),"Waiting",H45)</f>
        <v>No</v>
      </c>
      <c r="I77" s="127"/>
      <c r="J77" s="161" t="s">
        <v>9</v>
      </c>
      <c r="K77" s="156">
        <f t="shared" si="12"/>
        <v>0</v>
      </c>
      <c r="L77" s="156">
        <f t="shared" si="9"/>
        <v>0</v>
      </c>
      <c r="M77" s="156">
        <f t="shared" si="10"/>
        <v>0</v>
      </c>
      <c r="N77" s="156">
        <f t="shared" si="11"/>
        <v>0</v>
      </c>
      <c r="O77" s="156">
        <f t="shared" si="13"/>
        <v>0</v>
      </c>
      <c r="P77" s="156">
        <f t="shared" si="14"/>
        <v>0</v>
      </c>
      <c r="Q77" s="156">
        <f t="shared" si="15"/>
        <v>0</v>
      </c>
      <c r="R77" s="156">
        <f t="shared" si="16"/>
        <v>0</v>
      </c>
      <c r="S77" s="128"/>
    </row>
    <row r="78" spans="1:19" s="92" customFormat="1" ht="126" x14ac:dyDescent="0.2">
      <c r="A78" s="263"/>
      <c r="B78" s="263"/>
      <c r="C78" s="83" t="s">
        <v>224</v>
      </c>
      <c r="D78" s="83" t="s">
        <v>65</v>
      </c>
      <c r="E78" s="84" t="s">
        <v>317</v>
      </c>
      <c r="F78" s="85" t="s">
        <v>525</v>
      </c>
      <c r="G78" s="109"/>
      <c r="H78" s="130" t="s">
        <v>658</v>
      </c>
      <c r="I78" s="3" t="s">
        <v>664</v>
      </c>
      <c r="J78" s="161" t="s">
        <v>9</v>
      </c>
      <c r="K78" s="156">
        <f t="shared" si="12"/>
        <v>1</v>
      </c>
      <c r="L78" s="156">
        <f t="shared" si="9"/>
        <v>0</v>
      </c>
      <c r="M78" s="156">
        <f t="shared" si="10"/>
        <v>0</v>
      </c>
      <c r="N78" s="156">
        <f t="shared" si="11"/>
        <v>0</v>
      </c>
      <c r="O78" s="156">
        <f t="shared" si="13"/>
        <v>0</v>
      </c>
      <c r="P78" s="156">
        <f t="shared" si="14"/>
        <v>0</v>
      </c>
      <c r="Q78" s="156">
        <f t="shared" si="15"/>
        <v>0</v>
      </c>
      <c r="R78" s="156">
        <f t="shared" si="16"/>
        <v>0</v>
      </c>
      <c r="S78" s="6"/>
    </row>
    <row r="79" spans="1:19" s="92" customFormat="1" ht="216" x14ac:dyDescent="0.2">
      <c r="A79" s="263"/>
      <c r="B79" s="263"/>
      <c r="C79" s="56" t="s">
        <v>225</v>
      </c>
      <c r="D79" s="56" t="s">
        <v>65</v>
      </c>
      <c r="E79" s="84" t="s">
        <v>318</v>
      </c>
      <c r="F79" s="85" t="s">
        <v>118</v>
      </c>
      <c r="G79" s="95"/>
      <c r="H79" s="130" t="s">
        <v>658</v>
      </c>
      <c r="I79" s="9" t="s">
        <v>677</v>
      </c>
      <c r="J79" s="161" t="s">
        <v>9</v>
      </c>
      <c r="K79" s="156">
        <f t="shared" si="12"/>
        <v>1</v>
      </c>
      <c r="L79" s="156">
        <f t="shared" si="9"/>
        <v>0</v>
      </c>
      <c r="M79" s="156">
        <f t="shared" si="10"/>
        <v>0</v>
      </c>
      <c r="N79" s="156">
        <f t="shared" si="11"/>
        <v>0</v>
      </c>
      <c r="O79" s="156">
        <f t="shared" si="13"/>
        <v>0</v>
      </c>
      <c r="P79" s="156">
        <f t="shared" si="14"/>
        <v>0</v>
      </c>
      <c r="Q79" s="156">
        <f t="shared" si="15"/>
        <v>0</v>
      </c>
      <c r="R79" s="156">
        <f t="shared" si="16"/>
        <v>0</v>
      </c>
      <c r="S79" s="6"/>
    </row>
    <row r="80" spans="1:19" s="92" customFormat="1" ht="36" x14ac:dyDescent="0.2">
      <c r="A80" s="263"/>
      <c r="B80" s="263"/>
      <c r="C80" s="56" t="s">
        <v>226</v>
      </c>
      <c r="D80" s="56" t="s">
        <v>66</v>
      </c>
      <c r="E80" s="84" t="s">
        <v>319</v>
      </c>
      <c r="F80" s="85" t="s">
        <v>119</v>
      </c>
      <c r="G80" s="95"/>
      <c r="H80" s="132" t="s">
        <v>657</v>
      </c>
      <c r="I80" s="9"/>
      <c r="J80" s="161" t="s">
        <v>9</v>
      </c>
      <c r="K80" s="156">
        <f t="shared" si="12"/>
        <v>0</v>
      </c>
      <c r="L80" s="156">
        <f t="shared" si="9"/>
        <v>0</v>
      </c>
      <c r="M80" s="156">
        <f t="shared" si="10"/>
        <v>0</v>
      </c>
      <c r="N80" s="156">
        <f t="shared" si="11"/>
        <v>0</v>
      </c>
      <c r="O80" s="156">
        <f t="shared" si="13"/>
        <v>0</v>
      </c>
      <c r="P80" s="156">
        <f t="shared" si="14"/>
        <v>0</v>
      </c>
      <c r="Q80" s="156">
        <f t="shared" si="15"/>
        <v>0</v>
      </c>
      <c r="R80" s="156">
        <f t="shared" si="16"/>
        <v>0</v>
      </c>
      <c r="S80" s="10"/>
    </row>
    <row r="81" spans="1:19" s="92" customFormat="1" ht="36" x14ac:dyDescent="0.2">
      <c r="A81" s="263"/>
      <c r="B81" s="263"/>
      <c r="C81" s="184" t="s">
        <v>551</v>
      </c>
      <c r="D81" s="185" t="s">
        <v>65</v>
      </c>
      <c r="E81" s="186" t="s">
        <v>537</v>
      </c>
      <c r="F81" s="85"/>
      <c r="G81" s="95"/>
      <c r="H81" s="132" t="s">
        <v>657</v>
      </c>
      <c r="I81" s="9"/>
      <c r="J81" s="161" t="s">
        <v>9</v>
      </c>
      <c r="K81" s="156">
        <f t="shared" si="12"/>
        <v>0</v>
      </c>
      <c r="L81" s="156">
        <f t="shared" si="9"/>
        <v>0</v>
      </c>
      <c r="M81" s="156">
        <f t="shared" si="10"/>
        <v>0</v>
      </c>
      <c r="N81" s="156">
        <f t="shared" si="11"/>
        <v>0</v>
      </c>
      <c r="O81" s="156">
        <f t="shared" si="13"/>
        <v>0</v>
      </c>
      <c r="P81" s="156">
        <f t="shared" si="14"/>
        <v>0</v>
      </c>
      <c r="Q81" s="156">
        <f t="shared" si="15"/>
        <v>0</v>
      </c>
      <c r="R81" s="156">
        <f t="shared" si="16"/>
        <v>0</v>
      </c>
      <c r="S81" s="10"/>
    </row>
    <row r="82" spans="1:19" s="92" customFormat="1" ht="36" x14ac:dyDescent="0.2">
      <c r="A82" s="263"/>
      <c r="B82" s="263"/>
      <c r="C82" s="187" t="s">
        <v>552</v>
      </c>
      <c r="D82" s="188" t="s">
        <v>66</v>
      </c>
      <c r="E82" s="189" t="s">
        <v>538</v>
      </c>
      <c r="F82" s="85"/>
      <c r="G82" s="95"/>
      <c r="H82" s="132" t="s">
        <v>657</v>
      </c>
      <c r="I82" s="9"/>
      <c r="J82" s="161" t="s">
        <v>9</v>
      </c>
      <c r="K82" s="156">
        <f t="shared" si="12"/>
        <v>0</v>
      </c>
      <c r="L82" s="156">
        <f t="shared" si="9"/>
        <v>0</v>
      </c>
      <c r="M82" s="156">
        <f t="shared" si="10"/>
        <v>0</v>
      </c>
      <c r="N82" s="156">
        <f t="shared" si="11"/>
        <v>0</v>
      </c>
      <c r="O82" s="156">
        <f t="shared" si="13"/>
        <v>0</v>
      </c>
      <c r="P82" s="156">
        <f t="shared" si="14"/>
        <v>0</v>
      </c>
      <c r="Q82" s="156">
        <f t="shared" si="15"/>
        <v>0</v>
      </c>
      <c r="R82" s="156">
        <f t="shared" si="16"/>
        <v>0</v>
      </c>
      <c r="S82" s="10"/>
    </row>
    <row r="83" spans="1:19" s="92" customFormat="1" ht="91" thickBot="1" x14ac:dyDescent="0.25">
      <c r="A83" s="263"/>
      <c r="B83" s="263"/>
      <c r="C83" s="56" t="s">
        <v>464</v>
      </c>
      <c r="D83" s="56" t="s">
        <v>390</v>
      </c>
      <c r="E83" s="84" t="s">
        <v>458</v>
      </c>
      <c r="F83" s="85"/>
      <c r="G83" s="95"/>
      <c r="H83" s="131" t="s">
        <v>658</v>
      </c>
      <c r="I83" s="7" t="s">
        <v>676</v>
      </c>
      <c r="J83" s="162" t="s">
        <v>9</v>
      </c>
      <c r="K83" s="158">
        <f t="shared" si="12"/>
        <v>0</v>
      </c>
      <c r="L83" s="158">
        <f t="shared" si="9"/>
        <v>0</v>
      </c>
      <c r="M83" s="158">
        <f t="shared" si="10"/>
        <v>0</v>
      </c>
      <c r="N83" s="158">
        <f t="shared" si="11"/>
        <v>0</v>
      </c>
      <c r="O83" s="158">
        <f t="shared" si="13"/>
        <v>0</v>
      </c>
      <c r="P83" s="158">
        <f t="shared" si="14"/>
        <v>0</v>
      </c>
      <c r="Q83" s="158">
        <f t="shared" si="15"/>
        <v>0</v>
      </c>
      <c r="R83" s="158">
        <f t="shared" si="16"/>
        <v>0</v>
      </c>
      <c r="S83" s="8"/>
    </row>
    <row r="84" spans="1:19" s="92" customFormat="1" ht="55" thickTop="1" x14ac:dyDescent="0.2">
      <c r="A84" s="259" t="s">
        <v>10</v>
      </c>
      <c r="B84" s="271" t="s">
        <v>41</v>
      </c>
      <c r="C84" s="61" t="s">
        <v>227</v>
      </c>
      <c r="D84" s="61" t="s">
        <v>65</v>
      </c>
      <c r="E84" s="66" t="s">
        <v>331</v>
      </c>
      <c r="F84" s="80" t="s">
        <v>120</v>
      </c>
      <c r="G84" s="95"/>
      <c r="H84" s="130" t="s">
        <v>657</v>
      </c>
      <c r="I84" s="3"/>
      <c r="J84" s="156" t="s">
        <v>10</v>
      </c>
      <c r="K84" s="156">
        <f t="shared" si="12"/>
        <v>0</v>
      </c>
      <c r="L84" s="156">
        <f t="shared" si="9"/>
        <v>0</v>
      </c>
      <c r="M84" s="156">
        <f t="shared" si="10"/>
        <v>0</v>
      </c>
      <c r="N84" s="156">
        <f t="shared" si="11"/>
        <v>0</v>
      </c>
      <c r="O84" s="157">
        <f t="shared" si="13"/>
        <v>0</v>
      </c>
      <c r="P84" s="157">
        <f t="shared" si="14"/>
        <v>0</v>
      </c>
      <c r="Q84" s="157">
        <f t="shared" si="15"/>
        <v>0</v>
      </c>
      <c r="R84" s="157">
        <f t="shared" si="16"/>
        <v>0</v>
      </c>
      <c r="S84" s="6"/>
    </row>
    <row r="85" spans="1:19" s="92" customFormat="1" ht="54" x14ac:dyDescent="0.2">
      <c r="A85" s="260"/>
      <c r="B85" s="272"/>
      <c r="C85" s="61" t="s">
        <v>228</v>
      </c>
      <c r="D85" s="61" t="s">
        <v>65</v>
      </c>
      <c r="E85" s="66" t="s">
        <v>332</v>
      </c>
      <c r="F85" s="80" t="s">
        <v>121</v>
      </c>
      <c r="G85" s="95"/>
      <c r="H85" s="130" t="s">
        <v>657</v>
      </c>
      <c r="I85" s="3"/>
      <c r="J85" s="156" t="s">
        <v>10</v>
      </c>
      <c r="K85" s="156">
        <f t="shared" si="12"/>
        <v>0</v>
      </c>
      <c r="L85" s="156">
        <f t="shared" si="9"/>
        <v>0</v>
      </c>
      <c r="M85" s="156">
        <f t="shared" si="10"/>
        <v>0</v>
      </c>
      <c r="N85" s="156">
        <f t="shared" si="11"/>
        <v>0</v>
      </c>
      <c r="O85" s="156">
        <f t="shared" si="13"/>
        <v>0</v>
      </c>
      <c r="P85" s="156">
        <f t="shared" si="14"/>
        <v>0</v>
      </c>
      <c r="Q85" s="156">
        <f t="shared" si="15"/>
        <v>0</v>
      </c>
      <c r="R85" s="156">
        <f t="shared" si="16"/>
        <v>0</v>
      </c>
      <c r="S85" s="6"/>
    </row>
    <row r="86" spans="1:19" s="92" customFormat="1" ht="20" x14ac:dyDescent="0.2">
      <c r="A86" s="260"/>
      <c r="B86" s="272"/>
      <c r="C86" s="218" t="s">
        <v>211</v>
      </c>
      <c r="D86" s="218" t="s">
        <v>65</v>
      </c>
      <c r="E86" s="216" t="s">
        <v>592</v>
      </c>
      <c r="F86" s="217" t="s">
        <v>107</v>
      </c>
      <c r="G86" s="108"/>
      <c r="H86" s="107" t="str">
        <f>IF(ISBLANK(H45),"Waiting",H45)</f>
        <v>No</v>
      </c>
      <c r="I86" s="127"/>
      <c r="J86" s="156" t="s">
        <v>10</v>
      </c>
      <c r="K86" s="156">
        <f t="shared" si="12"/>
        <v>0</v>
      </c>
      <c r="L86" s="156">
        <f t="shared" si="9"/>
        <v>0</v>
      </c>
      <c r="M86" s="156">
        <f t="shared" si="10"/>
        <v>0</v>
      </c>
      <c r="N86" s="156">
        <f t="shared" si="11"/>
        <v>0</v>
      </c>
      <c r="O86" s="156">
        <f t="shared" si="13"/>
        <v>0</v>
      </c>
      <c r="P86" s="156">
        <f t="shared" si="14"/>
        <v>0</v>
      </c>
      <c r="Q86" s="156">
        <f t="shared" si="15"/>
        <v>0</v>
      </c>
      <c r="R86" s="156">
        <f t="shared" si="16"/>
        <v>0</v>
      </c>
      <c r="S86" s="128"/>
    </row>
    <row r="87" spans="1:19" s="92" customFormat="1" ht="36" x14ac:dyDescent="0.2">
      <c r="A87" s="260"/>
      <c r="B87" s="272"/>
      <c r="C87" s="61" t="s">
        <v>229</v>
      </c>
      <c r="D87" s="61" t="s">
        <v>65</v>
      </c>
      <c r="E87" s="86" t="s">
        <v>320</v>
      </c>
      <c r="F87" s="87" t="s">
        <v>122</v>
      </c>
      <c r="G87" s="95"/>
      <c r="H87" s="130" t="s">
        <v>657</v>
      </c>
      <c r="I87" s="3"/>
      <c r="J87" s="156" t="s">
        <v>10</v>
      </c>
      <c r="K87" s="156">
        <f t="shared" si="12"/>
        <v>0</v>
      </c>
      <c r="L87" s="156">
        <f t="shared" si="9"/>
        <v>0</v>
      </c>
      <c r="M87" s="156">
        <f t="shared" si="10"/>
        <v>0</v>
      </c>
      <c r="N87" s="156">
        <f t="shared" si="11"/>
        <v>0</v>
      </c>
      <c r="O87" s="156">
        <f t="shared" si="13"/>
        <v>0</v>
      </c>
      <c r="P87" s="156">
        <f t="shared" si="14"/>
        <v>0</v>
      </c>
      <c r="Q87" s="156">
        <f t="shared" si="15"/>
        <v>0</v>
      </c>
      <c r="R87" s="156">
        <f t="shared" si="16"/>
        <v>0</v>
      </c>
      <c r="S87" s="6"/>
    </row>
    <row r="88" spans="1:19" s="92" customFormat="1" ht="126" x14ac:dyDescent="0.2">
      <c r="A88" s="260"/>
      <c r="B88" s="272"/>
      <c r="C88" s="79" t="s">
        <v>224</v>
      </c>
      <c r="D88" s="79" t="s">
        <v>65</v>
      </c>
      <c r="E88" s="74" t="s">
        <v>317</v>
      </c>
      <c r="F88" s="75" t="s">
        <v>525</v>
      </c>
      <c r="G88" s="108"/>
      <c r="H88" s="107" t="str">
        <f>IF(ISBLANK(H78),"Waiting",H78)</f>
        <v>Yes</v>
      </c>
      <c r="I88" s="3" t="s">
        <v>664</v>
      </c>
      <c r="J88" s="156" t="s">
        <v>10</v>
      </c>
      <c r="K88" s="156">
        <f t="shared" si="12"/>
        <v>1</v>
      </c>
      <c r="L88" s="156">
        <f t="shared" si="9"/>
        <v>0</v>
      </c>
      <c r="M88" s="156">
        <f t="shared" si="10"/>
        <v>0</v>
      </c>
      <c r="N88" s="156">
        <f t="shared" si="11"/>
        <v>0</v>
      </c>
      <c r="O88" s="156">
        <f t="shared" si="13"/>
        <v>0</v>
      </c>
      <c r="P88" s="156">
        <f t="shared" si="14"/>
        <v>0</v>
      </c>
      <c r="Q88" s="156">
        <f t="shared" si="15"/>
        <v>0</v>
      </c>
      <c r="R88" s="156">
        <f t="shared" si="16"/>
        <v>0</v>
      </c>
      <c r="S88" s="128"/>
    </row>
    <row r="89" spans="1:19" s="92" customFormat="1" ht="72" x14ac:dyDescent="0.2">
      <c r="A89" s="260"/>
      <c r="B89" s="272"/>
      <c r="C89" s="61" t="s">
        <v>230</v>
      </c>
      <c r="D89" s="61" t="s">
        <v>65</v>
      </c>
      <c r="E89" s="66" t="s">
        <v>333</v>
      </c>
      <c r="F89" s="80" t="s">
        <v>123</v>
      </c>
      <c r="G89" s="95"/>
      <c r="H89" s="130" t="s">
        <v>658</v>
      </c>
      <c r="I89" s="3" t="s">
        <v>669</v>
      </c>
      <c r="J89" s="156" t="s">
        <v>10</v>
      </c>
      <c r="K89" s="156">
        <f t="shared" si="12"/>
        <v>1</v>
      </c>
      <c r="L89" s="156">
        <f t="shared" si="9"/>
        <v>0</v>
      </c>
      <c r="M89" s="156">
        <f t="shared" si="10"/>
        <v>0</v>
      </c>
      <c r="N89" s="156">
        <f t="shared" si="11"/>
        <v>0</v>
      </c>
      <c r="O89" s="156">
        <f t="shared" si="13"/>
        <v>0</v>
      </c>
      <c r="P89" s="156">
        <f t="shared" si="14"/>
        <v>0</v>
      </c>
      <c r="Q89" s="156">
        <f t="shared" si="15"/>
        <v>0</v>
      </c>
      <c r="R89" s="156">
        <f t="shared" si="16"/>
        <v>0</v>
      </c>
      <c r="S89" s="6"/>
    </row>
    <row r="90" spans="1:19" s="92" customFormat="1" ht="36" x14ac:dyDescent="0.2">
      <c r="A90" s="260"/>
      <c r="B90" s="272"/>
      <c r="C90" s="218" t="s">
        <v>212</v>
      </c>
      <c r="D90" s="218" t="s">
        <v>65</v>
      </c>
      <c r="E90" s="216" t="s">
        <v>602</v>
      </c>
      <c r="F90" s="216" t="s">
        <v>108</v>
      </c>
      <c r="G90" s="95"/>
      <c r="H90" s="107" t="str">
        <f>IF(ISBLANK(H46),"Waiting",H46)</f>
        <v>No</v>
      </c>
      <c r="I90" s="3"/>
      <c r="J90" s="156" t="s">
        <v>10</v>
      </c>
      <c r="K90" s="156">
        <f t="shared" si="12"/>
        <v>0</v>
      </c>
      <c r="L90" s="156">
        <f t="shared" si="9"/>
        <v>0</v>
      </c>
      <c r="M90" s="156">
        <f t="shared" si="10"/>
        <v>0</v>
      </c>
      <c r="N90" s="156">
        <f t="shared" si="11"/>
        <v>0</v>
      </c>
      <c r="O90" s="156">
        <f t="shared" si="13"/>
        <v>0</v>
      </c>
      <c r="P90" s="156">
        <f t="shared" si="14"/>
        <v>0</v>
      </c>
      <c r="Q90" s="156">
        <f t="shared" si="15"/>
        <v>0</v>
      </c>
      <c r="R90" s="156">
        <f t="shared" si="16"/>
        <v>0</v>
      </c>
      <c r="S90" s="6"/>
    </row>
    <row r="91" spans="1:19" s="92" customFormat="1" ht="36" x14ac:dyDescent="0.2">
      <c r="A91" s="260"/>
      <c r="B91" s="272"/>
      <c r="C91" s="51" t="s">
        <v>603</v>
      </c>
      <c r="D91" s="51" t="s">
        <v>65</v>
      </c>
      <c r="E91" s="86" t="s">
        <v>604</v>
      </c>
      <c r="F91" s="86" t="s">
        <v>605</v>
      </c>
      <c r="G91" s="95"/>
      <c r="H91" s="130" t="s">
        <v>657</v>
      </c>
      <c r="I91" s="3"/>
      <c r="J91" s="156" t="s">
        <v>10</v>
      </c>
      <c r="K91" s="156">
        <f t="shared" si="12"/>
        <v>0</v>
      </c>
      <c r="L91" s="156">
        <f t="shared" si="9"/>
        <v>0</v>
      </c>
      <c r="M91" s="156">
        <f t="shared" si="10"/>
        <v>0</v>
      </c>
      <c r="N91" s="156">
        <f t="shared" si="11"/>
        <v>0</v>
      </c>
      <c r="O91" s="156">
        <f t="shared" si="13"/>
        <v>0</v>
      </c>
      <c r="P91" s="156">
        <f t="shared" si="14"/>
        <v>0</v>
      </c>
      <c r="Q91" s="156">
        <f t="shared" si="15"/>
        <v>0</v>
      </c>
      <c r="R91" s="156">
        <f t="shared" si="16"/>
        <v>0</v>
      </c>
      <c r="S91" s="6"/>
    </row>
    <row r="92" spans="1:19" s="92" customFormat="1" ht="54" x14ac:dyDescent="0.2">
      <c r="A92" s="260"/>
      <c r="B92" s="272"/>
      <c r="C92" s="61" t="s">
        <v>231</v>
      </c>
      <c r="D92" s="61" t="s">
        <v>66</v>
      </c>
      <c r="E92" s="86" t="s">
        <v>334</v>
      </c>
      <c r="F92" s="87" t="s">
        <v>124</v>
      </c>
      <c r="G92" s="95"/>
      <c r="H92" s="130" t="s">
        <v>657</v>
      </c>
      <c r="I92" s="3"/>
      <c r="J92" s="156" t="s">
        <v>10</v>
      </c>
      <c r="K92" s="156">
        <f t="shared" si="12"/>
        <v>0</v>
      </c>
      <c r="L92" s="156">
        <f t="shared" si="9"/>
        <v>0</v>
      </c>
      <c r="M92" s="156">
        <f t="shared" si="10"/>
        <v>0</v>
      </c>
      <c r="N92" s="156">
        <f t="shared" si="11"/>
        <v>0</v>
      </c>
      <c r="O92" s="156">
        <f t="shared" si="13"/>
        <v>0</v>
      </c>
      <c r="P92" s="156">
        <f t="shared" si="14"/>
        <v>0</v>
      </c>
      <c r="Q92" s="156">
        <f t="shared" si="15"/>
        <v>0</v>
      </c>
      <c r="R92" s="156">
        <f t="shared" si="16"/>
        <v>0</v>
      </c>
      <c r="S92" s="6"/>
    </row>
    <row r="93" spans="1:19" s="92" customFormat="1" ht="36" x14ac:dyDescent="0.2">
      <c r="A93" s="260"/>
      <c r="B93" s="272"/>
      <c r="C93" s="79" t="s">
        <v>215</v>
      </c>
      <c r="D93" s="79" t="s">
        <v>66</v>
      </c>
      <c r="E93" s="70" t="s">
        <v>308</v>
      </c>
      <c r="F93" s="71" t="s">
        <v>102</v>
      </c>
      <c r="G93" s="100"/>
      <c r="H93" s="103" t="str">
        <f>IF(ISBLANK(H49),"Waiting",H49)</f>
        <v>No</v>
      </c>
      <c r="I93" s="3"/>
      <c r="J93" s="156" t="s">
        <v>10</v>
      </c>
      <c r="K93" s="156">
        <f t="shared" si="12"/>
        <v>0</v>
      </c>
      <c r="L93" s="156">
        <f t="shared" si="9"/>
        <v>0</v>
      </c>
      <c r="M93" s="156">
        <f t="shared" si="10"/>
        <v>0</v>
      </c>
      <c r="N93" s="156">
        <f t="shared" si="11"/>
        <v>0</v>
      </c>
      <c r="O93" s="156">
        <f t="shared" si="13"/>
        <v>0</v>
      </c>
      <c r="P93" s="156">
        <f t="shared" si="14"/>
        <v>0</v>
      </c>
      <c r="Q93" s="156">
        <f t="shared" si="15"/>
        <v>0</v>
      </c>
      <c r="R93" s="156">
        <f t="shared" si="16"/>
        <v>0</v>
      </c>
      <c r="S93" s="6"/>
    </row>
    <row r="94" spans="1:19" s="92" customFormat="1" ht="36" x14ac:dyDescent="0.2">
      <c r="A94" s="260"/>
      <c r="B94" s="272"/>
      <c r="C94" s="79" t="s">
        <v>214</v>
      </c>
      <c r="D94" s="79" t="s">
        <v>66</v>
      </c>
      <c r="E94" s="70" t="s">
        <v>307</v>
      </c>
      <c r="F94" s="71" t="s">
        <v>110</v>
      </c>
      <c r="G94" s="100"/>
      <c r="H94" s="103" t="str">
        <f>IF(ISBLANK(H48),"Waiting",H48)</f>
        <v>No</v>
      </c>
      <c r="I94" s="3"/>
      <c r="J94" s="156" t="s">
        <v>10</v>
      </c>
      <c r="K94" s="156">
        <f t="shared" si="12"/>
        <v>0</v>
      </c>
      <c r="L94" s="156">
        <f t="shared" si="9"/>
        <v>0</v>
      </c>
      <c r="M94" s="156">
        <f t="shared" si="10"/>
        <v>0</v>
      </c>
      <c r="N94" s="156">
        <f t="shared" si="11"/>
        <v>0</v>
      </c>
      <c r="O94" s="156">
        <f t="shared" si="13"/>
        <v>0</v>
      </c>
      <c r="P94" s="156">
        <f t="shared" si="14"/>
        <v>0</v>
      </c>
      <c r="Q94" s="156">
        <f t="shared" si="15"/>
        <v>0</v>
      </c>
      <c r="R94" s="156">
        <f t="shared" si="16"/>
        <v>0</v>
      </c>
      <c r="S94" s="6"/>
    </row>
    <row r="95" spans="1:19" s="92" customFormat="1" ht="36" x14ac:dyDescent="0.2">
      <c r="A95" s="260"/>
      <c r="B95" s="272"/>
      <c r="C95" s="191" t="s">
        <v>553</v>
      </c>
      <c r="D95" s="192" t="s">
        <v>65</v>
      </c>
      <c r="E95" s="193" t="s">
        <v>537</v>
      </c>
      <c r="F95" s="190"/>
      <c r="G95" s="100"/>
      <c r="H95" s="130" t="s">
        <v>657</v>
      </c>
      <c r="I95" s="3"/>
      <c r="J95" s="156" t="s">
        <v>10</v>
      </c>
      <c r="K95" s="156">
        <f t="shared" si="12"/>
        <v>0</v>
      </c>
      <c r="L95" s="156">
        <f t="shared" si="9"/>
        <v>0</v>
      </c>
      <c r="M95" s="156">
        <f t="shared" si="10"/>
        <v>0</v>
      </c>
      <c r="N95" s="156">
        <f t="shared" si="11"/>
        <v>0</v>
      </c>
      <c r="O95" s="156">
        <f t="shared" si="13"/>
        <v>0</v>
      </c>
      <c r="P95" s="156">
        <f t="shared" si="14"/>
        <v>0</v>
      </c>
      <c r="Q95" s="156">
        <f t="shared" si="15"/>
        <v>0</v>
      </c>
      <c r="R95" s="156">
        <f t="shared" si="16"/>
        <v>0</v>
      </c>
      <c r="S95" s="6"/>
    </row>
    <row r="96" spans="1:19" s="92" customFormat="1" ht="36" x14ac:dyDescent="0.2">
      <c r="A96" s="260"/>
      <c r="B96" s="272"/>
      <c r="C96" s="194" t="s">
        <v>554</v>
      </c>
      <c r="D96" s="195" t="s">
        <v>66</v>
      </c>
      <c r="E96" s="196" t="s">
        <v>538</v>
      </c>
      <c r="F96" s="190"/>
      <c r="G96" s="100"/>
      <c r="H96" s="130" t="s">
        <v>657</v>
      </c>
      <c r="I96" s="3"/>
      <c r="J96" s="156" t="s">
        <v>10</v>
      </c>
      <c r="K96" s="156">
        <f t="shared" si="12"/>
        <v>0</v>
      </c>
      <c r="L96" s="156">
        <f t="shared" si="9"/>
        <v>0</v>
      </c>
      <c r="M96" s="156">
        <f t="shared" si="10"/>
        <v>0</v>
      </c>
      <c r="N96" s="156">
        <f t="shared" si="11"/>
        <v>0</v>
      </c>
      <c r="O96" s="156">
        <f t="shared" si="13"/>
        <v>0</v>
      </c>
      <c r="P96" s="156">
        <f t="shared" si="14"/>
        <v>0</v>
      </c>
      <c r="Q96" s="156">
        <f t="shared" si="15"/>
        <v>0</v>
      </c>
      <c r="R96" s="156">
        <f t="shared" si="16"/>
        <v>0</v>
      </c>
      <c r="S96" s="206"/>
    </row>
    <row r="97" spans="1:20" s="92" customFormat="1" ht="55" thickBot="1" x14ac:dyDescent="0.25">
      <c r="A97" s="261"/>
      <c r="B97" s="273"/>
      <c r="C97" s="61" t="s">
        <v>465</v>
      </c>
      <c r="D97" s="61" t="s">
        <v>390</v>
      </c>
      <c r="E97" s="86" t="s">
        <v>458</v>
      </c>
      <c r="F97" s="87"/>
      <c r="G97" s="100"/>
      <c r="H97" s="130" t="s">
        <v>658</v>
      </c>
      <c r="I97" s="135" t="s">
        <v>670</v>
      </c>
      <c r="J97" s="156" t="s">
        <v>10</v>
      </c>
      <c r="K97" s="156">
        <f t="shared" si="12"/>
        <v>0</v>
      </c>
      <c r="L97" s="156">
        <f t="shared" si="9"/>
        <v>0</v>
      </c>
      <c r="M97" s="156">
        <f t="shared" si="10"/>
        <v>0</v>
      </c>
      <c r="N97" s="156">
        <f t="shared" si="11"/>
        <v>0</v>
      </c>
      <c r="O97" s="158">
        <f t="shared" si="13"/>
        <v>0</v>
      </c>
      <c r="P97" s="158">
        <f t="shared" si="14"/>
        <v>0</v>
      </c>
      <c r="Q97" s="158">
        <f t="shared" si="15"/>
        <v>0</v>
      </c>
      <c r="R97" s="158">
        <f t="shared" si="16"/>
        <v>0</v>
      </c>
      <c r="S97" s="136"/>
    </row>
    <row r="98" spans="1:20" s="92" customFormat="1" ht="37" thickTop="1" x14ac:dyDescent="0.2">
      <c r="A98" s="262" t="s">
        <v>11</v>
      </c>
      <c r="B98" s="262" t="s">
        <v>42</v>
      </c>
      <c r="C98" s="56" t="s">
        <v>232</v>
      </c>
      <c r="D98" s="56" t="s">
        <v>65</v>
      </c>
      <c r="E98" s="77" t="s">
        <v>335</v>
      </c>
      <c r="F98" s="78" t="s">
        <v>125</v>
      </c>
      <c r="G98" s="110"/>
      <c r="H98" s="129" t="s">
        <v>657</v>
      </c>
      <c r="I98" s="4"/>
      <c r="J98" s="155" t="s">
        <v>11</v>
      </c>
      <c r="K98" s="155">
        <f t="shared" si="12"/>
        <v>0</v>
      </c>
      <c r="L98" s="155">
        <f t="shared" si="9"/>
        <v>0</v>
      </c>
      <c r="M98" s="155">
        <f t="shared" si="10"/>
        <v>0</v>
      </c>
      <c r="N98" s="155">
        <f t="shared" si="11"/>
        <v>0</v>
      </c>
      <c r="O98" s="157">
        <f t="shared" si="13"/>
        <v>0</v>
      </c>
      <c r="P98" s="157">
        <f t="shared" si="14"/>
        <v>0</v>
      </c>
      <c r="Q98" s="157">
        <f t="shared" si="15"/>
        <v>0</v>
      </c>
      <c r="R98" s="157">
        <f t="shared" si="16"/>
        <v>0</v>
      </c>
      <c r="S98" s="5"/>
    </row>
    <row r="99" spans="1:20" s="92" customFormat="1" ht="54" x14ac:dyDescent="0.2">
      <c r="A99" s="263"/>
      <c r="B99" s="263"/>
      <c r="C99" s="56" t="s">
        <v>233</v>
      </c>
      <c r="D99" s="56" t="s">
        <v>65</v>
      </c>
      <c r="E99" s="77" t="s">
        <v>336</v>
      </c>
      <c r="F99" s="78" t="s">
        <v>584</v>
      </c>
      <c r="G99" s="110"/>
      <c r="H99" s="130" t="s">
        <v>657</v>
      </c>
      <c r="I99" s="3"/>
      <c r="J99" s="156" t="s">
        <v>11</v>
      </c>
      <c r="K99" s="156">
        <f t="shared" si="12"/>
        <v>0</v>
      </c>
      <c r="L99" s="156">
        <f t="shared" si="9"/>
        <v>0</v>
      </c>
      <c r="M99" s="156">
        <f t="shared" si="10"/>
        <v>0</v>
      </c>
      <c r="N99" s="156">
        <f t="shared" si="11"/>
        <v>0</v>
      </c>
      <c r="O99" s="156">
        <f t="shared" si="13"/>
        <v>0</v>
      </c>
      <c r="P99" s="156">
        <f t="shared" si="14"/>
        <v>0</v>
      </c>
      <c r="Q99" s="156">
        <f t="shared" si="15"/>
        <v>0</v>
      </c>
      <c r="R99" s="156">
        <f t="shared" si="16"/>
        <v>0</v>
      </c>
      <c r="S99" s="6"/>
    </row>
    <row r="100" spans="1:20" s="92" customFormat="1" ht="36" x14ac:dyDescent="0.2">
      <c r="A100" s="263"/>
      <c r="B100" s="263"/>
      <c r="C100" s="56" t="s">
        <v>234</v>
      </c>
      <c r="D100" s="56" t="s">
        <v>65</v>
      </c>
      <c r="E100" s="77" t="s">
        <v>337</v>
      </c>
      <c r="F100" s="78" t="s">
        <v>127</v>
      </c>
      <c r="G100" s="110"/>
      <c r="H100" s="130" t="s">
        <v>657</v>
      </c>
      <c r="I100" s="3"/>
      <c r="J100" s="156" t="s">
        <v>11</v>
      </c>
      <c r="K100" s="156">
        <f t="shared" si="12"/>
        <v>0</v>
      </c>
      <c r="L100" s="156">
        <f t="shared" si="9"/>
        <v>0</v>
      </c>
      <c r="M100" s="156">
        <f t="shared" si="10"/>
        <v>0</v>
      </c>
      <c r="N100" s="156">
        <f t="shared" si="11"/>
        <v>0</v>
      </c>
      <c r="O100" s="156">
        <f t="shared" si="13"/>
        <v>0</v>
      </c>
      <c r="P100" s="156">
        <f t="shared" si="14"/>
        <v>0</v>
      </c>
      <c r="Q100" s="156">
        <f t="shared" si="15"/>
        <v>0</v>
      </c>
      <c r="R100" s="156">
        <f t="shared" si="16"/>
        <v>0</v>
      </c>
      <c r="S100" s="6"/>
    </row>
    <row r="101" spans="1:20" s="92" customFormat="1" ht="20" x14ac:dyDescent="0.2">
      <c r="A101" s="263"/>
      <c r="B101" s="263"/>
      <c r="C101" s="56" t="s">
        <v>235</v>
      </c>
      <c r="D101" s="56" t="s">
        <v>65</v>
      </c>
      <c r="E101" s="77" t="s">
        <v>338</v>
      </c>
      <c r="F101" s="78" t="s">
        <v>128</v>
      </c>
      <c r="G101" s="110"/>
      <c r="H101" s="130" t="s">
        <v>657</v>
      </c>
      <c r="I101" s="3"/>
      <c r="J101" s="156" t="s">
        <v>11</v>
      </c>
      <c r="K101" s="156">
        <f t="shared" si="12"/>
        <v>0</v>
      </c>
      <c r="L101" s="156">
        <f t="shared" si="9"/>
        <v>0</v>
      </c>
      <c r="M101" s="156">
        <f t="shared" si="10"/>
        <v>0</v>
      </c>
      <c r="N101" s="156">
        <f t="shared" si="11"/>
        <v>0</v>
      </c>
      <c r="O101" s="156">
        <f t="shared" si="13"/>
        <v>0</v>
      </c>
      <c r="P101" s="156">
        <f t="shared" si="14"/>
        <v>0</v>
      </c>
      <c r="Q101" s="156">
        <f t="shared" si="15"/>
        <v>0</v>
      </c>
      <c r="R101" s="156">
        <f t="shared" si="16"/>
        <v>0</v>
      </c>
      <c r="S101" s="6"/>
    </row>
    <row r="102" spans="1:20" s="92" customFormat="1" ht="20" x14ac:dyDescent="0.2">
      <c r="A102" s="263"/>
      <c r="B102" s="263"/>
      <c r="C102" s="56" t="s">
        <v>236</v>
      </c>
      <c r="D102" s="56" t="s">
        <v>65</v>
      </c>
      <c r="E102" s="77" t="s">
        <v>339</v>
      </c>
      <c r="F102" s="78" t="s">
        <v>129</v>
      </c>
      <c r="G102" s="110"/>
      <c r="H102" s="130" t="s">
        <v>657</v>
      </c>
      <c r="I102" s="3"/>
      <c r="J102" s="156" t="s">
        <v>11</v>
      </c>
      <c r="K102" s="156">
        <f t="shared" si="12"/>
        <v>0</v>
      </c>
      <c r="L102" s="156">
        <f t="shared" si="9"/>
        <v>0</v>
      </c>
      <c r="M102" s="156">
        <f t="shared" si="10"/>
        <v>0</v>
      </c>
      <c r="N102" s="156">
        <f t="shared" si="11"/>
        <v>0</v>
      </c>
      <c r="O102" s="156">
        <f t="shared" si="13"/>
        <v>0</v>
      </c>
      <c r="P102" s="156">
        <f t="shared" si="14"/>
        <v>0</v>
      </c>
      <c r="Q102" s="156">
        <f t="shared" si="15"/>
        <v>0</v>
      </c>
      <c r="R102" s="156">
        <f t="shared" si="16"/>
        <v>0</v>
      </c>
      <c r="S102" s="6"/>
    </row>
    <row r="103" spans="1:20" s="92" customFormat="1" ht="36" x14ac:dyDescent="0.2">
      <c r="A103" s="263"/>
      <c r="B103" s="263"/>
      <c r="C103" s="56" t="s">
        <v>237</v>
      </c>
      <c r="D103" s="56" t="s">
        <v>65</v>
      </c>
      <c r="E103" s="77" t="s">
        <v>340</v>
      </c>
      <c r="F103" s="78" t="s">
        <v>130</v>
      </c>
      <c r="G103" s="110"/>
      <c r="H103" s="130" t="s">
        <v>657</v>
      </c>
      <c r="I103" s="3"/>
      <c r="J103" s="156" t="s">
        <v>11</v>
      </c>
      <c r="K103" s="156">
        <f t="shared" si="12"/>
        <v>0</v>
      </c>
      <c r="L103" s="156">
        <f t="shared" si="9"/>
        <v>0</v>
      </c>
      <c r="M103" s="156">
        <f t="shared" si="10"/>
        <v>0</v>
      </c>
      <c r="N103" s="156">
        <f t="shared" si="11"/>
        <v>0</v>
      </c>
      <c r="O103" s="156">
        <f t="shared" si="13"/>
        <v>0</v>
      </c>
      <c r="P103" s="156">
        <f t="shared" si="14"/>
        <v>0</v>
      </c>
      <c r="Q103" s="156">
        <f t="shared" si="15"/>
        <v>0</v>
      </c>
      <c r="R103" s="156">
        <f t="shared" si="16"/>
        <v>0</v>
      </c>
      <c r="S103" s="6"/>
    </row>
    <row r="104" spans="1:20" s="92" customFormat="1" ht="36" x14ac:dyDescent="0.2">
      <c r="A104" s="263"/>
      <c r="B104" s="263"/>
      <c r="C104" s="56" t="s">
        <v>238</v>
      </c>
      <c r="D104" s="56" t="s">
        <v>65</v>
      </c>
      <c r="E104" s="77" t="s">
        <v>341</v>
      </c>
      <c r="F104" s="78" t="s">
        <v>131</v>
      </c>
      <c r="G104" s="110"/>
      <c r="H104" s="132" t="s">
        <v>657</v>
      </c>
      <c r="I104" s="9"/>
      <c r="J104" s="156" t="s">
        <v>11</v>
      </c>
      <c r="K104" s="156">
        <f t="shared" si="12"/>
        <v>0</v>
      </c>
      <c r="L104" s="156">
        <f t="shared" si="9"/>
        <v>0</v>
      </c>
      <c r="M104" s="156">
        <f t="shared" si="10"/>
        <v>0</v>
      </c>
      <c r="N104" s="156">
        <f t="shared" si="11"/>
        <v>0</v>
      </c>
      <c r="O104" s="156">
        <f t="shared" si="13"/>
        <v>0</v>
      </c>
      <c r="P104" s="156">
        <f t="shared" si="14"/>
        <v>0</v>
      </c>
      <c r="Q104" s="156">
        <f t="shared" si="15"/>
        <v>0</v>
      </c>
      <c r="R104" s="156">
        <f t="shared" si="16"/>
        <v>0</v>
      </c>
      <c r="S104" s="10"/>
    </row>
    <row r="105" spans="1:20" s="92" customFormat="1" ht="36" x14ac:dyDescent="0.2">
      <c r="A105" s="263"/>
      <c r="B105" s="263"/>
      <c r="C105" s="223" t="s">
        <v>583</v>
      </c>
      <c r="D105" s="223" t="s">
        <v>65</v>
      </c>
      <c r="E105" s="224" t="s">
        <v>617</v>
      </c>
      <c r="F105" s="78" t="s">
        <v>585</v>
      </c>
      <c r="G105" s="110"/>
      <c r="H105" s="132" t="s">
        <v>657</v>
      </c>
      <c r="I105" s="9"/>
      <c r="J105" s="156" t="s">
        <v>11</v>
      </c>
      <c r="K105" s="156">
        <f t="shared" si="12"/>
        <v>0</v>
      </c>
      <c r="L105" s="156">
        <f t="shared" si="9"/>
        <v>0</v>
      </c>
      <c r="M105" s="156">
        <f t="shared" si="10"/>
        <v>0</v>
      </c>
      <c r="N105" s="156">
        <f t="shared" si="11"/>
        <v>0</v>
      </c>
      <c r="O105" s="156">
        <f t="shared" si="13"/>
        <v>0</v>
      </c>
      <c r="P105" s="156">
        <f t="shared" si="14"/>
        <v>0</v>
      </c>
      <c r="Q105" s="156">
        <f t="shared" si="15"/>
        <v>0</v>
      </c>
      <c r="R105" s="156">
        <f t="shared" si="16"/>
        <v>0</v>
      </c>
      <c r="S105" s="10"/>
    </row>
    <row r="106" spans="1:20" s="92" customFormat="1" ht="36" x14ac:dyDescent="0.2">
      <c r="A106" s="263"/>
      <c r="B106" s="263"/>
      <c r="C106" s="184" t="s">
        <v>555</v>
      </c>
      <c r="D106" s="185" t="s">
        <v>65</v>
      </c>
      <c r="E106" s="186" t="s">
        <v>537</v>
      </c>
      <c r="F106" s="78"/>
      <c r="G106" s="110"/>
      <c r="H106" s="132" t="s">
        <v>657</v>
      </c>
      <c r="I106" s="9"/>
      <c r="J106" s="156" t="s">
        <v>11</v>
      </c>
      <c r="K106" s="156">
        <f t="shared" si="12"/>
        <v>0</v>
      </c>
      <c r="L106" s="156">
        <f t="shared" si="9"/>
        <v>0</v>
      </c>
      <c r="M106" s="156">
        <f t="shared" si="10"/>
        <v>0</v>
      </c>
      <c r="N106" s="156">
        <f t="shared" si="11"/>
        <v>0</v>
      </c>
      <c r="O106" s="156">
        <f t="shared" si="13"/>
        <v>0</v>
      </c>
      <c r="P106" s="156">
        <f t="shared" si="14"/>
        <v>0</v>
      </c>
      <c r="Q106" s="156">
        <f t="shared" si="15"/>
        <v>0</v>
      </c>
      <c r="R106" s="156">
        <f t="shared" si="16"/>
        <v>0</v>
      </c>
      <c r="S106" s="10"/>
    </row>
    <row r="107" spans="1:20" s="92" customFormat="1" ht="36" x14ac:dyDescent="0.2">
      <c r="A107" s="263"/>
      <c r="B107" s="263"/>
      <c r="C107" s="203" t="s">
        <v>574</v>
      </c>
      <c r="D107" s="204" t="s">
        <v>66</v>
      </c>
      <c r="E107" s="205" t="s">
        <v>538</v>
      </c>
      <c r="F107" s="78"/>
      <c r="G107" s="110"/>
      <c r="H107" s="132" t="s">
        <v>657</v>
      </c>
      <c r="I107" s="3"/>
      <c r="J107" s="156" t="s">
        <v>11</v>
      </c>
      <c r="K107" s="156">
        <f t="shared" si="12"/>
        <v>0</v>
      </c>
      <c r="L107" s="156">
        <f t="shared" si="9"/>
        <v>0</v>
      </c>
      <c r="M107" s="156">
        <f t="shared" si="10"/>
        <v>0</v>
      </c>
      <c r="N107" s="156">
        <f t="shared" si="11"/>
        <v>0</v>
      </c>
      <c r="O107" s="156">
        <f t="shared" si="13"/>
        <v>0</v>
      </c>
      <c r="P107" s="156">
        <f t="shared" si="14"/>
        <v>0</v>
      </c>
      <c r="Q107" s="156">
        <f t="shared" si="15"/>
        <v>0</v>
      </c>
      <c r="R107" s="156">
        <f t="shared" si="16"/>
        <v>0</v>
      </c>
      <c r="S107" s="10"/>
    </row>
    <row r="108" spans="1:20" s="92" customFormat="1" ht="127" thickBot="1" x14ac:dyDescent="0.25">
      <c r="A108" s="263"/>
      <c r="B108" s="263"/>
      <c r="C108" s="56" t="s">
        <v>466</v>
      </c>
      <c r="D108" s="56" t="s">
        <v>390</v>
      </c>
      <c r="E108" s="77" t="s">
        <v>458</v>
      </c>
      <c r="F108" s="78"/>
      <c r="G108" s="110"/>
      <c r="H108" s="131" t="s">
        <v>658</v>
      </c>
      <c r="I108" s="209" t="s">
        <v>665</v>
      </c>
      <c r="J108" s="158" t="s">
        <v>11</v>
      </c>
      <c r="K108" s="158">
        <f t="shared" si="12"/>
        <v>0</v>
      </c>
      <c r="L108" s="158">
        <f t="shared" si="9"/>
        <v>0</v>
      </c>
      <c r="M108" s="158">
        <f t="shared" si="10"/>
        <v>0</v>
      </c>
      <c r="N108" s="158">
        <f t="shared" si="11"/>
        <v>0</v>
      </c>
      <c r="O108" s="158">
        <f t="shared" si="13"/>
        <v>0</v>
      </c>
      <c r="P108" s="158">
        <f t="shared" si="14"/>
        <v>0</v>
      </c>
      <c r="Q108" s="158">
        <f t="shared" si="15"/>
        <v>0</v>
      </c>
      <c r="R108" s="158">
        <f t="shared" si="16"/>
        <v>0</v>
      </c>
      <c r="S108" s="8"/>
    </row>
    <row r="109" spans="1:20" s="99" customFormat="1" ht="55" thickTop="1" x14ac:dyDescent="0.2">
      <c r="A109" s="259" t="s">
        <v>12</v>
      </c>
      <c r="B109" s="259" t="s">
        <v>43</v>
      </c>
      <c r="C109" s="68" t="s">
        <v>239</v>
      </c>
      <c r="D109" s="68" t="s">
        <v>65</v>
      </c>
      <c r="E109" s="52" t="s">
        <v>321</v>
      </c>
      <c r="F109" s="53" t="s">
        <v>526</v>
      </c>
      <c r="G109" s="110"/>
      <c r="H109" s="129" t="s">
        <v>657</v>
      </c>
      <c r="I109" s="4"/>
      <c r="J109" s="155" t="s">
        <v>12</v>
      </c>
      <c r="K109" s="155">
        <f t="shared" si="12"/>
        <v>0</v>
      </c>
      <c r="L109" s="155">
        <f t="shared" si="9"/>
        <v>0</v>
      </c>
      <c r="M109" s="155">
        <f t="shared" si="10"/>
        <v>0</v>
      </c>
      <c r="N109" s="155">
        <f t="shared" si="11"/>
        <v>0</v>
      </c>
      <c r="O109" s="157">
        <f t="shared" si="13"/>
        <v>0</v>
      </c>
      <c r="P109" s="157">
        <f t="shared" si="14"/>
        <v>0</v>
      </c>
      <c r="Q109" s="157">
        <f t="shared" si="15"/>
        <v>0</v>
      </c>
      <c r="R109" s="157">
        <f t="shared" si="16"/>
        <v>0</v>
      </c>
      <c r="S109" s="5"/>
      <c r="T109" s="98"/>
    </row>
    <row r="110" spans="1:20" s="92" customFormat="1" ht="36" x14ac:dyDescent="0.2">
      <c r="A110" s="260"/>
      <c r="B110" s="260"/>
      <c r="C110" s="68" t="s">
        <v>240</v>
      </c>
      <c r="D110" s="68" t="s">
        <v>65</v>
      </c>
      <c r="E110" s="52" t="s">
        <v>322</v>
      </c>
      <c r="F110" s="53" t="s">
        <v>132</v>
      </c>
      <c r="G110" s="95"/>
      <c r="H110" s="130" t="s">
        <v>657</v>
      </c>
      <c r="I110" s="3"/>
      <c r="J110" s="156" t="s">
        <v>12</v>
      </c>
      <c r="K110" s="156">
        <f t="shared" si="12"/>
        <v>0</v>
      </c>
      <c r="L110" s="156">
        <f t="shared" si="9"/>
        <v>0</v>
      </c>
      <c r="M110" s="156">
        <f t="shared" si="10"/>
        <v>0</v>
      </c>
      <c r="N110" s="156">
        <f t="shared" si="11"/>
        <v>0</v>
      </c>
      <c r="O110" s="156">
        <f t="shared" si="13"/>
        <v>0</v>
      </c>
      <c r="P110" s="156">
        <f t="shared" si="14"/>
        <v>0</v>
      </c>
      <c r="Q110" s="156">
        <f t="shared" si="15"/>
        <v>0</v>
      </c>
      <c r="R110" s="156">
        <f t="shared" si="16"/>
        <v>0</v>
      </c>
      <c r="S110" s="6"/>
    </row>
    <row r="111" spans="1:20" s="92" customFormat="1" ht="90" x14ac:dyDescent="0.2">
      <c r="A111" s="260"/>
      <c r="B111" s="260"/>
      <c r="C111" s="68" t="s">
        <v>241</v>
      </c>
      <c r="D111" s="68" t="s">
        <v>65</v>
      </c>
      <c r="E111" s="52" t="s">
        <v>323</v>
      </c>
      <c r="F111" s="53" t="s">
        <v>527</v>
      </c>
      <c r="G111" s="95"/>
      <c r="H111" s="130" t="s">
        <v>657</v>
      </c>
      <c r="I111" s="3"/>
      <c r="J111" s="156" t="s">
        <v>12</v>
      </c>
      <c r="K111" s="156">
        <f t="shared" si="12"/>
        <v>0</v>
      </c>
      <c r="L111" s="156">
        <f t="shared" si="9"/>
        <v>0</v>
      </c>
      <c r="M111" s="156">
        <f t="shared" si="10"/>
        <v>0</v>
      </c>
      <c r="N111" s="156">
        <f t="shared" si="11"/>
        <v>0</v>
      </c>
      <c r="O111" s="156">
        <f t="shared" si="13"/>
        <v>0</v>
      </c>
      <c r="P111" s="156">
        <f t="shared" si="14"/>
        <v>0</v>
      </c>
      <c r="Q111" s="156">
        <f t="shared" si="15"/>
        <v>0</v>
      </c>
      <c r="R111" s="156">
        <f t="shared" si="16"/>
        <v>0</v>
      </c>
      <c r="S111" s="6"/>
    </row>
    <row r="112" spans="1:20" s="92" customFormat="1" ht="36" x14ac:dyDescent="0.2">
      <c r="A112" s="260"/>
      <c r="B112" s="260"/>
      <c r="C112" s="68" t="s">
        <v>242</v>
      </c>
      <c r="D112" s="68" t="s">
        <v>65</v>
      </c>
      <c r="E112" s="52" t="s">
        <v>342</v>
      </c>
      <c r="F112" s="53" t="s">
        <v>133</v>
      </c>
      <c r="G112" s="95"/>
      <c r="H112" s="130" t="s">
        <v>657</v>
      </c>
      <c r="I112" s="3"/>
      <c r="J112" s="156" t="s">
        <v>12</v>
      </c>
      <c r="K112" s="156">
        <f t="shared" si="12"/>
        <v>0</v>
      </c>
      <c r="L112" s="156">
        <f t="shared" si="9"/>
        <v>0</v>
      </c>
      <c r="M112" s="156">
        <f t="shared" si="10"/>
        <v>0</v>
      </c>
      <c r="N112" s="156">
        <f t="shared" si="11"/>
        <v>0</v>
      </c>
      <c r="O112" s="156">
        <f t="shared" si="13"/>
        <v>0</v>
      </c>
      <c r="P112" s="156">
        <f t="shared" si="14"/>
        <v>0</v>
      </c>
      <c r="Q112" s="156">
        <f t="shared" si="15"/>
        <v>0</v>
      </c>
      <c r="R112" s="156">
        <f t="shared" si="16"/>
        <v>0</v>
      </c>
      <c r="S112" s="6"/>
    </row>
    <row r="113" spans="1:19" s="92" customFormat="1" ht="36" x14ac:dyDescent="0.2">
      <c r="A113" s="260"/>
      <c r="B113" s="260"/>
      <c r="C113" s="68" t="s">
        <v>243</v>
      </c>
      <c r="D113" s="68" t="s">
        <v>65</v>
      </c>
      <c r="E113" s="52" t="s">
        <v>343</v>
      </c>
      <c r="F113" s="53" t="s">
        <v>134</v>
      </c>
      <c r="G113" s="95"/>
      <c r="H113" s="130" t="s">
        <v>657</v>
      </c>
      <c r="I113" s="3"/>
      <c r="J113" s="156" t="s">
        <v>12</v>
      </c>
      <c r="K113" s="156">
        <f t="shared" si="12"/>
        <v>0</v>
      </c>
      <c r="L113" s="156">
        <f t="shared" si="9"/>
        <v>0</v>
      </c>
      <c r="M113" s="156">
        <f t="shared" si="10"/>
        <v>0</v>
      </c>
      <c r="N113" s="156">
        <f t="shared" si="11"/>
        <v>0</v>
      </c>
      <c r="O113" s="156">
        <f t="shared" si="13"/>
        <v>0</v>
      </c>
      <c r="P113" s="156">
        <f t="shared" si="14"/>
        <v>0</v>
      </c>
      <c r="Q113" s="156">
        <f t="shared" si="15"/>
        <v>0</v>
      </c>
      <c r="R113" s="156">
        <f t="shared" si="16"/>
        <v>0</v>
      </c>
      <c r="S113" s="6"/>
    </row>
    <row r="114" spans="1:19" s="92" customFormat="1" ht="54" x14ac:dyDescent="0.2">
      <c r="A114" s="260"/>
      <c r="B114" s="260"/>
      <c r="C114" s="68" t="s">
        <v>244</v>
      </c>
      <c r="D114" s="68" t="s">
        <v>65</v>
      </c>
      <c r="E114" s="52" t="s">
        <v>324</v>
      </c>
      <c r="F114" s="53" t="s">
        <v>135</v>
      </c>
      <c r="G114" s="95"/>
      <c r="H114" s="130" t="s">
        <v>657</v>
      </c>
      <c r="I114" s="3"/>
      <c r="J114" s="156" t="s">
        <v>12</v>
      </c>
      <c r="K114" s="156">
        <f t="shared" si="12"/>
        <v>0</v>
      </c>
      <c r="L114" s="156">
        <f t="shared" si="9"/>
        <v>0</v>
      </c>
      <c r="M114" s="156">
        <f t="shared" si="10"/>
        <v>0</v>
      </c>
      <c r="N114" s="156">
        <f t="shared" si="11"/>
        <v>0</v>
      </c>
      <c r="O114" s="156">
        <f t="shared" si="13"/>
        <v>0</v>
      </c>
      <c r="P114" s="156">
        <f t="shared" si="14"/>
        <v>0</v>
      </c>
      <c r="Q114" s="156">
        <f t="shared" si="15"/>
        <v>0</v>
      </c>
      <c r="R114" s="156">
        <f t="shared" si="16"/>
        <v>0</v>
      </c>
      <c r="S114" s="6"/>
    </row>
    <row r="115" spans="1:19" s="92" customFormat="1" ht="36" x14ac:dyDescent="0.2">
      <c r="A115" s="260"/>
      <c r="B115" s="260"/>
      <c r="C115" s="61" t="s">
        <v>245</v>
      </c>
      <c r="D115" s="61" t="s">
        <v>65</v>
      </c>
      <c r="E115" s="66" t="s">
        <v>344</v>
      </c>
      <c r="F115" s="80" t="s">
        <v>136</v>
      </c>
      <c r="G115" s="95"/>
      <c r="H115" s="130" t="s">
        <v>657</v>
      </c>
      <c r="I115" s="3"/>
      <c r="J115" s="156" t="s">
        <v>12</v>
      </c>
      <c r="K115" s="156">
        <f t="shared" si="12"/>
        <v>0</v>
      </c>
      <c r="L115" s="156">
        <f t="shared" si="9"/>
        <v>0</v>
      </c>
      <c r="M115" s="156">
        <f t="shared" si="10"/>
        <v>0</v>
      </c>
      <c r="N115" s="156">
        <f t="shared" si="11"/>
        <v>0</v>
      </c>
      <c r="O115" s="156">
        <f t="shared" si="13"/>
        <v>0</v>
      </c>
      <c r="P115" s="156">
        <f t="shared" si="14"/>
        <v>0</v>
      </c>
      <c r="Q115" s="156">
        <f t="shared" si="15"/>
        <v>0</v>
      </c>
      <c r="R115" s="156">
        <f t="shared" si="16"/>
        <v>0</v>
      </c>
      <c r="S115" s="6"/>
    </row>
    <row r="116" spans="1:19" s="92" customFormat="1" ht="180" x14ac:dyDescent="0.2">
      <c r="A116" s="260"/>
      <c r="B116" s="260"/>
      <c r="C116" s="51" t="s">
        <v>246</v>
      </c>
      <c r="D116" s="51" t="s">
        <v>66</v>
      </c>
      <c r="E116" s="86" t="s">
        <v>345</v>
      </c>
      <c r="F116" s="87" t="s">
        <v>137</v>
      </c>
      <c r="G116" s="95"/>
      <c r="H116" s="132" t="s">
        <v>658</v>
      </c>
      <c r="I116" s="9" t="s">
        <v>671</v>
      </c>
      <c r="J116" s="156" t="s">
        <v>12</v>
      </c>
      <c r="K116" s="156">
        <f t="shared" si="12"/>
        <v>0</v>
      </c>
      <c r="L116" s="156">
        <f t="shared" si="9"/>
        <v>1</v>
      </c>
      <c r="M116" s="156">
        <f t="shared" si="10"/>
        <v>0</v>
      </c>
      <c r="N116" s="156">
        <f t="shared" si="11"/>
        <v>0</v>
      </c>
      <c r="O116" s="156">
        <f t="shared" si="13"/>
        <v>0</v>
      </c>
      <c r="P116" s="156">
        <f t="shared" si="14"/>
        <v>0</v>
      </c>
      <c r="Q116" s="156">
        <f t="shared" si="15"/>
        <v>0</v>
      </c>
      <c r="R116" s="156">
        <f t="shared" si="16"/>
        <v>0</v>
      </c>
      <c r="S116" s="10"/>
    </row>
    <row r="117" spans="1:19" s="92" customFormat="1" ht="36" x14ac:dyDescent="0.2">
      <c r="A117" s="260"/>
      <c r="B117" s="260"/>
      <c r="C117" s="191" t="s">
        <v>556</v>
      </c>
      <c r="D117" s="192" t="s">
        <v>65</v>
      </c>
      <c r="E117" s="193" t="s">
        <v>537</v>
      </c>
      <c r="F117" s="87"/>
      <c r="G117" s="95"/>
      <c r="H117" s="132" t="s">
        <v>657</v>
      </c>
      <c r="I117" s="9"/>
      <c r="J117" s="156" t="s">
        <v>12</v>
      </c>
      <c r="K117" s="156">
        <f t="shared" si="12"/>
        <v>0</v>
      </c>
      <c r="L117" s="156">
        <f t="shared" si="9"/>
        <v>0</v>
      </c>
      <c r="M117" s="156">
        <f t="shared" si="10"/>
        <v>0</v>
      </c>
      <c r="N117" s="156">
        <f t="shared" si="11"/>
        <v>0</v>
      </c>
      <c r="O117" s="156">
        <f t="shared" si="13"/>
        <v>0</v>
      </c>
      <c r="P117" s="156">
        <f t="shared" si="14"/>
        <v>0</v>
      </c>
      <c r="Q117" s="156">
        <f t="shared" si="15"/>
        <v>0</v>
      </c>
      <c r="R117" s="156">
        <f t="shared" si="16"/>
        <v>0</v>
      </c>
      <c r="S117" s="10"/>
    </row>
    <row r="118" spans="1:19" s="92" customFormat="1" ht="36" x14ac:dyDescent="0.2">
      <c r="A118" s="260"/>
      <c r="B118" s="260"/>
      <c r="C118" s="194" t="s">
        <v>557</v>
      </c>
      <c r="D118" s="195" t="s">
        <v>66</v>
      </c>
      <c r="E118" s="196" t="s">
        <v>538</v>
      </c>
      <c r="F118" s="87"/>
      <c r="G118" s="95"/>
      <c r="H118" s="132" t="s">
        <v>657</v>
      </c>
      <c r="I118" s="9"/>
      <c r="J118" s="156" t="s">
        <v>12</v>
      </c>
      <c r="K118" s="156">
        <f t="shared" si="12"/>
        <v>0</v>
      </c>
      <c r="L118" s="156">
        <f t="shared" si="9"/>
        <v>0</v>
      </c>
      <c r="M118" s="156">
        <f t="shared" si="10"/>
        <v>0</v>
      </c>
      <c r="N118" s="156">
        <f t="shared" si="11"/>
        <v>0</v>
      </c>
      <c r="O118" s="156">
        <f t="shared" si="13"/>
        <v>0</v>
      </c>
      <c r="P118" s="156">
        <f t="shared" si="14"/>
        <v>0</v>
      </c>
      <c r="Q118" s="156">
        <f t="shared" si="15"/>
        <v>0</v>
      </c>
      <c r="R118" s="156">
        <f t="shared" si="16"/>
        <v>0</v>
      </c>
      <c r="S118" s="10"/>
    </row>
    <row r="119" spans="1:19" s="92" customFormat="1" ht="21" thickBot="1" x14ac:dyDescent="0.25">
      <c r="A119" s="260"/>
      <c r="B119" s="260"/>
      <c r="C119" s="51" t="s">
        <v>467</v>
      </c>
      <c r="D119" s="51" t="s">
        <v>390</v>
      </c>
      <c r="E119" s="86" t="s">
        <v>458</v>
      </c>
      <c r="F119" s="87"/>
      <c r="G119" s="95"/>
      <c r="H119" s="131" t="s">
        <v>657</v>
      </c>
      <c r="I119" s="7"/>
      <c r="J119" s="158" t="s">
        <v>12</v>
      </c>
      <c r="K119" s="158">
        <f t="shared" si="12"/>
        <v>0</v>
      </c>
      <c r="L119" s="158">
        <f t="shared" si="9"/>
        <v>0</v>
      </c>
      <c r="M119" s="158">
        <f t="shared" si="10"/>
        <v>0</v>
      </c>
      <c r="N119" s="158">
        <f t="shared" si="11"/>
        <v>0</v>
      </c>
      <c r="O119" s="158">
        <f t="shared" si="13"/>
        <v>0</v>
      </c>
      <c r="P119" s="158">
        <f t="shared" si="14"/>
        <v>0</v>
      </c>
      <c r="Q119" s="158">
        <f t="shared" si="15"/>
        <v>0</v>
      </c>
      <c r="R119" s="158">
        <f t="shared" si="16"/>
        <v>0</v>
      </c>
      <c r="S119" s="8"/>
    </row>
    <row r="120" spans="1:19" s="102" customFormat="1" ht="41" customHeight="1" thickTop="1" x14ac:dyDescent="0.2">
      <c r="A120" s="262" t="s">
        <v>13</v>
      </c>
      <c r="B120" s="265" t="s">
        <v>44</v>
      </c>
      <c r="C120" s="64" t="s">
        <v>240</v>
      </c>
      <c r="D120" s="64" t="s">
        <v>65</v>
      </c>
      <c r="E120" s="65" t="s">
        <v>322</v>
      </c>
      <c r="F120" s="67" t="s">
        <v>132</v>
      </c>
      <c r="G120" s="100"/>
      <c r="H120" s="225" t="str">
        <f>IF(ISBLANK(H110),"Waiting",H110)</f>
        <v>No</v>
      </c>
      <c r="I120" s="209"/>
      <c r="J120" s="157" t="s">
        <v>13</v>
      </c>
      <c r="K120" s="157">
        <f t="shared" si="12"/>
        <v>0</v>
      </c>
      <c r="L120" s="157">
        <f t="shared" si="9"/>
        <v>0</v>
      </c>
      <c r="M120" s="157">
        <f t="shared" si="10"/>
        <v>0</v>
      </c>
      <c r="N120" s="157">
        <f t="shared" si="11"/>
        <v>0</v>
      </c>
      <c r="O120" s="157">
        <f t="shared" si="13"/>
        <v>0</v>
      </c>
      <c r="P120" s="157">
        <f t="shared" si="14"/>
        <v>0</v>
      </c>
      <c r="Q120" s="157">
        <f t="shared" si="15"/>
        <v>0</v>
      </c>
      <c r="R120" s="157">
        <f t="shared" si="16"/>
        <v>0</v>
      </c>
      <c r="S120" s="206"/>
    </row>
    <row r="121" spans="1:19" s="102" customFormat="1" ht="90" x14ac:dyDescent="0.2">
      <c r="A121" s="263"/>
      <c r="B121" s="266"/>
      <c r="C121" s="64" t="s">
        <v>241</v>
      </c>
      <c r="D121" s="64" t="s">
        <v>65</v>
      </c>
      <c r="E121" s="65" t="s">
        <v>323</v>
      </c>
      <c r="F121" s="67" t="s">
        <v>527</v>
      </c>
      <c r="G121" s="100"/>
      <c r="H121" s="103" t="str">
        <f>IF(ISBLANK(H111),"Waiting",H111)</f>
        <v>No</v>
      </c>
      <c r="I121" s="3"/>
      <c r="J121" s="156" t="s">
        <v>13</v>
      </c>
      <c r="K121" s="156">
        <f t="shared" si="12"/>
        <v>0</v>
      </c>
      <c r="L121" s="156">
        <f t="shared" si="9"/>
        <v>0</v>
      </c>
      <c r="M121" s="156">
        <f t="shared" si="10"/>
        <v>0</v>
      </c>
      <c r="N121" s="156">
        <f t="shared" si="11"/>
        <v>0</v>
      </c>
      <c r="O121" s="156">
        <f t="shared" si="13"/>
        <v>0</v>
      </c>
      <c r="P121" s="156">
        <f t="shared" si="14"/>
        <v>0</v>
      </c>
      <c r="Q121" s="156">
        <f t="shared" si="15"/>
        <v>0</v>
      </c>
      <c r="R121" s="156">
        <f t="shared" si="16"/>
        <v>0</v>
      </c>
      <c r="S121" s="6"/>
    </row>
    <row r="122" spans="1:19" s="102" customFormat="1" ht="36" x14ac:dyDescent="0.2">
      <c r="A122" s="263"/>
      <c r="B122" s="266"/>
      <c r="C122" s="64" t="s">
        <v>242</v>
      </c>
      <c r="D122" s="64" t="s">
        <v>65</v>
      </c>
      <c r="E122" s="65" t="s">
        <v>342</v>
      </c>
      <c r="F122" s="67" t="s">
        <v>133</v>
      </c>
      <c r="G122" s="100"/>
      <c r="H122" s="103" t="str">
        <f>IF(ISBLANK(H112),"Waiting",H112)</f>
        <v>No</v>
      </c>
      <c r="I122" s="3"/>
      <c r="J122" s="156" t="s">
        <v>13</v>
      </c>
      <c r="K122" s="156">
        <f t="shared" si="12"/>
        <v>0</v>
      </c>
      <c r="L122" s="156">
        <f t="shared" si="9"/>
        <v>0</v>
      </c>
      <c r="M122" s="156">
        <f t="shared" si="10"/>
        <v>0</v>
      </c>
      <c r="N122" s="156">
        <f t="shared" si="11"/>
        <v>0</v>
      </c>
      <c r="O122" s="156">
        <f t="shared" si="13"/>
        <v>0</v>
      </c>
      <c r="P122" s="156">
        <f t="shared" si="14"/>
        <v>0</v>
      </c>
      <c r="Q122" s="156">
        <f t="shared" si="15"/>
        <v>0</v>
      </c>
      <c r="R122" s="156">
        <f t="shared" si="16"/>
        <v>0</v>
      </c>
      <c r="S122" s="6"/>
    </row>
    <row r="123" spans="1:19" s="92" customFormat="1" ht="36" x14ac:dyDescent="0.2">
      <c r="A123" s="263"/>
      <c r="B123" s="266"/>
      <c r="C123" s="56" t="s">
        <v>247</v>
      </c>
      <c r="D123" s="56" t="s">
        <v>65</v>
      </c>
      <c r="E123" s="77" t="s">
        <v>618</v>
      </c>
      <c r="F123" s="78" t="s">
        <v>138</v>
      </c>
      <c r="G123" s="95"/>
      <c r="H123" s="130" t="s">
        <v>657</v>
      </c>
      <c r="I123" s="3"/>
      <c r="J123" s="156" t="s">
        <v>13</v>
      </c>
      <c r="K123" s="156">
        <f t="shared" si="12"/>
        <v>0</v>
      </c>
      <c r="L123" s="156">
        <f t="shared" si="9"/>
        <v>0</v>
      </c>
      <c r="M123" s="156">
        <f t="shared" si="10"/>
        <v>0</v>
      </c>
      <c r="N123" s="156">
        <f t="shared" si="11"/>
        <v>0</v>
      </c>
      <c r="O123" s="156">
        <f t="shared" si="13"/>
        <v>0</v>
      </c>
      <c r="P123" s="156">
        <f t="shared" si="14"/>
        <v>0</v>
      </c>
      <c r="Q123" s="156">
        <f t="shared" si="15"/>
        <v>0</v>
      </c>
      <c r="R123" s="156">
        <f t="shared" si="16"/>
        <v>0</v>
      </c>
      <c r="S123" s="6"/>
    </row>
    <row r="124" spans="1:19" s="92" customFormat="1" ht="36" x14ac:dyDescent="0.2">
      <c r="A124" s="263"/>
      <c r="B124" s="266"/>
      <c r="C124" s="64" t="s">
        <v>243</v>
      </c>
      <c r="D124" s="64" t="s">
        <v>65</v>
      </c>
      <c r="E124" s="65" t="s">
        <v>343</v>
      </c>
      <c r="F124" s="67" t="s">
        <v>134</v>
      </c>
      <c r="G124" s="100"/>
      <c r="H124" s="103" t="str">
        <f>IF(ISBLANK(H113),"Waiting",H113)</f>
        <v>No</v>
      </c>
      <c r="I124" s="3"/>
      <c r="J124" s="156" t="s">
        <v>13</v>
      </c>
      <c r="K124" s="156">
        <f t="shared" si="12"/>
        <v>0</v>
      </c>
      <c r="L124" s="156">
        <f t="shared" si="9"/>
        <v>0</v>
      </c>
      <c r="M124" s="156">
        <f t="shared" si="10"/>
        <v>0</v>
      </c>
      <c r="N124" s="156">
        <f t="shared" si="11"/>
        <v>0</v>
      </c>
      <c r="O124" s="156">
        <f t="shared" si="13"/>
        <v>0</v>
      </c>
      <c r="P124" s="156">
        <f t="shared" si="14"/>
        <v>0</v>
      </c>
      <c r="Q124" s="156">
        <f t="shared" si="15"/>
        <v>0</v>
      </c>
      <c r="R124" s="156">
        <f t="shared" si="16"/>
        <v>0</v>
      </c>
      <c r="S124" s="6"/>
    </row>
    <row r="125" spans="1:19" s="92" customFormat="1" ht="36" x14ac:dyDescent="0.2">
      <c r="A125" s="263"/>
      <c r="B125" s="266"/>
      <c r="C125" s="64" t="s">
        <v>245</v>
      </c>
      <c r="D125" s="64" t="s">
        <v>65</v>
      </c>
      <c r="E125" s="65" t="s">
        <v>344</v>
      </c>
      <c r="F125" s="67" t="s">
        <v>136</v>
      </c>
      <c r="G125" s="100"/>
      <c r="H125" s="103" t="str">
        <f>IF(ISBLANK(H115),"Waiting",H115)</f>
        <v>No</v>
      </c>
      <c r="I125" s="3"/>
      <c r="J125" s="156" t="s">
        <v>13</v>
      </c>
      <c r="K125" s="156">
        <f t="shared" si="12"/>
        <v>0</v>
      </c>
      <c r="L125" s="156">
        <f t="shared" si="9"/>
        <v>0</v>
      </c>
      <c r="M125" s="156">
        <f t="shared" si="10"/>
        <v>0</v>
      </c>
      <c r="N125" s="156">
        <f t="shared" si="11"/>
        <v>0</v>
      </c>
      <c r="O125" s="156">
        <f t="shared" si="13"/>
        <v>0</v>
      </c>
      <c r="P125" s="156">
        <f t="shared" si="14"/>
        <v>0</v>
      </c>
      <c r="Q125" s="156">
        <f t="shared" si="15"/>
        <v>0</v>
      </c>
      <c r="R125" s="156">
        <f t="shared" si="16"/>
        <v>0</v>
      </c>
      <c r="S125" s="6"/>
    </row>
    <row r="126" spans="1:19" s="92" customFormat="1" ht="54" x14ac:dyDescent="0.2">
      <c r="A126" s="263"/>
      <c r="B126" s="266"/>
      <c r="C126" s="64" t="s">
        <v>244</v>
      </c>
      <c r="D126" s="64" t="s">
        <v>65</v>
      </c>
      <c r="E126" s="65" t="s">
        <v>324</v>
      </c>
      <c r="F126" s="67" t="s">
        <v>135</v>
      </c>
      <c r="G126" s="100"/>
      <c r="H126" s="103" t="str">
        <f>IF(ISBLANK(H114),"Waiting",H114)</f>
        <v>No</v>
      </c>
      <c r="I126" s="3"/>
      <c r="J126" s="156" t="s">
        <v>13</v>
      </c>
      <c r="K126" s="156">
        <f t="shared" si="12"/>
        <v>0</v>
      </c>
      <c r="L126" s="156">
        <f t="shared" si="9"/>
        <v>0</v>
      </c>
      <c r="M126" s="156">
        <f t="shared" si="10"/>
        <v>0</v>
      </c>
      <c r="N126" s="156">
        <f t="shared" si="11"/>
        <v>0</v>
      </c>
      <c r="O126" s="156">
        <f t="shared" si="13"/>
        <v>0</v>
      </c>
      <c r="P126" s="156">
        <f t="shared" si="14"/>
        <v>0</v>
      </c>
      <c r="Q126" s="156">
        <f t="shared" si="15"/>
        <v>0</v>
      </c>
      <c r="R126" s="156">
        <f t="shared" si="16"/>
        <v>0</v>
      </c>
      <c r="S126" s="6"/>
    </row>
    <row r="127" spans="1:19" s="92" customFormat="1" ht="36" x14ac:dyDescent="0.2">
      <c r="A127" s="263"/>
      <c r="B127" s="266"/>
      <c r="C127" s="64" t="s">
        <v>237</v>
      </c>
      <c r="D127" s="64" t="s">
        <v>65</v>
      </c>
      <c r="E127" s="65" t="s">
        <v>340</v>
      </c>
      <c r="F127" s="67" t="s">
        <v>130</v>
      </c>
      <c r="G127" s="100"/>
      <c r="H127" s="103" t="str">
        <f>IF(ISBLANK(H103),"Waiting",H103)</f>
        <v>No</v>
      </c>
      <c r="I127" s="9"/>
      <c r="J127" s="156" t="s">
        <v>13</v>
      </c>
      <c r="K127" s="156">
        <f t="shared" si="12"/>
        <v>0</v>
      </c>
      <c r="L127" s="156">
        <f t="shared" si="9"/>
        <v>0</v>
      </c>
      <c r="M127" s="156">
        <f t="shared" si="10"/>
        <v>0</v>
      </c>
      <c r="N127" s="156">
        <f t="shared" si="11"/>
        <v>0</v>
      </c>
      <c r="O127" s="156">
        <f t="shared" si="13"/>
        <v>0</v>
      </c>
      <c r="P127" s="156">
        <f t="shared" si="14"/>
        <v>0</v>
      </c>
      <c r="Q127" s="156">
        <f t="shared" si="15"/>
        <v>0</v>
      </c>
      <c r="R127" s="156">
        <f t="shared" si="16"/>
        <v>0</v>
      </c>
      <c r="S127" s="10"/>
    </row>
    <row r="128" spans="1:19" s="92" customFormat="1" ht="36" x14ac:dyDescent="0.2">
      <c r="A128" s="263"/>
      <c r="B128" s="266"/>
      <c r="C128" s="197" t="s">
        <v>558</v>
      </c>
      <c r="D128" s="198" t="s">
        <v>65</v>
      </c>
      <c r="E128" s="199" t="s">
        <v>537</v>
      </c>
      <c r="F128" s="200"/>
      <c r="G128" s="100"/>
      <c r="H128" s="130" t="s">
        <v>657</v>
      </c>
      <c r="I128" s="9"/>
      <c r="J128" s="156" t="s">
        <v>13</v>
      </c>
      <c r="K128" s="156">
        <f t="shared" si="12"/>
        <v>0</v>
      </c>
      <c r="L128" s="156">
        <f t="shared" si="9"/>
        <v>0</v>
      </c>
      <c r="M128" s="156">
        <f t="shared" si="10"/>
        <v>0</v>
      </c>
      <c r="N128" s="156">
        <f t="shared" si="11"/>
        <v>0</v>
      </c>
      <c r="O128" s="156">
        <f t="shared" si="13"/>
        <v>0</v>
      </c>
      <c r="P128" s="156">
        <f t="shared" si="14"/>
        <v>0</v>
      </c>
      <c r="Q128" s="156">
        <f t="shared" si="15"/>
        <v>0</v>
      </c>
      <c r="R128" s="156">
        <f t="shared" si="16"/>
        <v>0</v>
      </c>
      <c r="S128" s="10"/>
    </row>
    <row r="129" spans="1:19" s="92" customFormat="1" ht="36" x14ac:dyDescent="0.2">
      <c r="A129" s="263"/>
      <c r="B129" s="266"/>
      <c r="C129" s="203" t="s">
        <v>575</v>
      </c>
      <c r="D129" s="204" t="s">
        <v>66</v>
      </c>
      <c r="E129" s="205" t="s">
        <v>538</v>
      </c>
      <c r="F129" s="200"/>
      <c r="G129" s="100"/>
      <c r="H129" s="132" t="s">
        <v>657</v>
      </c>
      <c r="I129" s="9"/>
      <c r="J129" s="156" t="s">
        <v>13</v>
      </c>
      <c r="K129" s="156">
        <f t="shared" si="12"/>
        <v>0</v>
      </c>
      <c r="L129" s="156">
        <f t="shared" si="9"/>
        <v>0</v>
      </c>
      <c r="M129" s="156">
        <f t="shared" si="10"/>
        <v>0</v>
      </c>
      <c r="N129" s="156">
        <f t="shared" si="11"/>
        <v>0</v>
      </c>
      <c r="O129" s="156">
        <f t="shared" si="13"/>
        <v>0</v>
      </c>
      <c r="P129" s="156">
        <f t="shared" si="14"/>
        <v>0</v>
      </c>
      <c r="Q129" s="156">
        <f t="shared" si="15"/>
        <v>0</v>
      </c>
      <c r="R129" s="156">
        <f t="shared" si="16"/>
        <v>0</v>
      </c>
      <c r="S129" s="10"/>
    </row>
    <row r="130" spans="1:19" s="92" customFormat="1" ht="91" thickBot="1" x14ac:dyDescent="0.25">
      <c r="A130" s="264"/>
      <c r="B130" s="267"/>
      <c r="C130" s="56" t="s">
        <v>468</v>
      </c>
      <c r="D130" s="56" t="s">
        <v>390</v>
      </c>
      <c r="E130" s="77" t="s">
        <v>458</v>
      </c>
      <c r="F130" s="78"/>
      <c r="G130" s="100"/>
      <c r="H130" s="132" t="s">
        <v>658</v>
      </c>
      <c r="I130" s="7" t="s">
        <v>672</v>
      </c>
      <c r="J130" s="158" t="s">
        <v>13</v>
      </c>
      <c r="K130" s="158">
        <f t="shared" si="12"/>
        <v>0</v>
      </c>
      <c r="L130" s="158">
        <f t="shared" si="9"/>
        <v>0</v>
      </c>
      <c r="M130" s="158">
        <f t="shared" si="10"/>
        <v>0</v>
      </c>
      <c r="N130" s="158">
        <f t="shared" si="11"/>
        <v>0</v>
      </c>
      <c r="O130" s="158">
        <f t="shared" si="13"/>
        <v>0</v>
      </c>
      <c r="P130" s="158">
        <f t="shared" si="14"/>
        <v>0</v>
      </c>
      <c r="Q130" s="158">
        <f t="shared" si="15"/>
        <v>0</v>
      </c>
      <c r="R130" s="158">
        <f t="shared" si="16"/>
        <v>0</v>
      </c>
      <c r="S130" s="8"/>
    </row>
    <row r="131" spans="1:19" s="92" customFormat="1" ht="55" thickTop="1" x14ac:dyDescent="0.2">
      <c r="A131" s="259" t="s">
        <v>14</v>
      </c>
      <c r="B131" s="259" t="s">
        <v>45</v>
      </c>
      <c r="C131" s="61" t="s">
        <v>248</v>
      </c>
      <c r="D131" s="61" t="s">
        <v>65</v>
      </c>
      <c r="E131" s="66" t="s">
        <v>346</v>
      </c>
      <c r="F131" s="80" t="s">
        <v>139</v>
      </c>
      <c r="G131" s="95"/>
      <c r="H131" s="129" t="s">
        <v>657</v>
      </c>
      <c r="I131" s="4"/>
      <c r="J131" s="155" t="s">
        <v>14</v>
      </c>
      <c r="K131" s="155">
        <f t="shared" si="12"/>
        <v>0</v>
      </c>
      <c r="L131" s="155">
        <f t="shared" ref="L131:L195" si="17">IF(AND($H131="Yes",NOT(ISERROR(SEARCH("-L-",$C131)))),1,0)</f>
        <v>0</v>
      </c>
      <c r="M131" s="155">
        <f t="shared" ref="M131:M195" si="18">IF(AND($H131="Yes",NOT(ISERROR(SEARCH("-U-",$C131)))),1,0)</f>
        <v>0</v>
      </c>
      <c r="N131" s="155">
        <f t="shared" ref="N131:N195" si="19">IF(AND($H131="Yes",NOT(ISERROR(SEARCH("-P-",$C131)))),1,0)</f>
        <v>0</v>
      </c>
      <c r="O131" s="157">
        <f t="shared" si="13"/>
        <v>0</v>
      </c>
      <c r="P131" s="157">
        <f t="shared" si="14"/>
        <v>0</v>
      </c>
      <c r="Q131" s="157">
        <f t="shared" si="15"/>
        <v>0</v>
      </c>
      <c r="R131" s="157">
        <f t="shared" si="16"/>
        <v>0</v>
      </c>
      <c r="S131" s="5"/>
    </row>
    <row r="132" spans="1:19" s="92" customFormat="1" ht="90" x14ac:dyDescent="0.2">
      <c r="A132" s="260"/>
      <c r="B132" s="260"/>
      <c r="C132" s="79" t="s">
        <v>241</v>
      </c>
      <c r="D132" s="79" t="s">
        <v>65</v>
      </c>
      <c r="E132" s="74" t="s">
        <v>323</v>
      </c>
      <c r="F132" s="75" t="s">
        <v>527</v>
      </c>
      <c r="G132" s="108"/>
      <c r="H132" s="103" t="str">
        <f>IF(ISBLANK(H111),"Waiting",H111)</f>
        <v>No</v>
      </c>
      <c r="I132" s="3"/>
      <c r="J132" s="156" t="s">
        <v>14</v>
      </c>
      <c r="K132" s="156">
        <f t="shared" ref="K132:K196" si="20">IF(AND($H132="Yes",NOT(ISERROR(SEARCH("-H-",$C132)))),1,0)</f>
        <v>0</v>
      </c>
      <c r="L132" s="156">
        <f t="shared" si="17"/>
        <v>0</v>
      </c>
      <c r="M132" s="156">
        <f t="shared" si="18"/>
        <v>0</v>
      </c>
      <c r="N132" s="156">
        <f t="shared" si="19"/>
        <v>0</v>
      </c>
      <c r="O132" s="156">
        <f t="shared" si="13"/>
        <v>0</v>
      </c>
      <c r="P132" s="156">
        <f t="shared" si="14"/>
        <v>0</v>
      </c>
      <c r="Q132" s="156">
        <f t="shared" si="15"/>
        <v>0</v>
      </c>
      <c r="R132" s="156">
        <f t="shared" si="16"/>
        <v>0</v>
      </c>
      <c r="S132" s="128"/>
    </row>
    <row r="133" spans="1:19" s="92" customFormat="1" ht="36" x14ac:dyDescent="0.2">
      <c r="A133" s="260"/>
      <c r="B133" s="260"/>
      <c r="C133" s="191" t="s">
        <v>559</v>
      </c>
      <c r="D133" s="192" t="s">
        <v>65</v>
      </c>
      <c r="E133" s="193" t="s">
        <v>537</v>
      </c>
      <c r="F133" s="201"/>
      <c r="G133" s="108"/>
      <c r="H133" s="130" t="s">
        <v>657</v>
      </c>
      <c r="I133" s="3"/>
      <c r="J133" s="156" t="s">
        <v>14</v>
      </c>
      <c r="K133" s="156">
        <f t="shared" si="20"/>
        <v>0</v>
      </c>
      <c r="L133" s="156">
        <f t="shared" si="17"/>
        <v>0</v>
      </c>
      <c r="M133" s="156">
        <f t="shared" si="18"/>
        <v>0</v>
      </c>
      <c r="N133" s="156">
        <f t="shared" si="19"/>
        <v>0</v>
      </c>
      <c r="O133" s="156">
        <f t="shared" si="13"/>
        <v>0</v>
      </c>
      <c r="P133" s="156">
        <f t="shared" si="14"/>
        <v>0</v>
      </c>
      <c r="Q133" s="156">
        <f t="shared" si="15"/>
        <v>0</v>
      </c>
      <c r="R133" s="156">
        <f t="shared" si="16"/>
        <v>0</v>
      </c>
      <c r="S133" s="128"/>
    </row>
    <row r="134" spans="1:19" s="92" customFormat="1" ht="36" x14ac:dyDescent="0.2">
      <c r="A134" s="260"/>
      <c r="B134" s="260"/>
      <c r="C134" s="194" t="s">
        <v>576</v>
      </c>
      <c r="D134" s="195" t="s">
        <v>66</v>
      </c>
      <c r="E134" s="196" t="s">
        <v>538</v>
      </c>
      <c r="F134" s="201"/>
      <c r="G134" s="108"/>
      <c r="H134" s="130" t="s">
        <v>657</v>
      </c>
      <c r="I134" s="3"/>
      <c r="J134" s="156" t="s">
        <v>14</v>
      </c>
      <c r="K134" s="156">
        <f t="shared" si="20"/>
        <v>0</v>
      </c>
      <c r="L134" s="156">
        <f t="shared" si="17"/>
        <v>0</v>
      </c>
      <c r="M134" s="156">
        <f t="shared" si="18"/>
        <v>0</v>
      </c>
      <c r="N134" s="156">
        <f t="shared" si="19"/>
        <v>0</v>
      </c>
      <c r="O134" s="156">
        <f t="shared" si="13"/>
        <v>0</v>
      </c>
      <c r="P134" s="156">
        <f t="shared" si="14"/>
        <v>0</v>
      </c>
      <c r="Q134" s="156">
        <f t="shared" si="15"/>
        <v>0</v>
      </c>
      <c r="R134" s="156">
        <f t="shared" si="16"/>
        <v>0</v>
      </c>
      <c r="S134" s="128"/>
    </row>
    <row r="135" spans="1:19" s="92" customFormat="1" ht="55" thickBot="1" x14ac:dyDescent="0.25">
      <c r="A135" s="261"/>
      <c r="B135" s="261"/>
      <c r="C135" s="61" t="s">
        <v>469</v>
      </c>
      <c r="D135" s="61" t="s">
        <v>390</v>
      </c>
      <c r="E135" s="66" t="s">
        <v>458</v>
      </c>
      <c r="F135" s="80"/>
      <c r="G135" s="108"/>
      <c r="H135" s="130" t="s">
        <v>658</v>
      </c>
      <c r="I135" s="245" t="s">
        <v>673</v>
      </c>
      <c r="J135" s="156" t="s">
        <v>14</v>
      </c>
      <c r="K135" s="156">
        <f t="shared" si="20"/>
        <v>0</v>
      </c>
      <c r="L135" s="156">
        <f t="shared" si="17"/>
        <v>0</v>
      </c>
      <c r="M135" s="156">
        <f t="shared" si="18"/>
        <v>0</v>
      </c>
      <c r="N135" s="156">
        <f t="shared" si="19"/>
        <v>0</v>
      </c>
      <c r="O135" s="158">
        <f t="shared" ref="O135:O198" si="21">IF(AND($H135="Split",$D135="High"),1,0)</f>
        <v>0</v>
      </c>
      <c r="P135" s="158">
        <f t="shared" ref="P135:P198" si="22">IF(AND($H135="Split",$D135="Low"),1,0)</f>
        <v>0</v>
      </c>
      <c r="Q135" s="158">
        <f t="shared" ref="Q135:Q198" si="23">IF(AND($H135="Split",$D135="Unlikely"),1,0)</f>
        <v>0</v>
      </c>
      <c r="R135" s="158">
        <f t="shared" ref="R135:R198" si="24">IF(AND($H135="Split",$D135="Moderate"),1,0)</f>
        <v>0</v>
      </c>
      <c r="S135" s="139"/>
    </row>
    <row r="136" spans="1:19" s="102" customFormat="1" ht="37" thickTop="1" x14ac:dyDescent="0.2">
      <c r="A136" s="262" t="s">
        <v>15</v>
      </c>
      <c r="B136" s="262" t="s">
        <v>46</v>
      </c>
      <c r="C136" s="64" t="s">
        <v>232</v>
      </c>
      <c r="D136" s="64" t="s">
        <v>65</v>
      </c>
      <c r="E136" s="65" t="s">
        <v>347</v>
      </c>
      <c r="F136" s="67" t="s">
        <v>125</v>
      </c>
      <c r="G136" s="100"/>
      <c r="H136" s="105" t="str">
        <f t="shared" ref="H136:H142" si="25">IF(ISBLANK(H98),"Waiting",H98)</f>
        <v>No</v>
      </c>
      <c r="I136" s="4"/>
      <c r="J136" s="155" t="s">
        <v>15</v>
      </c>
      <c r="K136" s="155">
        <f t="shared" si="20"/>
        <v>0</v>
      </c>
      <c r="L136" s="155">
        <f t="shared" si="17"/>
        <v>0</v>
      </c>
      <c r="M136" s="155">
        <f t="shared" si="18"/>
        <v>0</v>
      </c>
      <c r="N136" s="155">
        <f t="shared" si="19"/>
        <v>0</v>
      </c>
      <c r="O136" s="157">
        <f t="shared" si="21"/>
        <v>0</v>
      </c>
      <c r="P136" s="157">
        <f t="shared" si="22"/>
        <v>0</v>
      </c>
      <c r="Q136" s="157">
        <f t="shared" si="23"/>
        <v>0</v>
      </c>
      <c r="R136" s="157">
        <f t="shared" si="24"/>
        <v>0</v>
      </c>
      <c r="S136" s="5"/>
    </row>
    <row r="137" spans="1:19" s="102" customFormat="1" ht="54" x14ac:dyDescent="0.2">
      <c r="A137" s="263"/>
      <c r="B137" s="263"/>
      <c r="C137" s="64" t="s">
        <v>233</v>
      </c>
      <c r="D137" s="64" t="s">
        <v>65</v>
      </c>
      <c r="E137" s="65" t="s">
        <v>336</v>
      </c>
      <c r="F137" s="67" t="s">
        <v>126</v>
      </c>
      <c r="G137" s="100"/>
      <c r="H137" s="103" t="str">
        <f t="shared" si="25"/>
        <v>No</v>
      </c>
      <c r="I137" s="3"/>
      <c r="J137" s="156" t="s">
        <v>15</v>
      </c>
      <c r="K137" s="156">
        <f t="shared" si="20"/>
        <v>0</v>
      </c>
      <c r="L137" s="156">
        <f t="shared" si="17"/>
        <v>0</v>
      </c>
      <c r="M137" s="156">
        <f t="shared" si="18"/>
        <v>0</v>
      </c>
      <c r="N137" s="156">
        <f t="shared" si="19"/>
        <v>0</v>
      </c>
      <c r="O137" s="156">
        <f t="shared" si="21"/>
        <v>0</v>
      </c>
      <c r="P137" s="156">
        <f t="shared" si="22"/>
        <v>0</v>
      </c>
      <c r="Q137" s="156">
        <f t="shared" si="23"/>
        <v>0</v>
      </c>
      <c r="R137" s="156">
        <f t="shared" si="24"/>
        <v>0</v>
      </c>
      <c r="S137" s="6"/>
    </row>
    <row r="138" spans="1:19" s="102" customFormat="1" ht="36" x14ac:dyDescent="0.2">
      <c r="A138" s="263"/>
      <c r="B138" s="263"/>
      <c r="C138" s="64" t="s">
        <v>234</v>
      </c>
      <c r="D138" s="64" t="s">
        <v>65</v>
      </c>
      <c r="E138" s="65" t="s">
        <v>337</v>
      </c>
      <c r="F138" s="67" t="s">
        <v>127</v>
      </c>
      <c r="G138" s="100"/>
      <c r="H138" s="103" t="str">
        <f t="shared" si="25"/>
        <v>No</v>
      </c>
      <c r="I138" s="3"/>
      <c r="J138" s="156" t="s">
        <v>15</v>
      </c>
      <c r="K138" s="156">
        <f t="shared" si="20"/>
        <v>0</v>
      </c>
      <c r="L138" s="156">
        <f t="shared" si="17"/>
        <v>0</v>
      </c>
      <c r="M138" s="156">
        <f t="shared" si="18"/>
        <v>0</v>
      </c>
      <c r="N138" s="156">
        <f t="shared" si="19"/>
        <v>0</v>
      </c>
      <c r="O138" s="156">
        <f t="shared" si="21"/>
        <v>0</v>
      </c>
      <c r="P138" s="156">
        <f t="shared" si="22"/>
        <v>0</v>
      </c>
      <c r="Q138" s="156">
        <f t="shared" si="23"/>
        <v>0</v>
      </c>
      <c r="R138" s="156">
        <f t="shared" si="24"/>
        <v>0</v>
      </c>
      <c r="S138" s="6"/>
    </row>
    <row r="139" spans="1:19" s="102" customFormat="1" ht="20" x14ac:dyDescent="0.2">
      <c r="A139" s="263"/>
      <c r="B139" s="263"/>
      <c r="C139" s="64" t="s">
        <v>235</v>
      </c>
      <c r="D139" s="64" t="s">
        <v>65</v>
      </c>
      <c r="E139" s="65" t="s">
        <v>338</v>
      </c>
      <c r="F139" s="67" t="s">
        <v>128</v>
      </c>
      <c r="G139" s="100"/>
      <c r="H139" s="103" t="str">
        <f t="shared" si="25"/>
        <v>No</v>
      </c>
      <c r="I139" s="3"/>
      <c r="J139" s="156" t="s">
        <v>15</v>
      </c>
      <c r="K139" s="156">
        <f t="shared" si="20"/>
        <v>0</v>
      </c>
      <c r="L139" s="156">
        <f t="shared" si="17"/>
        <v>0</v>
      </c>
      <c r="M139" s="156">
        <f t="shared" si="18"/>
        <v>0</v>
      </c>
      <c r="N139" s="156">
        <f t="shared" si="19"/>
        <v>0</v>
      </c>
      <c r="O139" s="156">
        <f t="shared" si="21"/>
        <v>0</v>
      </c>
      <c r="P139" s="156">
        <f t="shared" si="22"/>
        <v>0</v>
      </c>
      <c r="Q139" s="156">
        <f t="shared" si="23"/>
        <v>0</v>
      </c>
      <c r="R139" s="156">
        <f t="shared" si="24"/>
        <v>0</v>
      </c>
      <c r="S139" s="6"/>
    </row>
    <row r="140" spans="1:19" s="102" customFormat="1" ht="20" x14ac:dyDescent="0.2">
      <c r="A140" s="263"/>
      <c r="B140" s="263"/>
      <c r="C140" s="64" t="s">
        <v>236</v>
      </c>
      <c r="D140" s="64" t="s">
        <v>65</v>
      </c>
      <c r="E140" s="65" t="s">
        <v>339</v>
      </c>
      <c r="F140" s="67" t="s">
        <v>129</v>
      </c>
      <c r="G140" s="100"/>
      <c r="H140" s="103" t="str">
        <f t="shared" si="25"/>
        <v>No</v>
      </c>
      <c r="I140" s="3"/>
      <c r="J140" s="156" t="s">
        <v>15</v>
      </c>
      <c r="K140" s="156">
        <f t="shared" si="20"/>
        <v>0</v>
      </c>
      <c r="L140" s="156">
        <f t="shared" si="17"/>
        <v>0</v>
      </c>
      <c r="M140" s="156">
        <f t="shared" si="18"/>
        <v>0</v>
      </c>
      <c r="N140" s="156">
        <f t="shared" si="19"/>
        <v>0</v>
      </c>
      <c r="O140" s="156">
        <f t="shared" si="21"/>
        <v>0</v>
      </c>
      <c r="P140" s="156">
        <f t="shared" si="22"/>
        <v>0</v>
      </c>
      <c r="Q140" s="156">
        <f t="shared" si="23"/>
        <v>0</v>
      </c>
      <c r="R140" s="156">
        <f t="shared" si="24"/>
        <v>0</v>
      </c>
      <c r="S140" s="6"/>
    </row>
    <row r="141" spans="1:19" s="102" customFormat="1" ht="36" x14ac:dyDescent="0.2">
      <c r="A141" s="263"/>
      <c r="B141" s="263"/>
      <c r="C141" s="64" t="s">
        <v>237</v>
      </c>
      <c r="D141" s="64" t="s">
        <v>65</v>
      </c>
      <c r="E141" s="65" t="s">
        <v>340</v>
      </c>
      <c r="F141" s="67" t="s">
        <v>130</v>
      </c>
      <c r="G141" s="100"/>
      <c r="H141" s="103" t="str">
        <f t="shared" si="25"/>
        <v>No</v>
      </c>
      <c r="I141" s="3"/>
      <c r="J141" s="156" t="s">
        <v>15</v>
      </c>
      <c r="K141" s="156">
        <f t="shared" si="20"/>
        <v>0</v>
      </c>
      <c r="L141" s="156">
        <f t="shared" si="17"/>
        <v>0</v>
      </c>
      <c r="M141" s="156">
        <f t="shared" si="18"/>
        <v>0</v>
      </c>
      <c r="N141" s="156">
        <f t="shared" si="19"/>
        <v>0</v>
      </c>
      <c r="O141" s="156">
        <f t="shared" si="21"/>
        <v>0</v>
      </c>
      <c r="P141" s="156">
        <f t="shared" si="22"/>
        <v>0</v>
      </c>
      <c r="Q141" s="156">
        <f t="shared" si="23"/>
        <v>0</v>
      </c>
      <c r="R141" s="156">
        <f t="shared" si="24"/>
        <v>0</v>
      </c>
      <c r="S141" s="6"/>
    </row>
    <row r="142" spans="1:19" s="102" customFormat="1" ht="36" x14ac:dyDescent="0.2">
      <c r="A142" s="263"/>
      <c r="B142" s="263"/>
      <c r="C142" s="64" t="s">
        <v>238</v>
      </c>
      <c r="D142" s="64" t="s">
        <v>65</v>
      </c>
      <c r="E142" s="65" t="s">
        <v>341</v>
      </c>
      <c r="F142" s="67" t="s">
        <v>131</v>
      </c>
      <c r="G142" s="100"/>
      <c r="H142" s="103" t="str">
        <f t="shared" si="25"/>
        <v>No</v>
      </c>
      <c r="I142" s="3"/>
      <c r="J142" s="156" t="s">
        <v>15</v>
      </c>
      <c r="K142" s="156">
        <f t="shared" si="20"/>
        <v>0</v>
      </c>
      <c r="L142" s="156">
        <f t="shared" si="17"/>
        <v>0</v>
      </c>
      <c r="M142" s="156">
        <f t="shared" si="18"/>
        <v>0</v>
      </c>
      <c r="N142" s="156">
        <f t="shared" si="19"/>
        <v>0</v>
      </c>
      <c r="O142" s="156">
        <f t="shared" si="21"/>
        <v>0</v>
      </c>
      <c r="P142" s="156">
        <f t="shared" si="22"/>
        <v>0</v>
      </c>
      <c r="Q142" s="156">
        <f t="shared" si="23"/>
        <v>0</v>
      </c>
      <c r="R142" s="156">
        <f t="shared" si="24"/>
        <v>0</v>
      </c>
      <c r="S142" s="6"/>
    </row>
    <row r="143" spans="1:19" s="102" customFormat="1" ht="36" x14ac:dyDescent="0.2">
      <c r="A143" s="263"/>
      <c r="B143" s="263"/>
      <c r="C143" s="64" t="s">
        <v>239</v>
      </c>
      <c r="D143" s="64" t="s">
        <v>65</v>
      </c>
      <c r="E143" s="65" t="s">
        <v>321</v>
      </c>
      <c r="F143" s="67" t="s">
        <v>528</v>
      </c>
      <c r="G143" s="100"/>
      <c r="H143" s="103" t="str">
        <f>IF(ISBLANK(H109),"Waiting",H109)</f>
        <v>No</v>
      </c>
      <c r="I143" s="3"/>
      <c r="J143" s="156" t="s">
        <v>15</v>
      </c>
      <c r="K143" s="156">
        <f t="shared" si="20"/>
        <v>0</v>
      </c>
      <c r="L143" s="156">
        <f t="shared" si="17"/>
        <v>0</v>
      </c>
      <c r="M143" s="156">
        <f t="shared" si="18"/>
        <v>0</v>
      </c>
      <c r="N143" s="156">
        <f t="shared" si="19"/>
        <v>0</v>
      </c>
      <c r="O143" s="156">
        <f t="shared" si="21"/>
        <v>0</v>
      </c>
      <c r="P143" s="156">
        <f t="shared" si="22"/>
        <v>0</v>
      </c>
      <c r="Q143" s="156">
        <f t="shared" si="23"/>
        <v>0</v>
      </c>
      <c r="R143" s="156">
        <f t="shared" si="24"/>
        <v>0</v>
      </c>
      <c r="S143" s="6"/>
    </row>
    <row r="144" spans="1:19" s="102" customFormat="1" ht="36" x14ac:dyDescent="0.2">
      <c r="A144" s="263"/>
      <c r="B144" s="263"/>
      <c r="C144" s="64" t="s">
        <v>240</v>
      </c>
      <c r="D144" s="64" t="s">
        <v>65</v>
      </c>
      <c r="E144" s="65" t="s">
        <v>322</v>
      </c>
      <c r="F144" s="67" t="s">
        <v>132</v>
      </c>
      <c r="G144" s="100"/>
      <c r="H144" s="103" t="str">
        <f>IF(ISBLANK(H110),"Waiting",H110)</f>
        <v>No</v>
      </c>
      <c r="I144" s="3"/>
      <c r="J144" s="156" t="s">
        <v>15</v>
      </c>
      <c r="K144" s="156">
        <f t="shared" si="20"/>
        <v>0</v>
      </c>
      <c r="L144" s="156">
        <f t="shared" si="17"/>
        <v>0</v>
      </c>
      <c r="M144" s="156">
        <f t="shared" si="18"/>
        <v>0</v>
      </c>
      <c r="N144" s="156">
        <f t="shared" si="19"/>
        <v>0</v>
      </c>
      <c r="O144" s="156">
        <f t="shared" si="21"/>
        <v>0</v>
      </c>
      <c r="P144" s="156">
        <f t="shared" si="22"/>
        <v>0</v>
      </c>
      <c r="Q144" s="156">
        <f t="shared" si="23"/>
        <v>0</v>
      </c>
      <c r="R144" s="156">
        <f t="shared" si="24"/>
        <v>0</v>
      </c>
      <c r="S144" s="6"/>
    </row>
    <row r="145" spans="1:19" s="102" customFormat="1" ht="72" x14ac:dyDescent="0.2">
      <c r="A145" s="263"/>
      <c r="B145" s="263"/>
      <c r="C145" s="64" t="s">
        <v>241</v>
      </c>
      <c r="D145" s="64" t="s">
        <v>65</v>
      </c>
      <c r="E145" s="65" t="s">
        <v>323</v>
      </c>
      <c r="F145" s="67" t="s">
        <v>529</v>
      </c>
      <c r="G145" s="100"/>
      <c r="H145" s="103" t="str">
        <f>IF(ISBLANK(H111),"Waiting",H111)</f>
        <v>No</v>
      </c>
      <c r="I145" s="3"/>
      <c r="J145" s="156" t="s">
        <v>15</v>
      </c>
      <c r="K145" s="156">
        <f t="shared" si="20"/>
        <v>0</v>
      </c>
      <c r="L145" s="156">
        <f t="shared" si="17"/>
        <v>0</v>
      </c>
      <c r="M145" s="156">
        <f t="shared" si="18"/>
        <v>0</v>
      </c>
      <c r="N145" s="156">
        <f t="shared" si="19"/>
        <v>0</v>
      </c>
      <c r="O145" s="156">
        <f t="shared" si="21"/>
        <v>0</v>
      </c>
      <c r="P145" s="156">
        <f t="shared" si="22"/>
        <v>0</v>
      </c>
      <c r="Q145" s="156">
        <f t="shared" si="23"/>
        <v>0</v>
      </c>
      <c r="R145" s="156">
        <f t="shared" si="24"/>
        <v>0</v>
      </c>
      <c r="S145" s="6"/>
    </row>
    <row r="146" spans="1:19" s="102" customFormat="1" ht="36" x14ac:dyDescent="0.2">
      <c r="A146" s="263"/>
      <c r="B146" s="263"/>
      <c r="C146" s="64" t="s">
        <v>242</v>
      </c>
      <c r="D146" s="64" t="s">
        <v>65</v>
      </c>
      <c r="E146" s="65" t="s">
        <v>342</v>
      </c>
      <c r="F146" s="67" t="s">
        <v>133</v>
      </c>
      <c r="G146" s="100"/>
      <c r="H146" s="103" t="str">
        <f>IF(ISBLANK(H112),"Waiting",H112)</f>
        <v>No</v>
      </c>
      <c r="I146" s="3"/>
      <c r="J146" s="156" t="s">
        <v>15</v>
      </c>
      <c r="K146" s="156">
        <f t="shared" si="20"/>
        <v>0</v>
      </c>
      <c r="L146" s="156">
        <f t="shared" si="17"/>
        <v>0</v>
      </c>
      <c r="M146" s="156">
        <f t="shared" si="18"/>
        <v>0</v>
      </c>
      <c r="N146" s="156">
        <f t="shared" si="19"/>
        <v>0</v>
      </c>
      <c r="O146" s="156">
        <f t="shared" si="21"/>
        <v>0</v>
      </c>
      <c r="P146" s="156">
        <f t="shared" si="22"/>
        <v>0</v>
      </c>
      <c r="Q146" s="156">
        <f t="shared" si="23"/>
        <v>0</v>
      </c>
      <c r="R146" s="156">
        <f t="shared" si="24"/>
        <v>0</v>
      </c>
      <c r="S146" s="6"/>
    </row>
    <row r="147" spans="1:19" s="102" customFormat="1" ht="36" x14ac:dyDescent="0.2">
      <c r="A147" s="263"/>
      <c r="B147" s="263"/>
      <c r="C147" s="226" t="s">
        <v>247</v>
      </c>
      <c r="D147" s="226" t="s">
        <v>65</v>
      </c>
      <c r="E147" s="65" t="s">
        <v>618</v>
      </c>
      <c r="F147" s="227" t="s">
        <v>138</v>
      </c>
      <c r="G147" s="100"/>
      <c r="H147" s="103" t="str">
        <f>IF(ISBLANK(H123),"Waiting",H123)</f>
        <v>No</v>
      </c>
      <c r="I147" s="3"/>
      <c r="J147" s="156" t="s">
        <v>15</v>
      </c>
      <c r="K147" s="156">
        <f t="shared" si="20"/>
        <v>0</v>
      </c>
      <c r="L147" s="156">
        <f t="shared" si="17"/>
        <v>0</v>
      </c>
      <c r="M147" s="156">
        <f t="shared" si="18"/>
        <v>0</v>
      </c>
      <c r="N147" s="156">
        <f t="shared" si="19"/>
        <v>0</v>
      </c>
      <c r="O147" s="156">
        <f t="shared" si="21"/>
        <v>0</v>
      </c>
      <c r="P147" s="156">
        <f t="shared" si="22"/>
        <v>0</v>
      </c>
      <c r="Q147" s="156">
        <f t="shared" si="23"/>
        <v>0</v>
      </c>
      <c r="R147" s="156">
        <f t="shared" si="24"/>
        <v>0</v>
      </c>
      <c r="S147" s="6"/>
    </row>
    <row r="148" spans="1:19" s="102" customFormat="1" ht="36" x14ac:dyDescent="0.2">
      <c r="A148" s="263"/>
      <c r="B148" s="263"/>
      <c r="C148" s="64" t="s">
        <v>243</v>
      </c>
      <c r="D148" s="64" t="s">
        <v>65</v>
      </c>
      <c r="E148" s="65" t="s">
        <v>343</v>
      </c>
      <c r="F148" s="67" t="s">
        <v>134</v>
      </c>
      <c r="G148" s="100"/>
      <c r="H148" s="103" t="str">
        <f>IF(ISBLANK(H124),"Waiting",H124)</f>
        <v>No</v>
      </c>
      <c r="I148" s="3"/>
      <c r="J148" s="156" t="s">
        <v>15</v>
      </c>
      <c r="K148" s="156">
        <f t="shared" si="20"/>
        <v>0</v>
      </c>
      <c r="L148" s="156">
        <f t="shared" si="17"/>
        <v>0</v>
      </c>
      <c r="M148" s="156">
        <f t="shared" si="18"/>
        <v>0</v>
      </c>
      <c r="N148" s="156">
        <f t="shared" si="19"/>
        <v>0</v>
      </c>
      <c r="O148" s="156">
        <f t="shared" si="21"/>
        <v>0</v>
      </c>
      <c r="P148" s="156">
        <f t="shared" si="22"/>
        <v>0</v>
      </c>
      <c r="Q148" s="156">
        <f t="shared" si="23"/>
        <v>0</v>
      </c>
      <c r="R148" s="156">
        <f t="shared" si="24"/>
        <v>0</v>
      </c>
      <c r="S148" s="6"/>
    </row>
    <row r="149" spans="1:19" s="102" customFormat="1" ht="36" x14ac:dyDescent="0.2">
      <c r="A149" s="263"/>
      <c r="B149" s="263"/>
      <c r="C149" s="64" t="s">
        <v>245</v>
      </c>
      <c r="D149" s="64" t="s">
        <v>65</v>
      </c>
      <c r="E149" s="65" t="s">
        <v>344</v>
      </c>
      <c r="F149" s="67" t="s">
        <v>136</v>
      </c>
      <c r="G149" s="100"/>
      <c r="H149" s="103" t="str">
        <f>IF(ISBLANK(H125),"Waiting",H125)</f>
        <v>No</v>
      </c>
      <c r="I149" s="3"/>
      <c r="J149" s="156" t="s">
        <v>15</v>
      </c>
      <c r="K149" s="156">
        <f t="shared" si="20"/>
        <v>0</v>
      </c>
      <c r="L149" s="156">
        <f t="shared" si="17"/>
        <v>0</v>
      </c>
      <c r="M149" s="156">
        <f t="shared" si="18"/>
        <v>0</v>
      </c>
      <c r="N149" s="156">
        <f t="shared" si="19"/>
        <v>0</v>
      </c>
      <c r="O149" s="156">
        <f t="shared" si="21"/>
        <v>0</v>
      </c>
      <c r="P149" s="156">
        <f t="shared" si="22"/>
        <v>0</v>
      </c>
      <c r="Q149" s="156">
        <f t="shared" si="23"/>
        <v>0</v>
      </c>
      <c r="R149" s="156">
        <f t="shared" si="24"/>
        <v>0</v>
      </c>
      <c r="S149" s="6"/>
    </row>
    <row r="150" spans="1:19" s="102" customFormat="1" ht="54" x14ac:dyDescent="0.2">
      <c r="A150" s="263"/>
      <c r="B150" s="263"/>
      <c r="C150" s="64" t="s">
        <v>244</v>
      </c>
      <c r="D150" s="64" t="s">
        <v>65</v>
      </c>
      <c r="E150" s="65" t="s">
        <v>324</v>
      </c>
      <c r="F150" s="67" t="s">
        <v>140</v>
      </c>
      <c r="G150" s="100"/>
      <c r="H150" s="103" t="str">
        <f>IF(ISBLANK(H126),"Waiting",H126)</f>
        <v>No</v>
      </c>
      <c r="I150" s="3"/>
      <c r="J150" s="156" t="s">
        <v>15</v>
      </c>
      <c r="K150" s="156">
        <f t="shared" si="20"/>
        <v>0</v>
      </c>
      <c r="L150" s="156">
        <f t="shared" si="17"/>
        <v>0</v>
      </c>
      <c r="M150" s="156">
        <f t="shared" si="18"/>
        <v>0</v>
      </c>
      <c r="N150" s="156">
        <f t="shared" si="19"/>
        <v>0</v>
      </c>
      <c r="O150" s="156">
        <f t="shared" si="21"/>
        <v>0</v>
      </c>
      <c r="P150" s="156">
        <f t="shared" si="22"/>
        <v>0</v>
      </c>
      <c r="Q150" s="156">
        <f t="shared" si="23"/>
        <v>0</v>
      </c>
      <c r="R150" s="156">
        <f t="shared" si="24"/>
        <v>0</v>
      </c>
      <c r="S150" s="6"/>
    </row>
    <row r="151" spans="1:19" s="102" customFormat="1" ht="54" x14ac:dyDescent="0.2">
      <c r="A151" s="263"/>
      <c r="B151" s="263"/>
      <c r="C151" s="64" t="s">
        <v>248</v>
      </c>
      <c r="D151" s="64" t="s">
        <v>65</v>
      </c>
      <c r="E151" s="65" t="s">
        <v>346</v>
      </c>
      <c r="F151" s="67" t="s">
        <v>139</v>
      </c>
      <c r="G151" s="100"/>
      <c r="H151" s="103" t="str">
        <f>IF(ISBLANK(H131),"Waiting",H131)</f>
        <v>No</v>
      </c>
      <c r="I151" s="3"/>
      <c r="J151" s="156" t="s">
        <v>15</v>
      </c>
      <c r="K151" s="156">
        <f t="shared" si="20"/>
        <v>0</v>
      </c>
      <c r="L151" s="156">
        <f t="shared" si="17"/>
        <v>0</v>
      </c>
      <c r="M151" s="156">
        <f t="shared" si="18"/>
        <v>0</v>
      </c>
      <c r="N151" s="156">
        <f t="shared" si="19"/>
        <v>0</v>
      </c>
      <c r="O151" s="156">
        <f t="shared" si="21"/>
        <v>0</v>
      </c>
      <c r="P151" s="156">
        <f t="shared" si="22"/>
        <v>0</v>
      </c>
      <c r="Q151" s="156">
        <f t="shared" si="23"/>
        <v>0</v>
      </c>
      <c r="R151" s="156">
        <f t="shared" si="24"/>
        <v>0</v>
      </c>
      <c r="S151" s="6"/>
    </row>
    <row r="152" spans="1:19" s="102" customFormat="1" ht="54" x14ac:dyDescent="0.2">
      <c r="A152" s="263"/>
      <c r="B152" s="263"/>
      <c r="C152" s="56" t="s">
        <v>249</v>
      </c>
      <c r="D152" s="56" t="s">
        <v>65</v>
      </c>
      <c r="E152" s="77" t="s">
        <v>325</v>
      </c>
      <c r="F152" s="78" t="s">
        <v>521</v>
      </c>
      <c r="G152" s="100"/>
      <c r="H152" s="130" t="s">
        <v>657</v>
      </c>
      <c r="I152" s="9"/>
      <c r="J152" s="156" t="s">
        <v>15</v>
      </c>
      <c r="K152" s="156">
        <f t="shared" si="20"/>
        <v>0</v>
      </c>
      <c r="L152" s="156">
        <f t="shared" si="17"/>
        <v>0</v>
      </c>
      <c r="M152" s="156">
        <f t="shared" si="18"/>
        <v>0</v>
      </c>
      <c r="N152" s="156">
        <f t="shared" si="19"/>
        <v>0</v>
      </c>
      <c r="O152" s="156">
        <f t="shared" si="21"/>
        <v>0</v>
      </c>
      <c r="P152" s="156">
        <f t="shared" si="22"/>
        <v>0</v>
      </c>
      <c r="Q152" s="156">
        <f t="shared" si="23"/>
        <v>0</v>
      </c>
      <c r="R152" s="156">
        <f t="shared" si="24"/>
        <v>0</v>
      </c>
      <c r="S152" s="10"/>
    </row>
    <row r="153" spans="1:19" s="102" customFormat="1" ht="36" x14ac:dyDescent="0.2">
      <c r="A153" s="263"/>
      <c r="B153" s="263"/>
      <c r="C153" s="197" t="s">
        <v>560</v>
      </c>
      <c r="D153" s="198" t="s">
        <v>65</v>
      </c>
      <c r="E153" s="199" t="s">
        <v>537</v>
      </c>
      <c r="F153" s="78"/>
      <c r="G153" s="100"/>
      <c r="H153" s="130" t="s">
        <v>657</v>
      </c>
      <c r="I153" s="9"/>
      <c r="J153" s="156" t="s">
        <v>15</v>
      </c>
      <c r="K153" s="156">
        <f t="shared" si="20"/>
        <v>0</v>
      </c>
      <c r="L153" s="156">
        <f t="shared" si="17"/>
        <v>0</v>
      </c>
      <c r="M153" s="156">
        <f t="shared" si="18"/>
        <v>0</v>
      </c>
      <c r="N153" s="156">
        <f t="shared" si="19"/>
        <v>0</v>
      </c>
      <c r="O153" s="156">
        <f t="shared" si="21"/>
        <v>0</v>
      </c>
      <c r="P153" s="156">
        <f t="shared" si="22"/>
        <v>0</v>
      </c>
      <c r="Q153" s="156">
        <f t="shared" si="23"/>
        <v>0</v>
      </c>
      <c r="R153" s="156">
        <f t="shared" si="24"/>
        <v>0</v>
      </c>
      <c r="S153" s="10"/>
    </row>
    <row r="154" spans="1:19" s="102" customFormat="1" ht="36" x14ac:dyDescent="0.2">
      <c r="A154" s="263"/>
      <c r="B154" s="263"/>
      <c r="C154" s="203" t="s">
        <v>577</v>
      </c>
      <c r="D154" s="204" t="s">
        <v>66</v>
      </c>
      <c r="E154" s="205" t="s">
        <v>538</v>
      </c>
      <c r="F154" s="78"/>
      <c r="G154" s="100"/>
      <c r="H154" s="130" t="s">
        <v>657</v>
      </c>
      <c r="I154" s="9"/>
      <c r="J154" s="156" t="s">
        <v>15</v>
      </c>
      <c r="K154" s="156">
        <f t="shared" si="20"/>
        <v>0</v>
      </c>
      <c r="L154" s="156">
        <f t="shared" si="17"/>
        <v>0</v>
      </c>
      <c r="M154" s="156">
        <f t="shared" si="18"/>
        <v>0</v>
      </c>
      <c r="N154" s="156">
        <f t="shared" si="19"/>
        <v>0</v>
      </c>
      <c r="O154" s="156">
        <f t="shared" si="21"/>
        <v>0</v>
      </c>
      <c r="P154" s="156">
        <f t="shared" si="22"/>
        <v>0</v>
      </c>
      <c r="Q154" s="156">
        <f t="shared" si="23"/>
        <v>0</v>
      </c>
      <c r="R154" s="156">
        <f t="shared" si="24"/>
        <v>0</v>
      </c>
      <c r="S154" s="10"/>
    </row>
    <row r="155" spans="1:19" s="102" customFormat="1" ht="91" thickBot="1" x14ac:dyDescent="0.25">
      <c r="A155" s="263"/>
      <c r="B155" s="263"/>
      <c r="C155" s="56" t="s">
        <v>470</v>
      </c>
      <c r="D155" s="56" t="s">
        <v>390</v>
      </c>
      <c r="E155" s="77" t="s">
        <v>458</v>
      </c>
      <c r="F155" s="78"/>
      <c r="G155" s="100"/>
      <c r="H155" s="140" t="s">
        <v>658</v>
      </c>
      <c r="I155" s="7" t="s">
        <v>674</v>
      </c>
      <c r="J155" s="158" t="s">
        <v>15</v>
      </c>
      <c r="K155" s="158">
        <f t="shared" si="20"/>
        <v>0</v>
      </c>
      <c r="L155" s="158">
        <f t="shared" si="17"/>
        <v>0</v>
      </c>
      <c r="M155" s="158">
        <f t="shared" si="18"/>
        <v>0</v>
      </c>
      <c r="N155" s="158">
        <f t="shared" si="19"/>
        <v>0</v>
      </c>
      <c r="O155" s="158">
        <f t="shared" si="21"/>
        <v>0</v>
      </c>
      <c r="P155" s="158">
        <f t="shared" si="22"/>
        <v>0</v>
      </c>
      <c r="Q155" s="158">
        <f t="shared" si="23"/>
        <v>0</v>
      </c>
      <c r="R155" s="158">
        <f t="shared" si="24"/>
        <v>0</v>
      </c>
      <c r="S155" s="8"/>
    </row>
    <row r="156" spans="1:19" s="92" customFormat="1" ht="73" thickTop="1" x14ac:dyDescent="0.2">
      <c r="A156" s="259" t="s">
        <v>16</v>
      </c>
      <c r="B156" s="259" t="s">
        <v>47</v>
      </c>
      <c r="C156" s="61" t="s">
        <v>250</v>
      </c>
      <c r="D156" s="61" t="s">
        <v>65</v>
      </c>
      <c r="E156" s="66" t="s">
        <v>348</v>
      </c>
      <c r="F156" s="80" t="s">
        <v>141</v>
      </c>
      <c r="G156" s="95"/>
      <c r="H156" s="129" t="s">
        <v>657</v>
      </c>
      <c r="I156" s="4"/>
      <c r="J156" s="155" t="s">
        <v>16</v>
      </c>
      <c r="K156" s="155">
        <f t="shared" si="20"/>
        <v>0</v>
      </c>
      <c r="L156" s="155">
        <f t="shared" si="17"/>
        <v>0</v>
      </c>
      <c r="M156" s="155">
        <f t="shared" si="18"/>
        <v>0</v>
      </c>
      <c r="N156" s="155">
        <f t="shared" si="19"/>
        <v>0</v>
      </c>
      <c r="O156" s="157">
        <f t="shared" si="21"/>
        <v>0</v>
      </c>
      <c r="P156" s="157">
        <f t="shared" si="22"/>
        <v>0</v>
      </c>
      <c r="Q156" s="157">
        <f t="shared" si="23"/>
        <v>0</v>
      </c>
      <c r="R156" s="157">
        <f t="shared" si="24"/>
        <v>0</v>
      </c>
      <c r="S156" s="5"/>
    </row>
    <row r="157" spans="1:19" s="92" customFormat="1" ht="72" x14ac:dyDescent="0.2">
      <c r="A157" s="260"/>
      <c r="B157" s="260"/>
      <c r="C157" s="61" t="s">
        <v>251</v>
      </c>
      <c r="D157" s="61" t="s">
        <v>65</v>
      </c>
      <c r="E157" s="66" t="s">
        <v>349</v>
      </c>
      <c r="F157" s="80" t="s">
        <v>142</v>
      </c>
      <c r="G157" s="95"/>
      <c r="H157" s="130" t="s">
        <v>657</v>
      </c>
      <c r="I157" s="3"/>
      <c r="J157" s="156" t="s">
        <v>16</v>
      </c>
      <c r="K157" s="156">
        <f t="shared" si="20"/>
        <v>0</v>
      </c>
      <c r="L157" s="156">
        <f t="shared" si="17"/>
        <v>0</v>
      </c>
      <c r="M157" s="156">
        <f t="shared" si="18"/>
        <v>0</v>
      </c>
      <c r="N157" s="156">
        <f t="shared" si="19"/>
        <v>0</v>
      </c>
      <c r="O157" s="156">
        <f t="shared" si="21"/>
        <v>0</v>
      </c>
      <c r="P157" s="156">
        <f t="shared" si="22"/>
        <v>0</v>
      </c>
      <c r="Q157" s="156">
        <f t="shared" si="23"/>
        <v>0</v>
      </c>
      <c r="R157" s="156">
        <f t="shared" si="24"/>
        <v>0</v>
      </c>
      <c r="S157" s="6"/>
    </row>
    <row r="158" spans="1:19" s="92" customFormat="1" ht="36" x14ac:dyDescent="0.2">
      <c r="A158" s="260"/>
      <c r="B158" s="260"/>
      <c r="C158" s="61" t="s">
        <v>252</v>
      </c>
      <c r="D158" s="61" t="s">
        <v>65</v>
      </c>
      <c r="E158" s="66" t="s">
        <v>606</v>
      </c>
      <c r="F158" s="80" t="s">
        <v>143</v>
      </c>
      <c r="G158" s="95"/>
      <c r="H158" s="130" t="s">
        <v>657</v>
      </c>
      <c r="I158" s="3"/>
      <c r="J158" s="156" t="s">
        <v>16</v>
      </c>
      <c r="K158" s="156">
        <f t="shared" si="20"/>
        <v>0</v>
      </c>
      <c r="L158" s="156">
        <f t="shared" si="17"/>
        <v>0</v>
      </c>
      <c r="M158" s="156">
        <f t="shared" si="18"/>
        <v>0</v>
      </c>
      <c r="N158" s="156">
        <f t="shared" si="19"/>
        <v>0</v>
      </c>
      <c r="O158" s="156">
        <f t="shared" si="21"/>
        <v>0</v>
      </c>
      <c r="P158" s="156">
        <f t="shared" si="22"/>
        <v>0</v>
      </c>
      <c r="Q158" s="156">
        <f t="shared" si="23"/>
        <v>0</v>
      </c>
      <c r="R158" s="156">
        <f t="shared" si="24"/>
        <v>0</v>
      </c>
      <c r="S158" s="6"/>
    </row>
    <row r="159" spans="1:19" s="92" customFormat="1" ht="36" x14ac:dyDescent="0.2">
      <c r="A159" s="260"/>
      <c r="B159" s="260"/>
      <c r="C159" s="61" t="s">
        <v>253</v>
      </c>
      <c r="D159" s="61" t="s">
        <v>65</v>
      </c>
      <c r="E159" s="66" t="s">
        <v>608</v>
      </c>
      <c r="F159" s="80" t="s">
        <v>609</v>
      </c>
      <c r="G159" s="95"/>
      <c r="H159" s="130" t="s">
        <v>657</v>
      </c>
      <c r="I159" s="3"/>
      <c r="J159" s="156" t="s">
        <v>16</v>
      </c>
      <c r="K159" s="156">
        <f t="shared" si="20"/>
        <v>0</v>
      </c>
      <c r="L159" s="156">
        <f t="shared" si="17"/>
        <v>0</v>
      </c>
      <c r="M159" s="156">
        <f t="shared" si="18"/>
        <v>0</v>
      </c>
      <c r="N159" s="156">
        <f t="shared" si="19"/>
        <v>0</v>
      </c>
      <c r="O159" s="156">
        <f t="shared" si="21"/>
        <v>0</v>
      </c>
      <c r="P159" s="156">
        <f t="shared" si="22"/>
        <v>0</v>
      </c>
      <c r="Q159" s="156">
        <f t="shared" si="23"/>
        <v>0</v>
      </c>
      <c r="R159" s="156">
        <f t="shared" si="24"/>
        <v>0</v>
      </c>
      <c r="S159" s="6"/>
    </row>
    <row r="160" spans="1:19" s="92" customFormat="1" ht="36" x14ac:dyDescent="0.2">
      <c r="A160" s="260"/>
      <c r="B160" s="260"/>
      <c r="C160" s="61" t="s">
        <v>254</v>
      </c>
      <c r="D160" s="61" t="s">
        <v>65</v>
      </c>
      <c r="E160" s="66" t="s">
        <v>326</v>
      </c>
      <c r="F160" s="80" t="s">
        <v>144</v>
      </c>
      <c r="G160" s="95"/>
      <c r="H160" s="130" t="s">
        <v>657</v>
      </c>
      <c r="I160" s="3"/>
      <c r="J160" s="156" t="s">
        <v>16</v>
      </c>
      <c r="K160" s="156">
        <f t="shared" si="20"/>
        <v>0</v>
      </c>
      <c r="L160" s="156">
        <f t="shared" si="17"/>
        <v>0</v>
      </c>
      <c r="M160" s="156">
        <f t="shared" si="18"/>
        <v>0</v>
      </c>
      <c r="N160" s="156">
        <f t="shared" si="19"/>
        <v>0</v>
      </c>
      <c r="O160" s="156">
        <f t="shared" si="21"/>
        <v>0</v>
      </c>
      <c r="P160" s="156">
        <f t="shared" si="22"/>
        <v>0</v>
      </c>
      <c r="Q160" s="156">
        <f t="shared" si="23"/>
        <v>0</v>
      </c>
      <c r="R160" s="156">
        <f t="shared" si="24"/>
        <v>0</v>
      </c>
      <c r="S160" s="6"/>
    </row>
    <row r="161" spans="1:19" s="92" customFormat="1" ht="36" x14ac:dyDescent="0.2">
      <c r="A161" s="260"/>
      <c r="B161" s="260"/>
      <c r="C161" s="61" t="s">
        <v>255</v>
      </c>
      <c r="D161" s="61" t="s">
        <v>65</v>
      </c>
      <c r="E161" s="66" t="s">
        <v>351</v>
      </c>
      <c r="F161" s="80" t="s">
        <v>148</v>
      </c>
      <c r="G161" s="95"/>
      <c r="H161" s="130" t="s">
        <v>657</v>
      </c>
      <c r="I161" s="3"/>
      <c r="J161" s="156" t="s">
        <v>16</v>
      </c>
      <c r="K161" s="156">
        <f t="shared" si="20"/>
        <v>0</v>
      </c>
      <c r="L161" s="156">
        <f t="shared" si="17"/>
        <v>0</v>
      </c>
      <c r="M161" s="156">
        <f t="shared" si="18"/>
        <v>0</v>
      </c>
      <c r="N161" s="156">
        <f t="shared" si="19"/>
        <v>0</v>
      </c>
      <c r="O161" s="156">
        <f t="shared" si="21"/>
        <v>0</v>
      </c>
      <c r="P161" s="156">
        <f t="shared" si="22"/>
        <v>0</v>
      </c>
      <c r="Q161" s="156">
        <f t="shared" si="23"/>
        <v>0</v>
      </c>
      <c r="R161" s="156">
        <f t="shared" si="24"/>
        <v>0</v>
      </c>
      <c r="S161" s="6"/>
    </row>
    <row r="162" spans="1:19" s="92" customFormat="1" ht="36" x14ac:dyDescent="0.2">
      <c r="A162" s="260"/>
      <c r="B162" s="260"/>
      <c r="C162" s="61" t="s">
        <v>607</v>
      </c>
      <c r="D162" s="61" t="s">
        <v>65</v>
      </c>
      <c r="E162" s="66" t="s">
        <v>622</v>
      </c>
      <c r="F162" s="80" t="s">
        <v>610</v>
      </c>
      <c r="G162" s="95"/>
      <c r="H162" s="130" t="s">
        <v>657</v>
      </c>
      <c r="I162" s="3"/>
      <c r="J162" s="156" t="s">
        <v>16</v>
      </c>
      <c r="K162" s="156">
        <f t="shared" si="20"/>
        <v>0</v>
      </c>
      <c r="L162" s="156">
        <f t="shared" si="17"/>
        <v>0</v>
      </c>
      <c r="M162" s="156">
        <f t="shared" si="18"/>
        <v>0</v>
      </c>
      <c r="N162" s="156">
        <f t="shared" si="19"/>
        <v>0</v>
      </c>
      <c r="O162" s="156">
        <f t="shared" si="21"/>
        <v>0</v>
      </c>
      <c r="P162" s="156">
        <f t="shared" si="22"/>
        <v>0</v>
      </c>
      <c r="Q162" s="156">
        <f t="shared" si="23"/>
        <v>0</v>
      </c>
      <c r="R162" s="156">
        <f t="shared" si="24"/>
        <v>0</v>
      </c>
      <c r="S162" s="6"/>
    </row>
    <row r="163" spans="1:19" s="92" customFormat="1" ht="20" x14ac:dyDescent="0.2">
      <c r="A163" s="260"/>
      <c r="B163" s="260"/>
      <c r="C163" s="64" t="s">
        <v>256</v>
      </c>
      <c r="D163" s="64" t="s">
        <v>65</v>
      </c>
      <c r="E163" s="65" t="s">
        <v>352</v>
      </c>
      <c r="F163" s="67" t="s">
        <v>145</v>
      </c>
      <c r="G163" s="100"/>
      <c r="H163" s="103" t="str">
        <f>IF(ISBLANK(H195),"Waiting",H195)</f>
        <v>No</v>
      </c>
      <c r="I163" s="3"/>
      <c r="J163" s="156" t="s">
        <v>16</v>
      </c>
      <c r="K163" s="156">
        <f t="shared" si="20"/>
        <v>0</v>
      </c>
      <c r="L163" s="156">
        <f t="shared" si="17"/>
        <v>0</v>
      </c>
      <c r="M163" s="156">
        <f t="shared" si="18"/>
        <v>0</v>
      </c>
      <c r="N163" s="156">
        <f t="shared" si="19"/>
        <v>0</v>
      </c>
      <c r="O163" s="156">
        <f t="shared" si="21"/>
        <v>0</v>
      </c>
      <c r="P163" s="156">
        <f t="shared" si="22"/>
        <v>0</v>
      </c>
      <c r="Q163" s="156">
        <f t="shared" si="23"/>
        <v>0</v>
      </c>
      <c r="R163" s="156">
        <f t="shared" si="24"/>
        <v>0</v>
      </c>
      <c r="S163" s="6"/>
    </row>
    <row r="164" spans="1:19" s="92" customFormat="1" ht="108" x14ac:dyDescent="0.2">
      <c r="A164" s="260"/>
      <c r="B164" s="260"/>
      <c r="C164" s="226" t="s">
        <v>257</v>
      </c>
      <c r="D164" s="226" t="s">
        <v>66</v>
      </c>
      <c r="E164" s="228" t="s">
        <v>353</v>
      </c>
      <c r="F164" s="227" t="s">
        <v>598</v>
      </c>
      <c r="G164" s="100"/>
      <c r="H164" s="103" t="str">
        <f>IF(ISBLANK(H198),"Waiting",H198)</f>
        <v>Yes</v>
      </c>
      <c r="I164" s="3" t="s">
        <v>675</v>
      </c>
      <c r="J164" s="156" t="s">
        <v>16</v>
      </c>
      <c r="K164" s="156">
        <f t="shared" si="20"/>
        <v>0</v>
      </c>
      <c r="L164" s="156">
        <f t="shared" si="17"/>
        <v>1</v>
      </c>
      <c r="M164" s="156">
        <f t="shared" si="18"/>
        <v>0</v>
      </c>
      <c r="N164" s="156">
        <f t="shared" si="19"/>
        <v>0</v>
      </c>
      <c r="O164" s="156">
        <f t="shared" si="21"/>
        <v>0</v>
      </c>
      <c r="P164" s="156">
        <f t="shared" si="22"/>
        <v>0</v>
      </c>
      <c r="Q164" s="156">
        <f t="shared" si="23"/>
        <v>0</v>
      </c>
      <c r="R164" s="156">
        <f t="shared" si="24"/>
        <v>0</v>
      </c>
      <c r="S164" s="6"/>
    </row>
    <row r="165" spans="1:19" s="92" customFormat="1" ht="36" x14ac:dyDescent="0.2">
      <c r="A165" s="260"/>
      <c r="B165" s="260"/>
      <c r="C165" s="61" t="s">
        <v>258</v>
      </c>
      <c r="D165" s="61" t="s">
        <v>66</v>
      </c>
      <c r="E165" s="86" t="s">
        <v>594</v>
      </c>
      <c r="F165" s="87" t="s">
        <v>146</v>
      </c>
      <c r="G165" s="100"/>
      <c r="H165" s="130" t="s">
        <v>657</v>
      </c>
      <c r="I165" s="9"/>
      <c r="J165" s="156" t="s">
        <v>16</v>
      </c>
      <c r="K165" s="156">
        <f t="shared" si="20"/>
        <v>0</v>
      </c>
      <c r="L165" s="156">
        <f t="shared" si="17"/>
        <v>0</v>
      </c>
      <c r="M165" s="156">
        <f t="shared" si="18"/>
        <v>0</v>
      </c>
      <c r="N165" s="156">
        <f t="shared" si="19"/>
        <v>0</v>
      </c>
      <c r="O165" s="156">
        <f t="shared" si="21"/>
        <v>0</v>
      </c>
      <c r="P165" s="156">
        <f t="shared" si="22"/>
        <v>0</v>
      </c>
      <c r="Q165" s="156">
        <f t="shared" si="23"/>
        <v>0</v>
      </c>
      <c r="R165" s="156">
        <f t="shared" si="24"/>
        <v>0</v>
      </c>
      <c r="S165" s="10"/>
    </row>
    <row r="166" spans="1:19" s="92" customFormat="1" ht="36" x14ac:dyDescent="0.2">
      <c r="A166" s="260"/>
      <c r="B166" s="260"/>
      <c r="C166" s="191" t="s">
        <v>561</v>
      </c>
      <c r="D166" s="192" t="s">
        <v>65</v>
      </c>
      <c r="E166" s="193" t="s">
        <v>537</v>
      </c>
      <c r="F166" s="87"/>
      <c r="G166" s="100"/>
      <c r="H166" s="132" t="s">
        <v>657</v>
      </c>
      <c r="I166" s="9"/>
      <c r="J166" s="156" t="s">
        <v>16</v>
      </c>
      <c r="K166" s="156">
        <f t="shared" si="20"/>
        <v>0</v>
      </c>
      <c r="L166" s="156">
        <f t="shared" si="17"/>
        <v>0</v>
      </c>
      <c r="M166" s="156">
        <f t="shared" si="18"/>
        <v>0</v>
      </c>
      <c r="N166" s="156">
        <f t="shared" si="19"/>
        <v>0</v>
      </c>
      <c r="O166" s="156">
        <f t="shared" si="21"/>
        <v>0</v>
      </c>
      <c r="P166" s="156">
        <f t="shared" si="22"/>
        <v>0</v>
      </c>
      <c r="Q166" s="156">
        <f t="shared" si="23"/>
        <v>0</v>
      </c>
      <c r="R166" s="156">
        <f t="shared" si="24"/>
        <v>0</v>
      </c>
      <c r="S166" s="10"/>
    </row>
    <row r="167" spans="1:19" s="92" customFormat="1" ht="36" x14ac:dyDescent="0.2">
      <c r="A167" s="260"/>
      <c r="B167" s="260"/>
      <c r="C167" s="194" t="s">
        <v>562</v>
      </c>
      <c r="D167" s="195" t="s">
        <v>66</v>
      </c>
      <c r="E167" s="196" t="s">
        <v>538</v>
      </c>
      <c r="F167" s="87"/>
      <c r="G167" s="100"/>
      <c r="H167" s="132" t="s">
        <v>657</v>
      </c>
      <c r="I167" s="9"/>
      <c r="J167" s="156" t="s">
        <v>16</v>
      </c>
      <c r="K167" s="156">
        <f t="shared" si="20"/>
        <v>0</v>
      </c>
      <c r="L167" s="156">
        <f t="shared" si="17"/>
        <v>0</v>
      </c>
      <c r="M167" s="156">
        <f t="shared" si="18"/>
        <v>0</v>
      </c>
      <c r="N167" s="156">
        <f t="shared" si="19"/>
        <v>0</v>
      </c>
      <c r="O167" s="156">
        <f t="shared" si="21"/>
        <v>0</v>
      </c>
      <c r="P167" s="156">
        <f t="shared" si="22"/>
        <v>0</v>
      </c>
      <c r="Q167" s="156">
        <f t="shared" si="23"/>
        <v>0</v>
      </c>
      <c r="R167" s="156">
        <f t="shared" si="24"/>
        <v>0</v>
      </c>
      <c r="S167" s="10"/>
    </row>
    <row r="168" spans="1:19" s="92" customFormat="1" ht="21" thickBot="1" x14ac:dyDescent="0.25">
      <c r="A168" s="260"/>
      <c r="B168" s="260"/>
      <c r="C168" s="61" t="s">
        <v>471</v>
      </c>
      <c r="D168" s="61" t="s">
        <v>390</v>
      </c>
      <c r="E168" s="86" t="s">
        <v>458</v>
      </c>
      <c r="F168" s="87"/>
      <c r="G168" s="95"/>
      <c r="H168" s="131" t="s">
        <v>657</v>
      </c>
      <c r="I168" s="7"/>
      <c r="J168" s="158" t="s">
        <v>16</v>
      </c>
      <c r="K168" s="158">
        <f t="shared" si="20"/>
        <v>0</v>
      </c>
      <c r="L168" s="158">
        <f t="shared" si="17"/>
        <v>0</v>
      </c>
      <c r="M168" s="158">
        <f t="shared" si="18"/>
        <v>0</v>
      </c>
      <c r="N168" s="158">
        <f t="shared" si="19"/>
        <v>0</v>
      </c>
      <c r="O168" s="158">
        <f t="shared" si="21"/>
        <v>0</v>
      </c>
      <c r="P168" s="158">
        <f t="shared" si="22"/>
        <v>0</v>
      </c>
      <c r="Q168" s="158">
        <f t="shared" si="23"/>
        <v>0</v>
      </c>
      <c r="R168" s="158">
        <f t="shared" si="24"/>
        <v>0</v>
      </c>
      <c r="S168" s="8"/>
    </row>
    <row r="169" spans="1:19" s="102" customFormat="1" ht="73" thickTop="1" x14ac:dyDescent="0.2">
      <c r="A169" s="262" t="s">
        <v>17</v>
      </c>
      <c r="B169" s="262" t="s">
        <v>48</v>
      </c>
      <c r="C169" s="64" t="s">
        <v>250</v>
      </c>
      <c r="D169" s="64" t="s">
        <v>65</v>
      </c>
      <c r="E169" s="65" t="s">
        <v>348</v>
      </c>
      <c r="F169" s="67" t="s">
        <v>141</v>
      </c>
      <c r="G169" s="100"/>
      <c r="H169" s="105" t="str">
        <f t="shared" ref="H169:H175" si="26">IF(ISBLANK(H156),"Waiting",H156)</f>
        <v>No</v>
      </c>
      <c r="I169" s="4"/>
      <c r="J169" s="155" t="s">
        <v>17</v>
      </c>
      <c r="K169" s="155">
        <f t="shared" si="20"/>
        <v>0</v>
      </c>
      <c r="L169" s="155">
        <f t="shared" si="17"/>
        <v>0</v>
      </c>
      <c r="M169" s="155">
        <f t="shared" si="18"/>
        <v>0</v>
      </c>
      <c r="N169" s="155">
        <f t="shared" si="19"/>
        <v>0</v>
      </c>
      <c r="O169" s="157">
        <f t="shared" si="21"/>
        <v>0</v>
      </c>
      <c r="P169" s="157">
        <f t="shared" si="22"/>
        <v>0</v>
      </c>
      <c r="Q169" s="157">
        <f t="shared" si="23"/>
        <v>0</v>
      </c>
      <c r="R169" s="157">
        <f t="shared" si="24"/>
        <v>0</v>
      </c>
      <c r="S169" s="5"/>
    </row>
    <row r="170" spans="1:19" s="102" customFormat="1" ht="72" x14ac:dyDescent="0.2">
      <c r="A170" s="263"/>
      <c r="B170" s="263"/>
      <c r="C170" s="64" t="s">
        <v>251</v>
      </c>
      <c r="D170" s="64" t="s">
        <v>65</v>
      </c>
      <c r="E170" s="65" t="s">
        <v>349</v>
      </c>
      <c r="F170" s="67" t="s">
        <v>147</v>
      </c>
      <c r="G170" s="100"/>
      <c r="H170" s="103" t="str">
        <f t="shared" si="26"/>
        <v>No</v>
      </c>
      <c r="I170" s="3"/>
      <c r="J170" s="156" t="s">
        <v>17</v>
      </c>
      <c r="K170" s="156">
        <f t="shared" si="20"/>
        <v>0</v>
      </c>
      <c r="L170" s="156">
        <f t="shared" si="17"/>
        <v>0</v>
      </c>
      <c r="M170" s="156">
        <f t="shared" si="18"/>
        <v>0</v>
      </c>
      <c r="N170" s="156">
        <f t="shared" si="19"/>
        <v>0</v>
      </c>
      <c r="O170" s="156">
        <f t="shared" si="21"/>
        <v>0</v>
      </c>
      <c r="P170" s="156">
        <f t="shared" si="22"/>
        <v>0</v>
      </c>
      <c r="Q170" s="156">
        <f t="shared" si="23"/>
        <v>0</v>
      </c>
      <c r="R170" s="156">
        <f t="shared" si="24"/>
        <v>0</v>
      </c>
      <c r="S170" s="6"/>
    </row>
    <row r="171" spans="1:19" s="102" customFormat="1" ht="36" x14ac:dyDescent="0.2">
      <c r="A171" s="263"/>
      <c r="B171" s="263"/>
      <c r="C171" s="64" t="s">
        <v>252</v>
      </c>
      <c r="D171" s="64" t="s">
        <v>65</v>
      </c>
      <c r="E171" s="65" t="s">
        <v>350</v>
      </c>
      <c r="F171" s="67" t="s">
        <v>143</v>
      </c>
      <c r="G171" s="100"/>
      <c r="H171" s="103" t="str">
        <f t="shared" si="26"/>
        <v>No</v>
      </c>
      <c r="I171" s="3"/>
      <c r="J171" s="156" t="s">
        <v>17</v>
      </c>
      <c r="K171" s="156">
        <f t="shared" si="20"/>
        <v>0</v>
      </c>
      <c r="L171" s="156">
        <f t="shared" si="17"/>
        <v>0</v>
      </c>
      <c r="M171" s="156">
        <f t="shared" si="18"/>
        <v>0</v>
      </c>
      <c r="N171" s="156">
        <f t="shared" si="19"/>
        <v>0</v>
      </c>
      <c r="O171" s="156">
        <f t="shared" si="21"/>
        <v>0</v>
      </c>
      <c r="P171" s="156">
        <f t="shared" si="22"/>
        <v>0</v>
      </c>
      <c r="Q171" s="156">
        <f t="shared" si="23"/>
        <v>0</v>
      </c>
      <c r="R171" s="156">
        <f t="shared" si="24"/>
        <v>0</v>
      </c>
      <c r="S171" s="6"/>
    </row>
    <row r="172" spans="1:19" s="102" customFormat="1" ht="36" x14ac:dyDescent="0.2">
      <c r="A172" s="263"/>
      <c r="B172" s="263"/>
      <c r="C172" s="64" t="s">
        <v>253</v>
      </c>
      <c r="D172" s="64" t="s">
        <v>65</v>
      </c>
      <c r="E172" s="65" t="s">
        <v>608</v>
      </c>
      <c r="F172" s="67" t="s">
        <v>609</v>
      </c>
      <c r="G172" s="100"/>
      <c r="H172" s="103" t="str">
        <f t="shared" si="26"/>
        <v>No</v>
      </c>
      <c r="I172" s="3"/>
      <c r="J172" s="156" t="s">
        <v>17</v>
      </c>
      <c r="K172" s="156">
        <f t="shared" si="20"/>
        <v>0</v>
      </c>
      <c r="L172" s="156">
        <f t="shared" si="17"/>
        <v>0</v>
      </c>
      <c r="M172" s="156">
        <f t="shared" si="18"/>
        <v>0</v>
      </c>
      <c r="N172" s="156">
        <f t="shared" si="19"/>
        <v>0</v>
      </c>
      <c r="O172" s="156">
        <f t="shared" si="21"/>
        <v>0</v>
      </c>
      <c r="P172" s="156">
        <f t="shared" si="22"/>
        <v>0</v>
      </c>
      <c r="Q172" s="156">
        <f t="shared" si="23"/>
        <v>0</v>
      </c>
      <c r="R172" s="156">
        <f t="shared" si="24"/>
        <v>0</v>
      </c>
      <c r="S172" s="6"/>
    </row>
    <row r="173" spans="1:19" s="102" customFormat="1" ht="36" x14ac:dyDescent="0.2">
      <c r="A173" s="263"/>
      <c r="B173" s="263"/>
      <c r="C173" s="64" t="s">
        <v>254</v>
      </c>
      <c r="D173" s="64" t="s">
        <v>65</v>
      </c>
      <c r="E173" s="65" t="s">
        <v>32</v>
      </c>
      <c r="F173" s="67" t="s">
        <v>144</v>
      </c>
      <c r="G173" s="100"/>
      <c r="H173" s="103" t="str">
        <f t="shared" si="26"/>
        <v>No</v>
      </c>
      <c r="I173" s="3"/>
      <c r="J173" s="156" t="s">
        <v>17</v>
      </c>
      <c r="K173" s="156">
        <f t="shared" si="20"/>
        <v>0</v>
      </c>
      <c r="L173" s="156">
        <f t="shared" si="17"/>
        <v>0</v>
      </c>
      <c r="M173" s="156">
        <f t="shared" si="18"/>
        <v>0</v>
      </c>
      <c r="N173" s="156">
        <f t="shared" si="19"/>
        <v>0</v>
      </c>
      <c r="O173" s="156">
        <f t="shared" si="21"/>
        <v>0</v>
      </c>
      <c r="P173" s="156">
        <f t="shared" si="22"/>
        <v>0</v>
      </c>
      <c r="Q173" s="156">
        <f t="shared" si="23"/>
        <v>0</v>
      </c>
      <c r="R173" s="156">
        <f t="shared" si="24"/>
        <v>0</v>
      </c>
      <c r="S173" s="6"/>
    </row>
    <row r="174" spans="1:19" s="102" customFormat="1" ht="36" x14ac:dyDescent="0.2">
      <c r="A174" s="263"/>
      <c r="B174" s="263"/>
      <c r="C174" s="64" t="s">
        <v>255</v>
      </c>
      <c r="D174" s="64" t="s">
        <v>65</v>
      </c>
      <c r="E174" s="65" t="s">
        <v>354</v>
      </c>
      <c r="F174" s="67" t="s">
        <v>148</v>
      </c>
      <c r="G174" s="100"/>
      <c r="H174" s="103" t="str">
        <f t="shared" si="26"/>
        <v>No</v>
      </c>
      <c r="I174" s="3"/>
      <c r="J174" s="156" t="s">
        <v>17</v>
      </c>
      <c r="K174" s="156">
        <f t="shared" si="20"/>
        <v>0</v>
      </c>
      <c r="L174" s="156">
        <f t="shared" si="17"/>
        <v>0</v>
      </c>
      <c r="M174" s="156">
        <f t="shared" si="18"/>
        <v>0</v>
      </c>
      <c r="N174" s="156">
        <f t="shared" si="19"/>
        <v>0</v>
      </c>
      <c r="O174" s="156">
        <f t="shared" si="21"/>
        <v>0</v>
      </c>
      <c r="P174" s="156">
        <f t="shared" si="22"/>
        <v>0</v>
      </c>
      <c r="Q174" s="156">
        <f t="shared" si="23"/>
        <v>0</v>
      </c>
      <c r="R174" s="156">
        <f t="shared" si="24"/>
        <v>0</v>
      </c>
      <c r="S174" s="6"/>
    </row>
    <row r="175" spans="1:19" s="102" customFormat="1" ht="36" x14ac:dyDescent="0.2">
      <c r="A175" s="263"/>
      <c r="B175" s="263"/>
      <c r="C175" s="64" t="s">
        <v>607</v>
      </c>
      <c r="D175" s="64" t="s">
        <v>65</v>
      </c>
      <c r="E175" s="65" t="s">
        <v>622</v>
      </c>
      <c r="F175" s="67" t="s">
        <v>610</v>
      </c>
      <c r="G175" s="100"/>
      <c r="H175" s="103" t="str">
        <f t="shared" si="26"/>
        <v>No</v>
      </c>
      <c r="I175" s="3"/>
      <c r="J175" s="156" t="s">
        <v>17</v>
      </c>
      <c r="K175" s="156">
        <f t="shared" si="20"/>
        <v>0</v>
      </c>
      <c r="L175" s="156">
        <f t="shared" si="17"/>
        <v>0</v>
      </c>
      <c r="M175" s="156">
        <f t="shared" si="18"/>
        <v>0</v>
      </c>
      <c r="N175" s="156">
        <f t="shared" si="19"/>
        <v>0</v>
      </c>
      <c r="O175" s="156">
        <f t="shared" si="21"/>
        <v>0</v>
      </c>
      <c r="P175" s="156">
        <f t="shared" si="22"/>
        <v>0</v>
      </c>
      <c r="Q175" s="156">
        <f t="shared" si="23"/>
        <v>0</v>
      </c>
      <c r="R175" s="156">
        <f t="shared" si="24"/>
        <v>0</v>
      </c>
      <c r="S175" s="6"/>
    </row>
    <row r="176" spans="1:19" s="102" customFormat="1" ht="72" x14ac:dyDescent="0.2">
      <c r="A176" s="263"/>
      <c r="B176" s="263"/>
      <c r="C176" s="64" t="s">
        <v>259</v>
      </c>
      <c r="D176" s="64" t="s">
        <v>65</v>
      </c>
      <c r="E176" s="65" t="s">
        <v>355</v>
      </c>
      <c r="F176" s="67" t="s">
        <v>155</v>
      </c>
      <c r="G176" s="100"/>
      <c r="H176" s="103" t="str">
        <f t="shared" ref="H176:H183" si="27">IF(ISBLANK(H188),"Waiting",H188)</f>
        <v>No</v>
      </c>
      <c r="I176" s="3"/>
      <c r="J176" s="156" t="s">
        <v>17</v>
      </c>
      <c r="K176" s="156">
        <f t="shared" si="20"/>
        <v>0</v>
      </c>
      <c r="L176" s="156">
        <f t="shared" si="17"/>
        <v>0</v>
      </c>
      <c r="M176" s="156">
        <f t="shared" si="18"/>
        <v>0</v>
      </c>
      <c r="N176" s="156">
        <f t="shared" si="19"/>
        <v>0</v>
      </c>
      <c r="O176" s="156">
        <f t="shared" si="21"/>
        <v>0</v>
      </c>
      <c r="P176" s="156">
        <f t="shared" si="22"/>
        <v>0</v>
      </c>
      <c r="Q176" s="156">
        <f t="shared" si="23"/>
        <v>0</v>
      </c>
      <c r="R176" s="156">
        <f t="shared" si="24"/>
        <v>0</v>
      </c>
      <c r="S176" s="6"/>
    </row>
    <row r="177" spans="1:19" s="102" customFormat="1" ht="36" x14ac:dyDescent="0.2">
      <c r="A177" s="263"/>
      <c r="B177" s="263"/>
      <c r="C177" s="64" t="s">
        <v>260</v>
      </c>
      <c r="D177" s="64" t="s">
        <v>65</v>
      </c>
      <c r="E177" s="65" t="s">
        <v>621</v>
      </c>
      <c r="F177" s="67" t="s">
        <v>149</v>
      </c>
      <c r="G177" s="100"/>
      <c r="H177" s="103" t="str">
        <f t="shared" si="27"/>
        <v>No</v>
      </c>
      <c r="I177" s="3"/>
      <c r="J177" s="156" t="s">
        <v>17</v>
      </c>
      <c r="K177" s="156">
        <f t="shared" si="20"/>
        <v>0</v>
      </c>
      <c r="L177" s="156">
        <f t="shared" si="17"/>
        <v>0</v>
      </c>
      <c r="M177" s="156">
        <f t="shared" si="18"/>
        <v>0</v>
      </c>
      <c r="N177" s="156">
        <f t="shared" si="19"/>
        <v>0</v>
      </c>
      <c r="O177" s="156">
        <f t="shared" si="21"/>
        <v>0</v>
      </c>
      <c r="P177" s="156">
        <f t="shared" si="22"/>
        <v>0</v>
      </c>
      <c r="Q177" s="156">
        <f t="shared" si="23"/>
        <v>0</v>
      </c>
      <c r="R177" s="156">
        <f t="shared" si="24"/>
        <v>0</v>
      </c>
      <c r="S177" s="6"/>
    </row>
    <row r="178" spans="1:19" s="102" customFormat="1" ht="36" x14ac:dyDescent="0.2">
      <c r="A178" s="263"/>
      <c r="B178" s="263"/>
      <c r="C178" s="64" t="s">
        <v>261</v>
      </c>
      <c r="D178" s="64" t="s">
        <v>65</v>
      </c>
      <c r="E178" s="65" t="s">
        <v>356</v>
      </c>
      <c r="F178" s="67" t="s">
        <v>150</v>
      </c>
      <c r="G178" s="100"/>
      <c r="H178" s="103" t="str">
        <f t="shared" si="27"/>
        <v>No</v>
      </c>
      <c r="I178" s="3"/>
      <c r="J178" s="156" t="s">
        <v>17</v>
      </c>
      <c r="K178" s="156">
        <f t="shared" si="20"/>
        <v>0</v>
      </c>
      <c r="L178" s="156">
        <f t="shared" si="17"/>
        <v>0</v>
      </c>
      <c r="M178" s="156">
        <f t="shared" si="18"/>
        <v>0</v>
      </c>
      <c r="N178" s="156">
        <f t="shared" si="19"/>
        <v>0</v>
      </c>
      <c r="O178" s="156">
        <f t="shared" si="21"/>
        <v>0</v>
      </c>
      <c r="P178" s="156">
        <f t="shared" si="22"/>
        <v>0</v>
      </c>
      <c r="Q178" s="156">
        <f t="shared" si="23"/>
        <v>0</v>
      </c>
      <c r="R178" s="156">
        <f t="shared" si="24"/>
        <v>0</v>
      </c>
      <c r="S178" s="6"/>
    </row>
    <row r="179" spans="1:19" s="102" customFormat="1" ht="36" x14ac:dyDescent="0.2">
      <c r="A179" s="263"/>
      <c r="B179" s="263"/>
      <c r="C179" s="64" t="s">
        <v>262</v>
      </c>
      <c r="D179" s="64" t="s">
        <v>65</v>
      </c>
      <c r="E179" s="65" t="s">
        <v>357</v>
      </c>
      <c r="F179" s="67" t="s">
        <v>151</v>
      </c>
      <c r="G179" s="100"/>
      <c r="H179" s="103" t="str">
        <f t="shared" si="27"/>
        <v>No</v>
      </c>
      <c r="I179" s="3"/>
      <c r="J179" s="156" t="s">
        <v>17</v>
      </c>
      <c r="K179" s="156">
        <f t="shared" si="20"/>
        <v>0</v>
      </c>
      <c r="L179" s="156">
        <f t="shared" si="17"/>
        <v>0</v>
      </c>
      <c r="M179" s="156">
        <f t="shared" si="18"/>
        <v>0</v>
      </c>
      <c r="N179" s="156">
        <f t="shared" si="19"/>
        <v>0</v>
      </c>
      <c r="O179" s="156">
        <f t="shared" si="21"/>
        <v>0</v>
      </c>
      <c r="P179" s="156">
        <f t="shared" si="22"/>
        <v>0</v>
      </c>
      <c r="Q179" s="156">
        <f t="shared" si="23"/>
        <v>0</v>
      </c>
      <c r="R179" s="156">
        <f t="shared" si="24"/>
        <v>0</v>
      </c>
      <c r="S179" s="6"/>
    </row>
    <row r="180" spans="1:19" s="102" customFormat="1" ht="36" x14ac:dyDescent="0.2">
      <c r="A180" s="263"/>
      <c r="B180" s="263"/>
      <c r="C180" s="64" t="s">
        <v>263</v>
      </c>
      <c r="D180" s="64" t="s">
        <v>65</v>
      </c>
      <c r="E180" s="65" t="s">
        <v>358</v>
      </c>
      <c r="F180" s="67" t="s">
        <v>152</v>
      </c>
      <c r="G180" s="100"/>
      <c r="H180" s="103" t="str">
        <f t="shared" si="27"/>
        <v>No</v>
      </c>
      <c r="I180" s="3"/>
      <c r="J180" s="156" t="s">
        <v>17</v>
      </c>
      <c r="K180" s="156">
        <f t="shared" si="20"/>
        <v>0</v>
      </c>
      <c r="L180" s="156">
        <f t="shared" si="17"/>
        <v>0</v>
      </c>
      <c r="M180" s="156">
        <f t="shared" si="18"/>
        <v>0</v>
      </c>
      <c r="N180" s="156">
        <f t="shared" si="19"/>
        <v>0</v>
      </c>
      <c r="O180" s="156">
        <f t="shared" si="21"/>
        <v>0</v>
      </c>
      <c r="P180" s="156">
        <f t="shared" si="22"/>
        <v>0</v>
      </c>
      <c r="Q180" s="156">
        <f t="shared" si="23"/>
        <v>0</v>
      </c>
      <c r="R180" s="156">
        <f t="shared" si="24"/>
        <v>0</v>
      </c>
      <c r="S180" s="6"/>
    </row>
    <row r="181" spans="1:19" s="102" customFormat="1" ht="36" x14ac:dyDescent="0.2">
      <c r="A181" s="263"/>
      <c r="B181" s="263"/>
      <c r="C181" s="64" t="s">
        <v>264</v>
      </c>
      <c r="D181" s="64" t="s">
        <v>65</v>
      </c>
      <c r="E181" s="65" t="s">
        <v>359</v>
      </c>
      <c r="F181" s="67" t="s">
        <v>153</v>
      </c>
      <c r="G181" s="100"/>
      <c r="H181" s="103" t="str">
        <f t="shared" si="27"/>
        <v>No</v>
      </c>
      <c r="I181" s="3"/>
      <c r="J181" s="156" t="s">
        <v>17</v>
      </c>
      <c r="K181" s="156">
        <f t="shared" si="20"/>
        <v>0</v>
      </c>
      <c r="L181" s="156">
        <f t="shared" si="17"/>
        <v>0</v>
      </c>
      <c r="M181" s="156">
        <f t="shared" si="18"/>
        <v>0</v>
      </c>
      <c r="N181" s="156">
        <f t="shared" si="19"/>
        <v>0</v>
      </c>
      <c r="O181" s="156">
        <f t="shared" si="21"/>
        <v>0</v>
      </c>
      <c r="P181" s="156">
        <f t="shared" si="22"/>
        <v>0</v>
      </c>
      <c r="Q181" s="156">
        <f t="shared" si="23"/>
        <v>0</v>
      </c>
      <c r="R181" s="156">
        <f t="shared" si="24"/>
        <v>0</v>
      </c>
      <c r="S181" s="6"/>
    </row>
    <row r="182" spans="1:19" s="102" customFormat="1" ht="36" x14ac:dyDescent="0.2">
      <c r="A182" s="263"/>
      <c r="B182" s="263"/>
      <c r="C182" s="64" t="s">
        <v>265</v>
      </c>
      <c r="D182" s="64" t="s">
        <v>65</v>
      </c>
      <c r="E182" s="65" t="s">
        <v>327</v>
      </c>
      <c r="F182" s="67" t="s">
        <v>154</v>
      </c>
      <c r="G182" s="100"/>
      <c r="H182" s="103" t="str">
        <f t="shared" si="27"/>
        <v>No</v>
      </c>
      <c r="I182" s="3"/>
      <c r="J182" s="156" t="s">
        <v>17</v>
      </c>
      <c r="K182" s="156">
        <f t="shared" si="20"/>
        <v>0</v>
      </c>
      <c r="L182" s="156">
        <f t="shared" si="17"/>
        <v>0</v>
      </c>
      <c r="M182" s="156">
        <f t="shared" si="18"/>
        <v>0</v>
      </c>
      <c r="N182" s="156">
        <f t="shared" si="19"/>
        <v>0</v>
      </c>
      <c r="O182" s="156">
        <f t="shared" si="21"/>
        <v>0</v>
      </c>
      <c r="P182" s="156">
        <f t="shared" si="22"/>
        <v>0</v>
      </c>
      <c r="Q182" s="156">
        <f t="shared" si="23"/>
        <v>0</v>
      </c>
      <c r="R182" s="156">
        <f t="shared" si="24"/>
        <v>0</v>
      </c>
      <c r="S182" s="6"/>
    </row>
    <row r="183" spans="1:19" s="102" customFormat="1" ht="20" x14ac:dyDescent="0.2">
      <c r="A183" s="263"/>
      <c r="B183" s="263"/>
      <c r="C183" s="64" t="s">
        <v>256</v>
      </c>
      <c r="D183" s="64" t="s">
        <v>65</v>
      </c>
      <c r="E183" s="65" t="s">
        <v>352</v>
      </c>
      <c r="F183" s="67" t="s">
        <v>145</v>
      </c>
      <c r="G183" s="100"/>
      <c r="H183" s="103" t="str">
        <f t="shared" si="27"/>
        <v>No</v>
      </c>
      <c r="I183" s="3"/>
      <c r="J183" s="156" t="s">
        <v>17</v>
      </c>
      <c r="K183" s="156">
        <f t="shared" si="20"/>
        <v>0</v>
      </c>
      <c r="L183" s="156">
        <f t="shared" si="17"/>
        <v>0</v>
      </c>
      <c r="M183" s="156">
        <f t="shared" si="18"/>
        <v>0</v>
      </c>
      <c r="N183" s="156">
        <f t="shared" si="19"/>
        <v>0</v>
      </c>
      <c r="O183" s="156">
        <f t="shared" si="21"/>
        <v>0</v>
      </c>
      <c r="P183" s="156">
        <f t="shared" si="22"/>
        <v>0</v>
      </c>
      <c r="Q183" s="156">
        <f t="shared" si="23"/>
        <v>0</v>
      </c>
      <c r="R183" s="156">
        <f t="shared" si="24"/>
        <v>0</v>
      </c>
      <c r="S183" s="6"/>
    </row>
    <row r="184" spans="1:19" s="92" customFormat="1" ht="108" x14ac:dyDescent="0.2">
      <c r="A184" s="263"/>
      <c r="B184" s="263"/>
      <c r="C184" s="218" t="s">
        <v>257</v>
      </c>
      <c r="D184" s="218" t="s">
        <v>66</v>
      </c>
      <c r="E184" s="216" t="s">
        <v>353</v>
      </c>
      <c r="F184" s="227" t="s">
        <v>598</v>
      </c>
      <c r="G184" s="100"/>
      <c r="H184" s="103" t="str">
        <f>IF(ISBLANK(H198),"Waiting",H198)</f>
        <v>Yes</v>
      </c>
      <c r="I184" s="3" t="s">
        <v>675</v>
      </c>
      <c r="J184" s="156" t="s">
        <v>17</v>
      </c>
      <c r="K184" s="156">
        <f t="shared" si="20"/>
        <v>0</v>
      </c>
      <c r="L184" s="156">
        <f t="shared" si="17"/>
        <v>1</v>
      </c>
      <c r="M184" s="156">
        <f t="shared" si="18"/>
        <v>0</v>
      </c>
      <c r="N184" s="156">
        <f t="shared" si="19"/>
        <v>0</v>
      </c>
      <c r="O184" s="156">
        <f t="shared" si="21"/>
        <v>0</v>
      </c>
      <c r="P184" s="156">
        <f t="shared" si="22"/>
        <v>0</v>
      </c>
      <c r="Q184" s="156">
        <f t="shared" si="23"/>
        <v>0</v>
      </c>
      <c r="R184" s="156">
        <f t="shared" si="24"/>
        <v>0</v>
      </c>
      <c r="S184" s="6"/>
    </row>
    <row r="185" spans="1:19" s="92" customFormat="1" ht="36" x14ac:dyDescent="0.2">
      <c r="A185" s="207"/>
      <c r="B185" s="207"/>
      <c r="C185" s="197" t="s">
        <v>563</v>
      </c>
      <c r="D185" s="198" t="s">
        <v>65</v>
      </c>
      <c r="E185" s="199" t="s">
        <v>537</v>
      </c>
      <c r="F185" s="202"/>
      <c r="G185" s="100"/>
      <c r="H185" s="132" t="s">
        <v>657</v>
      </c>
      <c r="I185" s="3"/>
      <c r="J185" s="156" t="s">
        <v>17</v>
      </c>
      <c r="K185" s="156">
        <f t="shared" si="20"/>
        <v>0</v>
      </c>
      <c r="L185" s="156">
        <f t="shared" si="17"/>
        <v>0</v>
      </c>
      <c r="M185" s="156">
        <f t="shared" si="18"/>
        <v>0</v>
      </c>
      <c r="N185" s="156">
        <f t="shared" si="19"/>
        <v>0</v>
      </c>
      <c r="O185" s="156">
        <f t="shared" si="21"/>
        <v>0</v>
      </c>
      <c r="P185" s="156">
        <f t="shared" si="22"/>
        <v>0</v>
      </c>
      <c r="Q185" s="156">
        <f t="shared" si="23"/>
        <v>0</v>
      </c>
      <c r="R185" s="156">
        <f t="shared" si="24"/>
        <v>0</v>
      </c>
      <c r="S185" s="6"/>
    </row>
    <row r="186" spans="1:19" s="92" customFormat="1" ht="36" x14ac:dyDescent="0.2">
      <c r="A186" s="207"/>
      <c r="B186" s="207"/>
      <c r="C186" s="203" t="s">
        <v>578</v>
      </c>
      <c r="D186" s="204" t="s">
        <v>66</v>
      </c>
      <c r="E186" s="205" t="s">
        <v>538</v>
      </c>
      <c r="F186" s="202"/>
      <c r="G186" s="100"/>
      <c r="H186" s="132" t="s">
        <v>657</v>
      </c>
      <c r="I186" s="3"/>
      <c r="J186" s="156" t="s">
        <v>17</v>
      </c>
      <c r="K186" s="156">
        <f t="shared" si="20"/>
        <v>0</v>
      </c>
      <c r="L186" s="156">
        <f t="shared" si="17"/>
        <v>0</v>
      </c>
      <c r="M186" s="156">
        <f t="shared" si="18"/>
        <v>0</v>
      </c>
      <c r="N186" s="156">
        <f t="shared" si="19"/>
        <v>0</v>
      </c>
      <c r="O186" s="156">
        <f t="shared" si="21"/>
        <v>0</v>
      </c>
      <c r="P186" s="156">
        <f t="shared" si="22"/>
        <v>0</v>
      </c>
      <c r="Q186" s="156">
        <f t="shared" si="23"/>
        <v>0</v>
      </c>
      <c r="R186" s="156">
        <f t="shared" si="24"/>
        <v>0</v>
      </c>
      <c r="S186" s="6"/>
    </row>
    <row r="187" spans="1:19" s="92" customFormat="1" ht="21" thickBot="1" x14ac:dyDescent="0.25">
      <c r="A187" s="207"/>
      <c r="B187" s="207"/>
      <c r="C187" s="56" t="s">
        <v>473</v>
      </c>
      <c r="D187" s="56" t="s">
        <v>390</v>
      </c>
      <c r="E187" s="77" t="s">
        <v>458</v>
      </c>
      <c r="F187" s="78"/>
      <c r="G187" s="100"/>
      <c r="H187" s="130" t="s">
        <v>657</v>
      </c>
      <c r="I187" s="135"/>
      <c r="J187" s="157" t="s">
        <v>17</v>
      </c>
      <c r="K187" s="157">
        <f t="shared" si="20"/>
        <v>0</v>
      </c>
      <c r="L187" s="157">
        <f t="shared" si="17"/>
        <v>0</v>
      </c>
      <c r="M187" s="157">
        <f t="shared" si="18"/>
        <v>0</v>
      </c>
      <c r="N187" s="157">
        <f t="shared" si="19"/>
        <v>0</v>
      </c>
      <c r="O187" s="158">
        <f t="shared" si="21"/>
        <v>0</v>
      </c>
      <c r="P187" s="158">
        <f t="shared" si="22"/>
        <v>0</v>
      </c>
      <c r="Q187" s="158">
        <f t="shared" si="23"/>
        <v>0</v>
      </c>
      <c r="R187" s="158">
        <f t="shared" si="24"/>
        <v>0</v>
      </c>
      <c r="S187" s="136"/>
    </row>
    <row r="188" spans="1:19" s="92" customFormat="1" ht="73" thickTop="1" x14ac:dyDescent="0.2">
      <c r="A188" s="259" t="s">
        <v>18</v>
      </c>
      <c r="B188" s="259" t="s">
        <v>49</v>
      </c>
      <c r="C188" s="61" t="s">
        <v>259</v>
      </c>
      <c r="D188" s="61" t="s">
        <v>65</v>
      </c>
      <c r="E188" s="66" t="s">
        <v>631</v>
      </c>
      <c r="F188" s="80" t="s">
        <v>155</v>
      </c>
      <c r="G188" s="95"/>
      <c r="H188" s="129" t="s">
        <v>657</v>
      </c>
      <c r="I188" s="4"/>
      <c r="J188" s="155" t="s">
        <v>18</v>
      </c>
      <c r="K188" s="155">
        <f t="shared" si="20"/>
        <v>0</v>
      </c>
      <c r="L188" s="155">
        <f t="shared" si="17"/>
        <v>0</v>
      </c>
      <c r="M188" s="155">
        <f t="shared" si="18"/>
        <v>0</v>
      </c>
      <c r="N188" s="155">
        <f t="shared" si="19"/>
        <v>0</v>
      </c>
      <c r="O188" s="157">
        <f t="shared" si="21"/>
        <v>0</v>
      </c>
      <c r="P188" s="157">
        <f t="shared" si="22"/>
        <v>0</v>
      </c>
      <c r="Q188" s="157">
        <f t="shared" si="23"/>
        <v>0</v>
      </c>
      <c r="R188" s="157">
        <f t="shared" si="24"/>
        <v>0</v>
      </c>
      <c r="S188" s="5"/>
    </row>
    <row r="189" spans="1:19" s="92" customFormat="1" ht="36" x14ac:dyDescent="0.2">
      <c r="A189" s="260"/>
      <c r="B189" s="260"/>
      <c r="C189" s="61" t="s">
        <v>260</v>
      </c>
      <c r="D189" s="61" t="s">
        <v>65</v>
      </c>
      <c r="E189" s="66" t="s">
        <v>621</v>
      </c>
      <c r="F189" s="80" t="s">
        <v>149</v>
      </c>
      <c r="G189" s="95"/>
      <c r="H189" s="130" t="s">
        <v>657</v>
      </c>
      <c r="I189" s="3"/>
      <c r="J189" s="156" t="s">
        <v>18</v>
      </c>
      <c r="K189" s="156">
        <f t="shared" si="20"/>
        <v>0</v>
      </c>
      <c r="L189" s="156">
        <f t="shared" si="17"/>
        <v>0</v>
      </c>
      <c r="M189" s="156">
        <f t="shared" si="18"/>
        <v>0</v>
      </c>
      <c r="N189" s="156">
        <f t="shared" si="19"/>
        <v>0</v>
      </c>
      <c r="O189" s="156">
        <f t="shared" si="21"/>
        <v>0</v>
      </c>
      <c r="P189" s="156">
        <f t="shared" si="22"/>
        <v>0</v>
      </c>
      <c r="Q189" s="156">
        <f t="shared" si="23"/>
        <v>0</v>
      </c>
      <c r="R189" s="156">
        <f t="shared" si="24"/>
        <v>0</v>
      </c>
      <c r="S189" s="6"/>
    </row>
    <row r="190" spans="1:19" s="92" customFormat="1" ht="36" x14ac:dyDescent="0.2">
      <c r="A190" s="260"/>
      <c r="B190" s="260"/>
      <c r="C190" s="61" t="s">
        <v>261</v>
      </c>
      <c r="D190" s="61" t="s">
        <v>65</v>
      </c>
      <c r="E190" s="66" t="s">
        <v>356</v>
      </c>
      <c r="F190" s="80" t="s">
        <v>150</v>
      </c>
      <c r="G190" s="95"/>
      <c r="H190" s="130" t="s">
        <v>657</v>
      </c>
      <c r="I190" s="3"/>
      <c r="J190" s="156" t="s">
        <v>18</v>
      </c>
      <c r="K190" s="156">
        <f t="shared" si="20"/>
        <v>0</v>
      </c>
      <c r="L190" s="156">
        <f t="shared" si="17"/>
        <v>0</v>
      </c>
      <c r="M190" s="156">
        <f t="shared" si="18"/>
        <v>0</v>
      </c>
      <c r="N190" s="156">
        <f t="shared" si="19"/>
        <v>0</v>
      </c>
      <c r="O190" s="156">
        <f t="shared" si="21"/>
        <v>0</v>
      </c>
      <c r="P190" s="156">
        <f t="shared" si="22"/>
        <v>0</v>
      </c>
      <c r="Q190" s="156">
        <f t="shared" si="23"/>
        <v>0</v>
      </c>
      <c r="R190" s="156">
        <f t="shared" si="24"/>
        <v>0</v>
      </c>
      <c r="S190" s="6"/>
    </row>
    <row r="191" spans="1:19" s="92" customFormat="1" ht="36" x14ac:dyDescent="0.2">
      <c r="A191" s="260"/>
      <c r="B191" s="260"/>
      <c r="C191" s="61" t="s">
        <v>262</v>
      </c>
      <c r="D191" s="61" t="s">
        <v>65</v>
      </c>
      <c r="E191" s="66" t="s">
        <v>357</v>
      </c>
      <c r="F191" s="80" t="s">
        <v>151</v>
      </c>
      <c r="G191" s="95"/>
      <c r="H191" s="130" t="s">
        <v>657</v>
      </c>
      <c r="I191" s="3"/>
      <c r="J191" s="156" t="s">
        <v>18</v>
      </c>
      <c r="K191" s="156">
        <f t="shared" si="20"/>
        <v>0</v>
      </c>
      <c r="L191" s="156">
        <f t="shared" si="17"/>
        <v>0</v>
      </c>
      <c r="M191" s="156">
        <f t="shared" si="18"/>
        <v>0</v>
      </c>
      <c r="N191" s="156">
        <f t="shared" si="19"/>
        <v>0</v>
      </c>
      <c r="O191" s="156">
        <f t="shared" si="21"/>
        <v>0</v>
      </c>
      <c r="P191" s="156">
        <f t="shared" si="22"/>
        <v>0</v>
      </c>
      <c r="Q191" s="156">
        <f t="shared" si="23"/>
        <v>0</v>
      </c>
      <c r="R191" s="156">
        <f t="shared" si="24"/>
        <v>0</v>
      </c>
      <c r="S191" s="6"/>
    </row>
    <row r="192" spans="1:19" s="92" customFormat="1" ht="36" x14ac:dyDescent="0.2">
      <c r="A192" s="260"/>
      <c r="B192" s="260"/>
      <c r="C192" s="61" t="s">
        <v>263</v>
      </c>
      <c r="D192" s="61" t="s">
        <v>65</v>
      </c>
      <c r="E192" s="66" t="s">
        <v>358</v>
      </c>
      <c r="F192" s="80" t="s">
        <v>152</v>
      </c>
      <c r="G192" s="95"/>
      <c r="H192" s="130" t="s">
        <v>657</v>
      </c>
      <c r="I192" s="3"/>
      <c r="J192" s="156" t="s">
        <v>18</v>
      </c>
      <c r="K192" s="156">
        <f t="shared" si="20"/>
        <v>0</v>
      </c>
      <c r="L192" s="156">
        <f t="shared" si="17"/>
        <v>0</v>
      </c>
      <c r="M192" s="156">
        <f t="shared" si="18"/>
        <v>0</v>
      </c>
      <c r="N192" s="156">
        <f t="shared" si="19"/>
        <v>0</v>
      </c>
      <c r="O192" s="156">
        <f t="shared" si="21"/>
        <v>0</v>
      </c>
      <c r="P192" s="156">
        <f t="shared" si="22"/>
        <v>0</v>
      </c>
      <c r="Q192" s="156">
        <f t="shared" si="23"/>
        <v>0</v>
      </c>
      <c r="R192" s="156">
        <f t="shared" si="24"/>
        <v>0</v>
      </c>
      <c r="S192" s="6"/>
    </row>
    <row r="193" spans="1:19" s="92" customFormat="1" ht="36" x14ac:dyDescent="0.2">
      <c r="A193" s="260"/>
      <c r="B193" s="260"/>
      <c r="C193" s="61" t="s">
        <v>264</v>
      </c>
      <c r="D193" s="61" t="s">
        <v>65</v>
      </c>
      <c r="E193" s="66" t="s">
        <v>359</v>
      </c>
      <c r="F193" s="80" t="s">
        <v>153</v>
      </c>
      <c r="G193" s="95"/>
      <c r="H193" s="130" t="s">
        <v>657</v>
      </c>
      <c r="I193" s="3"/>
      <c r="J193" s="156" t="s">
        <v>18</v>
      </c>
      <c r="K193" s="156">
        <f t="shared" si="20"/>
        <v>0</v>
      </c>
      <c r="L193" s="156">
        <f t="shared" si="17"/>
        <v>0</v>
      </c>
      <c r="M193" s="156">
        <f t="shared" si="18"/>
        <v>0</v>
      </c>
      <c r="N193" s="156">
        <f t="shared" si="19"/>
        <v>0</v>
      </c>
      <c r="O193" s="156">
        <f t="shared" si="21"/>
        <v>0</v>
      </c>
      <c r="P193" s="156">
        <f t="shared" si="22"/>
        <v>0</v>
      </c>
      <c r="Q193" s="156">
        <f t="shared" si="23"/>
        <v>0</v>
      </c>
      <c r="R193" s="156">
        <f t="shared" si="24"/>
        <v>0</v>
      </c>
      <c r="S193" s="6"/>
    </row>
    <row r="194" spans="1:19" s="92" customFormat="1" ht="36" x14ac:dyDescent="0.2">
      <c r="A194" s="260"/>
      <c r="B194" s="260"/>
      <c r="C194" s="61" t="s">
        <v>265</v>
      </c>
      <c r="D194" s="61" t="s">
        <v>65</v>
      </c>
      <c r="E194" s="66" t="s">
        <v>327</v>
      </c>
      <c r="F194" s="80" t="s">
        <v>154</v>
      </c>
      <c r="G194" s="95"/>
      <c r="H194" s="130" t="s">
        <v>657</v>
      </c>
      <c r="I194" s="3"/>
      <c r="J194" s="156" t="s">
        <v>18</v>
      </c>
      <c r="K194" s="156">
        <f t="shared" si="20"/>
        <v>0</v>
      </c>
      <c r="L194" s="156">
        <f t="shared" si="17"/>
        <v>0</v>
      </c>
      <c r="M194" s="156">
        <f t="shared" si="18"/>
        <v>0</v>
      </c>
      <c r="N194" s="156">
        <f t="shared" si="19"/>
        <v>0</v>
      </c>
      <c r="O194" s="156">
        <f t="shared" si="21"/>
        <v>0</v>
      </c>
      <c r="P194" s="156">
        <f t="shared" si="22"/>
        <v>0</v>
      </c>
      <c r="Q194" s="156">
        <f t="shared" si="23"/>
        <v>0</v>
      </c>
      <c r="R194" s="156">
        <f t="shared" si="24"/>
        <v>0</v>
      </c>
      <c r="S194" s="6"/>
    </row>
    <row r="195" spans="1:19" s="92" customFormat="1" ht="20" x14ac:dyDescent="0.2">
      <c r="A195" s="260"/>
      <c r="B195" s="260"/>
      <c r="C195" s="61" t="s">
        <v>256</v>
      </c>
      <c r="D195" s="61" t="s">
        <v>65</v>
      </c>
      <c r="E195" s="66" t="s">
        <v>352</v>
      </c>
      <c r="F195" s="80" t="s">
        <v>145</v>
      </c>
      <c r="G195" s="95"/>
      <c r="H195" s="130" t="s">
        <v>657</v>
      </c>
      <c r="I195" s="3"/>
      <c r="J195" s="156" t="s">
        <v>18</v>
      </c>
      <c r="K195" s="156">
        <f t="shared" si="20"/>
        <v>0</v>
      </c>
      <c r="L195" s="156">
        <f t="shared" si="17"/>
        <v>0</v>
      </c>
      <c r="M195" s="156">
        <f t="shared" si="18"/>
        <v>0</v>
      </c>
      <c r="N195" s="156">
        <f t="shared" si="19"/>
        <v>0</v>
      </c>
      <c r="O195" s="156">
        <f t="shared" si="21"/>
        <v>0</v>
      </c>
      <c r="P195" s="156">
        <f t="shared" si="22"/>
        <v>0</v>
      </c>
      <c r="Q195" s="156">
        <f t="shared" si="23"/>
        <v>0</v>
      </c>
      <c r="R195" s="156">
        <f t="shared" si="24"/>
        <v>0</v>
      </c>
      <c r="S195" s="6"/>
    </row>
    <row r="196" spans="1:19" s="92" customFormat="1" ht="54" x14ac:dyDescent="0.2">
      <c r="A196" s="260"/>
      <c r="B196" s="260"/>
      <c r="C196" s="61" t="s">
        <v>266</v>
      </c>
      <c r="D196" s="61" t="s">
        <v>66</v>
      </c>
      <c r="E196" s="86" t="s">
        <v>360</v>
      </c>
      <c r="F196" s="87" t="s">
        <v>156</v>
      </c>
      <c r="G196" s="95"/>
      <c r="H196" s="130" t="s">
        <v>657</v>
      </c>
      <c r="I196" s="3"/>
      <c r="J196" s="156" t="s">
        <v>18</v>
      </c>
      <c r="K196" s="156">
        <f t="shared" si="20"/>
        <v>0</v>
      </c>
      <c r="L196" s="156">
        <f t="shared" ref="L196:L252" si="28">IF(AND($H196="Yes",NOT(ISERROR(SEARCH("-L-",$C196)))),1,0)</f>
        <v>0</v>
      </c>
      <c r="M196" s="156">
        <f t="shared" ref="M196:M252" si="29">IF(AND($H196="Yes",NOT(ISERROR(SEARCH("-U-",$C196)))),1,0)</f>
        <v>0</v>
      </c>
      <c r="N196" s="156">
        <f t="shared" ref="N196:N252" si="30">IF(AND($H196="Yes",NOT(ISERROR(SEARCH("-P-",$C196)))),1,0)</f>
        <v>0</v>
      </c>
      <c r="O196" s="156">
        <f t="shared" si="21"/>
        <v>0</v>
      </c>
      <c r="P196" s="156">
        <f t="shared" si="22"/>
        <v>0</v>
      </c>
      <c r="Q196" s="156">
        <f t="shared" si="23"/>
        <v>0</v>
      </c>
      <c r="R196" s="156">
        <f t="shared" si="24"/>
        <v>0</v>
      </c>
      <c r="S196" s="6"/>
    </row>
    <row r="197" spans="1:19" s="92" customFormat="1" ht="54" x14ac:dyDescent="0.2">
      <c r="A197" s="260"/>
      <c r="B197" s="260"/>
      <c r="C197" s="61" t="s">
        <v>267</v>
      </c>
      <c r="D197" s="61" t="s">
        <v>66</v>
      </c>
      <c r="E197" s="86" t="s">
        <v>361</v>
      </c>
      <c r="F197" s="87" t="s">
        <v>530</v>
      </c>
      <c r="G197" s="95"/>
      <c r="H197" s="130" t="s">
        <v>657</v>
      </c>
      <c r="I197" s="3"/>
      <c r="J197" s="156" t="s">
        <v>18</v>
      </c>
      <c r="K197" s="156">
        <f t="shared" ref="K197:K252" si="31">IF(AND($H197="Yes",NOT(ISERROR(SEARCH("-H-",$C197)))),1,0)</f>
        <v>0</v>
      </c>
      <c r="L197" s="156">
        <f t="shared" si="28"/>
        <v>0</v>
      </c>
      <c r="M197" s="156">
        <f t="shared" si="29"/>
        <v>0</v>
      </c>
      <c r="N197" s="156">
        <f t="shared" si="30"/>
        <v>0</v>
      </c>
      <c r="O197" s="156">
        <f t="shared" si="21"/>
        <v>0</v>
      </c>
      <c r="P197" s="156">
        <f t="shared" si="22"/>
        <v>0</v>
      </c>
      <c r="Q197" s="156">
        <f t="shared" si="23"/>
        <v>0</v>
      </c>
      <c r="R197" s="156">
        <f t="shared" si="24"/>
        <v>0</v>
      </c>
      <c r="S197" s="6"/>
    </row>
    <row r="198" spans="1:19" s="92" customFormat="1" ht="36" x14ac:dyDescent="0.2">
      <c r="A198" s="260"/>
      <c r="B198" s="260"/>
      <c r="C198" s="68" t="s">
        <v>257</v>
      </c>
      <c r="D198" s="68" t="s">
        <v>66</v>
      </c>
      <c r="E198" s="86" t="s">
        <v>353</v>
      </c>
      <c r="F198" s="87" t="s">
        <v>598</v>
      </c>
      <c r="G198" s="95"/>
      <c r="H198" s="132" t="s">
        <v>658</v>
      </c>
      <c r="I198" s="246" t="s">
        <v>685</v>
      </c>
      <c r="J198" s="156" t="s">
        <v>18</v>
      </c>
      <c r="K198" s="156">
        <f t="shared" si="31"/>
        <v>0</v>
      </c>
      <c r="L198" s="156">
        <f t="shared" si="28"/>
        <v>1</v>
      </c>
      <c r="M198" s="156">
        <f t="shared" si="29"/>
        <v>0</v>
      </c>
      <c r="N198" s="156">
        <f t="shared" si="30"/>
        <v>0</v>
      </c>
      <c r="O198" s="156">
        <f t="shared" si="21"/>
        <v>0</v>
      </c>
      <c r="P198" s="156">
        <f t="shared" si="22"/>
        <v>0</v>
      </c>
      <c r="Q198" s="156">
        <f t="shared" si="23"/>
        <v>0</v>
      </c>
      <c r="R198" s="156">
        <f t="shared" si="24"/>
        <v>0</v>
      </c>
      <c r="S198" s="10"/>
    </row>
    <row r="199" spans="1:19" s="92" customFormat="1" ht="36" x14ac:dyDescent="0.2">
      <c r="A199" s="260"/>
      <c r="B199" s="260"/>
      <c r="C199" s="191" t="s">
        <v>564</v>
      </c>
      <c r="D199" s="192" t="s">
        <v>65</v>
      </c>
      <c r="E199" s="193" t="s">
        <v>537</v>
      </c>
      <c r="F199" s="87"/>
      <c r="G199" s="95"/>
      <c r="H199" s="132" t="s">
        <v>657</v>
      </c>
      <c r="I199" s="9"/>
      <c r="J199" s="156" t="s">
        <v>18</v>
      </c>
      <c r="K199" s="156">
        <f t="shared" si="31"/>
        <v>0</v>
      </c>
      <c r="L199" s="156">
        <f t="shared" si="28"/>
        <v>0</v>
      </c>
      <c r="M199" s="156">
        <f t="shared" si="29"/>
        <v>0</v>
      </c>
      <c r="N199" s="156">
        <f t="shared" si="30"/>
        <v>0</v>
      </c>
      <c r="O199" s="156">
        <f t="shared" ref="O199:O252" si="32">IF(AND($H199="Split",$D199="High"),1,0)</f>
        <v>0</v>
      </c>
      <c r="P199" s="156">
        <f t="shared" ref="P199:P252" si="33">IF(AND($H199="Split",$D199="Low"),1,0)</f>
        <v>0</v>
      </c>
      <c r="Q199" s="156">
        <f t="shared" ref="Q199:Q252" si="34">IF(AND($H199="Split",$D199="Unlikely"),1,0)</f>
        <v>0</v>
      </c>
      <c r="R199" s="156">
        <f t="shared" ref="R199:R252" si="35">IF(AND($H199="Split",$D199="Moderate"),1,0)</f>
        <v>0</v>
      </c>
      <c r="S199" s="10"/>
    </row>
    <row r="200" spans="1:19" s="92" customFormat="1" ht="36" x14ac:dyDescent="0.2">
      <c r="A200" s="260"/>
      <c r="B200" s="260"/>
      <c r="C200" s="194" t="s">
        <v>565</v>
      </c>
      <c r="D200" s="195" t="s">
        <v>66</v>
      </c>
      <c r="E200" s="196" t="s">
        <v>538</v>
      </c>
      <c r="F200" s="87"/>
      <c r="G200" s="95"/>
      <c r="H200" s="132" t="s">
        <v>657</v>
      </c>
      <c r="I200" s="9"/>
      <c r="J200" s="156" t="s">
        <v>18</v>
      </c>
      <c r="K200" s="156">
        <f t="shared" si="31"/>
        <v>0</v>
      </c>
      <c r="L200" s="156">
        <f t="shared" si="28"/>
        <v>0</v>
      </c>
      <c r="M200" s="156">
        <f t="shared" si="29"/>
        <v>0</v>
      </c>
      <c r="N200" s="156">
        <f t="shared" si="30"/>
        <v>0</v>
      </c>
      <c r="O200" s="156">
        <f t="shared" si="32"/>
        <v>0</v>
      </c>
      <c r="P200" s="156">
        <f t="shared" si="33"/>
        <v>0</v>
      </c>
      <c r="Q200" s="156">
        <f t="shared" si="34"/>
        <v>0</v>
      </c>
      <c r="R200" s="156">
        <f t="shared" si="35"/>
        <v>0</v>
      </c>
      <c r="S200" s="10"/>
    </row>
    <row r="201" spans="1:19" s="92" customFormat="1" ht="21" thickBot="1" x14ac:dyDescent="0.25">
      <c r="A201" s="260"/>
      <c r="B201" s="260"/>
      <c r="C201" s="68" t="s">
        <v>472</v>
      </c>
      <c r="D201" s="68" t="s">
        <v>390</v>
      </c>
      <c r="E201" s="86" t="s">
        <v>458</v>
      </c>
      <c r="F201" s="87"/>
      <c r="G201" s="95"/>
      <c r="H201" s="131" t="s">
        <v>657</v>
      </c>
      <c r="I201" s="7"/>
      <c r="J201" s="158" t="s">
        <v>18</v>
      </c>
      <c r="K201" s="158">
        <f t="shared" si="31"/>
        <v>0</v>
      </c>
      <c r="L201" s="158">
        <f t="shared" si="28"/>
        <v>0</v>
      </c>
      <c r="M201" s="158">
        <f t="shared" si="29"/>
        <v>0</v>
      </c>
      <c r="N201" s="158">
        <f t="shared" si="30"/>
        <v>0</v>
      </c>
      <c r="O201" s="158">
        <f t="shared" si="32"/>
        <v>0</v>
      </c>
      <c r="P201" s="158">
        <f t="shared" si="33"/>
        <v>0</v>
      </c>
      <c r="Q201" s="158">
        <f t="shared" si="34"/>
        <v>0</v>
      </c>
      <c r="R201" s="158">
        <f t="shared" si="35"/>
        <v>0</v>
      </c>
      <c r="S201" s="8"/>
    </row>
    <row r="202" spans="1:19" s="92" customFormat="1" ht="37" customHeight="1" thickTop="1" x14ac:dyDescent="0.2">
      <c r="A202" s="262" t="s">
        <v>19</v>
      </c>
      <c r="B202" s="265" t="s">
        <v>50</v>
      </c>
      <c r="C202" s="56" t="s">
        <v>268</v>
      </c>
      <c r="D202" s="56" t="s">
        <v>65</v>
      </c>
      <c r="E202" s="77" t="s">
        <v>362</v>
      </c>
      <c r="F202" s="78" t="s">
        <v>157</v>
      </c>
      <c r="G202" s="95"/>
      <c r="H202" s="129" t="s">
        <v>657</v>
      </c>
      <c r="I202" s="4"/>
      <c r="J202" s="155" t="s">
        <v>19</v>
      </c>
      <c r="K202" s="155">
        <f t="shared" si="31"/>
        <v>0</v>
      </c>
      <c r="L202" s="155">
        <f t="shared" si="28"/>
        <v>0</v>
      </c>
      <c r="M202" s="155">
        <f t="shared" si="29"/>
        <v>0</v>
      </c>
      <c r="N202" s="155">
        <f t="shared" si="30"/>
        <v>0</v>
      </c>
      <c r="O202" s="157">
        <f t="shared" si="32"/>
        <v>0</v>
      </c>
      <c r="P202" s="157">
        <f t="shared" si="33"/>
        <v>0</v>
      </c>
      <c r="Q202" s="157">
        <f t="shared" si="34"/>
        <v>0</v>
      </c>
      <c r="R202" s="157">
        <f t="shared" si="35"/>
        <v>0</v>
      </c>
      <c r="S202" s="5"/>
    </row>
    <row r="203" spans="1:19" s="92" customFormat="1" ht="36" x14ac:dyDescent="0.2">
      <c r="A203" s="263"/>
      <c r="B203" s="266"/>
      <c r="C203" s="56" t="s">
        <v>269</v>
      </c>
      <c r="D203" s="56" t="s">
        <v>65</v>
      </c>
      <c r="E203" s="77" t="s">
        <v>363</v>
      </c>
      <c r="F203" s="78" t="s">
        <v>158</v>
      </c>
      <c r="G203" s="95"/>
      <c r="H203" s="130" t="s">
        <v>657</v>
      </c>
      <c r="I203" s="3"/>
      <c r="J203" s="156" t="s">
        <v>19</v>
      </c>
      <c r="K203" s="156">
        <f t="shared" si="31"/>
        <v>0</v>
      </c>
      <c r="L203" s="156">
        <f t="shared" si="28"/>
        <v>0</v>
      </c>
      <c r="M203" s="156">
        <f t="shared" si="29"/>
        <v>0</v>
      </c>
      <c r="N203" s="156">
        <f t="shared" si="30"/>
        <v>0</v>
      </c>
      <c r="O203" s="156">
        <f t="shared" si="32"/>
        <v>0</v>
      </c>
      <c r="P203" s="156">
        <f t="shared" si="33"/>
        <v>0</v>
      </c>
      <c r="Q203" s="156">
        <f t="shared" si="34"/>
        <v>0</v>
      </c>
      <c r="R203" s="156">
        <f t="shared" si="35"/>
        <v>0</v>
      </c>
      <c r="S203" s="6"/>
    </row>
    <row r="204" spans="1:19" s="92" customFormat="1" ht="20" x14ac:dyDescent="0.2">
      <c r="A204" s="263"/>
      <c r="B204" s="266"/>
      <c r="C204" s="56" t="s">
        <v>270</v>
      </c>
      <c r="D204" s="56" t="s">
        <v>65</v>
      </c>
      <c r="E204" s="77" t="s">
        <v>364</v>
      </c>
      <c r="F204" s="78" t="s">
        <v>159</v>
      </c>
      <c r="G204" s="95"/>
      <c r="H204" s="130" t="s">
        <v>657</v>
      </c>
      <c r="I204" s="3"/>
      <c r="J204" s="156" t="s">
        <v>19</v>
      </c>
      <c r="K204" s="156">
        <f t="shared" si="31"/>
        <v>0</v>
      </c>
      <c r="L204" s="156">
        <f t="shared" si="28"/>
        <v>0</v>
      </c>
      <c r="M204" s="156">
        <f t="shared" si="29"/>
        <v>0</v>
      </c>
      <c r="N204" s="156">
        <f t="shared" si="30"/>
        <v>0</v>
      </c>
      <c r="O204" s="156">
        <f t="shared" si="32"/>
        <v>0</v>
      </c>
      <c r="P204" s="156">
        <f t="shared" si="33"/>
        <v>0</v>
      </c>
      <c r="Q204" s="156">
        <f t="shared" si="34"/>
        <v>0</v>
      </c>
      <c r="R204" s="156">
        <f t="shared" si="35"/>
        <v>0</v>
      </c>
      <c r="S204" s="6"/>
    </row>
    <row r="205" spans="1:19" s="92" customFormat="1" ht="36" x14ac:dyDescent="0.2">
      <c r="A205" s="263"/>
      <c r="B205" s="266"/>
      <c r="C205" s="56" t="s">
        <v>271</v>
      </c>
      <c r="D205" s="56" t="s">
        <v>65</v>
      </c>
      <c r="E205" s="77" t="s">
        <v>365</v>
      </c>
      <c r="F205" s="78" t="s">
        <v>160</v>
      </c>
      <c r="G205" s="95"/>
      <c r="H205" s="130" t="s">
        <v>657</v>
      </c>
      <c r="I205" s="3"/>
      <c r="J205" s="156" t="s">
        <v>19</v>
      </c>
      <c r="K205" s="156">
        <f t="shared" si="31"/>
        <v>0</v>
      </c>
      <c r="L205" s="156">
        <f t="shared" si="28"/>
        <v>0</v>
      </c>
      <c r="M205" s="156">
        <f t="shared" si="29"/>
        <v>0</v>
      </c>
      <c r="N205" s="156">
        <f t="shared" si="30"/>
        <v>0</v>
      </c>
      <c r="O205" s="156">
        <f t="shared" si="32"/>
        <v>0</v>
      </c>
      <c r="P205" s="156">
        <f t="shared" si="33"/>
        <v>0</v>
      </c>
      <c r="Q205" s="156">
        <f t="shared" si="34"/>
        <v>0</v>
      </c>
      <c r="R205" s="156">
        <f t="shared" si="35"/>
        <v>0</v>
      </c>
      <c r="S205" s="6"/>
    </row>
    <row r="206" spans="1:19" s="92" customFormat="1" ht="36" x14ac:dyDescent="0.2">
      <c r="A206" s="263"/>
      <c r="B206" s="266"/>
      <c r="C206" s="56" t="s">
        <v>272</v>
      </c>
      <c r="D206" s="56" t="s">
        <v>65</v>
      </c>
      <c r="E206" s="77" t="s">
        <v>366</v>
      </c>
      <c r="F206" s="78" t="s">
        <v>161</v>
      </c>
      <c r="G206" s="95"/>
      <c r="H206" s="130" t="s">
        <v>657</v>
      </c>
      <c r="I206" s="3"/>
      <c r="J206" s="156" t="s">
        <v>19</v>
      </c>
      <c r="K206" s="156">
        <f t="shared" si="31"/>
        <v>0</v>
      </c>
      <c r="L206" s="156">
        <f t="shared" si="28"/>
        <v>0</v>
      </c>
      <c r="M206" s="156">
        <f t="shared" si="29"/>
        <v>0</v>
      </c>
      <c r="N206" s="156">
        <f t="shared" si="30"/>
        <v>0</v>
      </c>
      <c r="O206" s="156">
        <f t="shared" si="32"/>
        <v>0</v>
      </c>
      <c r="P206" s="156">
        <f t="shared" si="33"/>
        <v>0</v>
      </c>
      <c r="Q206" s="156">
        <f t="shared" si="34"/>
        <v>0</v>
      </c>
      <c r="R206" s="156">
        <f t="shared" si="35"/>
        <v>0</v>
      </c>
      <c r="S206" s="6"/>
    </row>
    <row r="207" spans="1:19" s="92" customFormat="1" ht="36" x14ac:dyDescent="0.2">
      <c r="A207" s="263"/>
      <c r="B207" s="266"/>
      <c r="C207" s="88" t="s">
        <v>273</v>
      </c>
      <c r="D207" s="56" t="s">
        <v>66</v>
      </c>
      <c r="E207" s="84" t="s">
        <v>367</v>
      </c>
      <c r="F207" s="85" t="s">
        <v>162</v>
      </c>
      <c r="G207" s="95"/>
      <c r="H207" s="130" t="s">
        <v>657</v>
      </c>
      <c r="I207" s="3"/>
      <c r="J207" s="156" t="s">
        <v>19</v>
      </c>
      <c r="K207" s="156">
        <f t="shared" si="31"/>
        <v>0</v>
      </c>
      <c r="L207" s="156">
        <f t="shared" si="28"/>
        <v>0</v>
      </c>
      <c r="M207" s="156">
        <f t="shared" si="29"/>
        <v>0</v>
      </c>
      <c r="N207" s="156">
        <f t="shared" si="30"/>
        <v>0</v>
      </c>
      <c r="O207" s="156">
        <f t="shared" si="32"/>
        <v>0</v>
      </c>
      <c r="P207" s="156">
        <f t="shared" si="33"/>
        <v>0</v>
      </c>
      <c r="Q207" s="156">
        <f t="shared" si="34"/>
        <v>0</v>
      </c>
      <c r="R207" s="156">
        <f t="shared" si="35"/>
        <v>0</v>
      </c>
      <c r="S207" s="6"/>
    </row>
    <row r="208" spans="1:19" s="92" customFormat="1" ht="36" x14ac:dyDescent="0.2">
      <c r="A208" s="263"/>
      <c r="B208" s="266"/>
      <c r="C208" s="88" t="s">
        <v>382</v>
      </c>
      <c r="D208" s="56" t="s">
        <v>67</v>
      </c>
      <c r="E208" s="84" t="s">
        <v>381</v>
      </c>
      <c r="F208" s="85" t="s">
        <v>383</v>
      </c>
      <c r="G208" s="95"/>
      <c r="H208" s="132" t="s">
        <v>658</v>
      </c>
      <c r="I208" s="9" t="s">
        <v>678</v>
      </c>
      <c r="J208" s="156" t="s">
        <v>19</v>
      </c>
      <c r="K208" s="156">
        <f t="shared" si="31"/>
        <v>0</v>
      </c>
      <c r="L208" s="156">
        <f t="shared" si="28"/>
        <v>0</v>
      </c>
      <c r="M208" s="156">
        <f t="shared" si="29"/>
        <v>1</v>
      </c>
      <c r="N208" s="156">
        <f t="shared" si="30"/>
        <v>0</v>
      </c>
      <c r="O208" s="156">
        <f t="shared" si="32"/>
        <v>0</v>
      </c>
      <c r="P208" s="156">
        <f t="shared" si="33"/>
        <v>0</v>
      </c>
      <c r="Q208" s="156">
        <f t="shared" si="34"/>
        <v>0</v>
      </c>
      <c r="R208" s="156">
        <f t="shared" si="35"/>
        <v>0</v>
      </c>
      <c r="S208" s="10"/>
    </row>
    <row r="209" spans="1:19" s="92" customFormat="1" ht="36" x14ac:dyDescent="0.2">
      <c r="A209" s="263"/>
      <c r="B209" s="266"/>
      <c r="C209" s="197" t="s">
        <v>566</v>
      </c>
      <c r="D209" s="198" t="s">
        <v>65</v>
      </c>
      <c r="E209" s="199" t="s">
        <v>537</v>
      </c>
      <c r="F209" s="85"/>
      <c r="G209" s="95"/>
      <c r="H209" s="132" t="s">
        <v>657</v>
      </c>
      <c r="I209" s="9"/>
      <c r="J209" s="156" t="s">
        <v>19</v>
      </c>
      <c r="K209" s="156">
        <f t="shared" si="31"/>
        <v>0</v>
      </c>
      <c r="L209" s="156">
        <f t="shared" si="28"/>
        <v>0</v>
      </c>
      <c r="M209" s="156">
        <f t="shared" si="29"/>
        <v>0</v>
      </c>
      <c r="N209" s="156">
        <f t="shared" si="30"/>
        <v>0</v>
      </c>
      <c r="O209" s="156">
        <f t="shared" si="32"/>
        <v>0</v>
      </c>
      <c r="P209" s="156">
        <f t="shared" si="33"/>
        <v>0</v>
      </c>
      <c r="Q209" s="156">
        <f t="shared" si="34"/>
        <v>0</v>
      </c>
      <c r="R209" s="156">
        <f t="shared" si="35"/>
        <v>0</v>
      </c>
      <c r="S209" s="10"/>
    </row>
    <row r="210" spans="1:19" s="92" customFormat="1" ht="36" x14ac:dyDescent="0.2">
      <c r="A210" s="263"/>
      <c r="B210" s="266"/>
      <c r="C210" s="203" t="s">
        <v>567</v>
      </c>
      <c r="D210" s="204" t="s">
        <v>66</v>
      </c>
      <c r="E210" s="205" t="s">
        <v>538</v>
      </c>
      <c r="F210" s="85"/>
      <c r="G210" s="95"/>
      <c r="H210" s="132" t="s">
        <v>657</v>
      </c>
      <c r="I210" s="9"/>
      <c r="J210" s="156" t="s">
        <v>19</v>
      </c>
      <c r="K210" s="156">
        <f t="shared" si="31"/>
        <v>0</v>
      </c>
      <c r="L210" s="156">
        <f t="shared" si="28"/>
        <v>0</v>
      </c>
      <c r="M210" s="156">
        <f t="shared" si="29"/>
        <v>0</v>
      </c>
      <c r="N210" s="156">
        <f t="shared" si="30"/>
        <v>0</v>
      </c>
      <c r="O210" s="156">
        <f t="shared" si="32"/>
        <v>0</v>
      </c>
      <c r="P210" s="156">
        <f t="shared" si="33"/>
        <v>0</v>
      </c>
      <c r="Q210" s="156">
        <f t="shared" si="34"/>
        <v>0</v>
      </c>
      <c r="R210" s="156">
        <f t="shared" si="35"/>
        <v>0</v>
      </c>
      <c r="S210" s="10"/>
    </row>
    <row r="211" spans="1:19" s="92" customFormat="1" ht="21" thickBot="1" x14ac:dyDescent="0.25">
      <c r="A211" s="264"/>
      <c r="B211" s="267"/>
      <c r="C211" s="88" t="s">
        <v>474</v>
      </c>
      <c r="D211" s="56" t="s">
        <v>390</v>
      </c>
      <c r="E211" s="84" t="s">
        <v>458</v>
      </c>
      <c r="F211" s="85"/>
      <c r="G211" s="95"/>
      <c r="H211" s="131" t="s">
        <v>657</v>
      </c>
      <c r="I211" s="7"/>
      <c r="J211" s="156" t="s">
        <v>19</v>
      </c>
      <c r="K211" s="156">
        <f t="shared" si="31"/>
        <v>0</v>
      </c>
      <c r="L211" s="156">
        <f t="shared" si="28"/>
        <v>0</v>
      </c>
      <c r="M211" s="156">
        <f t="shared" si="29"/>
        <v>0</v>
      </c>
      <c r="N211" s="156">
        <f t="shared" si="30"/>
        <v>0</v>
      </c>
      <c r="O211" s="158">
        <f t="shared" si="32"/>
        <v>0</v>
      </c>
      <c r="P211" s="158">
        <f t="shared" si="33"/>
        <v>0</v>
      </c>
      <c r="Q211" s="158">
        <f t="shared" si="34"/>
        <v>0</v>
      </c>
      <c r="R211" s="158">
        <f t="shared" si="35"/>
        <v>0</v>
      </c>
      <c r="S211" s="8"/>
    </row>
    <row r="212" spans="1:19" s="92" customFormat="1" ht="37" thickTop="1" x14ac:dyDescent="0.2">
      <c r="A212" s="259" t="s">
        <v>20</v>
      </c>
      <c r="B212" s="259" t="s">
        <v>51</v>
      </c>
      <c r="C212" s="61" t="s">
        <v>274</v>
      </c>
      <c r="D212" s="61" t="s">
        <v>65</v>
      </c>
      <c r="E212" s="66" t="s">
        <v>368</v>
      </c>
      <c r="F212" s="80" t="s">
        <v>163</v>
      </c>
      <c r="G212" s="95"/>
      <c r="H212" s="129" t="s">
        <v>657</v>
      </c>
      <c r="I212" s="4"/>
      <c r="J212" s="155" t="s">
        <v>20</v>
      </c>
      <c r="K212" s="155">
        <f t="shared" si="31"/>
        <v>0</v>
      </c>
      <c r="L212" s="155">
        <f t="shared" si="28"/>
        <v>0</v>
      </c>
      <c r="M212" s="155">
        <f t="shared" si="29"/>
        <v>0</v>
      </c>
      <c r="N212" s="155">
        <f t="shared" si="30"/>
        <v>0</v>
      </c>
      <c r="O212" s="157">
        <f t="shared" si="32"/>
        <v>0</v>
      </c>
      <c r="P212" s="157">
        <f t="shared" si="33"/>
        <v>0</v>
      </c>
      <c r="Q212" s="157">
        <f t="shared" si="34"/>
        <v>0</v>
      </c>
      <c r="R212" s="157">
        <f t="shared" si="35"/>
        <v>0</v>
      </c>
      <c r="S212" s="5"/>
    </row>
    <row r="213" spans="1:19" s="92" customFormat="1" ht="36" x14ac:dyDescent="0.2">
      <c r="A213" s="260"/>
      <c r="B213" s="260"/>
      <c r="C213" s="61" t="s">
        <v>275</v>
      </c>
      <c r="D213" s="61" t="s">
        <v>65</v>
      </c>
      <c r="E213" s="86" t="s">
        <v>369</v>
      </c>
      <c r="F213" s="87" t="s">
        <v>164</v>
      </c>
      <c r="G213" s="95"/>
      <c r="H213" s="130" t="s">
        <v>657</v>
      </c>
      <c r="I213" s="3"/>
      <c r="J213" s="156" t="s">
        <v>20</v>
      </c>
      <c r="K213" s="156">
        <f t="shared" si="31"/>
        <v>0</v>
      </c>
      <c r="L213" s="156">
        <f t="shared" si="28"/>
        <v>0</v>
      </c>
      <c r="M213" s="156">
        <f t="shared" si="29"/>
        <v>0</v>
      </c>
      <c r="N213" s="156">
        <f t="shared" si="30"/>
        <v>0</v>
      </c>
      <c r="O213" s="156">
        <f t="shared" si="32"/>
        <v>0</v>
      </c>
      <c r="P213" s="156">
        <f t="shared" si="33"/>
        <v>0</v>
      </c>
      <c r="Q213" s="156">
        <f t="shared" si="34"/>
        <v>0</v>
      </c>
      <c r="R213" s="156">
        <f t="shared" si="35"/>
        <v>0</v>
      </c>
      <c r="S213" s="6"/>
    </row>
    <row r="214" spans="1:19" s="92" customFormat="1" ht="36" x14ac:dyDescent="0.2">
      <c r="A214" s="260"/>
      <c r="B214" s="260"/>
      <c r="C214" s="61" t="s">
        <v>276</v>
      </c>
      <c r="D214" s="61" t="s">
        <v>65</v>
      </c>
      <c r="E214" s="66" t="s">
        <v>370</v>
      </c>
      <c r="F214" s="80" t="s">
        <v>165</v>
      </c>
      <c r="G214" s="95"/>
      <c r="H214" s="130" t="s">
        <v>657</v>
      </c>
      <c r="I214" s="3"/>
      <c r="J214" s="156" t="s">
        <v>20</v>
      </c>
      <c r="K214" s="156">
        <f t="shared" si="31"/>
        <v>0</v>
      </c>
      <c r="L214" s="156">
        <f t="shared" si="28"/>
        <v>0</v>
      </c>
      <c r="M214" s="156">
        <f t="shared" si="29"/>
        <v>0</v>
      </c>
      <c r="N214" s="156">
        <f t="shared" si="30"/>
        <v>0</v>
      </c>
      <c r="O214" s="156">
        <f t="shared" si="32"/>
        <v>0</v>
      </c>
      <c r="P214" s="156">
        <f t="shared" si="33"/>
        <v>0</v>
      </c>
      <c r="Q214" s="156">
        <f t="shared" si="34"/>
        <v>0</v>
      </c>
      <c r="R214" s="156">
        <f t="shared" si="35"/>
        <v>0</v>
      </c>
      <c r="S214" s="6"/>
    </row>
    <row r="215" spans="1:19" s="92" customFormat="1" ht="54" x14ac:dyDescent="0.2">
      <c r="A215" s="260"/>
      <c r="B215" s="260"/>
      <c r="C215" s="61" t="s">
        <v>277</v>
      </c>
      <c r="D215" s="61" t="s">
        <v>66</v>
      </c>
      <c r="E215" s="86" t="s">
        <v>328</v>
      </c>
      <c r="F215" s="87" t="s">
        <v>166</v>
      </c>
      <c r="G215" s="95"/>
      <c r="H215" s="130" t="s">
        <v>658</v>
      </c>
      <c r="I215" s="3" t="s">
        <v>679</v>
      </c>
      <c r="J215" s="156" t="s">
        <v>20</v>
      </c>
      <c r="K215" s="156">
        <f t="shared" si="31"/>
        <v>0</v>
      </c>
      <c r="L215" s="156">
        <f t="shared" si="28"/>
        <v>1</v>
      </c>
      <c r="M215" s="156">
        <f t="shared" si="29"/>
        <v>0</v>
      </c>
      <c r="N215" s="156">
        <f t="shared" si="30"/>
        <v>0</v>
      </c>
      <c r="O215" s="156">
        <f t="shared" si="32"/>
        <v>0</v>
      </c>
      <c r="P215" s="156">
        <f t="shared" si="33"/>
        <v>0</v>
      </c>
      <c r="Q215" s="156">
        <f t="shared" si="34"/>
        <v>0</v>
      </c>
      <c r="R215" s="156">
        <f t="shared" si="35"/>
        <v>0</v>
      </c>
      <c r="S215" s="6"/>
    </row>
    <row r="216" spans="1:19" s="92" customFormat="1" ht="36" x14ac:dyDescent="0.2">
      <c r="A216" s="260"/>
      <c r="B216" s="260"/>
      <c r="C216" s="61" t="s">
        <v>278</v>
      </c>
      <c r="D216" s="61" t="s">
        <v>66</v>
      </c>
      <c r="E216" s="86" t="s">
        <v>371</v>
      </c>
      <c r="F216" s="87" t="s">
        <v>167</v>
      </c>
      <c r="G216" s="95"/>
      <c r="H216" s="130" t="s">
        <v>657</v>
      </c>
      <c r="I216" s="3"/>
      <c r="J216" s="156" t="s">
        <v>20</v>
      </c>
      <c r="K216" s="156">
        <f t="shared" si="31"/>
        <v>0</v>
      </c>
      <c r="L216" s="156">
        <f t="shared" si="28"/>
        <v>0</v>
      </c>
      <c r="M216" s="156">
        <f t="shared" si="29"/>
        <v>0</v>
      </c>
      <c r="N216" s="156">
        <f t="shared" si="30"/>
        <v>0</v>
      </c>
      <c r="O216" s="156">
        <f t="shared" si="32"/>
        <v>0</v>
      </c>
      <c r="P216" s="156">
        <f t="shared" si="33"/>
        <v>0</v>
      </c>
      <c r="Q216" s="156">
        <f t="shared" si="34"/>
        <v>0</v>
      </c>
      <c r="R216" s="156">
        <f t="shared" si="35"/>
        <v>0</v>
      </c>
      <c r="S216" s="6"/>
    </row>
    <row r="217" spans="1:19" s="92" customFormat="1" ht="36" x14ac:dyDescent="0.2">
      <c r="A217" s="260"/>
      <c r="B217" s="260"/>
      <c r="C217" s="61" t="s">
        <v>279</v>
      </c>
      <c r="D217" s="61" t="s">
        <v>66</v>
      </c>
      <c r="E217" s="66" t="s">
        <v>372</v>
      </c>
      <c r="F217" s="80" t="s">
        <v>168</v>
      </c>
      <c r="G217" s="95"/>
      <c r="H217" s="132" t="s">
        <v>657</v>
      </c>
      <c r="I217" s="9"/>
      <c r="J217" s="156" t="s">
        <v>20</v>
      </c>
      <c r="K217" s="156">
        <f t="shared" si="31"/>
        <v>0</v>
      </c>
      <c r="L217" s="156">
        <f t="shared" si="28"/>
        <v>0</v>
      </c>
      <c r="M217" s="156">
        <f t="shared" si="29"/>
        <v>0</v>
      </c>
      <c r="N217" s="156">
        <f t="shared" si="30"/>
        <v>0</v>
      </c>
      <c r="O217" s="156">
        <f t="shared" si="32"/>
        <v>0</v>
      </c>
      <c r="P217" s="156">
        <f t="shared" si="33"/>
        <v>0</v>
      </c>
      <c r="Q217" s="156">
        <f t="shared" si="34"/>
        <v>0</v>
      </c>
      <c r="R217" s="156">
        <f t="shared" si="35"/>
        <v>0</v>
      </c>
      <c r="S217" s="10"/>
    </row>
    <row r="218" spans="1:19" s="92" customFormat="1" ht="36" x14ac:dyDescent="0.2">
      <c r="A218" s="260"/>
      <c r="B218" s="260"/>
      <c r="C218" s="191" t="s">
        <v>568</v>
      </c>
      <c r="D218" s="192" t="s">
        <v>65</v>
      </c>
      <c r="E218" s="193" t="s">
        <v>537</v>
      </c>
      <c r="F218" s="80"/>
      <c r="G218" s="95"/>
      <c r="H218" s="132" t="s">
        <v>657</v>
      </c>
      <c r="I218" s="9"/>
      <c r="J218" s="156" t="s">
        <v>20</v>
      </c>
      <c r="K218" s="156">
        <f t="shared" si="31"/>
        <v>0</v>
      </c>
      <c r="L218" s="156">
        <f t="shared" si="28"/>
        <v>0</v>
      </c>
      <c r="M218" s="156">
        <f t="shared" si="29"/>
        <v>0</v>
      </c>
      <c r="N218" s="156">
        <f t="shared" si="30"/>
        <v>0</v>
      </c>
      <c r="O218" s="156">
        <f t="shared" si="32"/>
        <v>0</v>
      </c>
      <c r="P218" s="156">
        <f t="shared" si="33"/>
        <v>0</v>
      </c>
      <c r="Q218" s="156">
        <f t="shared" si="34"/>
        <v>0</v>
      </c>
      <c r="R218" s="156">
        <f t="shared" si="35"/>
        <v>0</v>
      </c>
      <c r="S218" s="10"/>
    </row>
    <row r="219" spans="1:19" s="92" customFormat="1" ht="36" x14ac:dyDescent="0.2">
      <c r="A219" s="260"/>
      <c r="B219" s="260"/>
      <c r="C219" s="194" t="s">
        <v>569</v>
      </c>
      <c r="D219" s="195" t="s">
        <v>66</v>
      </c>
      <c r="E219" s="196" t="s">
        <v>538</v>
      </c>
      <c r="F219" s="80"/>
      <c r="G219" s="95"/>
      <c r="H219" s="132" t="s">
        <v>657</v>
      </c>
      <c r="I219" s="9"/>
      <c r="J219" s="156" t="s">
        <v>20</v>
      </c>
      <c r="K219" s="156">
        <f t="shared" si="31"/>
        <v>0</v>
      </c>
      <c r="L219" s="156">
        <f t="shared" si="28"/>
        <v>0</v>
      </c>
      <c r="M219" s="156">
        <f t="shared" si="29"/>
        <v>0</v>
      </c>
      <c r="N219" s="156">
        <f t="shared" si="30"/>
        <v>0</v>
      </c>
      <c r="O219" s="156">
        <f t="shared" si="32"/>
        <v>0</v>
      </c>
      <c r="P219" s="156">
        <f t="shared" si="33"/>
        <v>0</v>
      </c>
      <c r="Q219" s="156">
        <f t="shared" si="34"/>
        <v>0</v>
      </c>
      <c r="R219" s="156">
        <f t="shared" si="35"/>
        <v>0</v>
      </c>
      <c r="S219" s="10"/>
    </row>
    <row r="220" spans="1:19" s="92" customFormat="1" ht="20" x14ac:dyDescent="0.2">
      <c r="A220" s="260"/>
      <c r="B220" s="260"/>
      <c r="C220" s="61" t="s">
        <v>475</v>
      </c>
      <c r="D220" s="61" t="s">
        <v>390</v>
      </c>
      <c r="E220" s="66" t="s">
        <v>458</v>
      </c>
      <c r="F220" s="80"/>
      <c r="G220" s="95"/>
      <c r="H220" s="131" t="s">
        <v>657</v>
      </c>
      <c r="I220" s="7"/>
      <c r="J220" s="158" t="s">
        <v>20</v>
      </c>
      <c r="K220" s="158">
        <f t="shared" si="31"/>
        <v>0</v>
      </c>
      <c r="L220" s="158">
        <f t="shared" si="28"/>
        <v>0</v>
      </c>
      <c r="M220" s="158">
        <f t="shared" si="29"/>
        <v>0</v>
      </c>
      <c r="N220" s="158">
        <f t="shared" si="30"/>
        <v>0</v>
      </c>
      <c r="O220" s="158">
        <f t="shared" si="32"/>
        <v>0</v>
      </c>
      <c r="P220" s="158">
        <f t="shared" si="33"/>
        <v>0</v>
      </c>
      <c r="Q220" s="158">
        <f t="shared" si="34"/>
        <v>0</v>
      </c>
      <c r="R220" s="158">
        <f t="shared" si="35"/>
        <v>0</v>
      </c>
      <c r="S220" s="8"/>
    </row>
    <row r="221" spans="1:19" s="92" customFormat="1" ht="55" thickTop="1" x14ac:dyDescent="0.2">
      <c r="A221" s="263"/>
      <c r="B221" s="263"/>
      <c r="C221" s="56" t="s">
        <v>280</v>
      </c>
      <c r="D221" s="56" t="s">
        <v>65</v>
      </c>
      <c r="E221" s="77" t="s">
        <v>619</v>
      </c>
      <c r="F221" s="78" t="s">
        <v>169</v>
      </c>
      <c r="G221" s="95"/>
      <c r="H221" s="130" t="s">
        <v>657</v>
      </c>
      <c r="I221" s="3"/>
      <c r="J221" s="156" t="s">
        <v>21</v>
      </c>
      <c r="K221" s="156">
        <f t="shared" si="31"/>
        <v>0</v>
      </c>
      <c r="L221" s="156">
        <f t="shared" si="28"/>
        <v>0</v>
      </c>
      <c r="M221" s="156">
        <f t="shared" si="29"/>
        <v>0</v>
      </c>
      <c r="N221" s="156">
        <f t="shared" si="30"/>
        <v>0</v>
      </c>
      <c r="O221" s="156">
        <f t="shared" si="32"/>
        <v>0</v>
      </c>
      <c r="P221" s="156">
        <f t="shared" si="33"/>
        <v>0</v>
      </c>
      <c r="Q221" s="156">
        <f t="shared" si="34"/>
        <v>0</v>
      </c>
      <c r="R221" s="156">
        <f t="shared" si="35"/>
        <v>0</v>
      </c>
      <c r="S221" s="6"/>
    </row>
    <row r="222" spans="1:19" s="92" customFormat="1" ht="36" x14ac:dyDescent="0.2">
      <c r="A222" s="263"/>
      <c r="B222" s="263"/>
      <c r="C222" s="88" t="s">
        <v>281</v>
      </c>
      <c r="D222" s="56" t="s">
        <v>65</v>
      </c>
      <c r="E222" s="77" t="s">
        <v>373</v>
      </c>
      <c r="F222" s="78" t="s">
        <v>170</v>
      </c>
      <c r="G222" s="95"/>
      <c r="H222" s="130" t="s">
        <v>657</v>
      </c>
      <c r="I222" s="3"/>
      <c r="J222" s="156" t="s">
        <v>21</v>
      </c>
      <c r="K222" s="156">
        <f t="shared" si="31"/>
        <v>0</v>
      </c>
      <c r="L222" s="156">
        <f t="shared" si="28"/>
        <v>0</v>
      </c>
      <c r="M222" s="156">
        <f t="shared" si="29"/>
        <v>0</v>
      </c>
      <c r="N222" s="156">
        <f t="shared" si="30"/>
        <v>0</v>
      </c>
      <c r="O222" s="156">
        <f t="shared" si="32"/>
        <v>0</v>
      </c>
      <c r="P222" s="156">
        <f t="shared" si="33"/>
        <v>0</v>
      </c>
      <c r="Q222" s="156">
        <f t="shared" si="34"/>
        <v>0</v>
      </c>
      <c r="R222" s="156">
        <f t="shared" si="35"/>
        <v>0</v>
      </c>
      <c r="S222" s="6"/>
    </row>
    <row r="223" spans="1:19" s="92" customFormat="1" ht="36" x14ac:dyDescent="0.2">
      <c r="A223" s="263"/>
      <c r="B223" s="263"/>
      <c r="C223" s="64" t="s">
        <v>282</v>
      </c>
      <c r="D223" s="64" t="s">
        <v>65</v>
      </c>
      <c r="E223" s="65" t="s">
        <v>329</v>
      </c>
      <c r="F223" s="67" t="s">
        <v>171</v>
      </c>
      <c r="G223" s="100"/>
      <c r="H223" s="103" t="str">
        <f>IF(ISBLANK(H247),"Waiting",H247)</f>
        <v>No</v>
      </c>
      <c r="I223" s="3"/>
      <c r="J223" s="156" t="s">
        <v>21</v>
      </c>
      <c r="K223" s="156">
        <f t="shared" si="31"/>
        <v>0</v>
      </c>
      <c r="L223" s="156">
        <f t="shared" si="28"/>
        <v>0</v>
      </c>
      <c r="M223" s="156">
        <f t="shared" si="29"/>
        <v>0</v>
      </c>
      <c r="N223" s="156">
        <f t="shared" si="30"/>
        <v>0</v>
      </c>
      <c r="O223" s="156">
        <f t="shared" si="32"/>
        <v>0</v>
      </c>
      <c r="P223" s="156">
        <f t="shared" si="33"/>
        <v>0</v>
      </c>
      <c r="Q223" s="156">
        <f t="shared" si="34"/>
        <v>0</v>
      </c>
      <c r="R223" s="156">
        <f t="shared" si="35"/>
        <v>0</v>
      </c>
      <c r="S223" s="6"/>
    </row>
    <row r="224" spans="1:19" s="92" customFormat="1" ht="54" x14ac:dyDescent="0.2">
      <c r="A224" s="263"/>
      <c r="B224" s="263"/>
      <c r="C224" s="64" t="s">
        <v>283</v>
      </c>
      <c r="D224" s="64" t="s">
        <v>65</v>
      </c>
      <c r="E224" s="65" t="s">
        <v>374</v>
      </c>
      <c r="F224" s="67" t="s">
        <v>172</v>
      </c>
      <c r="G224" s="100"/>
      <c r="H224" s="103" t="str">
        <f>IF(ISBLANK(H248),"Waiting",H248)</f>
        <v>No</v>
      </c>
      <c r="I224" s="3"/>
      <c r="J224" s="156" t="s">
        <v>21</v>
      </c>
      <c r="K224" s="156">
        <f t="shared" si="31"/>
        <v>0</v>
      </c>
      <c r="L224" s="156">
        <f t="shared" si="28"/>
        <v>0</v>
      </c>
      <c r="M224" s="156">
        <f t="shared" si="29"/>
        <v>0</v>
      </c>
      <c r="N224" s="156">
        <f t="shared" si="30"/>
        <v>0</v>
      </c>
      <c r="O224" s="156">
        <f t="shared" si="32"/>
        <v>0</v>
      </c>
      <c r="P224" s="156">
        <f t="shared" si="33"/>
        <v>0</v>
      </c>
      <c r="Q224" s="156">
        <f t="shared" si="34"/>
        <v>0</v>
      </c>
      <c r="R224" s="156">
        <f t="shared" si="35"/>
        <v>0</v>
      </c>
      <c r="S224" s="6"/>
    </row>
    <row r="225" spans="1:19" s="92" customFormat="1" ht="54" x14ac:dyDescent="0.2">
      <c r="A225" s="263"/>
      <c r="B225" s="263"/>
      <c r="C225" s="56" t="s">
        <v>284</v>
      </c>
      <c r="D225" s="56" t="s">
        <v>65</v>
      </c>
      <c r="E225" s="77" t="s">
        <v>375</v>
      </c>
      <c r="F225" s="78" t="s">
        <v>531</v>
      </c>
      <c r="G225" s="95"/>
      <c r="H225" s="130" t="s">
        <v>657</v>
      </c>
      <c r="I225" s="3"/>
      <c r="J225" s="156" t="s">
        <v>21</v>
      </c>
      <c r="K225" s="156">
        <f t="shared" si="31"/>
        <v>0</v>
      </c>
      <c r="L225" s="156">
        <f t="shared" si="28"/>
        <v>0</v>
      </c>
      <c r="M225" s="156">
        <f t="shared" si="29"/>
        <v>0</v>
      </c>
      <c r="N225" s="156">
        <f t="shared" si="30"/>
        <v>0</v>
      </c>
      <c r="O225" s="156">
        <f t="shared" si="32"/>
        <v>0</v>
      </c>
      <c r="P225" s="156">
        <f t="shared" si="33"/>
        <v>0</v>
      </c>
      <c r="Q225" s="156">
        <f t="shared" si="34"/>
        <v>0</v>
      </c>
      <c r="R225" s="156">
        <f t="shared" si="35"/>
        <v>0</v>
      </c>
      <c r="S225" s="6"/>
    </row>
    <row r="226" spans="1:19" s="92" customFormat="1" ht="72" x14ac:dyDescent="0.2">
      <c r="A226" s="263"/>
      <c r="B226" s="263"/>
      <c r="C226" s="56" t="s">
        <v>285</v>
      </c>
      <c r="D226" s="56" t="s">
        <v>65</v>
      </c>
      <c r="E226" s="77" t="s">
        <v>620</v>
      </c>
      <c r="F226" s="78" t="s">
        <v>173</v>
      </c>
      <c r="G226" s="95"/>
      <c r="H226" s="130" t="s">
        <v>657</v>
      </c>
      <c r="I226" s="3"/>
      <c r="J226" s="156" t="s">
        <v>21</v>
      </c>
      <c r="K226" s="156">
        <f t="shared" si="31"/>
        <v>0</v>
      </c>
      <c r="L226" s="156">
        <f t="shared" si="28"/>
        <v>0</v>
      </c>
      <c r="M226" s="156">
        <f t="shared" si="29"/>
        <v>0</v>
      </c>
      <c r="N226" s="156">
        <f t="shared" si="30"/>
        <v>0</v>
      </c>
      <c r="O226" s="156">
        <f t="shared" si="32"/>
        <v>0</v>
      </c>
      <c r="P226" s="156">
        <f t="shared" si="33"/>
        <v>0</v>
      </c>
      <c r="Q226" s="156">
        <f t="shared" si="34"/>
        <v>0</v>
      </c>
      <c r="R226" s="156">
        <f t="shared" si="35"/>
        <v>0</v>
      </c>
      <c r="S226" s="211"/>
    </row>
    <row r="227" spans="1:19" s="102" customFormat="1" ht="20" x14ac:dyDescent="0.2">
      <c r="A227" s="263"/>
      <c r="B227" s="263"/>
      <c r="C227" s="64" t="s">
        <v>256</v>
      </c>
      <c r="D227" s="64" t="s">
        <v>65</v>
      </c>
      <c r="E227" s="65" t="s">
        <v>352</v>
      </c>
      <c r="F227" s="67" t="s">
        <v>145</v>
      </c>
      <c r="G227" s="100"/>
      <c r="H227" s="103" t="str">
        <f>IF(ISBLANK(H195),"Waiting",H195)</f>
        <v>No</v>
      </c>
      <c r="I227" s="3"/>
      <c r="J227" s="156" t="s">
        <v>21</v>
      </c>
      <c r="K227" s="156">
        <f t="shared" si="31"/>
        <v>0</v>
      </c>
      <c r="L227" s="156">
        <f t="shared" si="28"/>
        <v>0</v>
      </c>
      <c r="M227" s="156">
        <f t="shared" si="29"/>
        <v>0</v>
      </c>
      <c r="N227" s="156">
        <f t="shared" si="30"/>
        <v>0</v>
      </c>
      <c r="O227" s="156">
        <f t="shared" si="32"/>
        <v>0</v>
      </c>
      <c r="P227" s="156">
        <f t="shared" si="33"/>
        <v>0</v>
      </c>
      <c r="Q227" s="156">
        <f t="shared" si="34"/>
        <v>0</v>
      </c>
      <c r="R227" s="156">
        <f t="shared" si="35"/>
        <v>0</v>
      </c>
      <c r="S227" s="6"/>
    </row>
    <row r="228" spans="1:19" s="92" customFormat="1" ht="36" x14ac:dyDescent="0.2">
      <c r="A228" s="263"/>
      <c r="B228" s="263"/>
      <c r="C228" s="56" t="s">
        <v>286</v>
      </c>
      <c r="D228" s="56" t="s">
        <v>65</v>
      </c>
      <c r="E228" s="77" t="s">
        <v>376</v>
      </c>
      <c r="F228" s="78" t="s">
        <v>174</v>
      </c>
      <c r="G228" s="95"/>
      <c r="H228" s="130" t="s">
        <v>657</v>
      </c>
      <c r="I228" s="3"/>
      <c r="J228" s="156" t="s">
        <v>21</v>
      </c>
      <c r="K228" s="156">
        <f t="shared" si="31"/>
        <v>0</v>
      </c>
      <c r="L228" s="156">
        <f t="shared" si="28"/>
        <v>0</v>
      </c>
      <c r="M228" s="156">
        <f t="shared" si="29"/>
        <v>0</v>
      </c>
      <c r="N228" s="156">
        <f t="shared" si="30"/>
        <v>0</v>
      </c>
      <c r="O228" s="156">
        <f t="shared" si="32"/>
        <v>0</v>
      </c>
      <c r="P228" s="156">
        <f t="shared" si="33"/>
        <v>0</v>
      </c>
      <c r="Q228" s="156">
        <f t="shared" si="34"/>
        <v>0</v>
      </c>
      <c r="R228" s="156">
        <f t="shared" si="35"/>
        <v>0</v>
      </c>
      <c r="S228" s="6"/>
    </row>
    <row r="229" spans="1:19" s="92" customFormat="1" ht="36" x14ac:dyDescent="0.2">
      <c r="A229" s="263"/>
      <c r="B229" s="263"/>
      <c r="C229" s="56" t="s">
        <v>287</v>
      </c>
      <c r="D229" s="56" t="s">
        <v>65</v>
      </c>
      <c r="E229" s="77" t="s">
        <v>377</v>
      </c>
      <c r="F229" s="78" t="s">
        <v>175</v>
      </c>
      <c r="G229" s="95"/>
      <c r="H229" s="130" t="s">
        <v>657</v>
      </c>
      <c r="I229" s="9"/>
      <c r="J229" s="156" t="s">
        <v>21</v>
      </c>
      <c r="K229" s="156">
        <f t="shared" si="31"/>
        <v>0</v>
      </c>
      <c r="L229" s="156">
        <f t="shared" si="28"/>
        <v>0</v>
      </c>
      <c r="M229" s="156">
        <f t="shared" si="29"/>
        <v>0</v>
      </c>
      <c r="N229" s="156">
        <f t="shared" si="30"/>
        <v>0</v>
      </c>
      <c r="O229" s="156">
        <f t="shared" si="32"/>
        <v>0</v>
      </c>
      <c r="P229" s="156">
        <f t="shared" si="33"/>
        <v>0</v>
      </c>
      <c r="Q229" s="156">
        <f t="shared" si="34"/>
        <v>0</v>
      </c>
      <c r="R229" s="156">
        <f t="shared" si="35"/>
        <v>0</v>
      </c>
      <c r="S229" s="10"/>
    </row>
    <row r="230" spans="1:19" s="92" customFormat="1" ht="36" x14ac:dyDescent="0.2">
      <c r="A230" s="263"/>
      <c r="B230" s="263"/>
      <c r="C230" s="197" t="s">
        <v>570</v>
      </c>
      <c r="D230" s="198" t="s">
        <v>65</v>
      </c>
      <c r="E230" s="199" t="s">
        <v>537</v>
      </c>
      <c r="F230" s="78"/>
      <c r="G230" s="95"/>
      <c r="H230" s="130" t="s">
        <v>657</v>
      </c>
      <c r="I230" s="9"/>
      <c r="J230" s="156" t="s">
        <v>21</v>
      </c>
      <c r="K230" s="156">
        <f t="shared" si="31"/>
        <v>0</v>
      </c>
      <c r="L230" s="156">
        <f t="shared" si="28"/>
        <v>0</v>
      </c>
      <c r="M230" s="156">
        <f t="shared" si="29"/>
        <v>0</v>
      </c>
      <c r="N230" s="156">
        <f t="shared" si="30"/>
        <v>0</v>
      </c>
      <c r="O230" s="156">
        <f t="shared" si="32"/>
        <v>0</v>
      </c>
      <c r="P230" s="156">
        <f t="shared" si="33"/>
        <v>0</v>
      </c>
      <c r="Q230" s="156">
        <f t="shared" si="34"/>
        <v>0</v>
      </c>
      <c r="R230" s="156">
        <f t="shared" si="35"/>
        <v>0</v>
      </c>
      <c r="S230" s="10"/>
    </row>
    <row r="231" spans="1:19" s="92" customFormat="1" ht="36" x14ac:dyDescent="0.2">
      <c r="A231" s="263"/>
      <c r="B231" s="263"/>
      <c r="C231" s="203" t="s">
        <v>579</v>
      </c>
      <c r="D231" s="204" t="s">
        <v>66</v>
      </c>
      <c r="E231" s="205" t="s">
        <v>538</v>
      </c>
      <c r="F231" s="78"/>
      <c r="G231" s="95"/>
      <c r="H231" s="130" t="s">
        <v>657</v>
      </c>
      <c r="I231" s="3"/>
      <c r="J231" s="156" t="s">
        <v>21</v>
      </c>
      <c r="K231" s="156">
        <f t="shared" si="31"/>
        <v>0</v>
      </c>
      <c r="L231" s="156">
        <f t="shared" si="28"/>
        <v>0</v>
      </c>
      <c r="M231" s="156">
        <f t="shared" si="29"/>
        <v>0</v>
      </c>
      <c r="N231" s="156">
        <f t="shared" si="30"/>
        <v>0</v>
      </c>
      <c r="O231" s="156">
        <f t="shared" si="32"/>
        <v>0</v>
      </c>
      <c r="P231" s="156">
        <f t="shared" si="33"/>
        <v>0</v>
      </c>
      <c r="Q231" s="156">
        <f t="shared" si="34"/>
        <v>0</v>
      </c>
      <c r="R231" s="156">
        <f t="shared" si="35"/>
        <v>0</v>
      </c>
      <c r="S231" s="10"/>
    </row>
    <row r="232" spans="1:19" s="92" customFormat="1" ht="109" thickBot="1" x14ac:dyDescent="0.25">
      <c r="A232" s="263"/>
      <c r="B232" s="263"/>
      <c r="C232" s="56" t="s">
        <v>476</v>
      </c>
      <c r="D232" s="56" t="s">
        <v>390</v>
      </c>
      <c r="E232" s="77" t="s">
        <v>458</v>
      </c>
      <c r="F232" s="78"/>
      <c r="G232" s="95"/>
      <c r="H232" s="131" t="s">
        <v>658</v>
      </c>
      <c r="I232" s="245" t="s">
        <v>680</v>
      </c>
      <c r="J232" s="158" t="s">
        <v>21</v>
      </c>
      <c r="K232" s="158">
        <f t="shared" si="31"/>
        <v>0</v>
      </c>
      <c r="L232" s="158">
        <f t="shared" si="28"/>
        <v>0</v>
      </c>
      <c r="M232" s="158">
        <f t="shared" si="29"/>
        <v>0</v>
      </c>
      <c r="N232" s="158">
        <f t="shared" si="30"/>
        <v>0</v>
      </c>
      <c r="O232" s="158">
        <f t="shared" si="32"/>
        <v>0</v>
      </c>
      <c r="P232" s="158">
        <f t="shared" si="33"/>
        <v>0</v>
      </c>
      <c r="Q232" s="158">
        <f t="shared" si="34"/>
        <v>0</v>
      </c>
      <c r="R232" s="158">
        <f t="shared" si="35"/>
        <v>0</v>
      </c>
      <c r="S232" s="8"/>
    </row>
    <row r="233" spans="1:19" s="92" customFormat="1" ht="37" thickTop="1" x14ac:dyDescent="0.2">
      <c r="A233" s="259" t="s">
        <v>22</v>
      </c>
      <c r="B233" s="259" t="s">
        <v>23</v>
      </c>
      <c r="C233" s="61" t="s">
        <v>288</v>
      </c>
      <c r="D233" s="61" t="s">
        <v>65</v>
      </c>
      <c r="E233" s="66" t="s">
        <v>589</v>
      </c>
      <c r="F233" s="80" t="s">
        <v>599</v>
      </c>
      <c r="G233" s="95"/>
      <c r="H233" s="129" t="s">
        <v>657</v>
      </c>
      <c r="I233" s="4"/>
      <c r="J233" s="155" t="s">
        <v>22</v>
      </c>
      <c r="K233" s="155">
        <f t="shared" si="31"/>
        <v>0</v>
      </c>
      <c r="L233" s="155">
        <f t="shared" si="28"/>
        <v>0</v>
      </c>
      <c r="M233" s="155">
        <f t="shared" si="29"/>
        <v>0</v>
      </c>
      <c r="N233" s="155">
        <f t="shared" si="30"/>
        <v>0</v>
      </c>
      <c r="O233" s="157">
        <f t="shared" si="32"/>
        <v>0</v>
      </c>
      <c r="P233" s="157">
        <f t="shared" si="33"/>
        <v>0</v>
      </c>
      <c r="Q233" s="157">
        <f t="shared" si="34"/>
        <v>0</v>
      </c>
      <c r="R233" s="157">
        <f t="shared" si="35"/>
        <v>0</v>
      </c>
      <c r="S233" s="5"/>
    </row>
    <row r="234" spans="1:19" s="92" customFormat="1" ht="36" x14ac:dyDescent="0.2">
      <c r="A234" s="260"/>
      <c r="B234" s="260"/>
      <c r="C234" s="221" t="s">
        <v>587</v>
      </c>
      <c r="D234" s="221" t="s">
        <v>65</v>
      </c>
      <c r="E234" s="222" t="s">
        <v>590</v>
      </c>
      <c r="F234" s="80" t="s">
        <v>591</v>
      </c>
      <c r="G234" s="95"/>
      <c r="H234" s="208" t="s">
        <v>657</v>
      </c>
      <c r="I234" s="209"/>
      <c r="J234" s="210" t="s">
        <v>22</v>
      </c>
      <c r="K234" s="210">
        <f t="shared" si="31"/>
        <v>0</v>
      </c>
      <c r="L234" s="210">
        <f t="shared" si="28"/>
        <v>0</v>
      </c>
      <c r="M234" s="210">
        <f t="shared" si="29"/>
        <v>0</v>
      </c>
      <c r="N234" s="210">
        <f t="shared" si="30"/>
        <v>0</v>
      </c>
      <c r="O234" s="156">
        <f t="shared" si="32"/>
        <v>0</v>
      </c>
      <c r="P234" s="156">
        <f t="shared" si="33"/>
        <v>0</v>
      </c>
      <c r="Q234" s="156">
        <f t="shared" si="34"/>
        <v>0</v>
      </c>
      <c r="R234" s="156">
        <f t="shared" si="35"/>
        <v>0</v>
      </c>
      <c r="S234" s="206"/>
    </row>
    <row r="235" spans="1:19" s="92" customFormat="1" ht="36" x14ac:dyDescent="0.2">
      <c r="A235" s="260"/>
      <c r="B235" s="260"/>
      <c r="C235" s="191" t="s">
        <v>586</v>
      </c>
      <c r="D235" s="192" t="s">
        <v>65</v>
      </c>
      <c r="E235" s="193" t="s">
        <v>537</v>
      </c>
      <c r="F235" s="80"/>
      <c r="G235" s="95"/>
      <c r="H235" s="130" t="s">
        <v>657</v>
      </c>
      <c r="I235" s="3"/>
      <c r="J235" s="156" t="s">
        <v>22</v>
      </c>
      <c r="K235" s="156">
        <f t="shared" si="31"/>
        <v>0</v>
      </c>
      <c r="L235" s="156">
        <f t="shared" si="28"/>
        <v>0</v>
      </c>
      <c r="M235" s="156">
        <f t="shared" si="29"/>
        <v>0</v>
      </c>
      <c r="N235" s="156">
        <f t="shared" si="30"/>
        <v>0</v>
      </c>
      <c r="O235" s="156">
        <f t="shared" si="32"/>
        <v>0</v>
      </c>
      <c r="P235" s="156">
        <f t="shared" si="33"/>
        <v>0</v>
      </c>
      <c r="Q235" s="156">
        <f t="shared" si="34"/>
        <v>0</v>
      </c>
      <c r="R235" s="156">
        <f t="shared" si="35"/>
        <v>0</v>
      </c>
      <c r="S235" s="6"/>
    </row>
    <row r="236" spans="1:19" s="92" customFormat="1" ht="36" x14ac:dyDescent="0.2">
      <c r="A236" s="260"/>
      <c r="B236" s="260"/>
      <c r="C236" s="194" t="s">
        <v>580</v>
      </c>
      <c r="D236" s="195" t="s">
        <v>66</v>
      </c>
      <c r="E236" s="196" t="s">
        <v>538</v>
      </c>
      <c r="F236" s="80"/>
      <c r="G236" s="95"/>
      <c r="H236" s="130" t="s">
        <v>657</v>
      </c>
      <c r="I236" s="3"/>
      <c r="J236" s="156" t="s">
        <v>22</v>
      </c>
      <c r="K236" s="156">
        <f t="shared" si="31"/>
        <v>0</v>
      </c>
      <c r="L236" s="156">
        <f t="shared" si="28"/>
        <v>0</v>
      </c>
      <c r="M236" s="156">
        <f t="shared" si="29"/>
        <v>0</v>
      </c>
      <c r="N236" s="156">
        <f t="shared" si="30"/>
        <v>0</v>
      </c>
      <c r="O236" s="156">
        <f t="shared" si="32"/>
        <v>0</v>
      </c>
      <c r="P236" s="156">
        <f t="shared" si="33"/>
        <v>0</v>
      </c>
      <c r="Q236" s="156">
        <f t="shared" si="34"/>
        <v>0</v>
      </c>
      <c r="R236" s="156">
        <f t="shared" si="35"/>
        <v>0</v>
      </c>
      <c r="S236" s="6"/>
    </row>
    <row r="237" spans="1:19" s="92" customFormat="1" ht="55" thickBot="1" x14ac:dyDescent="0.25">
      <c r="A237" s="261"/>
      <c r="B237" s="261"/>
      <c r="C237" s="61" t="s">
        <v>477</v>
      </c>
      <c r="D237" s="61" t="s">
        <v>390</v>
      </c>
      <c r="E237" s="66" t="s">
        <v>458</v>
      </c>
      <c r="F237" s="80"/>
      <c r="G237" s="95"/>
      <c r="H237" s="134" t="s">
        <v>658</v>
      </c>
      <c r="I237" s="135" t="s">
        <v>681</v>
      </c>
      <c r="J237" s="157" t="s">
        <v>22</v>
      </c>
      <c r="K237" s="157">
        <f t="shared" si="31"/>
        <v>0</v>
      </c>
      <c r="L237" s="157">
        <f t="shared" si="28"/>
        <v>0</v>
      </c>
      <c r="M237" s="157">
        <f t="shared" si="29"/>
        <v>0</v>
      </c>
      <c r="N237" s="157">
        <f t="shared" si="30"/>
        <v>0</v>
      </c>
      <c r="O237" s="158">
        <f t="shared" si="32"/>
        <v>0</v>
      </c>
      <c r="P237" s="158">
        <f t="shared" si="33"/>
        <v>0</v>
      </c>
      <c r="Q237" s="158">
        <f t="shared" si="34"/>
        <v>0</v>
      </c>
      <c r="R237" s="158">
        <f t="shared" si="35"/>
        <v>0</v>
      </c>
      <c r="S237" s="136"/>
    </row>
    <row r="238" spans="1:19" s="92" customFormat="1" ht="37" customHeight="1" thickTop="1" x14ac:dyDescent="0.2">
      <c r="A238" s="262" t="s">
        <v>24</v>
      </c>
      <c r="B238" s="262" t="s">
        <v>53</v>
      </c>
      <c r="C238" s="56" t="s">
        <v>289</v>
      </c>
      <c r="D238" s="56" t="s">
        <v>65</v>
      </c>
      <c r="E238" s="77" t="s">
        <v>378</v>
      </c>
      <c r="F238" s="78" t="s">
        <v>532</v>
      </c>
      <c r="G238" s="95"/>
      <c r="H238" s="129" t="s">
        <v>657</v>
      </c>
      <c r="I238" s="4"/>
      <c r="J238" s="155" t="s">
        <v>24</v>
      </c>
      <c r="K238" s="155">
        <f t="shared" si="31"/>
        <v>0</v>
      </c>
      <c r="L238" s="155">
        <f t="shared" si="28"/>
        <v>0</v>
      </c>
      <c r="M238" s="155">
        <f t="shared" si="29"/>
        <v>0</v>
      </c>
      <c r="N238" s="155">
        <f t="shared" si="30"/>
        <v>0</v>
      </c>
      <c r="O238" s="157">
        <f t="shared" si="32"/>
        <v>0</v>
      </c>
      <c r="P238" s="157">
        <f t="shared" si="33"/>
        <v>0</v>
      </c>
      <c r="Q238" s="157">
        <f t="shared" si="34"/>
        <v>0</v>
      </c>
      <c r="R238" s="157">
        <f t="shared" si="35"/>
        <v>0</v>
      </c>
      <c r="S238" s="5"/>
    </row>
    <row r="239" spans="1:19" s="102" customFormat="1" ht="126" x14ac:dyDescent="0.2">
      <c r="A239" s="263"/>
      <c r="B239" s="263"/>
      <c r="C239" s="64" t="s">
        <v>224</v>
      </c>
      <c r="D239" s="64" t="s">
        <v>65</v>
      </c>
      <c r="E239" s="65" t="s">
        <v>317</v>
      </c>
      <c r="F239" s="67" t="s">
        <v>525</v>
      </c>
      <c r="G239" s="100"/>
      <c r="H239" s="103" t="str">
        <f>IF(ISBLANK(H78),"Waiting",H78)</f>
        <v>Yes</v>
      </c>
      <c r="I239" s="3" t="s">
        <v>664</v>
      </c>
      <c r="J239" s="156" t="s">
        <v>24</v>
      </c>
      <c r="K239" s="156">
        <f t="shared" si="31"/>
        <v>1</v>
      </c>
      <c r="L239" s="156">
        <f t="shared" si="28"/>
        <v>0</v>
      </c>
      <c r="M239" s="156">
        <f t="shared" si="29"/>
        <v>0</v>
      </c>
      <c r="N239" s="156">
        <f t="shared" si="30"/>
        <v>0</v>
      </c>
      <c r="O239" s="156">
        <f t="shared" si="32"/>
        <v>0</v>
      </c>
      <c r="P239" s="156">
        <f t="shared" si="33"/>
        <v>0</v>
      </c>
      <c r="Q239" s="156">
        <f t="shared" si="34"/>
        <v>0</v>
      </c>
      <c r="R239" s="156">
        <f t="shared" si="35"/>
        <v>0</v>
      </c>
      <c r="S239" s="6"/>
    </row>
    <row r="240" spans="1:19" s="92" customFormat="1" ht="20" x14ac:dyDescent="0.2">
      <c r="A240" s="263"/>
      <c r="B240" s="263"/>
      <c r="C240" s="56" t="s">
        <v>290</v>
      </c>
      <c r="D240" s="56" t="s">
        <v>65</v>
      </c>
      <c r="E240" s="77" t="s">
        <v>330</v>
      </c>
      <c r="F240" s="78" t="s">
        <v>176</v>
      </c>
      <c r="G240" s="95"/>
      <c r="H240" s="130" t="s">
        <v>657</v>
      </c>
      <c r="I240" s="3"/>
      <c r="J240" s="156" t="s">
        <v>24</v>
      </c>
      <c r="K240" s="156">
        <f t="shared" si="31"/>
        <v>0</v>
      </c>
      <c r="L240" s="156">
        <f t="shared" si="28"/>
        <v>0</v>
      </c>
      <c r="M240" s="156">
        <f t="shared" si="29"/>
        <v>0</v>
      </c>
      <c r="N240" s="156">
        <f t="shared" si="30"/>
        <v>0</v>
      </c>
      <c r="O240" s="156">
        <f t="shared" si="32"/>
        <v>0</v>
      </c>
      <c r="P240" s="156">
        <f t="shared" si="33"/>
        <v>0</v>
      </c>
      <c r="Q240" s="156">
        <f t="shared" si="34"/>
        <v>0</v>
      </c>
      <c r="R240" s="156">
        <f t="shared" si="35"/>
        <v>0</v>
      </c>
      <c r="S240" s="6"/>
    </row>
    <row r="241" spans="1:19" s="92" customFormat="1" ht="54" x14ac:dyDescent="0.2">
      <c r="A241" s="263"/>
      <c r="B241" s="263"/>
      <c r="C241" s="56" t="s">
        <v>291</v>
      </c>
      <c r="D241" s="56" t="s">
        <v>65</v>
      </c>
      <c r="E241" s="77" t="s">
        <v>611</v>
      </c>
      <c r="F241" s="78" t="s">
        <v>601</v>
      </c>
      <c r="G241" s="95"/>
      <c r="H241" s="130" t="s">
        <v>657</v>
      </c>
      <c r="I241" s="3"/>
      <c r="J241" s="156" t="s">
        <v>24</v>
      </c>
      <c r="K241" s="156">
        <f t="shared" si="31"/>
        <v>0</v>
      </c>
      <c r="L241" s="156">
        <f t="shared" si="28"/>
        <v>0</v>
      </c>
      <c r="M241" s="156">
        <f t="shared" si="29"/>
        <v>0</v>
      </c>
      <c r="N241" s="156">
        <f t="shared" si="30"/>
        <v>0</v>
      </c>
      <c r="O241" s="156">
        <f t="shared" si="32"/>
        <v>0</v>
      </c>
      <c r="P241" s="156">
        <f t="shared" si="33"/>
        <v>0</v>
      </c>
      <c r="Q241" s="156">
        <f t="shared" si="34"/>
        <v>0</v>
      </c>
      <c r="R241" s="156">
        <f t="shared" si="35"/>
        <v>0</v>
      </c>
      <c r="S241" s="211"/>
    </row>
    <row r="242" spans="1:19" s="92" customFormat="1" ht="36" x14ac:dyDescent="0.2">
      <c r="A242" s="263"/>
      <c r="B242" s="263"/>
      <c r="C242" s="64" t="s">
        <v>287</v>
      </c>
      <c r="D242" s="64" t="s">
        <v>65</v>
      </c>
      <c r="E242" s="65" t="s">
        <v>377</v>
      </c>
      <c r="F242" s="67" t="s">
        <v>175</v>
      </c>
      <c r="G242" s="100"/>
      <c r="H242" s="103" t="str">
        <f>IF(ISBLANK(H229),"Waiting",H229)</f>
        <v>No</v>
      </c>
      <c r="I242" s="3"/>
      <c r="J242" s="156" t="s">
        <v>24</v>
      </c>
      <c r="K242" s="156">
        <f t="shared" si="31"/>
        <v>0</v>
      </c>
      <c r="L242" s="156">
        <f t="shared" si="28"/>
        <v>0</v>
      </c>
      <c r="M242" s="156">
        <f t="shared" si="29"/>
        <v>0</v>
      </c>
      <c r="N242" s="156">
        <f t="shared" si="30"/>
        <v>0</v>
      </c>
      <c r="O242" s="156">
        <f t="shared" si="32"/>
        <v>0</v>
      </c>
      <c r="P242" s="156">
        <f t="shared" si="33"/>
        <v>0</v>
      </c>
      <c r="Q242" s="156">
        <f t="shared" si="34"/>
        <v>0</v>
      </c>
      <c r="R242" s="156">
        <f t="shared" si="35"/>
        <v>0</v>
      </c>
      <c r="S242" s="6"/>
    </row>
    <row r="243" spans="1:19" s="92" customFormat="1" ht="36" x14ac:dyDescent="0.2">
      <c r="A243" s="263"/>
      <c r="B243" s="263"/>
      <c r="C243" s="56" t="s">
        <v>596</v>
      </c>
      <c r="D243" s="56" t="s">
        <v>65</v>
      </c>
      <c r="E243" s="77" t="s">
        <v>600</v>
      </c>
      <c r="F243" s="78" t="s">
        <v>597</v>
      </c>
      <c r="G243" s="100"/>
      <c r="H243" s="130" t="s">
        <v>657</v>
      </c>
      <c r="I243" s="3"/>
      <c r="J243" s="156" t="s">
        <v>24</v>
      </c>
      <c r="K243" s="156">
        <f t="shared" si="31"/>
        <v>0</v>
      </c>
      <c r="L243" s="156">
        <f t="shared" si="28"/>
        <v>0</v>
      </c>
      <c r="M243" s="156">
        <f t="shared" si="29"/>
        <v>0</v>
      </c>
      <c r="N243" s="156">
        <f t="shared" si="30"/>
        <v>0</v>
      </c>
      <c r="O243" s="156">
        <f t="shared" si="32"/>
        <v>0</v>
      </c>
      <c r="P243" s="156">
        <f t="shared" si="33"/>
        <v>0</v>
      </c>
      <c r="Q243" s="156">
        <f t="shared" si="34"/>
        <v>0</v>
      </c>
      <c r="R243" s="156">
        <f t="shared" si="35"/>
        <v>0</v>
      </c>
      <c r="S243" s="6"/>
    </row>
    <row r="244" spans="1:19" s="92" customFormat="1" ht="36" x14ac:dyDescent="0.2">
      <c r="A244" s="263"/>
      <c r="B244" s="263"/>
      <c r="C244" s="197" t="s">
        <v>571</v>
      </c>
      <c r="D244" s="198" t="s">
        <v>65</v>
      </c>
      <c r="E244" s="199" t="s">
        <v>537</v>
      </c>
      <c r="F244" s="200"/>
      <c r="G244" s="100"/>
      <c r="H244" s="130" t="s">
        <v>657</v>
      </c>
      <c r="I244" s="3"/>
      <c r="J244" s="156" t="s">
        <v>24</v>
      </c>
      <c r="K244" s="156">
        <f t="shared" si="31"/>
        <v>0</v>
      </c>
      <c r="L244" s="156">
        <f t="shared" si="28"/>
        <v>0</v>
      </c>
      <c r="M244" s="156">
        <f t="shared" si="29"/>
        <v>0</v>
      </c>
      <c r="N244" s="156">
        <f t="shared" si="30"/>
        <v>0</v>
      </c>
      <c r="O244" s="156">
        <f t="shared" si="32"/>
        <v>0</v>
      </c>
      <c r="P244" s="156">
        <f t="shared" si="33"/>
        <v>0</v>
      </c>
      <c r="Q244" s="156">
        <f t="shared" si="34"/>
        <v>0</v>
      </c>
      <c r="R244" s="156">
        <f t="shared" si="35"/>
        <v>0</v>
      </c>
      <c r="S244" s="6"/>
    </row>
    <row r="245" spans="1:19" s="92" customFormat="1" ht="36" x14ac:dyDescent="0.2">
      <c r="A245" s="263"/>
      <c r="B245" s="263"/>
      <c r="C245" s="203" t="s">
        <v>581</v>
      </c>
      <c r="D245" s="204" t="s">
        <v>66</v>
      </c>
      <c r="E245" s="205" t="s">
        <v>538</v>
      </c>
      <c r="F245" s="200"/>
      <c r="G245" s="100"/>
      <c r="H245" s="130" t="s">
        <v>657</v>
      </c>
      <c r="I245" s="3"/>
      <c r="J245" s="156" t="s">
        <v>24</v>
      </c>
      <c r="K245" s="156">
        <f t="shared" si="31"/>
        <v>0</v>
      </c>
      <c r="L245" s="156">
        <f t="shared" si="28"/>
        <v>0</v>
      </c>
      <c r="M245" s="156">
        <f t="shared" si="29"/>
        <v>0</v>
      </c>
      <c r="N245" s="156">
        <f t="shared" si="30"/>
        <v>0</v>
      </c>
      <c r="O245" s="156">
        <f t="shared" si="32"/>
        <v>0</v>
      </c>
      <c r="P245" s="156">
        <f t="shared" si="33"/>
        <v>0</v>
      </c>
      <c r="Q245" s="156">
        <f t="shared" si="34"/>
        <v>0</v>
      </c>
      <c r="R245" s="156">
        <f t="shared" si="35"/>
        <v>0</v>
      </c>
      <c r="S245" s="6"/>
    </row>
    <row r="246" spans="1:19" s="92" customFormat="1" ht="73" thickBot="1" x14ac:dyDescent="0.25">
      <c r="A246" s="264"/>
      <c r="B246" s="264"/>
      <c r="C246" s="56" t="s">
        <v>478</v>
      </c>
      <c r="D246" s="56" t="s">
        <v>390</v>
      </c>
      <c r="E246" s="77" t="s">
        <v>458</v>
      </c>
      <c r="F246" s="78"/>
      <c r="G246" s="100"/>
      <c r="H246" s="130" t="s">
        <v>658</v>
      </c>
      <c r="I246" s="135" t="s">
        <v>682</v>
      </c>
      <c r="J246" s="157" t="s">
        <v>24</v>
      </c>
      <c r="K246" s="157">
        <f t="shared" si="31"/>
        <v>0</v>
      </c>
      <c r="L246" s="157">
        <f t="shared" si="28"/>
        <v>0</v>
      </c>
      <c r="M246" s="157">
        <f t="shared" si="29"/>
        <v>0</v>
      </c>
      <c r="N246" s="157">
        <f t="shared" si="30"/>
        <v>0</v>
      </c>
      <c r="O246" s="158">
        <f t="shared" si="32"/>
        <v>0</v>
      </c>
      <c r="P246" s="158">
        <f t="shared" si="33"/>
        <v>0</v>
      </c>
      <c r="Q246" s="158">
        <f t="shared" si="34"/>
        <v>0</v>
      </c>
      <c r="R246" s="158">
        <f t="shared" si="35"/>
        <v>0</v>
      </c>
      <c r="S246" s="136"/>
    </row>
    <row r="247" spans="1:19" s="92" customFormat="1" ht="37" thickTop="1" x14ac:dyDescent="0.2">
      <c r="A247" s="259" t="s">
        <v>25</v>
      </c>
      <c r="B247" s="259" t="s">
        <v>54</v>
      </c>
      <c r="C247" s="61" t="s">
        <v>282</v>
      </c>
      <c r="D247" s="61" t="s">
        <v>65</v>
      </c>
      <c r="E247" s="66" t="s">
        <v>329</v>
      </c>
      <c r="F247" s="80" t="s">
        <v>171</v>
      </c>
      <c r="G247" s="95"/>
      <c r="H247" s="129" t="s">
        <v>657</v>
      </c>
      <c r="I247" s="4"/>
      <c r="J247" s="155" t="s">
        <v>25</v>
      </c>
      <c r="K247" s="155">
        <f t="shared" si="31"/>
        <v>0</v>
      </c>
      <c r="L247" s="155">
        <f t="shared" si="28"/>
        <v>0</v>
      </c>
      <c r="M247" s="155">
        <f t="shared" si="29"/>
        <v>0</v>
      </c>
      <c r="N247" s="155">
        <f t="shared" si="30"/>
        <v>0</v>
      </c>
      <c r="O247" s="157">
        <f t="shared" si="32"/>
        <v>0</v>
      </c>
      <c r="P247" s="157">
        <f t="shared" si="33"/>
        <v>0</v>
      </c>
      <c r="Q247" s="157">
        <f t="shared" si="34"/>
        <v>0</v>
      </c>
      <c r="R247" s="157">
        <f t="shared" si="35"/>
        <v>0</v>
      </c>
      <c r="S247" s="5"/>
    </row>
    <row r="248" spans="1:19" s="92" customFormat="1" ht="54" x14ac:dyDescent="0.2">
      <c r="A248" s="260"/>
      <c r="B248" s="260"/>
      <c r="C248" s="61" t="s">
        <v>283</v>
      </c>
      <c r="D248" s="61" t="s">
        <v>65</v>
      </c>
      <c r="E248" s="66" t="s">
        <v>374</v>
      </c>
      <c r="F248" s="80" t="s">
        <v>172</v>
      </c>
      <c r="G248" s="95"/>
      <c r="H248" s="130" t="s">
        <v>657</v>
      </c>
      <c r="I248" s="3"/>
      <c r="J248" s="156" t="s">
        <v>25</v>
      </c>
      <c r="K248" s="156">
        <f t="shared" si="31"/>
        <v>0</v>
      </c>
      <c r="L248" s="156">
        <f t="shared" si="28"/>
        <v>0</v>
      </c>
      <c r="M248" s="156">
        <f t="shared" si="29"/>
        <v>0</v>
      </c>
      <c r="N248" s="156">
        <f t="shared" si="30"/>
        <v>0</v>
      </c>
      <c r="O248" s="156">
        <f t="shared" si="32"/>
        <v>0</v>
      </c>
      <c r="P248" s="156">
        <f t="shared" si="33"/>
        <v>0</v>
      </c>
      <c r="Q248" s="156">
        <f t="shared" si="34"/>
        <v>0</v>
      </c>
      <c r="R248" s="156">
        <f t="shared" si="35"/>
        <v>0</v>
      </c>
      <c r="S248" s="6"/>
    </row>
    <row r="249" spans="1:19" s="92" customFormat="1" ht="54" x14ac:dyDescent="0.2">
      <c r="A249" s="260"/>
      <c r="B249" s="260"/>
      <c r="C249" s="61" t="s">
        <v>292</v>
      </c>
      <c r="D249" s="61" t="s">
        <v>66</v>
      </c>
      <c r="E249" s="86" t="s">
        <v>379</v>
      </c>
      <c r="F249" s="87" t="s">
        <v>533</v>
      </c>
      <c r="G249" s="95"/>
      <c r="H249" s="132" t="s">
        <v>658</v>
      </c>
      <c r="I249" s="9" t="s">
        <v>683</v>
      </c>
      <c r="J249" s="156" t="s">
        <v>25</v>
      </c>
      <c r="K249" s="156">
        <f t="shared" si="31"/>
        <v>0</v>
      </c>
      <c r="L249" s="156">
        <f t="shared" si="28"/>
        <v>1</v>
      </c>
      <c r="M249" s="156">
        <f t="shared" si="29"/>
        <v>0</v>
      </c>
      <c r="N249" s="156">
        <f t="shared" si="30"/>
        <v>0</v>
      </c>
      <c r="O249" s="156">
        <f t="shared" si="32"/>
        <v>0</v>
      </c>
      <c r="P249" s="156">
        <f t="shared" si="33"/>
        <v>0</v>
      </c>
      <c r="Q249" s="156">
        <f t="shared" si="34"/>
        <v>0</v>
      </c>
      <c r="R249" s="156">
        <f t="shared" si="35"/>
        <v>0</v>
      </c>
      <c r="S249" s="10"/>
    </row>
    <row r="250" spans="1:19" s="92" customFormat="1" ht="36" x14ac:dyDescent="0.2">
      <c r="A250" s="260"/>
      <c r="B250" s="260"/>
      <c r="C250" s="191" t="s">
        <v>572</v>
      </c>
      <c r="D250" s="192" t="s">
        <v>65</v>
      </c>
      <c r="E250" s="193" t="s">
        <v>537</v>
      </c>
      <c r="F250" s="87"/>
      <c r="G250" s="95"/>
      <c r="H250" s="132" t="s">
        <v>657</v>
      </c>
      <c r="I250" s="9"/>
      <c r="J250" s="156" t="s">
        <v>25</v>
      </c>
      <c r="K250" s="156">
        <f t="shared" si="31"/>
        <v>0</v>
      </c>
      <c r="L250" s="156">
        <f t="shared" si="28"/>
        <v>0</v>
      </c>
      <c r="M250" s="156">
        <f t="shared" si="29"/>
        <v>0</v>
      </c>
      <c r="N250" s="156">
        <f t="shared" si="30"/>
        <v>0</v>
      </c>
      <c r="O250" s="156">
        <f t="shared" si="32"/>
        <v>0</v>
      </c>
      <c r="P250" s="156">
        <f t="shared" si="33"/>
        <v>0</v>
      </c>
      <c r="Q250" s="156">
        <f t="shared" si="34"/>
        <v>0</v>
      </c>
      <c r="R250" s="156">
        <f t="shared" si="35"/>
        <v>0</v>
      </c>
      <c r="S250" s="10"/>
    </row>
    <row r="251" spans="1:19" s="92" customFormat="1" ht="36" x14ac:dyDescent="0.2">
      <c r="A251" s="260"/>
      <c r="B251" s="260"/>
      <c r="C251" s="194" t="s">
        <v>573</v>
      </c>
      <c r="D251" s="195" t="s">
        <v>66</v>
      </c>
      <c r="E251" s="196" t="s">
        <v>538</v>
      </c>
      <c r="F251" s="87"/>
      <c r="G251" s="95"/>
      <c r="H251" s="132" t="s">
        <v>657</v>
      </c>
      <c r="I251" s="9"/>
      <c r="J251" s="156" t="s">
        <v>25</v>
      </c>
      <c r="K251" s="156">
        <f t="shared" si="31"/>
        <v>0</v>
      </c>
      <c r="L251" s="156">
        <f t="shared" si="28"/>
        <v>0</v>
      </c>
      <c r="M251" s="156">
        <f t="shared" si="29"/>
        <v>0</v>
      </c>
      <c r="N251" s="156">
        <f t="shared" si="30"/>
        <v>0</v>
      </c>
      <c r="O251" s="156">
        <f t="shared" si="32"/>
        <v>0</v>
      </c>
      <c r="P251" s="156">
        <f t="shared" si="33"/>
        <v>0</v>
      </c>
      <c r="Q251" s="156">
        <f t="shared" si="34"/>
        <v>0</v>
      </c>
      <c r="R251" s="156">
        <f t="shared" si="35"/>
        <v>0</v>
      </c>
      <c r="S251" s="10"/>
    </row>
    <row r="252" spans="1:19" s="92" customFormat="1" ht="21" thickBot="1" x14ac:dyDescent="0.25">
      <c r="A252" s="260"/>
      <c r="B252" s="260"/>
      <c r="C252" s="61" t="s">
        <v>479</v>
      </c>
      <c r="D252" s="61" t="s">
        <v>390</v>
      </c>
      <c r="E252" s="86" t="s">
        <v>458</v>
      </c>
      <c r="F252" s="87"/>
      <c r="G252" s="95"/>
      <c r="H252" s="131" t="s">
        <v>657</v>
      </c>
      <c r="I252" s="7"/>
      <c r="J252" s="158" t="s">
        <v>25</v>
      </c>
      <c r="K252" s="158">
        <f t="shared" si="31"/>
        <v>0</v>
      </c>
      <c r="L252" s="158">
        <f t="shared" si="28"/>
        <v>0</v>
      </c>
      <c r="M252" s="158">
        <f t="shared" si="29"/>
        <v>0</v>
      </c>
      <c r="N252" s="158">
        <f t="shared" si="30"/>
        <v>0</v>
      </c>
      <c r="O252" s="158">
        <f t="shared" si="32"/>
        <v>0</v>
      </c>
      <c r="P252" s="158">
        <f t="shared" si="33"/>
        <v>0</v>
      </c>
      <c r="Q252" s="158">
        <f t="shared" si="34"/>
        <v>0</v>
      </c>
      <c r="R252" s="158">
        <f t="shared" si="35"/>
        <v>0</v>
      </c>
      <c r="S252" s="8"/>
    </row>
    <row r="253" spans="1:19" ht="18" thickTop="1" x14ac:dyDescent="0.2"/>
  </sheetData>
  <sheetProtection algorithmName="SHA-512" hashValue="7R0snTH2cvJmxbKeR5I0n7bvq0kV+EbbDXCms9XZEgm2SuDdXvwh7qbSM1273SgZCOsLp2wwtBzT4DVMafRETA==" saltValue="Xa2smyo7tET1bNNSptmST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5:H39 H58 H60:H72 H87 H123 H165:H168 H221:H222 H225:H226 H240:H241 H95:H119 H185:H220 H128:H131 H133:H135 H45:H52 H228:H238 H91:H92 H89 H152:H162 H78:H85 H243:H25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C45" sqref="C45"/>
    </sheetView>
  </sheetViews>
  <sheetFormatPr baseColWidth="10" defaultRowHeight="16" x14ac:dyDescent="0.2"/>
  <cols>
    <col min="1" max="1" width="14.83203125" style="91"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1" customWidth="1"/>
    <col min="8" max="8" width="20.6640625" style="91" customWidth="1"/>
    <col min="9" max="9" width="90.33203125" style="114" customWidth="1"/>
    <col min="10" max="16384" width="10.83203125" style="114"/>
  </cols>
  <sheetData>
    <row r="1" spans="1:9" ht="61" customHeight="1" x14ac:dyDescent="0.2">
      <c r="A1" s="43" t="s">
        <v>384</v>
      </c>
      <c r="B1" s="44" t="str">
        <f>IF(Introduction!B1&lt;&gt;"",Introduction!B1,"")</f>
        <v>Solar energy generation</v>
      </c>
      <c r="C1" s="116"/>
      <c r="D1" s="116"/>
      <c r="E1" s="116"/>
      <c r="F1" s="116"/>
      <c r="G1" s="117"/>
      <c r="H1" s="117"/>
      <c r="I1" s="116"/>
    </row>
    <row r="2" spans="1:9" x14ac:dyDescent="0.2">
      <c r="A2" s="117"/>
      <c r="B2" s="116"/>
      <c r="C2" s="116"/>
      <c r="D2" s="116"/>
      <c r="E2" s="116"/>
      <c r="F2" s="116"/>
      <c r="G2" s="117"/>
      <c r="H2" s="117"/>
      <c r="I2" s="116"/>
    </row>
    <row r="3" spans="1:9" ht="33" customHeight="1" x14ac:dyDescent="0.2">
      <c r="A3" s="274" t="s">
        <v>397</v>
      </c>
      <c r="B3" s="274"/>
      <c r="C3" s="274"/>
      <c r="D3" s="274"/>
      <c r="E3" s="274"/>
      <c r="F3" s="274"/>
      <c r="G3" s="274"/>
      <c r="H3" s="274"/>
      <c r="I3" s="274"/>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17" x14ac:dyDescent="0.2">
      <c r="A5" s="31" t="s">
        <v>402</v>
      </c>
      <c r="B5" s="119"/>
      <c r="C5" s="119"/>
      <c r="D5" s="119"/>
      <c r="E5" s="119"/>
      <c r="F5" s="119"/>
      <c r="G5" s="120"/>
      <c r="H5" s="120"/>
      <c r="I5" s="121"/>
    </row>
    <row r="6" spans="1:9" s="115" customFormat="1" ht="17" x14ac:dyDescent="0.2">
      <c r="A6" s="33" t="s">
        <v>403</v>
      </c>
      <c r="B6" s="119"/>
      <c r="C6" s="119"/>
      <c r="D6" s="119"/>
      <c r="E6" s="119"/>
      <c r="F6" s="119"/>
      <c r="G6" s="120"/>
      <c r="H6" s="122"/>
      <c r="I6" s="123"/>
    </row>
    <row r="7" spans="1:9" s="115" customFormat="1" ht="17" x14ac:dyDescent="0.2">
      <c r="A7" s="31" t="s">
        <v>404</v>
      </c>
      <c r="B7" s="119"/>
      <c r="C7" s="119"/>
      <c r="D7" s="119"/>
      <c r="E7" s="119"/>
      <c r="F7" s="119"/>
      <c r="G7" s="120"/>
      <c r="H7" s="120"/>
      <c r="I7" s="121"/>
    </row>
    <row r="8" spans="1:9" s="115" customFormat="1" ht="17" x14ac:dyDescent="0.2">
      <c r="A8" s="33" t="s">
        <v>405</v>
      </c>
      <c r="B8" s="119"/>
      <c r="C8" s="119"/>
      <c r="D8" s="119"/>
      <c r="E8" s="119"/>
      <c r="F8" s="119"/>
      <c r="G8" s="120"/>
      <c r="H8" s="120"/>
      <c r="I8" s="121"/>
    </row>
    <row r="9" spans="1:9" s="115" customFormat="1" ht="17" x14ac:dyDescent="0.2">
      <c r="A9" s="31" t="s">
        <v>406</v>
      </c>
      <c r="B9" s="119"/>
      <c r="C9" s="119"/>
      <c r="D9" s="119"/>
      <c r="E9" s="119"/>
      <c r="F9" s="119"/>
      <c r="G9" s="120"/>
      <c r="H9" s="120"/>
      <c r="I9" s="121"/>
    </row>
    <row r="10" spans="1:9" s="115" customFormat="1" ht="17" x14ac:dyDescent="0.2">
      <c r="A10" s="33" t="s">
        <v>407</v>
      </c>
      <c r="B10" s="119"/>
      <c r="C10" s="119"/>
      <c r="D10" s="119"/>
      <c r="E10" s="119"/>
      <c r="F10" s="119"/>
      <c r="G10" s="120"/>
      <c r="H10" s="120"/>
      <c r="I10" s="121"/>
    </row>
    <row r="11" spans="1:9" s="115" customFormat="1" ht="17" x14ac:dyDescent="0.2">
      <c r="A11" s="31" t="s">
        <v>408</v>
      </c>
      <c r="B11" s="119"/>
      <c r="C11" s="119"/>
      <c r="D11" s="119"/>
      <c r="E11" s="119"/>
      <c r="F11" s="119"/>
      <c r="G11" s="120"/>
      <c r="H11" s="120"/>
      <c r="I11" s="121"/>
    </row>
    <row r="12" spans="1:9" s="115" customFormat="1" ht="17" x14ac:dyDescent="0.2">
      <c r="A12" s="33" t="s">
        <v>409</v>
      </c>
      <c r="B12" s="119"/>
      <c r="C12" s="119"/>
      <c r="D12" s="119"/>
      <c r="E12" s="119"/>
      <c r="F12" s="119"/>
      <c r="G12" s="120"/>
      <c r="H12" s="120"/>
      <c r="I12" s="121"/>
    </row>
    <row r="13" spans="1:9" s="115" customFormat="1" ht="17" x14ac:dyDescent="0.2">
      <c r="A13" s="31" t="s">
        <v>410</v>
      </c>
      <c r="B13" s="119"/>
      <c r="C13" s="119"/>
      <c r="D13" s="119"/>
      <c r="E13" s="119"/>
      <c r="F13" s="119"/>
      <c r="G13" s="120"/>
      <c r="H13" s="120"/>
      <c r="I13" s="121"/>
    </row>
    <row r="14" spans="1:9" s="115" customFormat="1" ht="17" x14ac:dyDescent="0.2">
      <c r="A14" s="33" t="s">
        <v>411</v>
      </c>
      <c r="B14" s="119"/>
      <c r="C14" s="119"/>
      <c r="D14" s="119"/>
      <c r="E14" s="119"/>
      <c r="F14" s="119"/>
      <c r="G14" s="120"/>
      <c r="H14" s="120"/>
      <c r="I14" s="121"/>
    </row>
    <row r="15" spans="1:9" s="115" customFormat="1" ht="17" x14ac:dyDescent="0.2">
      <c r="A15" s="31" t="s">
        <v>412</v>
      </c>
      <c r="B15" s="119"/>
      <c r="C15" s="119"/>
      <c r="D15" s="119"/>
      <c r="E15" s="119"/>
      <c r="F15" s="119"/>
      <c r="G15" s="120"/>
      <c r="H15" s="120"/>
      <c r="I15" s="121"/>
    </row>
    <row r="16" spans="1:9" s="115" customFormat="1" ht="17" x14ac:dyDescent="0.2">
      <c r="A16" s="33" t="s">
        <v>413</v>
      </c>
      <c r="B16" s="119"/>
      <c r="C16" s="119"/>
      <c r="D16" s="119"/>
      <c r="E16" s="119"/>
      <c r="F16" s="119"/>
      <c r="G16" s="120"/>
      <c r="H16" s="120"/>
      <c r="I16" s="121"/>
    </row>
    <row r="17" spans="1:9" s="115" customFormat="1" ht="17" x14ac:dyDescent="0.2">
      <c r="A17" s="31" t="s">
        <v>414</v>
      </c>
      <c r="B17" s="119"/>
      <c r="C17" s="119"/>
      <c r="D17" s="119"/>
      <c r="E17" s="119"/>
      <c r="F17" s="119"/>
      <c r="G17" s="120"/>
      <c r="H17" s="120"/>
      <c r="I17" s="121"/>
    </row>
    <row r="18" spans="1:9" s="115" customFormat="1" ht="17" x14ac:dyDescent="0.2">
      <c r="A18" s="33" t="s">
        <v>415</v>
      </c>
      <c r="B18" s="119"/>
      <c r="C18" s="119"/>
      <c r="D18" s="119"/>
      <c r="E18" s="119"/>
      <c r="F18" s="119"/>
      <c r="G18" s="120"/>
      <c r="H18" s="120"/>
      <c r="I18" s="121"/>
    </row>
    <row r="19" spans="1:9" s="115" customFormat="1" ht="17" x14ac:dyDescent="0.2">
      <c r="A19" s="31" t="s">
        <v>416</v>
      </c>
      <c r="B19" s="119"/>
      <c r="C19" s="119"/>
      <c r="D19" s="119"/>
      <c r="E19" s="119"/>
      <c r="F19" s="119"/>
      <c r="G19" s="120"/>
      <c r="H19" s="120"/>
      <c r="I19" s="121"/>
    </row>
    <row r="20" spans="1:9" s="115" customFormat="1" ht="17" x14ac:dyDescent="0.2">
      <c r="A20" s="33" t="s">
        <v>417</v>
      </c>
      <c r="B20" s="119"/>
      <c r="C20" s="119"/>
      <c r="D20" s="119"/>
      <c r="E20" s="119"/>
      <c r="F20" s="119"/>
      <c r="G20" s="120"/>
      <c r="H20" s="120"/>
      <c r="I20" s="121"/>
    </row>
    <row r="21" spans="1:9" s="115" customFormat="1" ht="17" x14ac:dyDescent="0.2">
      <c r="A21" s="31" t="s">
        <v>418</v>
      </c>
      <c r="B21" s="119"/>
      <c r="C21" s="119"/>
      <c r="D21" s="119"/>
      <c r="E21" s="119"/>
      <c r="F21" s="119"/>
      <c r="G21" s="120"/>
      <c r="H21" s="120"/>
      <c r="I21" s="121"/>
    </row>
    <row r="22" spans="1:9" s="115" customFormat="1" ht="17" x14ac:dyDescent="0.2">
      <c r="A22" s="33" t="s">
        <v>419</v>
      </c>
      <c r="B22" s="119"/>
      <c r="C22" s="119"/>
      <c r="D22" s="119"/>
      <c r="E22" s="119"/>
      <c r="F22" s="119"/>
      <c r="G22" s="120"/>
      <c r="H22" s="120"/>
      <c r="I22" s="121"/>
    </row>
    <row r="23" spans="1:9" s="115" customFormat="1" ht="17" x14ac:dyDescent="0.2">
      <c r="A23" s="31" t="s">
        <v>420</v>
      </c>
      <c r="B23" s="119"/>
      <c r="C23" s="119"/>
      <c r="D23" s="119"/>
      <c r="E23" s="119"/>
      <c r="F23" s="119"/>
      <c r="G23" s="120"/>
      <c r="H23" s="120"/>
      <c r="I23" s="121"/>
    </row>
    <row r="24" spans="1:9" s="115" customFormat="1" ht="17" x14ac:dyDescent="0.2">
      <c r="A24" s="33" t="s">
        <v>421</v>
      </c>
      <c r="B24" s="119"/>
      <c r="C24" s="119"/>
      <c r="D24" s="119"/>
      <c r="E24" s="119"/>
      <c r="F24" s="119"/>
      <c r="G24" s="120"/>
      <c r="H24" s="120"/>
      <c r="I24" s="121"/>
    </row>
    <row r="25" spans="1:9" s="115" customFormat="1" ht="17" x14ac:dyDescent="0.2">
      <c r="A25" s="31" t="s">
        <v>422</v>
      </c>
      <c r="B25" s="119"/>
      <c r="C25" s="119"/>
      <c r="D25" s="119"/>
      <c r="E25" s="119"/>
      <c r="F25" s="119"/>
      <c r="G25" s="120"/>
      <c r="H25" s="120"/>
      <c r="I25" s="121"/>
    </row>
    <row r="26" spans="1:9" s="115" customFormat="1" ht="17" x14ac:dyDescent="0.2">
      <c r="A26" s="33" t="s">
        <v>423</v>
      </c>
      <c r="B26" s="119"/>
      <c r="C26" s="119"/>
      <c r="D26" s="119"/>
      <c r="E26" s="119"/>
      <c r="F26" s="119"/>
      <c r="G26" s="120"/>
      <c r="H26" s="120"/>
      <c r="I26" s="121"/>
    </row>
    <row r="27" spans="1:9" s="115" customFormat="1" ht="17" x14ac:dyDescent="0.2">
      <c r="A27" s="31" t="s">
        <v>424</v>
      </c>
      <c r="B27" s="119"/>
      <c r="C27" s="119"/>
      <c r="D27" s="119"/>
      <c r="E27" s="119"/>
      <c r="F27" s="119"/>
      <c r="G27" s="120"/>
      <c r="H27" s="120"/>
      <c r="I27" s="121"/>
    </row>
    <row r="28" spans="1:9" s="115" customFormat="1" ht="17" x14ac:dyDescent="0.2">
      <c r="A28" s="33" t="s">
        <v>425</v>
      </c>
      <c r="B28" s="119"/>
      <c r="C28" s="119"/>
      <c r="D28" s="119"/>
      <c r="E28" s="119"/>
      <c r="F28" s="119"/>
      <c r="G28" s="120"/>
      <c r="H28" s="120"/>
      <c r="I28" s="121"/>
    </row>
    <row r="29" spans="1:9" s="115" customFormat="1" ht="17" x14ac:dyDescent="0.2">
      <c r="A29" s="31" t="s">
        <v>426</v>
      </c>
      <c r="B29" s="119"/>
      <c r="C29" s="119"/>
      <c r="D29" s="119"/>
      <c r="E29" s="119"/>
      <c r="F29" s="119"/>
      <c r="G29" s="120"/>
      <c r="H29" s="120"/>
      <c r="I29" s="121"/>
    </row>
    <row r="30" spans="1:9" s="115" customFormat="1" ht="17" x14ac:dyDescent="0.2">
      <c r="A30" s="33" t="s">
        <v>427</v>
      </c>
      <c r="B30" s="119"/>
      <c r="C30" s="119"/>
      <c r="D30" s="119"/>
      <c r="E30" s="119"/>
      <c r="F30" s="119"/>
      <c r="G30" s="120"/>
      <c r="H30" s="120"/>
      <c r="I30" s="121"/>
    </row>
    <row r="31" spans="1:9" s="115" customFormat="1" ht="17" x14ac:dyDescent="0.2">
      <c r="A31" s="31" t="s">
        <v>428</v>
      </c>
      <c r="B31" s="119"/>
      <c r="C31" s="119"/>
      <c r="D31" s="119"/>
      <c r="E31" s="119"/>
      <c r="F31" s="119"/>
      <c r="G31" s="120"/>
      <c r="H31" s="120"/>
      <c r="I31" s="121"/>
    </row>
    <row r="32" spans="1:9" s="115" customFormat="1" ht="17" x14ac:dyDescent="0.2">
      <c r="A32" s="33" t="s">
        <v>429</v>
      </c>
      <c r="B32" s="119"/>
      <c r="C32" s="119"/>
      <c r="D32" s="119"/>
      <c r="E32" s="119"/>
      <c r="F32" s="119"/>
      <c r="G32" s="120"/>
      <c r="H32" s="120"/>
      <c r="I32" s="121"/>
    </row>
    <row r="33" spans="1:9" s="115" customFormat="1" ht="17" x14ac:dyDescent="0.2">
      <c r="A33" s="31" t="s">
        <v>430</v>
      </c>
      <c r="B33" s="119"/>
      <c r="C33" s="119"/>
      <c r="D33" s="119"/>
      <c r="E33" s="119"/>
      <c r="F33" s="119"/>
      <c r="G33" s="120"/>
      <c r="H33" s="120"/>
      <c r="I33" s="121"/>
    </row>
    <row r="34" spans="1:9" s="115" customFormat="1" ht="17" x14ac:dyDescent="0.2">
      <c r="A34" s="33" t="s">
        <v>431</v>
      </c>
      <c r="B34" s="119"/>
      <c r="C34" s="119"/>
      <c r="D34" s="119"/>
      <c r="E34" s="119"/>
      <c r="F34" s="119"/>
      <c r="G34" s="120"/>
      <c r="H34" s="120"/>
      <c r="I34" s="121"/>
    </row>
    <row r="35" spans="1:9" x14ac:dyDescent="0.2">
      <c r="A35" s="17" t="s">
        <v>432</v>
      </c>
      <c r="B35" s="119"/>
      <c r="C35" s="121"/>
      <c r="D35" s="121"/>
      <c r="E35" s="121"/>
      <c r="F35" s="121"/>
      <c r="G35" s="124"/>
      <c r="H35" s="124"/>
      <c r="I35" s="121"/>
    </row>
    <row r="36" spans="1:9" x14ac:dyDescent="0.2">
      <c r="A36" s="20" t="s">
        <v>433</v>
      </c>
      <c r="B36" s="119"/>
      <c r="C36" s="121"/>
      <c r="D36" s="121"/>
      <c r="E36" s="121"/>
      <c r="F36" s="121"/>
      <c r="G36" s="124"/>
      <c r="H36" s="124"/>
      <c r="I36" s="121"/>
    </row>
    <row r="37" spans="1:9" x14ac:dyDescent="0.2">
      <c r="A37" s="17" t="s">
        <v>434</v>
      </c>
      <c r="B37" s="119"/>
      <c r="C37" s="121"/>
      <c r="D37" s="121"/>
      <c r="E37" s="121"/>
      <c r="F37" s="121"/>
      <c r="G37" s="124"/>
      <c r="H37" s="124"/>
      <c r="I37" s="121"/>
    </row>
    <row r="38" spans="1:9" x14ac:dyDescent="0.2">
      <c r="A38" s="20" t="s">
        <v>435</v>
      </c>
      <c r="B38" s="119"/>
      <c r="C38" s="121"/>
      <c r="D38" s="121"/>
      <c r="E38" s="121"/>
      <c r="F38" s="121"/>
      <c r="G38" s="124"/>
      <c r="H38" s="124"/>
      <c r="I38" s="121"/>
    </row>
    <row r="39" spans="1:9" x14ac:dyDescent="0.2">
      <c r="A39" s="17" t="s">
        <v>436</v>
      </c>
      <c r="B39" s="119"/>
      <c r="C39" s="121"/>
      <c r="D39" s="121"/>
      <c r="E39" s="121"/>
      <c r="F39" s="121"/>
      <c r="G39" s="124"/>
      <c r="H39" s="124"/>
      <c r="I39" s="121"/>
    </row>
    <row r="40" spans="1:9" x14ac:dyDescent="0.2">
      <c r="A40" s="20" t="s">
        <v>437</v>
      </c>
      <c r="B40" s="119"/>
      <c r="C40" s="121"/>
      <c r="D40" s="121"/>
      <c r="E40" s="121"/>
      <c r="F40" s="121"/>
      <c r="G40" s="124"/>
      <c r="H40" s="124"/>
      <c r="I40" s="121"/>
    </row>
    <row r="41" spans="1:9" x14ac:dyDescent="0.2">
      <c r="A41" s="17" t="s">
        <v>438</v>
      </c>
      <c r="B41" s="119"/>
      <c r="C41" s="121"/>
      <c r="D41" s="121"/>
      <c r="E41" s="121"/>
      <c r="F41" s="121"/>
      <c r="G41" s="124"/>
      <c r="H41" s="124"/>
      <c r="I41" s="121"/>
    </row>
    <row r="42" spans="1:9" x14ac:dyDescent="0.2">
      <c r="A42" s="20" t="s">
        <v>439</v>
      </c>
      <c r="B42" s="119"/>
      <c r="C42" s="121"/>
      <c r="D42" s="121"/>
      <c r="E42" s="121"/>
      <c r="F42" s="121"/>
      <c r="G42" s="124"/>
      <c r="H42" s="124"/>
      <c r="I42" s="121"/>
    </row>
    <row r="43" spans="1:9" x14ac:dyDescent="0.2">
      <c r="A43" s="17" t="s">
        <v>440</v>
      </c>
      <c r="B43" s="119"/>
      <c r="C43" s="121"/>
      <c r="D43" s="121"/>
      <c r="E43" s="121"/>
      <c r="F43" s="121"/>
      <c r="G43" s="124"/>
      <c r="H43" s="124"/>
      <c r="I43" s="121"/>
    </row>
    <row r="44" spans="1:9" x14ac:dyDescent="0.2">
      <c r="A44" s="20" t="s">
        <v>441</v>
      </c>
      <c r="B44" s="119"/>
      <c r="C44" s="121"/>
      <c r="D44" s="121"/>
      <c r="E44" s="121"/>
      <c r="F44" s="121"/>
      <c r="G44" s="121"/>
      <c r="H44" s="121"/>
      <c r="I44" s="121"/>
    </row>
    <row r="45" spans="1:9" x14ac:dyDescent="0.2">
      <c r="A45" s="178" t="s">
        <v>495</v>
      </c>
      <c r="B45" s="119"/>
      <c r="C45" s="121"/>
      <c r="D45" s="121"/>
      <c r="E45" s="121"/>
      <c r="F45" s="121"/>
      <c r="G45" s="121"/>
      <c r="H45" s="121"/>
      <c r="I45" s="121"/>
    </row>
    <row r="46" spans="1:9" x14ac:dyDescent="0.2">
      <c r="A46" s="177" t="s">
        <v>496</v>
      </c>
      <c r="B46" s="119"/>
      <c r="C46" s="121"/>
      <c r="D46" s="121"/>
      <c r="E46" s="121"/>
      <c r="F46" s="121"/>
      <c r="G46" s="121"/>
      <c r="H46" s="121"/>
      <c r="I46" s="121"/>
    </row>
    <row r="47" spans="1:9" x14ac:dyDescent="0.2">
      <c r="A47" s="178" t="s">
        <v>497</v>
      </c>
      <c r="B47" s="119"/>
      <c r="C47" s="121"/>
      <c r="D47" s="121"/>
      <c r="E47" s="121"/>
      <c r="F47" s="121"/>
      <c r="G47" s="121"/>
      <c r="H47" s="121"/>
      <c r="I47" s="121"/>
    </row>
    <row r="48" spans="1:9" x14ac:dyDescent="0.2">
      <c r="A48" s="177" t="s">
        <v>498</v>
      </c>
      <c r="B48" s="119"/>
      <c r="C48" s="121"/>
      <c r="D48" s="121"/>
      <c r="E48" s="121"/>
      <c r="F48" s="121"/>
      <c r="G48" s="121"/>
      <c r="H48" s="121"/>
      <c r="I48" s="121"/>
    </row>
    <row r="49" spans="1:9" x14ac:dyDescent="0.2">
      <c r="A49" s="178" t="s">
        <v>499</v>
      </c>
      <c r="B49" s="119"/>
      <c r="C49" s="121"/>
      <c r="D49" s="121"/>
      <c r="E49" s="121"/>
      <c r="F49" s="121"/>
      <c r="G49" s="121"/>
      <c r="H49" s="121"/>
      <c r="I49" s="121"/>
    </row>
    <row r="50" spans="1:9" x14ac:dyDescent="0.2">
      <c r="A50" s="177" t="s">
        <v>500</v>
      </c>
      <c r="B50" s="119"/>
      <c r="C50" s="121"/>
      <c r="D50" s="121"/>
      <c r="E50" s="121"/>
      <c r="F50" s="121"/>
      <c r="G50" s="121"/>
      <c r="H50" s="121"/>
      <c r="I50" s="121"/>
    </row>
    <row r="51" spans="1:9" x14ac:dyDescent="0.2">
      <c r="A51" s="178" t="s">
        <v>501</v>
      </c>
      <c r="B51" s="119"/>
      <c r="C51" s="121"/>
      <c r="D51" s="121"/>
      <c r="E51" s="121"/>
      <c r="F51" s="121"/>
      <c r="G51" s="121"/>
      <c r="H51" s="121"/>
      <c r="I51" s="121"/>
    </row>
    <row r="52" spans="1:9" x14ac:dyDescent="0.2">
      <c r="A52" s="177" t="s">
        <v>502</v>
      </c>
      <c r="B52" s="119"/>
      <c r="C52" s="121"/>
      <c r="D52" s="121"/>
      <c r="E52" s="121"/>
      <c r="F52" s="121"/>
      <c r="G52" s="121"/>
      <c r="H52" s="121"/>
      <c r="I52" s="121"/>
    </row>
    <row r="53" spans="1:9" x14ac:dyDescent="0.2">
      <c r="A53" s="178" t="s">
        <v>503</v>
      </c>
      <c r="B53" s="119"/>
      <c r="C53" s="121"/>
      <c r="D53" s="121"/>
      <c r="E53" s="121"/>
      <c r="F53" s="121"/>
      <c r="G53" s="121"/>
      <c r="H53" s="121"/>
      <c r="I53" s="121"/>
    </row>
    <row r="54" spans="1:9" x14ac:dyDescent="0.2">
      <c r="A54" s="177" t="s">
        <v>504</v>
      </c>
      <c r="B54" s="119"/>
      <c r="C54" s="121"/>
      <c r="D54" s="121"/>
      <c r="E54" s="121"/>
      <c r="F54" s="121"/>
      <c r="G54" s="121"/>
      <c r="H54" s="121"/>
      <c r="I54" s="121"/>
    </row>
    <row r="55" spans="1:9" x14ac:dyDescent="0.2">
      <c r="A55" s="178" t="s">
        <v>505</v>
      </c>
      <c r="B55" s="119"/>
      <c r="C55" s="121"/>
      <c r="D55" s="121"/>
      <c r="E55" s="121"/>
      <c r="F55" s="121"/>
      <c r="G55" s="121"/>
      <c r="H55" s="121"/>
      <c r="I55" s="121"/>
    </row>
    <row r="56" spans="1:9" x14ac:dyDescent="0.2">
      <c r="A56" s="177" t="s">
        <v>506</v>
      </c>
      <c r="B56" s="119"/>
      <c r="C56" s="121"/>
      <c r="D56" s="121"/>
      <c r="E56" s="121"/>
      <c r="F56" s="121"/>
      <c r="G56" s="121"/>
      <c r="H56" s="121"/>
      <c r="I56" s="121"/>
    </row>
    <row r="57" spans="1:9" x14ac:dyDescent="0.2">
      <c r="A57" s="178" t="s">
        <v>507</v>
      </c>
      <c r="B57" s="119"/>
      <c r="C57" s="121"/>
      <c r="D57" s="121"/>
      <c r="E57" s="121"/>
      <c r="F57" s="121"/>
      <c r="G57" s="121"/>
      <c r="H57" s="121"/>
      <c r="I57" s="121"/>
    </row>
    <row r="58" spans="1:9" x14ac:dyDescent="0.2">
      <c r="A58" s="177" t="s">
        <v>508</v>
      </c>
      <c r="B58" s="119"/>
      <c r="C58" s="121"/>
      <c r="D58" s="121"/>
      <c r="E58" s="121"/>
      <c r="F58" s="121"/>
      <c r="G58" s="121"/>
      <c r="H58" s="121"/>
      <c r="I58" s="121"/>
    </row>
    <row r="59" spans="1:9" x14ac:dyDescent="0.2">
      <c r="A59" s="178" t="s">
        <v>509</v>
      </c>
      <c r="B59" s="119"/>
      <c r="C59" s="121"/>
      <c r="D59" s="121"/>
      <c r="E59" s="121"/>
      <c r="F59" s="121"/>
      <c r="G59" s="121"/>
      <c r="H59" s="121"/>
      <c r="I59" s="121"/>
    </row>
    <row r="60" spans="1:9" x14ac:dyDescent="0.2">
      <c r="A60" s="177" t="s">
        <v>510</v>
      </c>
      <c r="B60" s="119"/>
      <c r="C60" s="121"/>
      <c r="D60" s="121"/>
      <c r="E60" s="121"/>
      <c r="F60" s="121"/>
      <c r="G60" s="121"/>
      <c r="H60" s="121"/>
      <c r="I60" s="121"/>
    </row>
    <row r="61" spans="1:9" x14ac:dyDescent="0.2">
      <c r="A61" s="178" t="s">
        <v>511</v>
      </c>
      <c r="B61" s="119"/>
      <c r="C61" s="121"/>
      <c r="D61" s="121"/>
      <c r="E61" s="121"/>
      <c r="F61" s="121"/>
      <c r="G61" s="121"/>
      <c r="H61" s="121"/>
      <c r="I61" s="121"/>
    </row>
    <row r="62" spans="1:9" x14ac:dyDescent="0.2">
      <c r="A62" s="177" t="s">
        <v>512</v>
      </c>
      <c r="B62" s="119"/>
      <c r="C62" s="121"/>
      <c r="D62" s="121"/>
      <c r="E62" s="121"/>
      <c r="F62" s="121"/>
      <c r="G62" s="121"/>
      <c r="H62" s="121"/>
      <c r="I62" s="121"/>
    </row>
    <row r="63" spans="1:9" x14ac:dyDescent="0.2">
      <c r="A63" s="178" t="s">
        <v>513</v>
      </c>
      <c r="B63" s="119"/>
      <c r="C63" s="121"/>
      <c r="D63" s="121"/>
      <c r="E63" s="121"/>
      <c r="F63" s="121"/>
      <c r="G63" s="121"/>
      <c r="H63" s="121"/>
      <c r="I63" s="121"/>
    </row>
    <row r="64" spans="1:9" x14ac:dyDescent="0.2">
      <c r="A64" s="177" t="s">
        <v>514</v>
      </c>
      <c r="B64" s="119"/>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3" t="s">
        <v>384</v>
      </c>
      <c r="B1" s="44" t="str">
        <f>IF(Introduction!B1&lt;&gt;"",Introduction!B1,"")</f>
        <v>Solar energy generation</v>
      </c>
    </row>
    <row r="3" spans="1:10" s="146" customFormat="1" ht="31" customHeight="1" x14ac:dyDescent="0.2">
      <c r="A3" s="278" t="s">
        <v>87</v>
      </c>
      <c r="B3" s="279"/>
      <c r="C3" s="279"/>
      <c r="D3" s="279"/>
      <c r="E3" s="279"/>
      <c r="F3" s="279"/>
      <c r="G3" s="279"/>
      <c r="H3" s="279"/>
      <c r="I3" s="279"/>
      <c r="J3" s="279"/>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1"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1"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6" t="s">
        <v>1</v>
      </c>
      <c r="B6" s="153" t="s">
        <v>60</v>
      </c>
      <c r="C6" s="229">
        <f>SUMIF('Goal Risk Assessment'!$J$5:$J$252,$A6,'Goal Risk Assessment'!K$5:K$252)</f>
        <v>0</v>
      </c>
      <c r="D6" s="229">
        <f>SUMIF('Goal Risk Assessment'!$J$5:$J$252,$A6,'Goal Risk Assessment'!L$5:L$252)</f>
        <v>1</v>
      </c>
      <c r="E6" s="229">
        <f>SUMIF('Goal Risk Assessment'!$J$5:$J$252,$A6,'Goal Risk Assessment'!M$5:M$252)</f>
        <v>0</v>
      </c>
      <c r="F6" s="229">
        <f>SUMIF('Goal Risk Assessment'!$J$5:$J$252,$A6,'Goal Risk Assessment'!O$5:O$252)</f>
        <v>0</v>
      </c>
      <c r="G6" s="229">
        <f>SUMIF('Goal Risk Assessment'!$J$5:$J$252,$A6,'Goal Risk Assessment'!P$5:P$252)</f>
        <v>0</v>
      </c>
      <c r="H6" s="229">
        <f>SUMIF('Goal Risk Assessment'!$J$5:$J$252,$A6,'Goal Risk Assessment'!Q$5:Q$252)</f>
        <v>0</v>
      </c>
      <c r="I6" s="229">
        <f>SUMIF('Goal Risk Assessment'!$J$5:$J$252,$A6,'Goal Risk Assessment'!R$5:R$252)</f>
        <v>0</v>
      </c>
      <c r="J6" s="61"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1"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1" t="str">
        <f t="shared" si="0"/>
        <v>Unlikely</v>
      </c>
    </row>
    <row r="8" spans="1:10" ht="22" customHeight="1" x14ac:dyDescent="0.2">
      <c r="A8" s="56" t="s">
        <v>3</v>
      </c>
      <c r="B8" s="153" t="s">
        <v>4</v>
      </c>
      <c r="C8" s="230">
        <f>SUMIF('Goal Risk Assessment'!$J$5:$J$252,$A8,'Goal Risk Assessment'!K$5:K$252)</f>
        <v>1</v>
      </c>
      <c r="D8" s="230">
        <f>SUMIF('Goal Risk Assessment'!$J$5:$J$252,$A8,'Goal Risk Assessment'!L$5:L$252)</f>
        <v>0</v>
      </c>
      <c r="E8" s="230">
        <f>SUMIF('Goal Risk Assessment'!$J$5:$J$252,$A8,'Goal Risk Assessment'!M$5:M$252)</f>
        <v>0</v>
      </c>
      <c r="F8" s="230">
        <f>SUMIF('Goal Risk Assessment'!$J$5:$J$252,$A8,'Goal Risk Assessment'!O$5:O$252)</f>
        <v>0</v>
      </c>
      <c r="G8" s="230">
        <f>SUMIF('Goal Risk Assessment'!$J$5:$J$252,$A8,'Goal Risk Assessment'!P$5:P$252)</f>
        <v>0</v>
      </c>
      <c r="H8" s="230">
        <f>SUMIF('Goal Risk Assessment'!$J$5:$J$252,$A8,'Goal Risk Assessment'!Q$5:Q$252)</f>
        <v>0</v>
      </c>
      <c r="I8" s="230">
        <f>SUMIF('Goal Risk Assessment'!$J$5:$J$252,$A8,'Goal Risk Assessment'!R$5:R$252)</f>
        <v>0</v>
      </c>
      <c r="J8" s="61" t="str">
        <f t="shared" si="0"/>
        <v>High</v>
      </c>
    </row>
    <row r="9" spans="1:10" ht="22" customHeight="1" x14ac:dyDescent="0.2">
      <c r="A9" s="61" t="s">
        <v>5</v>
      </c>
      <c r="B9" s="151" t="s">
        <v>76</v>
      </c>
      <c r="C9" s="152">
        <f>SUMIF('Goal Risk Assessment'!$J$5:$J$252,$A9,'Goal Risk Assessment'!K$5:K$252)</f>
        <v>0</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1" t="str">
        <f t="shared" si="0"/>
        <v>Moderate</v>
      </c>
    </row>
    <row r="10" spans="1:10" ht="22" customHeight="1" x14ac:dyDescent="0.2">
      <c r="A10" s="56" t="s">
        <v>6</v>
      </c>
      <c r="B10" s="153" t="s">
        <v>7</v>
      </c>
      <c r="C10" s="230">
        <f>SUMIF('Goal Risk Assessment'!$J$5:$J$252,$A10,'Goal Risk Assessment'!K$5:K$252)</f>
        <v>0</v>
      </c>
      <c r="D10" s="230">
        <f>SUMIF('Goal Risk Assessment'!$J$5:$J$252,$A10,'Goal Risk Assessment'!L$5:L$252)</f>
        <v>0</v>
      </c>
      <c r="E10" s="230">
        <f>SUMIF('Goal Risk Assessment'!$J$5:$J$252,$A10,'Goal Risk Assessment'!M$5:M$252)</f>
        <v>0</v>
      </c>
      <c r="F10" s="230">
        <f>SUMIF('Goal Risk Assessment'!$J$5:$J$252,$A10,'Goal Risk Assessment'!O$5:O$252)</f>
        <v>0</v>
      </c>
      <c r="G10" s="230">
        <f>SUMIF('Goal Risk Assessment'!$J$5:$J$252,$A10,'Goal Risk Assessment'!P$5:P$252)</f>
        <v>0</v>
      </c>
      <c r="H10" s="230">
        <f>SUMIF('Goal Risk Assessment'!$J$5:$J$252,$A10,'Goal Risk Assessment'!Q$5:Q$252)</f>
        <v>0</v>
      </c>
      <c r="I10" s="230">
        <f>SUMIF('Goal Risk Assessment'!$J$5:$J$252,$A10,'Goal Risk Assessment'!R$5:R$252)</f>
        <v>0</v>
      </c>
      <c r="J10" s="61" t="str">
        <f t="shared" si="0"/>
        <v>Moderate</v>
      </c>
    </row>
    <row r="11" spans="1:10" ht="22" customHeight="1" x14ac:dyDescent="0.2">
      <c r="A11" s="61"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1" t="str">
        <f t="shared" si="0"/>
        <v>Moderate</v>
      </c>
    </row>
    <row r="12" spans="1:10" ht="22" customHeight="1" x14ac:dyDescent="0.2">
      <c r="A12" s="56" t="s">
        <v>9</v>
      </c>
      <c r="B12" s="153" t="s">
        <v>78</v>
      </c>
      <c r="C12" s="230">
        <f>SUMIF('Goal Risk Assessment'!$J$5:$J$252,$A12,'Goal Risk Assessment'!K$5:K$252)</f>
        <v>2</v>
      </c>
      <c r="D12" s="230">
        <f>SUMIF('Goal Risk Assessment'!$J$5:$J$252,$A12,'Goal Risk Assessment'!L$5:L$252)</f>
        <v>0</v>
      </c>
      <c r="E12" s="230">
        <f>SUMIF('Goal Risk Assessment'!$J$5:$J$252,$A12,'Goal Risk Assessment'!M$5:M$252)</f>
        <v>0</v>
      </c>
      <c r="F12" s="230">
        <f>SUMIF('Goal Risk Assessment'!$J$5:$J$252,$A12,'Goal Risk Assessment'!O$5:O$252)</f>
        <v>0</v>
      </c>
      <c r="G12" s="230">
        <f>SUMIF('Goal Risk Assessment'!$J$5:$J$252,$A12,'Goal Risk Assessment'!P$5:P$252)</f>
        <v>0</v>
      </c>
      <c r="H12" s="230">
        <f>SUMIF('Goal Risk Assessment'!$J$5:$J$252,$A12,'Goal Risk Assessment'!Q$5:Q$252)</f>
        <v>0</v>
      </c>
      <c r="I12" s="230">
        <f>SUMIF('Goal Risk Assessment'!$J$5:$J$252,$A12,'Goal Risk Assessment'!R$5:R$252)</f>
        <v>0</v>
      </c>
      <c r="J12" s="61" t="str">
        <f t="shared" si="0"/>
        <v>High</v>
      </c>
    </row>
    <row r="13" spans="1:10" ht="22" customHeight="1" x14ac:dyDescent="0.2">
      <c r="A13" s="61" t="s">
        <v>10</v>
      </c>
      <c r="B13" s="151" t="s">
        <v>75</v>
      </c>
      <c r="C13" s="152">
        <f>SUMIF('Goal Risk Assessment'!$J$5:$J$252,$A13,'Goal Risk Assessment'!K$5:K$252)</f>
        <v>2</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1" t="str">
        <f t="shared" si="0"/>
        <v>High</v>
      </c>
    </row>
    <row r="14" spans="1:10" ht="22" customHeight="1" x14ac:dyDescent="0.2">
      <c r="A14" s="56" t="s">
        <v>11</v>
      </c>
      <c r="B14" s="153" t="s">
        <v>74</v>
      </c>
      <c r="C14" s="230">
        <f>SUMIF('Goal Risk Assessment'!$J$5:$J$252,$A14,'Goal Risk Assessment'!K$5:K$252)</f>
        <v>0</v>
      </c>
      <c r="D14" s="230">
        <f>SUMIF('Goal Risk Assessment'!$J$5:$J$252,$A14,'Goal Risk Assessment'!L$5:L$252)</f>
        <v>0</v>
      </c>
      <c r="E14" s="230">
        <f>SUMIF('Goal Risk Assessment'!$J$5:$J$252,$A14,'Goal Risk Assessment'!M$5:M$252)</f>
        <v>0</v>
      </c>
      <c r="F14" s="230">
        <f>SUMIF('Goal Risk Assessment'!$J$5:$J$252,$A14,'Goal Risk Assessment'!O$5:O$252)</f>
        <v>0</v>
      </c>
      <c r="G14" s="230">
        <f>SUMIF('Goal Risk Assessment'!$J$5:$J$252,$A14,'Goal Risk Assessment'!P$5:P$252)</f>
        <v>0</v>
      </c>
      <c r="H14" s="230">
        <f>SUMIF('Goal Risk Assessment'!$J$5:$J$252,$A14,'Goal Risk Assessment'!Q$5:Q$252)</f>
        <v>0</v>
      </c>
      <c r="I14" s="230">
        <f>SUMIF('Goal Risk Assessment'!$J$5:$J$252,$A14,'Goal Risk Assessment'!R$5:R$252)</f>
        <v>0</v>
      </c>
      <c r="J14" s="61" t="str">
        <f t="shared" si="0"/>
        <v>Moderate</v>
      </c>
    </row>
    <row r="15" spans="1:10" ht="22" customHeight="1" x14ac:dyDescent="0.2">
      <c r="A15" s="61" t="s">
        <v>12</v>
      </c>
      <c r="B15" s="151" t="s">
        <v>43</v>
      </c>
      <c r="C15" s="152">
        <f>SUMIF('Goal Risk Assessment'!$J$5:$J$252,$A15,'Goal Risk Assessment'!K$5:K$252)</f>
        <v>0</v>
      </c>
      <c r="D15" s="152">
        <f>SUMIF('Goal Risk Assessment'!$J$5:$J$252,$A15,'Goal Risk Assessment'!L$5:L$252)</f>
        <v>1</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1" t="str">
        <f t="shared" si="0"/>
        <v>Low</v>
      </c>
    </row>
    <row r="16" spans="1:10" ht="22" customHeight="1" x14ac:dyDescent="0.2">
      <c r="A16" s="56" t="s">
        <v>13</v>
      </c>
      <c r="B16" s="153" t="s">
        <v>73</v>
      </c>
      <c r="C16" s="230">
        <f>SUMIF('Goal Risk Assessment'!$J$5:$J$252,$A16,'Goal Risk Assessment'!K$5:K$252)</f>
        <v>0</v>
      </c>
      <c r="D16" s="230">
        <f>SUMIF('Goal Risk Assessment'!$J$5:$J$252,$A16,'Goal Risk Assessment'!L$5:L$252)</f>
        <v>0</v>
      </c>
      <c r="E16" s="230">
        <f>SUMIF('Goal Risk Assessment'!$J$5:$J$252,$A16,'Goal Risk Assessment'!M$5:M$252)</f>
        <v>0</v>
      </c>
      <c r="F16" s="230">
        <f>SUMIF('Goal Risk Assessment'!$J$5:$J$252,$A16,'Goal Risk Assessment'!O$5:O$252)</f>
        <v>0</v>
      </c>
      <c r="G16" s="230">
        <f>SUMIF('Goal Risk Assessment'!$J$5:$J$252,$A16,'Goal Risk Assessment'!P$5:P$252)</f>
        <v>0</v>
      </c>
      <c r="H16" s="230">
        <f>SUMIF('Goal Risk Assessment'!$J$5:$J$252,$A16,'Goal Risk Assessment'!Q$5:Q$252)</f>
        <v>0</v>
      </c>
      <c r="I16" s="230">
        <f>SUMIF('Goal Risk Assessment'!$J$5:$J$252,$A16,'Goal Risk Assessment'!R$5:R$252)</f>
        <v>0</v>
      </c>
      <c r="J16" s="61" t="str">
        <f t="shared" si="0"/>
        <v>Moderate</v>
      </c>
    </row>
    <row r="17" spans="1:10" ht="22" customHeight="1" x14ac:dyDescent="0.2">
      <c r="A17" s="61"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1" t="str">
        <f t="shared" si="0"/>
        <v>Moderate</v>
      </c>
    </row>
    <row r="18" spans="1:10" ht="22" customHeight="1" x14ac:dyDescent="0.2">
      <c r="A18" s="56" t="s">
        <v>15</v>
      </c>
      <c r="B18" s="153" t="s">
        <v>80</v>
      </c>
      <c r="C18" s="230">
        <f>SUMIF('Goal Risk Assessment'!$J$5:$J$252,$A18,'Goal Risk Assessment'!K$5:K$252)</f>
        <v>0</v>
      </c>
      <c r="D18" s="230">
        <f>SUMIF('Goal Risk Assessment'!$J$5:$J$252,$A18,'Goal Risk Assessment'!L$5:L$252)</f>
        <v>0</v>
      </c>
      <c r="E18" s="230">
        <f>SUMIF('Goal Risk Assessment'!$J$5:$J$252,$A18,'Goal Risk Assessment'!M$5:M$252)</f>
        <v>0</v>
      </c>
      <c r="F18" s="230">
        <f>SUMIF('Goal Risk Assessment'!$J$5:$J$252,$A18,'Goal Risk Assessment'!O$5:O$252)</f>
        <v>0</v>
      </c>
      <c r="G18" s="230">
        <f>SUMIF('Goal Risk Assessment'!$J$5:$J$252,$A18,'Goal Risk Assessment'!P$5:P$252)</f>
        <v>0</v>
      </c>
      <c r="H18" s="230">
        <f>SUMIF('Goal Risk Assessment'!$J$5:$J$252,$A18,'Goal Risk Assessment'!Q$5:Q$252)</f>
        <v>0</v>
      </c>
      <c r="I18" s="230">
        <f>SUMIF('Goal Risk Assessment'!$J$5:$J$252,$A18,'Goal Risk Assessment'!R$5:R$252)</f>
        <v>0</v>
      </c>
      <c r="J18" s="61" t="str">
        <f t="shared" si="0"/>
        <v>Moderate</v>
      </c>
    </row>
    <row r="19" spans="1:10" ht="22" customHeight="1" x14ac:dyDescent="0.2">
      <c r="A19" s="61" t="s">
        <v>16</v>
      </c>
      <c r="B19" s="151" t="s">
        <v>47</v>
      </c>
      <c r="C19" s="152">
        <f>SUMIF('Goal Risk Assessment'!$J$5:$J$252,$A19,'Goal Risk Assessment'!K$5:K$252)</f>
        <v>0</v>
      </c>
      <c r="D19" s="152">
        <f>SUMIF('Goal Risk Assessment'!$J$5:$J$252,$A19,'Goal Risk Assessment'!L$5:L$252)</f>
        <v>1</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1" t="str">
        <f t="shared" si="0"/>
        <v>Low</v>
      </c>
    </row>
    <row r="20" spans="1:10" ht="22" customHeight="1" x14ac:dyDescent="0.2">
      <c r="A20" s="56" t="s">
        <v>17</v>
      </c>
      <c r="B20" s="153" t="s">
        <v>81</v>
      </c>
      <c r="C20" s="230">
        <f>SUMIF('Goal Risk Assessment'!$J$5:$J$252,$A20,'Goal Risk Assessment'!K$5:K$252)</f>
        <v>0</v>
      </c>
      <c r="D20" s="230">
        <f>SUMIF('Goal Risk Assessment'!$J$5:$J$252,$A20,'Goal Risk Assessment'!L$5:L$252)</f>
        <v>1</v>
      </c>
      <c r="E20" s="230">
        <f>SUMIF('Goal Risk Assessment'!$J$5:$J$252,$A20,'Goal Risk Assessment'!M$5:M$252)</f>
        <v>0</v>
      </c>
      <c r="F20" s="230">
        <f>SUMIF('Goal Risk Assessment'!$J$5:$J$252,$A20,'Goal Risk Assessment'!O$5:O$252)</f>
        <v>0</v>
      </c>
      <c r="G20" s="230">
        <f>SUMIF('Goal Risk Assessment'!$J$5:$J$252,$A20,'Goal Risk Assessment'!P$5:P$252)</f>
        <v>0</v>
      </c>
      <c r="H20" s="230">
        <f>SUMIF('Goal Risk Assessment'!$J$5:$J$252,$A20,'Goal Risk Assessment'!Q$5:Q$252)</f>
        <v>0</v>
      </c>
      <c r="I20" s="230">
        <f>SUMIF('Goal Risk Assessment'!$J$5:$J$252,$A20,'Goal Risk Assessment'!R$5:R$252)</f>
        <v>0</v>
      </c>
      <c r="J20" s="61" t="str">
        <f t="shared" si="0"/>
        <v>Low</v>
      </c>
    </row>
    <row r="21" spans="1:10" ht="22" customHeight="1" x14ac:dyDescent="0.2">
      <c r="A21" s="61" t="s">
        <v>18</v>
      </c>
      <c r="B21" s="151" t="s">
        <v>82</v>
      </c>
      <c r="C21" s="152">
        <f>SUMIF('Goal Risk Assessment'!$J$5:$J$252,$A21,'Goal Risk Assessment'!K$5:K$252)</f>
        <v>0</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1" t="str">
        <f t="shared" si="0"/>
        <v>Low</v>
      </c>
    </row>
    <row r="22" spans="1:10" ht="22" customHeight="1" x14ac:dyDescent="0.2">
      <c r="A22" s="56" t="s">
        <v>19</v>
      </c>
      <c r="B22" s="153" t="s">
        <v>83</v>
      </c>
      <c r="C22" s="230">
        <f>SUMIF('Goal Risk Assessment'!$J$5:$J$252,$A22,'Goal Risk Assessment'!K$5:K$252)</f>
        <v>0</v>
      </c>
      <c r="D22" s="230">
        <f>SUMIF('Goal Risk Assessment'!$J$5:$J$252,$A22,'Goal Risk Assessment'!L$5:L$252)</f>
        <v>0</v>
      </c>
      <c r="E22" s="230">
        <f>SUMIF('Goal Risk Assessment'!$J$5:$J$252,$A22,'Goal Risk Assessment'!M$5:M$252)</f>
        <v>1</v>
      </c>
      <c r="F22" s="230">
        <f>SUMIF('Goal Risk Assessment'!$J$5:$J$252,$A22,'Goal Risk Assessment'!O$5:O$252)</f>
        <v>0</v>
      </c>
      <c r="G22" s="230">
        <f>SUMIF('Goal Risk Assessment'!$J$5:$J$252,$A22,'Goal Risk Assessment'!P$5:P$252)</f>
        <v>0</v>
      </c>
      <c r="H22" s="230">
        <f>SUMIF('Goal Risk Assessment'!$J$5:$J$252,$A22,'Goal Risk Assessment'!Q$5:Q$252)</f>
        <v>0</v>
      </c>
      <c r="I22" s="230">
        <f>SUMIF('Goal Risk Assessment'!$J$5:$J$252,$A22,'Goal Risk Assessment'!R$5:R$252)</f>
        <v>0</v>
      </c>
      <c r="J22" s="61" t="str">
        <f t="shared" si="0"/>
        <v>Unlikely</v>
      </c>
    </row>
    <row r="23" spans="1:10" ht="22" customHeight="1" x14ac:dyDescent="0.2">
      <c r="A23" s="61"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1" t="str">
        <f t="shared" si="0"/>
        <v>Low</v>
      </c>
    </row>
    <row r="24" spans="1:10" ht="22" customHeight="1" x14ac:dyDescent="0.2">
      <c r="A24" s="56" t="s">
        <v>21</v>
      </c>
      <c r="B24" s="153" t="s">
        <v>52</v>
      </c>
      <c r="C24" s="230">
        <f>SUMIF('Goal Risk Assessment'!$J$5:$J$252,$A24,'Goal Risk Assessment'!K$5:K$252)</f>
        <v>0</v>
      </c>
      <c r="D24" s="230">
        <f>SUMIF('Goal Risk Assessment'!$J$5:$J$252,$A24,'Goal Risk Assessment'!L$5:L$252)</f>
        <v>0</v>
      </c>
      <c r="E24" s="230">
        <f>SUMIF('Goal Risk Assessment'!$J$5:$J$252,$A24,'Goal Risk Assessment'!M$5:M$252)</f>
        <v>0</v>
      </c>
      <c r="F24" s="230">
        <f>SUMIF('Goal Risk Assessment'!$J$5:$J$252,$A24,'Goal Risk Assessment'!O$5:O$252)</f>
        <v>0</v>
      </c>
      <c r="G24" s="230">
        <f>SUMIF('Goal Risk Assessment'!$J$5:$J$252,$A24,'Goal Risk Assessment'!P$5:P$252)</f>
        <v>0</v>
      </c>
      <c r="H24" s="230">
        <f>SUMIF('Goal Risk Assessment'!$J$5:$J$252,$A24,'Goal Risk Assessment'!Q$5:Q$252)</f>
        <v>0</v>
      </c>
      <c r="I24" s="230">
        <f>SUMIF('Goal Risk Assessment'!$J$5:$J$252,$A24,'Goal Risk Assessment'!R$5:R$252)</f>
        <v>0</v>
      </c>
      <c r="J24" s="61" t="str">
        <f t="shared" si="0"/>
        <v>Moderate</v>
      </c>
    </row>
    <row r="25" spans="1:10" ht="22" customHeight="1" x14ac:dyDescent="0.2">
      <c r="A25" s="61"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1" t="str">
        <f t="shared" si="0"/>
        <v>Moderate</v>
      </c>
    </row>
    <row r="26" spans="1:10" ht="22" customHeight="1" x14ac:dyDescent="0.2">
      <c r="A26" s="56" t="s">
        <v>24</v>
      </c>
      <c r="B26" s="153" t="s">
        <v>53</v>
      </c>
      <c r="C26" s="230">
        <f>SUMIF('Goal Risk Assessment'!$J$5:$J$252,$A26,'Goal Risk Assessment'!K$5:K$252)</f>
        <v>1</v>
      </c>
      <c r="D26" s="230">
        <f>SUMIF('Goal Risk Assessment'!$J$5:$J$252,$A26,'Goal Risk Assessment'!L$5:L$252)</f>
        <v>0</v>
      </c>
      <c r="E26" s="230">
        <f>SUMIF('Goal Risk Assessment'!$J$5:$J$252,$A26,'Goal Risk Assessment'!M$5:M$252)</f>
        <v>0</v>
      </c>
      <c r="F26" s="230">
        <f>SUMIF('Goal Risk Assessment'!$J$5:$J$252,$A26,'Goal Risk Assessment'!O$5:O$252)</f>
        <v>0</v>
      </c>
      <c r="G26" s="230">
        <f>SUMIF('Goal Risk Assessment'!$J$5:$J$252,$A26,'Goal Risk Assessment'!P$5:P$252)</f>
        <v>0</v>
      </c>
      <c r="H26" s="230">
        <f>SUMIF('Goal Risk Assessment'!$J$5:$J$252,$A26,'Goal Risk Assessment'!Q$5:Q$252)</f>
        <v>0</v>
      </c>
      <c r="I26" s="230">
        <f>SUMIF('Goal Risk Assessment'!$J$5:$J$252,$A26,'Goal Risk Assessment'!R$5:R$252)</f>
        <v>0</v>
      </c>
      <c r="J26" s="61" t="str">
        <f t="shared" si="0"/>
        <v>High</v>
      </c>
    </row>
    <row r="27" spans="1:10" ht="22" customHeight="1" x14ac:dyDescent="0.2">
      <c r="A27" s="61"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1"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2021-02-26T18:06:31Z</dcterms:modified>
</cp:coreProperties>
</file>