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My Drive/Framework/FFBB and tool development/Industry heat map/2. Methodology/CP Resources/Excel Heatmap Template/"/>
    </mc:Choice>
  </mc:AlternateContent>
  <xr:revisionPtr revIDLastSave="0" documentId="13_ncr:1_{114AD328-2C70-AE44-A9E2-028655D2CF38}" xr6:coauthVersionLast="46" xr6:coauthVersionMax="46" xr10:uidLastSave="{00000000-0000-0000-0000-000000000000}"/>
  <bookViews>
    <workbookView xWindow="0" yWindow="460" windowWidth="28800" windowHeight="16520"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6" l="1"/>
  <c r="H11" i="6"/>
  <c r="I11" i="6"/>
  <c r="G12" i="6"/>
  <c r="H12" i="6"/>
  <c r="I12" i="6"/>
  <c r="G13" i="6"/>
  <c r="H13" i="6"/>
  <c r="I13" i="6"/>
  <c r="G14" i="6"/>
  <c r="H14" i="6"/>
  <c r="I14" i="6"/>
  <c r="G15" i="6"/>
  <c r="H15" i="6"/>
  <c r="I15" i="6"/>
  <c r="G16" i="6"/>
  <c r="H16" i="6"/>
  <c r="I16" i="6"/>
  <c r="G17" i="6"/>
  <c r="H17" i="6"/>
  <c r="I17" i="6"/>
  <c r="G18" i="6"/>
  <c r="H18" i="6"/>
  <c r="I18" i="6"/>
  <c r="G19" i="6"/>
  <c r="H19" i="6"/>
  <c r="I19" i="6"/>
  <c r="G20" i="6"/>
  <c r="H20" i="6"/>
  <c r="I20" i="6"/>
  <c r="G21" i="6"/>
  <c r="H21" i="6"/>
  <c r="I21" i="6"/>
  <c r="G22" i="6"/>
  <c r="H22" i="6"/>
  <c r="I22" i="6"/>
  <c r="G23" i="6"/>
  <c r="H23" i="6"/>
  <c r="I23" i="6"/>
  <c r="G24" i="6"/>
  <c r="H24" i="6"/>
  <c r="I24" i="6"/>
  <c r="G25" i="6"/>
  <c r="H25" i="6"/>
  <c r="I25" i="6"/>
  <c r="G26" i="6"/>
  <c r="H26" i="6"/>
  <c r="I26" i="6"/>
  <c r="G27" i="6"/>
  <c r="H27" i="6"/>
  <c r="I27" i="6"/>
  <c r="F11" i="6"/>
  <c r="F12" i="6"/>
  <c r="F13" i="6"/>
  <c r="F14" i="6"/>
  <c r="F15" i="6"/>
  <c r="F16" i="6"/>
  <c r="F17" i="6"/>
  <c r="F18" i="6"/>
  <c r="F19" i="6"/>
  <c r="F20" i="6"/>
  <c r="F21" i="6"/>
  <c r="F22" i="6"/>
  <c r="F23" i="6"/>
  <c r="F24" i="6"/>
  <c r="F25" i="6"/>
  <c r="F26" i="6"/>
  <c r="F27" i="6"/>
  <c r="E11" i="6"/>
  <c r="E12" i="6"/>
  <c r="E13" i="6"/>
  <c r="E14" i="6"/>
  <c r="E15" i="6"/>
  <c r="E16" i="6"/>
  <c r="E17" i="6"/>
  <c r="E18" i="6"/>
  <c r="E19" i="6"/>
  <c r="E20" i="6"/>
  <c r="E21" i="6"/>
  <c r="E22" i="6"/>
  <c r="E23" i="6"/>
  <c r="E24" i="6"/>
  <c r="E25" i="6"/>
  <c r="E26" i="6"/>
  <c r="E27" i="6"/>
  <c r="D11" i="6"/>
  <c r="D12" i="6"/>
  <c r="D13" i="6"/>
  <c r="D14" i="6"/>
  <c r="D15" i="6"/>
  <c r="D16" i="6"/>
  <c r="D17" i="6"/>
  <c r="D18" i="6"/>
  <c r="D19" i="6"/>
  <c r="D20" i="6"/>
  <c r="D21" i="6"/>
  <c r="D22" i="6"/>
  <c r="D23" i="6"/>
  <c r="D24" i="6"/>
  <c r="D25" i="6"/>
  <c r="D26" i="6"/>
  <c r="D27" i="6"/>
  <c r="C11" i="6"/>
  <c r="C12" i="6"/>
  <c r="C13" i="6"/>
  <c r="C14" i="6"/>
  <c r="C15" i="6"/>
  <c r="C16" i="6"/>
  <c r="C17" i="6"/>
  <c r="C18" i="6"/>
  <c r="C19" i="6"/>
  <c r="C20" i="6"/>
  <c r="C21" i="6"/>
  <c r="C22" i="6"/>
  <c r="C23" i="6"/>
  <c r="C24" i="6"/>
  <c r="C25" i="6"/>
  <c r="C26" i="6"/>
  <c r="C27" i="6"/>
  <c r="J25" i="6" l="1"/>
  <c r="J21" i="6"/>
  <c r="J17" i="6"/>
  <c r="J13" i="6"/>
  <c r="J16" i="6"/>
  <c r="J24" i="6"/>
  <c r="J12" i="6"/>
  <c r="J20" i="6"/>
  <c r="J27" i="6"/>
  <c r="J23" i="6"/>
  <c r="J19" i="6"/>
  <c r="J15" i="6"/>
  <c r="J11" i="6"/>
  <c r="J26" i="6"/>
  <c r="J22" i="6"/>
  <c r="J18" i="6"/>
  <c r="J14" i="6"/>
  <c r="O15" i="9"/>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F8" i="6" s="1"/>
  <c r="P38" i="9"/>
  <c r="G8" i="6" s="1"/>
  <c r="Q38" i="9"/>
  <c r="H8" i="6" s="1"/>
  <c r="R38" i="9"/>
  <c r="I8" i="6" s="1"/>
  <c r="O39" i="9"/>
  <c r="P39" i="9"/>
  <c r="Q39" i="9"/>
  <c r="R39" i="9"/>
  <c r="O40" i="9"/>
  <c r="P40" i="9"/>
  <c r="Q40" i="9"/>
  <c r="R40"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3" i="9"/>
  <c r="P53" i="9"/>
  <c r="Q53" i="9"/>
  <c r="R53" i="9"/>
  <c r="O55" i="9"/>
  <c r="P55" i="9"/>
  <c r="Q55" i="9"/>
  <c r="R55" i="9"/>
  <c r="O56" i="9"/>
  <c r="P56" i="9"/>
  <c r="Q56" i="9"/>
  <c r="R56" i="9"/>
  <c r="O57" i="9"/>
  <c r="P57" i="9"/>
  <c r="Q57" i="9"/>
  <c r="R57"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3" i="9"/>
  <c r="P73" i="9"/>
  <c r="Q73" i="9"/>
  <c r="R73" i="9"/>
  <c r="O74" i="9"/>
  <c r="P74" i="9"/>
  <c r="Q74" i="9"/>
  <c r="R74" i="9"/>
  <c r="O75" i="9"/>
  <c r="P75" i="9"/>
  <c r="Q75" i="9"/>
  <c r="R75" i="9"/>
  <c r="O76" i="9"/>
  <c r="P76" i="9"/>
  <c r="Q76" i="9"/>
  <c r="R76" i="9"/>
  <c r="O77" i="9"/>
  <c r="P77" i="9"/>
  <c r="Q77" i="9"/>
  <c r="R77"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6" i="9"/>
  <c r="P86" i="9"/>
  <c r="Q86" i="9"/>
  <c r="R86" i="9"/>
  <c r="O87" i="9"/>
  <c r="P87" i="9"/>
  <c r="Q87" i="9"/>
  <c r="R87" i="9"/>
  <c r="O88" i="9"/>
  <c r="P88" i="9"/>
  <c r="Q88" i="9"/>
  <c r="R88" i="9"/>
  <c r="O89" i="9"/>
  <c r="P89" i="9"/>
  <c r="Q89" i="9"/>
  <c r="R89" i="9"/>
  <c r="O90" i="9"/>
  <c r="P90" i="9"/>
  <c r="Q90" i="9"/>
  <c r="R90" i="9"/>
  <c r="O91" i="9"/>
  <c r="P91" i="9"/>
  <c r="Q91" i="9"/>
  <c r="R91" i="9"/>
  <c r="O92" i="9"/>
  <c r="P92" i="9"/>
  <c r="Q92" i="9"/>
  <c r="R92" i="9"/>
  <c r="O93" i="9"/>
  <c r="P93" i="9"/>
  <c r="Q93" i="9"/>
  <c r="R93" i="9"/>
  <c r="O94" i="9"/>
  <c r="P94" i="9"/>
  <c r="Q94" i="9"/>
  <c r="R94"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0" i="9"/>
  <c r="P120" i="9"/>
  <c r="Q120" i="9"/>
  <c r="R120" i="9"/>
  <c r="O121" i="9"/>
  <c r="P121" i="9"/>
  <c r="Q121" i="9"/>
  <c r="R121" i="9"/>
  <c r="O122" i="9"/>
  <c r="P122" i="9"/>
  <c r="Q122" i="9"/>
  <c r="R122" i="9"/>
  <c r="O123" i="9"/>
  <c r="P123" i="9"/>
  <c r="Q123" i="9"/>
  <c r="R123" i="9"/>
  <c r="O124" i="9"/>
  <c r="P124" i="9"/>
  <c r="Q124" i="9"/>
  <c r="R124" i="9"/>
  <c r="O125" i="9"/>
  <c r="P125" i="9"/>
  <c r="Q125" i="9"/>
  <c r="R125" i="9"/>
  <c r="O126" i="9"/>
  <c r="P126" i="9"/>
  <c r="Q126" i="9"/>
  <c r="R126" i="9"/>
  <c r="O127" i="9"/>
  <c r="P127" i="9"/>
  <c r="Q127" i="9"/>
  <c r="R127" i="9"/>
  <c r="O128" i="9"/>
  <c r="P128" i="9"/>
  <c r="Q128" i="9"/>
  <c r="R128" i="9"/>
  <c r="O129" i="9"/>
  <c r="P129" i="9"/>
  <c r="Q129" i="9"/>
  <c r="R129" i="9"/>
  <c r="O130" i="9"/>
  <c r="P130" i="9"/>
  <c r="Q130" i="9"/>
  <c r="R130" i="9"/>
  <c r="O131" i="9"/>
  <c r="P131" i="9"/>
  <c r="Q131" i="9"/>
  <c r="R131" i="9"/>
  <c r="O132" i="9"/>
  <c r="P132" i="9"/>
  <c r="Q132" i="9"/>
  <c r="R132" i="9"/>
  <c r="O133" i="9"/>
  <c r="P133" i="9"/>
  <c r="Q133" i="9"/>
  <c r="R133" i="9"/>
  <c r="O134" i="9"/>
  <c r="P134" i="9"/>
  <c r="Q134" i="9"/>
  <c r="R134" i="9"/>
  <c r="O135" i="9"/>
  <c r="P135" i="9"/>
  <c r="Q135" i="9"/>
  <c r="R135" i="9"/>
  <c r="O136" i="9"/>
  <c r="P136" i="9"/>
  <c r="Q136" i="9"/>
  <c r="R136" i="9"/>
  <c r="O137" i="9"/>
  <c r="P137" i="9"/>
  <c r="Q137" i="9"/>
  <c r="R137" i="9"/>
  <c r="O138" i="9"/>
  <c r="P138" i="9"/>
  <c r="Q138" i="9"/>
  <c r="R138" i="9"/>
  <c r="O139" i="9"/>
  <c r="P139" i="9"/>
  <c r="Q139" i="9"/>
  <c r="R139" i="9"/>
  <c r="O140" i="9"/>
  <c r="P140" i="9"/>
  <c r="Q140" i="9"/>
  <c r="R140" i="9"/>
  <c r="O141" i="9"/>
  <c r="P141" i="9"/>
  <c r="Q141" i="9"/>
  <c r="R141" i="9"/>
  <c r="O142" i="9"/>
  <c r="P142" i="9"/>
  <c r="Q142" i="9"/>
  <c r="R142" i="9"/>
  <c r="O143" i="9"/>
  <c r="P143" i="9"/>
  <c r="Q143" i="9"/>
  <c r="R143" i="9"/>
  <c r="O144" i="9"/>
  <c r="P144" i="9"/>
  <c r="Q144" i="9"/>
  <c r="R144" i="9"/>
  <c r="O145" i="9"/>
  <c r="P145" i="9"/>
  <c r="Q145" i="9"/>
  <c r="R145" i="9"/>
  <c r="O146" i="9"/>
  <c r="P146" i="9"/>
  <c r="Q146" i="9"/>
  <c r="R146" i="9"/>
  <c r="O147" i="9"/>
  <c r="P147" i="9"/>
  <c r="Q147" i="9"/>
  <c r="R147" i="9"/>
  <c r="O148" i="9"/>
  <c r="P148" i="9"/>
  <c r="Q148" i="9"/>
  <c r="R148" i="9"/>
  <c r="O149" i="9"/>
  <c r="P149" i="9"/>
  <c r="Q149" i="9"/>
  <c r="R149" i="9"/>
  <c r="O150" i="9"/>
  <c r="P150" i="9"/>
  <c r="Q150" i="9"/>
  <c r="R150" i="9"/>
  <c r="O151" i="9"/>
  <c r="P151" i="9"/>
  <c r="Q151" i="9"/>
  <c r="R151"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3" i="9"/>
  <c r="P163" i="9"/>
  <c r="Q163" i="9"/>
  <c r="R163" i="9"/>
  <c r="O164" i="9"/>
  <c r="P164" i="9"/>
  <c r="Q164" i="9"/>
  <c r="R164" i="9"/>
  <c r="O165" i="9"/>
  <c r="P165" i="9"/>
  <c r="Q165" i="9"/>
  <c r="R165" i="9"/>
  <c r="O166" i="9"/>
  <c r="P166" i="9"/>
  <c r="Q166" i="9"/>
  <c r="R166" i="9"/>
  <c r="O167" i="9"/>
  <c r="P167" i="9"/>
  <c r="Q167" i="9"/>
  <c r="R167" i="9"/>
  <c r="O168" i="9"/>
  <c r="P168" i="9"/>
  <c r="Q168" i="9"/>
  <c r="R168" i="9"/>
  <c r="O169" i="9"/>
  <c r="P169" i="9"/>
  <c r="Q169" i="9"/>
  <c r="R169" i="9"/>
  <c r="O170" i="9"/>
  <c r="P170" i="9"/>
  <c r="Q170" i="9"/>
  <c r="R170" i="9"/>
  <c r="O171" i="9"/>
  <c r="P171" i="9"/>
  <c r="Q171" i="9"/>
  <c r="R171" i="9"/>
  <c r="O172" i="9"/>
  <c r="P172" i="9"/>
  <c r="Q172" i="9"/>
  <c r="R172" i="9"/>
  <c r="O173" i="9"/>
  <c r="P173" i="9"/>
  <c r="Q173" i="9"/>
  <c r="R173" i="9"/>
  <c r="O174" i="9"/>
  <c r="P174" i="9"/>
  <c r="Q174" i="9"/>
  <c r="R174" i="9"/>
  <c r="O175" i="9"/>
  <c r="P175" i="9"/>
  <c r="Q175" i="9"/>
  <c r="R175" i="9"/>
  <c r="O176" i="9"/>
  <c r="P176" i="9"/>
  <c r="Q176" i="9"/>
  <c r="R176" i="9"/>
  <c r="O177" i="9"/>
  <c r="P177" i="9"/>
  <c r="Q177" i="9"/>
  <c r="R177" i="9"/>
  <c r="O178" i="9"/>
  <c r="P178" i="9"/>
  <c r="Q178" i="9"/>
  <c r="R178" i="9"/>
  <c r="O179" i="9"/>
  <c r="P179" i="9"/>
  <c r="Q179" i="9"/>
  <c r="R179" i="9"/>
  <c r="O180" i="9"/>
  <c r="P180" i="9"/>
  <c r="Q180" i="9"/>
  <c r="R180" i="9"/>
  <c r="O181" i="9"/>
  <c r="P181" i="9"/>
  <c r="Q181" i="9"/>
  <c r="R181" i="9"/>
  <c r="O182" i="9"/>
  <c r="P182" i="9"/>
  <c r="Q182" i="9"/>
  <c r="R182" i="9"/>
  <c r="O183" i="9"/>
  <c r="P183" i="9"/>
  <c r="Q183" i="9"/>
  <c r="R183" i="9"/>
  <c r="O184" i="9"/>
  <c r="P184" i="9"/>
  <c r="Q184" i="9"/>
  <c r="R184"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3" i="9"/>
  <c r="P223" i="9"/>
  <c r="Q223" i="9"/>
  <c r="R223" i="9"/>
  <c r="O224" i="9"/>
  <c r="P224" i="9"/>
  <c r="Q224" i="9"/>
  <c r="R224" i="9"/>
  <c r="O225" i="9"/>
  <c r="P225" i="9"/>
  <c r="Q225" i="9"/>
  <c r="R225" i="9"/>
  <c r="O226" i="9"/>
  <c r="P226" i="9"/>
  <c r="Q226" i="9"/>
  <c r="R226" i="9"/>
  <c r="O227" i="9"/>
  <c r="P227" i="9"/>
  <c r="Q227" i="9"/>
  <c r="R227"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39" i="9"/>
  <c r="P239" i="9"/>
  <c r="Q239" i="9"/>
  <c r="R239" i="9"/>
  <c r="O240" i="9"/>
  <c r="P240" i="9"/>
  <c r="Q240" i="9"/>
  <c r="R240" i="9"/>
  <c r="O241" i="9"/>
  <c r="P241" i="9"/>
  <c r="Q241" i="9"/>
  <c r="R241" i="9"/>
  <c r="O242" i="9"/>
  <c r="P242" i="9"/>
  <c r="Q242" i="9"/>
  <c r="R242"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O253" i="9"/>
  <c r="P253" i="9"/>
  <c r="Q253" i="9"/>
  <c r="R253"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0" i="9"/>
  <c r="L90" i="9"/>
  <c r="M90" i="9"/>
  <c r="N90" i="9"/>
  <c r="K91" i="9"/>
  <c r="L91" i="9"/>
  <c r="M91" i="9"/>
  <c r="N91" i="9"/>
  <c r="K235" i="9"/>
  <c r="L235" i="9"/>
  <c r="M235" i="9"/>
  <c r="N235" i="9"/>
  <c r="K244" i="9"/>
  <c r="L244" i="9"/>
  <c r="M244" i="9"/>
  <c r="N244" i="9"/>
  <c r="H175" i="9"/>
  <c r="K175" i="9" s="1"/>
  <c r="F5" i="6" l="1"/>
  <c r="G7" i="6"/>
  <c r="I7" i="6"/>
  <c r="H7" i="6"/>
  <c r="F7" i="6"/>
  <c r="H5" i="6"/>
  <c r="I5" i="6"/>
  <c r="N175" i="9"/>
  <c r="M175" i="9"/>
  <c r="L175" i="9"/>
  <c r="K162" i="9" l="1"/>
  <c r="L162" i="9"/>
  <c r="M162" i="9"/>
  <c r="N162" i="9"/>
  <c r="H90" i="9" l="1"/>
  <c r="K105" i="9"/>
  <c r="L105" i="9"/>
  <c r="M105" i="9"/>
  <c r="N105" i="9"/>
  <c r="N253" i="9"/>
  <c r="M253" i="9"/>
  <c r="L253" i="9"/>
  <c r="K253"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H243" i="9"/>
  <c r="L243" i="9" s="1"/>
  <c r="N242" i="9"/>
  <c r="M242" i="9"/>
  <c r="L242" i="9"/>
  <c r="K242" i="9"/>
  <c r="N241" i="9"/>
  <c r="M241" i="9"/>
  <c r="L241" i="9"/>
  <c r="K241" i="9"/>
  <c r="H240" i="9"/>
  <c r="L240" i="9" s="1"/>
  <c r="N239" i="9"/>
  <c r="M239" i="9"/>
  <c r="L239" i="9"/>
  <c r="K239" i="9"/>
  <c r="N238" i="9"/>
  <c r="M238" i="9"/>
  <c r="L238" i="9"/>
  <c r="K238" i="9"/>
  <c r="N237" i="9"/>
  <c r="M237" i="9"/>
  <c r="L237" i="9"/>
  <c r="K237" i="9"/>
  <c r="N236" i="9"/>
  <c r="M236" i="9"/>
  <c r="L236" i="9"/>
  <c r="K236" i="9"/>
  <c r="N234" i="9"/>
  <c r="M234" i="9"/>
  <c r="L234" i="9"/>
  <c r="K234" i="9"/>
  <c r="N233" i="9"/>
  <c r="M233" i="9"/>
  <c r="L233" i="9"/>
  <c r="K233" i="9"/>
  <c r="N232" i="9"/>
  <c r="M232" i="9"/>
  <c r="L232" i="9"/>
  <c r="K232" i="9"/>
  <c r="N231" i="9"/>
  <c r="M231" i="9"/>
  <c r="L231" i="9"/>
  <c r="K231" i="9"/>
  <c r="N230" i="9"/>
  <c r="M230" i="9"/>
  <c r="L230" i="9"/>
  <c r="K230" i="9"/>
  <c r="N229" i="9"/>
  <c r="M229" i="9"/>
  <c r="L229" i="9"/>
  <c r="K229" i="9"/>
  <c r="H228" i="9"/>
  <c r="N228" i="9" s="1"/>
  <c r="N227" i="9"/>
  <c r="M227" i="9"/>
  <c r="L227" i="9"/>
  <c r="K227" i="9"/>
  <c r="N226" i="9"/>
  <c r="M226" i="9"/>
  <c r="L226" i="9"/>
  <c r="K226" i="9"/>
  <c r="H225" i="9"/>
  <c r="N225" i="9" s="1"/>
  <c r="H224" i="9"/>
  <c r="N224" i="9" s="1"/>
  <c r="N223" i="9"/>
  <c r="M223" i="9"/>
  <c r="L223" i="9"/>
  <c r="K223" i="9"/>
  <c r="N222" i="9"/>
  <c r="M222" i="9"/>
  <c r="L222" i="9"/>
  <c r="K222" i="9"/>
  <c r="H221" i="9"/>
  <c r="N221" i="9" s="1"/>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M184" i="9" s="1"/>
  <c r="H183" i="9"/>
  <c r="H182" i="9"/>
  <c r="M182" i="9" s="1"/>
  <c r="H181" i="9"/>
  <c r="H180" i="9"/>
  <c r="M180" i="9" s="1"/>
  <c r="H179" i="9"/>
  <c r="H178" i="9"/>
  <c r="M178" i="9" s="1"/>
  <c r="H177" i="9"/>
  <c r="H176" i="9"/>
  <c r="M176" i="9" s="1"/>
  <c r="H174" i="9"/>
  <c r="H173" i="9"/>
  <c r="M173" i="9" s="1"/>
  <c r="H172" i="9"/>
  <c r="H171" i="9"/>
  <c r="N171" i="9" s="1"/>
  <c r="H170" i="9"/>
  <c r="H169" i="9"/>
  <c r="N169" i="9" s="1"/>
  <c r="N168" i="9"/>
  <c r="M168" i="9"/>
  <c r="L168" i="9"/>
  <c r="K168" i="9"/>
  <c r="N167" i="9"/>
  <c r="M167" i="9"/>
  <c r="L167" i="9"/>
  <c r="K167" i="9"/>
  <c r="N166" i="9"/>
  <c r="M166" i="9"/>
  <c r="L166" i="9"/>
  <c r="K166" i="9"/>
  <c r="N165" i="9"/>
  <c r="M165" i="9"/>
  <c r="L165" i="9"/>
  <c r="K165" i="9"/>
  <c r="H164" i="9"/>
  <c r="K163" i="9"/>
  <c r="H163" i="9"/>
  <c r="N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H151" i="9"/>
  <c r="N151" i="9" s="1"/>
  <c r="H147" i="9"/>
  <c r="N147" i="9" s="1"/>
  <c r="H146" i="9"/>
  <c r="M146" i="9" s="1"/>
  <c r="H145" i="9"/>
  <c r="N145" i="9" s="1"/>
  <c r="H144" i="9"/>
  <c r="M144" i="9" s="1"/>
  <c r="H143" i="9"/>
  <c r="M143" i="9" s="1"/>
  <c r="H142" i="9"/>
  <c r="N142" i="9" s="1"/>
  <c r="H141" i="9"/>
  <c r="M141" i="9" s="1"/>
  <c r="H140" i="9"/>
  <c r="N140" i="9" s="1"/>
  <c r="H139" i="9"/>
  <c r="M139" i="9" s="1"/>
  <c r="H138" i="9"/>
  <c r="N138" i="9" s="1"/>
  <c r="H137" i="9"/>
  <c r="M137" i="9" s="1"/>
  <c r="H136" i="9"/>
  <c r="N136" i="9" s="1"/>
  <c r="N135" i="9"/>
  <c r="M135" i="9"/>
  <c r="L135" i="9"/>
  <c r="K135" i="9"/>
  <c r="N134" i="9"/>
  <c r="M134" i="9"/>
  <c r="L134" i="9"/>
  <c r="K134" i="9"/>
  <c r="N133" i="9"/>
  <c r="M133" i="9"/>
  <c r="L133" i="9"/>
  <c r="K133" i="9"/>
  <c r="H132" i="9"/>
  <c r="N132" i="9" s="1"/>
  <c r="N131" i="9"/>
  <c r="M131" i="9"/>
  <c r="L131" i="9"/>
  <c r="K131" i="9"/>
  <c r="N130" i="9"/>
  <c r="M130" i="9"/>
  <c r="L130" i="9"/>
  <c r="K130" i="9"/>
  <c r="N129" i="9"/>
  <c r="M129" i="9"/>
  <c r="L129" i="9"/>
  <c r="K129" i="9"/>
  <c r="N128" i="9"/>
  <c r="M128" i="9"/>
  <c r="L128" i="9"/>
  <c r="K128" i="9"/>
  <c r="H127" i="9"/>
  <c r="H126" i="9"/>
  <c r="N126" i="9" s="1"/>
  <c r="H125" i="9"/>
  <c r="H124" i="9"/>
  <c r="N124" i="9" s="1"/>
  <c r="N123" i="9"/>
  <c r="M123" i="9"/>
  <c r="L123" i="9"/>
  <c r="K123" i="9"/>
  <c r="H122" i="9"/>
  <c r="N122" i="9" s="1"/>
  <c r="H121" i="9"/>
  <c r="N121" i="9" s="1"/>
  <c r="H120" i="9"/>
  <c r="N120" i="9" s="1"/>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3" i="9" s="1"/>
  <c r="N92" i="9"/>
  <c r="M92" i="9"/>
  <c r="L92" i="9"/>
  <c r="K92" i="9"/>
  <c r="N89" i="9"/>
  <c r="M89" i="9"/>
  <c r="L89" i="9"/>
  <c r="K89" i="9"/>
  <c r="H88" i="9"/>
  <c r="N88" i="9" s="1"/>
  <c r="N87" i="9"/>
  <c r="M87" i="9"/>
  <c r="L87" i="9"/>
  <c r="K87" i="9"/>
  <c r="H86" i="9"/>
  <c r="N86" i="9" s="1"/>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N77" i="9" s="1"/>
  <c r="H76" i="9"/>
  <c r="N76" i="9" s="1"/>
  <c r="H75" i="9"/>
  <c r="N75" i="9" s="1"/>
  <c r="H74" i="9"/>
  <c r="N74" i="9" s="1"/>
  <c r="H73" i="9"/>
  <c r="N73" i="9" s="1"/>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L57" i="9"/>
  <c r="H57" i="9"/>
  <c r="N57" i="9" s="1"/>
  <c r="H56" i="9"/>
  <c r="N56" i="9" s="1"/>
  <c r="H55" i="9"/>
  <c r="N55" i="9" s="1"/>
  <c r="H54" i="9"/>
  <c r="H53" i="9"/>
  <c r="N53" i="9" s="1"/>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M40" i="9" s="1"/>
  <c r="N39" i="9"/>
  <c r="M39" i="9"/>
  <c r="L39" i="9"/>
  <c r="K39" i="9"/>
  <c r="N38" i="9"/>
  <c r="M38" i="9"/>
  <c r="E8" i="6" s="1"/>
  <c r="L38" i="9"/>
  <c r="D8" i="6" s="1"/>
  <c r="K38" i="9"/>
  <c r="C8" i="6" s="1"/>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E7" i="6" s="1"/>
  <c r="L26" i="9"/>
  <c r="D7" i="6" s="1"/>
  <c r="K26" i="9"/>
  <c r="C7" i="6" s="1"/>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L54" i="9" l="1"/>
  <c r="R54" i="9"/>
  <c r="O54" i="9"/>
  <c r="P54" i="9"/>
  <c r="Q54" i="9"/>
  <c r="J6" i="6"/>
  <c r="J7" i="6"/>
  <c r="J8" i="6"/>
  <c r="C5" i="6"/>
  <c r="J5" i="6" s="1"/>
  <c r="L44" i="9"/>
  <c r="D9" i="6" s="1"/>
  <c r="P44" i="9"/>
  <c r="G9" i="6" s="1"/>
  <c r="O44" i="9"/>
  <c r="F9" i="6" s="1"/>
  <c r="Q44" i="9"/>
  <c r="H9" i="6" s="1"/>
  <c r="R44" i="9"/>
  <c r="I9" i="6" s="1"/>
  <c r="P59" i="9"/>
  <c r="Q59" i="9"/>
  <c r="H10" i="6" s="1"/>
  <c r="R59" i="9"/>
  <c r="O59" i="9"/>
  <c r="L40" i="9"/>
  <c r="M86" i="9"/>
  <c r="K120" i="9"/>
  <c r="L145" i="9"/>
  <c r="M44" i="9"/>
  <c r="E9" i="6" s="1"/>
  <c r="L124" i="9"/>
  <c r="M56" i="9"/>
  <c r="K40" i="9"/>
  <c r="M75" i="9"/>
  <c r="L221" i="9"/>
  <c r="M224"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M140" i="9"/>
  <c r="M145" i="9"/>
  <c r="M151" i="9"/>
  <c r="K169" i="9"/>
  <c r="L171" i="9"/>
  <c r="M172" i="9"/>
  <c r="K176" i="9"/>
  <c r="M177" i="9"/>
  <c r="K180" i="9"/>
  <c r="M181" i="9"/>
  <c r="K184" i="9"/>
  <c r="L74" i="9"/>
  <c r="M76" i="9"/>
  <c r="M94" i="9"/>
  <c r="N125" i="9"/>
  <c r="M126" i="9"/>
  <c r="M132" i="9"/>
  <c r="H148" i="9"/>
  <c r="M148" i="9" s="1"/>
  <c r="L169" i="9"/>
  <c r="L176" i="9"/>
  <c r="L180" i="9"/>
  <c r="L184" i="9"/>
  <c r="N44" i="9"/>
  <c r="M53" i="9"/>
  <c r="M57" i="9"/>
  <c r="L59" i="9"/>
  <c r="D10" i="6" s="1"/>
  <c r="M74" i="9"/>
  <c r="L136" i="9"/>
  <c r="K140" i="9"/>
  <c r="K145" i="9"/>
  <c r="K151" i="9"/>
  <c r="M164" i="9"/>
  <c r="M169" i="9"/>
  <c r="K173" i="9"/>
  <c r="M174" i="9"/>
  <c r="K178" i="9"/>
  <c r="M179" i="9"/>
  <c r="K182" i="9"/>
  <c r="M183" i="9"/>
  <c r="M221" i="9"/>
  <c r="L224"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5" i="9"/>
  <c r="K225" i="9"/>
  <c r="M225" i="9"/>
  <c r="L228" i="9"/>
  <c r="K228" i="9"/>
  <c r="M228" i="9"/>
  <c r="N59" i="9"/>
  <c r="N94" i="9"/>
  <c r="K59" i="9"/>
  <c r="K94" i="9"/>
  <c r="K124" i="9"/>
  <c r="K126" i="9"/>
  <c r="K132" i="9"/>
  <c r="L150" i="9"/>
  <c r="L164" i="9"/>
  <c r="L170" i="9"/>
  <c r="L172" i="9"/>
  <c r="N173" i="9"/>
  <c r="L174" i="9"/>
  <c r="N176" i="9"/>
  <c r="L177" i="9"/>
  <c r="N178" i="9"/>
  <c r="L179" i="9"/>
  <c r="N180" i="9"/>
  <c r="L181" i="9"/>
  <c r="N182" i="9"/>
  <c r="L183" i="9"/>
  <c r="N184" i="9"/>
  <c r="K221" i="9"/>
  <c r="K224" i="9"/>
  <c r="M240" i="9"/>
  <c r="M243" i="9"/>
  <c r="N240" i="9"/>
  <c r="N243" i="9"/>
  <c r="N150" i="9"/>
  <c r="N164" i="9"/>
  <c r="N170" i="9"/>
  <c r="N172" i="9"/>
  <c r="N174" i="9"/>
  <c r="N177" i="9"/>
  <c r="N179" i="9"/>
  <c r="N181" i="9"/>
  <c r="N183" i="9"/>
  <c r="K240" i="9"/>
  <c r="K243" i="9"/>
  <c r="K150" i="9"/>
  <c r="K164" i="9"/>
  <c r="K170" i="9"/>
  <c r="K172" i="9"/>
  <c r="K174" i="9"/>
  <c r="K177" i="9"/>
  <c r="K179" i="9"/>
  <c r="K181" i="9"/>
  <c r="K183" i="9"/>
  <c r="F10" i="6" l="1"/>
  <c r="G10" i="6"/>
  <c r="C10" i="6"/>
  <c r="E10" i="6"/>
  <c r="I10" i="6"/>
  <c r="J9" i="6"/>
  <c r="L148" i="9"/>
  <c r="M150" i="9"/>
  <c r="M149" i="9"/>
  <c r="N149" i="9"/>
  <c r="K149" i="9"/>
  <c r="L149" i="9"/>
  <c r="J10" i="6" l="1"/>
  <c r="F44" i="7"/>
  <c r="F23" i="7" l="1"/>
  <c r="F24" i="7"/>
  <c r="F25" i="7"/>
  <c r="F26" i="7"/>
  <c r="F27" i="7"/>
  <c r="F28" i="7"/>
  <c r="F29" i="7"/>
  <c r="F30" i="7"/>
  <c r="F31" i="7"/>
  <c r="F32" i="7"/>
  <c r="F33" i="7"/>
  <c r="F34" i="7"/>
  <c r="F35" i="7"/>
  <c r="F36" i="7"/>
  <c r="F37" i="7"/>
  <c r="F38" i="7"/>
  <c r="F39" i="7"/>
  <c r="F40" i="7"/>
  <c r="F41" i="7"/>
  <c r="F42" i="7"/>
  <c r="F43" i="7"/>
  <c r="F22" i="7"/>
  <c r="B1" i="6" l="1"/>
  <c r="B1" i="8"/>
  <c r="R6" i="7"/>
</calcChain>
</file>

<file path=xl/sharedStrings.xml><?xml version="1.0" encoding="utf-8"?>
<sst xmlns="http://schemas.openxmlformats.org/spreadsheetml/2006/main" count="1418" uniqueCount="633">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</sst>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6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564444</xdr:colOff>
      <xdr:row>21</xdr:row>
      <xdr:rowOff>14111</xdr:rowOff>
    </xdr:from>
    <xdr:to>
      <xdr:col>1</xdr:col>
      <xdr:colOff>6999111</xdr:colOff>
      <xdr:row>33</xdr:row>
      <xdr:rowOff>112889</xdr:rowOff>
    </xdr:to>
    <xdr:sp macro="" textlink="">
      <xdr:nvSpPr>
        <xdr:cNvPr id="2" name="TextBox 1">
          <a:extLst>
            <a:ext uri="{FF2B5EF4-FFF2-40B4-BE49-F238E27FC236}">
              <a16:creationId xmlns:a16="http://schemas.microsoft.com/office/drawing/2014/main" id="{B310BFD7-411E-124D-BA92-8D2C0336E731}"/>
            </a:ext>
          </a:extLst>
        </xdr:cNvPr>
        <xdr:cNvSpPr txBox="1"/>
      </xdr:nvSpPr>
      <xdr:spPr>
        <a:xfrm>
          <a:off x="564444" y="12911667"/>
          <a:ext cx="8664223" cy="2469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dimension ref="A1:R61"/>
  <sheetViews>
    <sheetView tabSelected="1"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row>
    <row r="4" spans="1:18" ht="31" customHeight="1" x14ac:dyDescent="0.2">
      <c r="A4" s="235" t="s">
        <v>447</v>
      </c>
      <c r="B4" s="235"/>
      <c r="D4" s="235" t="s">
        <v>385</v>
      </c>
      <c r="E4" s="236"/>
      <c r="F4" s="13"/>
      <c r="G4" s="13"/>
      <c r="H4" s="14"/>
    </row>
    <row r="5" spans="1:18" ht="31" customHeight="1" x14ac:dyDescent="0.2">
      <c r="A5" s="239" t="s">
        <v>452</v>
      </c>
      <c r="B5" s="240"/>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39" t="s">
        <v>454</v>
      </c>
      <c r="B9" s="240"/>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45" t="s">
        <v>446</v>
      </c>
      <c r="B20" s="246"/>
      <c r="D20" s="237" t="s">
        <v>445</v>
      </c>
      <c r="E20" s="238"/>
      <c r="F20" s="238"/>
      <c r="G20" s="238"/>
      <c r="H20" s="238"/>
      <c r="I20" s="238"/>
    </row>
    <row r="21" spans="1:9" ht="19" x14ac:dyDescent="0.2">
      <c r="A21" s="243"/>
      <c r="B21" s="243"/>
      <c r="D21" s="15" t="s">
        <v>488</v>
      </c>
      <c r="E21" s="15" t="s">
        <v>489</v>
      </c>
      <c r="F21" s="42" t="s">
        <v>453</v>
      </c>
      <c r="G21" s="15" t="s">
        <v>491</v>
      </c>
      <c r="H21" s="15" t="s">
        <v>490</v>
      </c>
      <c r="I21" s="15" t="s">
        <v>492</v>
      </c>
    </row>
    <row r="22" spans="1:9" x14ac:dyDescent="0.2">
      <c r="A22" s="244"/>
      <c r="B22" s="244"/>
      <c r="D22" s="39"/>
      <c r="E22" s="40"/>
      <c r="F22" s="41" t="str">
        <f>HYPERLINK(CONCATENATE("https://siccode.com/search-isic/",$D22),"Description")</f>
        <v>Description</v>
      </c>
      <c r="G22" s="183"/>
      <c r="H22" s="17"/>
      <c r="I22" s="184"/>
    </row>
    <row r="23" spans="1:9" x14ac:dyDescent="0.2">
      <c r="A23" s="244"/>
      <c r="B23" s="244"/>
      <c r="D23" s="36"/>
      <c r="E23" s="37"/>
      <c r="F23" s="38" t="str">
        <f t="shared" ref="F23:F44" si="0">HYPERLINK(CONCATENATE("https://siccode.com/search-isic/",$D23),"Description")</f>
        <v>Description</v>
      </c>
      <c r="G23" s="185"/>
      <c r="H23" s="20"/>
      <c r="I23" s="186"/>
    </row>
    <row r="24" spans="1:9" x14ac:dyDescent="0.2">
      <c r="A24" s="244"/>
      <c r="B24" s="244"/>
      <c r="D24" s="39"/>
      <c r="E24" s="40"/>
      <c r="F24" s="41" t="str">
        <f t="shared" si="0"/>
        <v>Description</v>
      </c>
      <c r="G24" s="183"/>
      <c r="H24" s="17"/>
      <c r="I24" s="184"/>
    </row>
    <row r="25" spans="1:9" x14ac:dyDescent="0.2">
      <c r="A25" s="244"/>
      <c r="B25" s="244"/>
      <c r="D25" s="36"/>
      <c r="E25" s="37"/>
      <c r="F25" s="38" t="str">
        <f t="shared" si="0"/>
        <v>Description</v>
      </c>
      <c r="G25" s="185"/>
      <c r="H25" s="20"/>
      <c r="I25" s="186"/>
    </row>
    <row r="26" spans="1:9" x14ac:dyDescent="0.2">
      <c r="A26" s="244"/>
      <c r="B26" s="244"/>
      <c r="D26" s="39"/>
      <c r="E26" s="40"/>
      <c r="F26" s="41" t="str">
        <f t="shared" si="0"/>
        <v>Description</v>
      </c>
      <c r="G26" s="183"/>
      <c r="H26" s="17"/>
      <c r="I26" s="184"/>
    </row>
    <row r="27" spans="1:9" ht="16" customHeight="1" x14ac:dyDescent="0.2">
      <c r="A27" s="244"/>
      <c r="B27" s="244"/>
      <c r="D27" s="36"/>
      <c r="E27" s="37"/>
      <c r="F27" s="38" t="str">
        <f t="shared" si="0"/>
        <v>Description</v>
      </c>
      <c r="G27" s="185"/>
      <c r="H27" s="20"/>
      <c r="I27" s="186"/>
    </row>
    <row r="28" spans="1:9" ht="16" customHeight="1" x14ac:dyDescent="0.2">
      <c r="A28" s="244"/>
      <c r="B28" s="244"/>
      <c r="D28" s="39"/>
      <c r="E28" s="40"/>
      <c r="F28" s="41" t="str">
        <f t="shared" si="0"/>
        <v>Description</v>
      </c>
      <c r="G28" s="183"/>
      <c r="H28" s="17"/>
      <c r="I28" s="184"/>
    </row>
    <row r="29" spans="1:9" x14ac:dyDescent="0.2">
      <c r="A29" s="244"/>
      <c r="B29" s="244"/>
      <c r="D29" s="36"/>
      <c r="E29" s="37"/>
      <c r="F29" s="38" t="str">
        <f t="shared" si="0"/>
        <v>Description</v>
      </c>
      <c r="G29" s="185"/>
      <c r="H29" s="20"/>
      <c r="I29" s="186"/>
    </row>
    <row r="30" spans="1:9" x14ac:dyDescent="0.2">
      <c r="A30" s="244"/>
      <c r="B30" s="244"/>
      <c r="D30" s="39"/>
      <c r="E30" s="40"/>
      <c r="F30" s="41" t="str">
        <f t="shared" si="0"/>
        <v>Description</v>
      </c>
      <c r="G30" s="183"/>
      <c r="H30" s="17"/>
      <c r="I30" s="184"/>
    </row>
    <row r="31" spans="1:9" x14ac:dyDescent="0.2">
      <c r="A31" s="244"/>
      <c r="B31" s="244"/>
      <c r="D31" s="36"/>
      <c r="E31" s="37"/>
      <c r="F31" s="38" t="str">
        <f t="shared" si="0"/>
        <v>Description</v>
      </c>
      <c r="G31" s="185"/>
      <c r="H31" s="20"/>
      <c r="I31" s="186"/>
    </row>
    <row r="32" spans="1:9" x14ac:dyDescent="0.2">
      <c r="A32" s="244"/>
      <c r="B32" s="244"/>
      <c r="D32" s="39"/>
      <c r="E32" s="40"/>
      <c r="F32" s="41" t="str">
        <f t="shared" si="0"/>
        <v>Description</v>
      </c>
      <c r="G32" s="183"/>
      <c r="H32" s="17"/>
      <c r="I32" s="184"/>
    </row>
    <row r="33" spans="1:9" x14ac:dyDescent="0.2">
      <c r="A33" s="244"/>
      <c r="B33" s="244"/>
      <c r="D33" s="36"/>
      <c r="E33" s="37"/>
      <c r="F33" s="38" t="str">
        <f t="shared" si="0"/>
        <v>Description</v>
      </c>
      <c r="G33" s="185"/>
      <c r="H33" s="20"/>
      <c r="I33" s="186"/>
    </row>
    <row r="34" spans="1:9" x14ac:dyDescent="0.2">
      <c r="A34" s="244"/>
      <c r="B34" s="244"/>
      <c r="D34" s="39"/>
      <c r="E34" s="40"/>
      <c r="F34" s="41" t="str">
        <f t="shared" si="0"/>
        <v>Description</v>
      </c>
      <c r="G34" s="183"/>
      <c r="H34" s="17"/>
      <c r="I34" s="184"/>
    </row>
    <row r="35" spans="1:9" x14ac:dyDescent="0.2">
      <c r="A35" s="244"/>
      <c r="B35" s="244"/>
      <c r="D35" s="36"/>
      <c r="E35" s="37"/>
      <c r="F35" s="38" t="str">
        <f t="shared" si="0"/>
        <v>Description</v>
      </c>
      <c r="G35" s="185"/>
      <c r="H35" s="20"/>
      <c r="I35" s="186"/>
    </row>
    <row r="36" spans="1:9" ht="17" customHeight="1" x14ac:dyDescent="0.2">
      <c r="A36" s="177"/>
      <c r="B36" s="177"/>
      <c r="D36" s="39"/>
      <c r="E36" s="40"/>
      <c r="F36" s="41" t="str">
        <f t="shared" si="0"/>
        <v>Description</v>
      </c>
      <c r="G36" s="183"/>
      <c r="H36" s="17"/>
      <c r="I36" s="184"/>
    </row>
    <row r="37" spans="1:9" ht="23" customHeight="1" x14ac:dyDescent="0.2">
      <c r="A37" s="241" t="s">
        <v>483</v>
      </c>
      <c r="B37" s="242"/>
      <c r="D37" s="36"/>
      <c r="E37" s="37"/>
      <c r="F37" s="38" t="str">
        <f t="shared" si="0"/>
        <v>Description</v>
      </c>
      <c r="G37" s="185"/>
      <c r="H37" s="20"/>
      <c r="I37" s="186"/>
    </row>
    <row r="38" spans="1:9" ht="19" x14ac:dyDescent="0.2">
      <c r="A38" s="15" t="s">
        <v>493</v>
      </c>
      <c r="B38" s="15" t="s">
        <v>494</v>
      </c>
      <c r="D38" s="39"/>
      <c r="E38" s="40"/>
      <c r="F38" s="41" t="str">
        <f t="shared" si="0"/>
        <v>Description</v>
      </c>
      <c r="G38" s="183"/>
      <c r="H38" s="17"/>
      <c r="I38" s="184"/>
    </row>
    <row r="39" spans="1:9" x14ac:dyDescent="0.2">
      <c r="A39" s="172"/>
      <c r="B39" s="172"/>
      <c r="D39" s="36"/>
      <c r="E39" s="37"/>
      <c r="F39" s="38" t="str">
        <f t="shared" si="0"/>
        <v>Description</v>
      </c>
      <c r="G39" s="185"/>
      <c r="H39" s="20"/>
      <c r="I39" s="186"/>
    </row>
    <row r="40" spans="1:9" x14ac:dyDescent="0.2">
      <c r="A40" s="173"/>
      <c r="B40" s="173"/>
      <c r="D40" s="39"/>
      <c r="E40" s="40"/>
      <c r="F40" s="41" t="str">
        <f t="shared" si="0"/>
        <v>Description</v>
      </c>
      <c r="G40" s="183"/>
      <c r="H40" s="17"/>
      <c r="I40" s="184"/>
    </row>
    <row r="41" spans="1:9" x14ac:dyDescent="0.2">
      <c r="A41" s="172"/>
      <c r="B41" s="172"/>
      <c r="D41" s="36"/>
      <c r="E41" s="37"/>
      <c r="F41" s="38" t="str">
        <f t="shared" si="0"/>
        <v>Description</v>
      </c>
      <c r="G41" s="185"/>
      <c r="H41" s="20"/>
      <c r="I41" s="186"/>
    </row>
    <row r="42" spans="1:9" x14ac:dyDescent="0.2">
      <c r="A42" s="173"/>
      <c r="B42" s="173"/>
      <c r="D42" s="39"/>
      <c r="E42" s="40"/>
      <c r="F42" s="41" t="str">
        <f t="shared" si="0"/>
        <v>Description</v>
      </c>
      <c r="G42" s="183"/>
      <c r="H42" s="17"/>
      <c r="I42" s="184"/>
    </row>
    <row r="43" spans="1:9" x14ac:dyDescent="0.2">
      <c r="A43" s="172"/>
      <c r="B43" s="172"/>
      <c r="D43" s="36"/>
      <c r="E43" s="37"/>
      <c r="F43" s="38" t="str">
        <f t="shared" si="0"/>
        <v>Description</v>
      </c>
      <c r="G43" s="185"/>
      <c r="H43" s="20"/>
      <c r="I43" s="186"/>
    </row>
    <row r="44" spans="1:9" x14ac:dyDescent="0.2">
      <c r="A44" s="173"/>
      <c r="B44" s="173"/>
      <c r="D44" s="39"/>
      <c r="E44" s="40"/>
      <c r="F44" s="41" t="str">
        <f t="shared" si="0"/>
        <v>Description</v>
      </c>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BY4wHTe5xnOC8GY8l43VrkkTxUr7tks5WR05Q1txBPQAMRg9CO87a/mxlYw5Sc0fz28UfxKhFk9dQcPiJFdVQ==" saltValue="l2cjYA5JEugO8koekQVQZg=="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dimension ref="A1:T254"/>
  <sheetViews>
    <sheetView zoomScaleNormal="100" workbookViewId="0">
      <pane xSplit="2" ySplit="4" topLeftCell="C151" activePane="bottomRight" state="frozenSplit"/>
      <selection activeCell="I1" sqref="I1:O1048576"/>
      <selection pane="topRight" activeCell="I1" sqref="I1:O1048576"/>
      <selection pane="bottomLeft" activeCell="I1" sqref="I1:O1048576"/>
      <selection pane="bottomRight" activeCell="H154" sqref="H154"/>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
      </c>
      <c r="E1" s="47"/>
      <c r="F1" s="48"/>
    </row>
    <row r="2" spans="1:19" ht="18" thickBot="1" x14ac:dyDescent="0.25">
      <c r="E2" s="47"/>
      <c r="F2" s="47"/>
    </row>
    <row r="3" spans="1:19" s="93" customFormat="1" ht="27" thickTop="1" x14ac:dyDescent="0.2">
      <c r="A3" s="247" t="s">
        <v>442</v>
      </c>
      <c r="B3" s="247"/>
      <c r="C3" s="247"/>
      <c r="D3" s="247"/>
      <c r="E3" s="247"/>
      <c r="F3" s="247"/>
      <c r="G3" s="144"/>
      <c r="H3" s="248" t="s">
        <v>443</v>
      </c>
      <c r="I3" s="249"/>
      <c r="J3" s="249"/>
      <c r="K3" s="249"/>
      <c r="L3" s="249"/>
      <c r="M3" s="249"/>
      <c r="N3" s="249"/>
      <c r="O3" s="249"/>
      <c r="P3" s="249"/>
      <c r="Q3" s="249"/>
      <c r="R3" s="249"/>
      <c r="S3" s="250"/>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1" t="s">
        <v>0</v>
      </c>
      <c r="B5" s="251" t="s">
        <v>40</v>
      </c>
      <c r="C5" s="49" t="s">
        <v>178</v>
      </c>
      <c r="D5" s="49" t="s">
        <v>65</v>
      </c>
      <c r="E5" s="50" t="s">
        <v>177</v>
      </c>
      <c r="F5" s="51" t="s">
        <v>90</v>
      </c>
      <c r="G5" s="96"/>
      <c r="H5" s="134"/>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1"/>
      <c r="B6" s="251"/>
      <c r="C6" s="52" t="s">
        <v>179</v>
      </c>
      <c r="D6" s="52" t="s">
        <v>65</v>
      </c>
      <c r="E6" s="53" t="s">
        <v>184</v>
      </c>
      <c r="F6" s="54" t="s">
        <v>91</v>
      </c>
      <c r="G6" s="96"/>
      <c r="H6" s="131"/>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1"/>
      <c r="B7" s="251"/>
      <c r="C7" s="52" t="s">
        <v>180</v>
      </c>
      <c r="D7" s="52" t="s">
        <v>65</v>
      </c>
      <c r="E7" s="53" t="s">
        <v>185</v>
      </c>
      <c r="F7" s="54" t="s">
        <v>517</v>
      </c>
      <c r="G7" s="96"/>
      <c r="H7" s="131"/>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1"/>
      <c r="B8" s="251"/>
      <c r="C8" s="52" t="s">
        <v>181</v>
      </c>
      <c r="D8" s="52" t="s">
        <v>65</v>
      </c>
      <c r="E8" s="53" t="s">
        <v>186</v>
      </c>
      <c r="F8" s="54" t="s">
        <v>92</v>
      </c>
      <c r="G8" s="96"/>
      <c r="H8" s="131"/>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1"/>
      <c r="B9" s="251"/>
      <c r="C9" s="52" t="s">
        <v>182</v>
      </c>
      <c r="D9" s="52" t="s">
        <v>65</v>
      </c>
      <c r="E9" s="55" t="s">
        <v>612</v>
      </c>
      <c r="F9" s="56" t="s">
        <v>518</v>
      </c>
      <c r="G9" s="96"/>
      <c r="H9" s="131"/>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51"/>
      <c r="B10" s="251"/>
      <c r="C10" s="52" t="s">
        <v>183</v>
      </c>
      <c r="D10" s="52" t="s">
        <v>65</v>
      </c>
      <c r="E10" s="55" t="s">
        <v>187</v>
      </c>
      <c r="F10" s="56" t="s">
        <v>93</v>
      </c>
      <c r="G10" s="96"/>
      <c r="H10" s="133"/>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1"/>
      <c r="B11" s="251"/>
      <c r="C11" s="52" t="s">
        <v>535</v>
      </c>
      <c r="D11" s="52" t="s">
        <v>65</v>
      </c>
      <c r="E11" s="55" t="s">
        <v>537</v>
      </c>
      <c r="F11" s="56"/>
      <c r="G11" s="96"/>
      <c r="H11" s="133"/>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1"/>
      <c r="B12" s="251"/>
      <c r="C12" s="52" t="s">
        <v>536</v>
      </c>
      <c r="D12" s="52" t="s">
        <v>66</v>
      </c>
      <c r="E12" s="55" t="s">
        <v>538</v>
      </c>
      <c r="F12" s="56"/>
      <c r="G12" s="96"/>
      <c r="H12" s="133"/>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51"/>
      <c r="B13" s="251"/>
      <c r="C13" s="52" t="s">
        <v>456</v>
      </c>
      <c r="D13" s="52" t="s">
        <v>390</v>
      </c>
      <c r="E13" s="55" t="s">
        <v>458</v>
      </c>
      <c r="F13" s="56"/>
      <c r="G13" s="96"/>
      <c r="H13" s="132"/>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52" t="s">
        <v>1</v>
      </c>
      <c r="B14" s="252" t="s">
        <v>60</v>
      </c>
      <c r="C14" s="57" t="s">
        <v>188</v>
      </c>
      <c r="D14" s="57" t="s">
        <v>65</v>
      </c>
      <c r="E14" s="58" t="s">
        <v>190</v>
      </c>
      <c r="F14" s="59" t="s">
        <v>593</v>
      </c>
      <c r="G14" s="96"/>
      <c r="H14" s="130"/>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53"/>
      <c r="B15" s="253"/>
      <c r="C15" s="57" t="s">
        <v>189</v>
      </c>
      <c r="D15" s="57" t="s">
        <v>65</v>
      </c>
      <c r="E15" s="58" t="s">
        <v>191</v>
      </c>
      <c r="F15" s="59" t="s">
        <v>94</v>
      </c>
      <c r="G15" s="96"/>
      <c r="H15" s="131"/>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53"/>
      <c r="B16" s="253"/>
      <c r="C16" s="57" t="s">
        <v>193</v>
      </c>
      <c r="D16" s="57" t="s">
        <v>65</v>
      </c>
      <c r="E16" s="58" t="s">
        <v>192</v>
      </c>
      <c r="F16" s="59" t="s">
        <v>522</v>
      </c>
      <c r="G16" s="96"/>
      <c r="H16" s="131"/>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53"/>
      <c r="B17" s="253"/>
      <c r="C17" s="57" t="s">
        <v>194</v>
      </c>
      <c r="D17" s="57" t="s">
        <v>66</v>
      </c>
      <c r="E17" s="60" t="s">
        <v>482</v>
      </c>
      <c r="F17" s="61" t="s">
        <v>519</v>
      </c>
      <c r="G17" s="96"/>
      <c r="H17" s="131"/>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53"/>
      <c r="B18" s="253"/>
      <c r="C18" s="187" t="s">
        <v>539</v>
      </c>
      <c r="D18" s="187" t="s">
        <v>65</v>
      </c>
      <c r="E18" s="58" t="s">
        <v>537</v>
      </c>
      <c r="F18" s="59"/>
      <c r="G18" s="96"/>
      <c r="H18" s="133"/>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53"/>
      <c r="B19" s="253"/>
      <c r="C19" s="187" t="s">
        <v>540</v>
      </c>
      <c r="D19" s="187" t="s">
        <v>66</v>
      </c>
      <c r="E19" s="58" t="s">
        <v>538</v>
      </c>
      <c r="F19" s="59"/>
      <c r="G19" s="96"/>
      <c r="H19" s="131"/>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54"/>
      <c r="B20" s="254"/>
      <c r="C20" s="57" t="s">
        <v>459</v>
      </c>
      <c r="D20" s="57" t="s">
        <v>390</v>
      </c>
      <c r="E20" s="60" t="s">
        <v>458</v>
      </c>
      <c r="F20" s="61"/>
      <c r="G20" s="96"/>
      <c r="H20" s="135"/>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5" t="s">
        <v>2</v>
      </c>
      <c r="B21" s="255" t="s">
        <v>39</v>
      </c>
      <c r="C21" s="62" t="s">
        <v>195</v>
      </c>
      <c r="D21" s="62" t="s">
        <v>65</v>
      </c>
      <c r="E21" s="55" t="s">
        <v>293</v>
      </c>
      <c r="F21" s="56" t="s">
        <v>95</v>
      </c>
      <c r="G21" s="97"/>
      <c r="H21" s="130"/>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1"/>
      <c r="B22" s="251"/>
      <c r="C22" s="62" t="s">
        <v>196</v>
      </c>
      <c r="D22" s="62" t="s">
        <v>65</v>
      </c>
      <c r="E22" s="55" t="s">
        <v>294</v>
      </c>
      <c r="F22" s="56" t="s">
        <v>96</v>
      </c>
      <c r="G22" s="96"/>
      <c r="H22" s="131"/>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1"/>
      <c r="B23" s="251"/>
      <c r="C23" s="62" t="s">
        <v>197</v>
      </c>
      <c r="D23" s="62" t="s">
        <v>65</v>
      </c>
      <c r="E23" s="55" t="s">
        <v>295</v>
      </c>
      <c r="F23" s="56" t="s">
        <v>97</v>
      </c>
      <c r="G23" s="96"/>
      <c r="H23" s="131"/>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1"/>
      <c r="B24" s="251"/>
      <c r="C24" s="62" t="s">
        <v>198</v>
      </c>
      <c r="D24" s="62" t="s">
        <v>65</v>
      </c>
      <c r="E24" s="55" t="s">
        <v>296</v>
      </c>
      <c r="F24" s="56" t="s">
        <v>98</v>
      </c>
      <c r="G24" s="96"/>
      <c r="H24" s="131"/>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1"/>
      <c r="B25" s="251"/>
      <c r="C25" s="62" t="s">
        <v>199</v>
      </c>
      <c r="D25" s="62" t="s">
        <v>65</v>
      </c>
      <c r="E25" s="55" t="s">
        <v>297</v>
      </c>
      <c r="F25" s="56" t="s">
        <v>99</v>
      </c>
      <c r="G25" s="96"/>
      <c r="H25" s="131"/>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51"/>
      <c r="B26" s="251"/>
      <c r="C26" s="62" t="s">
        <v>200</v>
      </c>
      <c r="D26" s="62" t="s">
        <v>67</v>
      </c>
      <c r="E26" s="53" t="s">
        <v>298</v>
      </c>
      <c r="F26" s="56"/>
      <c r="G26" s="96"/>
      <c r="H26" s="133"/>
      <c r="I26" s="9"/>
      <c r="J26" s="158" t="s">
        <v>2</v>
      </c>
      <c r="K26" s="158">
        <f t="shared" si="3"/>
        <v>0</v>
      </c>
      <c r="L26" s="158">
        <f t="shared" si="0"/>
        <v>0</v>
      </c>
      <c r="M26" s="158">
        <f t="shared" si="1"/>
        <v>0</v>
      </c>
      <c r="N26" s="158">
        <f t="shared" si="2"/>
        <v>0</v>
      </c>
      <c r="O26" s="158">
        <f t="shared" si="4"/>
        <v>0</v>
      </c>
      <c r="P26" s="158">
        <f t="shared" si="5"/>
        <v>0</v>
      </c>
      <c r="Q26" s="158">
        <f t="shared" si="6"/>
        <v>0</v>
      </c>
      <c r="R26" s="158">
        <f t="shared" si="7"/>
        <v>0</v>
      </c>
      <c r="S26" s="10"/>
    </row>
    <row r="27" spans="1:20" s="93" customFormat="1" ht="36" x14ac:dyDescent="0.2">
      <c r="A27" s="251"/>
      <c r="B27" s="251"/>
      <c r="C27" s="52" t="s">
        <v>541</v>
      </c>
      <c r="D27" s="52" t="s">
        <v>65</v>
      </c>
      <c r="E27" s="55" t="s">
        <v>537</v>
      </c>
      <c r="F27" s="56"/>
      <c r="G27" s="96"/>
      <c r="H27" s="133"/>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1"/>
      <c r="B28" s="251"/>
      <c r="C28" s="52" t="s">
        <v>542</v>
      </c>
      <c r="D28" s="52" t="s">
        <v>66</v>
      </c>
      <c r="E28" s="55" t="s">
        <v>538</v>
      </c>
      <c r="F28" s="56"/>
      <c r="G28" s="96"/>
      <c r="H28" s="133"/>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1"/>
      <c r="B29" s="251"/>
      <c r="C29" s="62" t="s">
        <v>457</v>
      </c>
      <c r="D29" s="62" t="s">
        <v>390</v>
      </c>
      <c r="E29" s="53" t="s">
        <v>458</v>
      </c>
      <c r="F29" s="54"/>
      <c r="G29" s="98"/>
      <c r="H29" s="133"/>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2" t="s">
        <v>3</v>
      </c>
      <c r="B30" s="252" t="s">
        <v>4</v>
      </c>
      <c r="C30" s="57" t="s">
        <v>201</v>
      </c>
      <c r="D30" s="57" t="s">
        <v>65</v>
      </c>
      <c r="E30" s="58" t="s">
        <v>299</v>
      </c>
      <c r="F30" s="59" t="s">
        <v>100</v>
      </c>
      <c r="G30" s="96"/>
      <c r="H30" s="130"/>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53"/>
      <c r="B31" s="253"/>
      <c r="C31" s="57" t="s">
        <v>202</v>
      </c>
      <c r="D31" s="57" t="s">
        <v>65</v>
      </c>
      <c r="E31" s="58" t="s">
        <v>614</v>
      </c>
      <c r="F31" s="59" t="s">
        <v>613</v>
      </c>
      <c r="G31" s="96"/>
      <c r="H31" s="131"/>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53"/>
      <c r="B32" s="253"/>
      <c r="C32" s="57" t="s">
        <v>203</v>
      </c>
      <c r="D32" s="57" t="s">
        <v>65</v>
      </c>
      <c r="E32" s="58" t="s">
        <v>588</v>
      </c>
      <c r="F32" s="59" t="s">
        <v>615</v>
      </c>
      <c r="G32" s="96"/>
      <c r="H32" s="131"/>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53"/>
      <c r="B33" s="253"/>
      <c r="C33" s="57" t="s">
        <v>204</v>
      </c>
      <c r="D33" s="57" t="s">
        <v>65</v>
      </c>
      <c r="E33" s="58" t="s">
        <v>300</v>
      </c>
      <c r="F33" s="59" t="s">
        <v>101</v>
      </c>
      <c r="G33" s="96"/>
      <c r="H33" s="131"/>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53"/>
      <c r="B34" s="253"/>
      <c r="C34" s="216" t="s">
        <v>205</v>
      </c>
      <c r="D34" s="216" t="s">
        <v>65</v>
      </c>
      <c r="E34" s="217" t="s">
        <v>301</v>
      </c>
      <c r="F34" s="218" t="s">
        <v>102</v>
      </c>
      <c r="H34" s="131"/>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53"/>
      <c r="B35" s="253"/>
      <c r="C35" s="57" t="s">
        <v>206</v>
      </c>
      <c r="D35" s="57" t="s">
        <v>65</v>
      </c>
      <c r="E35" s="63" t="s">
        <v>616</v>
      </c>
      <c r="F35" s="64" t="s">
        <v>103</v>
      </c>
      <c r="G35" s="96"/>
      <c r="H35" s="131"/>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53"/>
      <c r="B36" s="253"/>
      <c r="C36" s="57" t="s">
        <v>207</v>
      </c>
      <c r="D36" s="57" t="s">
        <v>66</v>
      </c>
      <c r="E36" s="60" t="s">
        <v>302</v>
      </c>
      <c r="F36" s="61" t="s">
        <v>104</v>
      </c>
      <c r="G36" s="96"/>
      <c r="H36" s="133"/>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53"/>
      <c r="B37" s="253"/>
      <c r="C37" s="187" t="s">
        <v>543</v>
      </c>
      <c r="D37" s="187" t="s">
        <v>65</v>
      </c>
      <c r="E37" s="58" t="s">
        <v>537</v>
      </c>
      <c r="F37" s="61"/>
      <c r="G37" s="96"/>
      <c r="H37" s="133"/>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53"/>
      <c r="B38" s="253"/>
      <c r="C38" s="187" t="s">
        <v>544</v>
      </c>
      <c r="D38" s="187" t="s">
        <v>66</v>
      </c>
      <c r="E38" s="58" t="s">
        <v>538</v>
      </c>
      <c r="F38" s="61"/>
      <c r="G38" s="96"/>
      <c r="H38" s="133"/>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53"/>
      <c r="B39" s="253"/>
      <c r="C39" s="57" t="s">
        <v>460</v>
      </c>
      <c r="D39" s="57" t="s">
        <v>390</v>
      </c>
      <c r="E39" s="60" t="s">
        <v>458</v>
      </c>
      <c r="F39" s="61"/>
      <c r="G39" s="96"/>
      <c r="H39" s="132"/>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5" t="s">
        <v>5</v>
      </c>
      <c r="B40" s="255" t="s">
        <v>36</v>
      </c>
      <c r="C40" s="65" t="s">
        <v>181</v>
      </c>
      <c r="D40" s="65" t="s">
        <v>65</v>
      </c>
      <c r="E40" s="66" t="s">
        <v>186</v>
      </c>
      <c r="F40" s="66" t="s">
        <v>92</v>
      </c>
      <c r="G40" s="101"/>
      <c r="H40" s="102" t="str">
        <f>IF(ISBLANK(H8),"Waiting",H8)</f>
        <v>Waiting</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1"/>
      <c r="B41" s="251"/>
      <c r="C41" s="62" t="s">
        <v>208</v>
      </c>
      <c r="D41" s="62" t="s">
        <v>65</v>
      </c>
      <c r="E41" s="67" t="s">
        <v>303</v>
      </c>
      <c r="F41" s="256" t="s">
        <v>105</v>
      </c>
      <c r="G41" s="96"/>
      <c r="H41" s="131"/>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1"/>
      <c r="B42" s="251"/>
      <c r="C42" s="62" t="s">
        <v>209</v>
      </c>
      <c r="D42" s="62" t="s">
        <v>65</v>
      </c>
      <c r="E42" s="67" t="s">
        <v>304</v>
      </c>
      <c r="F42" s="257"/>
      <c r="G42" s="96"/>
      <c r="H42" s="131"/>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1"/>
      <c r="B43" s="251"/>
      <c r="C43" s="62" t="s">
        <v>210</v>
      </c>
      <c r="D43" s="62" t="s">
        <v>65</v>
      </c>
      <c r="E43" s="67" t="s">
        <v>305</v>
      </c>
      <c r="F43" s="258"/>
      <c r="G43" s="96"/>
      <c r="H43" s="131"/>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1"/>
      <c r="B44" s="251"/>
      <c r="C44" s="65" t="s">
        <v>178</v>
      </c>
      <c r="D44" s="65" t="s">
        <v>65</v>
      </c>
      <c r="E44" s="66" t="s">
        <v>177</v>
      </c>
      <c r="F44" s="68" t="s">
        <v>106</v>
      </c>
      <c r="G44" s="101"/>
      <c r="H44" s="104" t="str">
        <f>IF(ISBLANK(H5),"Waiting",H5)</f>
        <v>Waiting</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1"/>
      <c r="B45" s="251"/>
      <c r="C45" s="69" t="s">
        <v>211</v>
      </c>
      <c r="D45" s="69" t="s">
        <v>65</v>
      </c>
      <c r="E45" s="53" t="s">
        <v>592</v>
      </c>
      <c r="F45" s="54" t="s">
        <v>107</v>
      </c>
      <c r="G45" s="96"/>
      <c r="H45" s="131"/>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1"/>
      <c r="B46" s="251"/>
      <c r="C46" s="62" t="s">
        <v>212</v>
      </c>
      <c r="D46" s="62" t="s">
        <v>65</v>
      </c>
      <c r="E46" s="55" t="s">
        <v>602</v>
      </c>
      <c r="F46" s="56" t="s">
        <v>108</v>
      </c>
      <c r="G46" s="96"/>
      <c r="H46" s="131"/>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1"/>
      <c r="B47" s="251"/>
      <c r="C47" s="62" t="s">
        <v>213</v>
      </c>
      <c r="D47" s="62" t="s">
        <v>66</v>
      </c>
      <c r="E47" s="53" t="s">
        <v>306</v>
      </c>
      <c r="F47" s="54" t="s">
        <v>109</v>
      </c>
      <c r="G47" s="96"/>
      <c r="H47" s="131"/>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1"/>
      <c r="B48" s="251"/>
      <c r="C48" s="52" t="s">
        <v>214</v>
      </c>
      <c r="D48" s="52" t="s">
        <v>66</v>
      </c>
      <c r="E48" s="53" t="s">
        <v>307</v>
      </c>
      <c r="F48" s="54" t="s">
        <v>110</v>
      </c>
      <c r="G48" s="96"/>
      <c r="H48" s="131"/>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1"/>
      <c r="B49" s="251"/>
      <c r="C49" s="52" t="s">
        <v>215</v>
      </c>
      <c r="D49" s="52" t="s">
        <v>66</v>
      </c>
      <c r="E49" s="53" t="s">
        <v>308</v>
      </c>
      <c r="F49" s="54" t="s">
        <v>102</v>
      </c>
      <c r="G49" s="96"/>
      <c r="H49" s="133"/>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1"/>
      <c r="B50" s="251"/>
      <c r="C50" s="52" t="s">
        <v>545</v>
      </c>
      <c r="D50" s="52" t="s">
        <v>65</v>
      </c>
      <c r="E50" s="55" t="s">
        <v>537</v>
      </c>
      <c r="F50" s="54"/>
      <c r="G50" s="96"/>
      <c r="H50" s="133"/>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1"/>
      <c r="B51" s="251"/>
      <c r="C51" s="52" t="s">
        <v>546</v>
      </c>
      <c r="D51" s="52" t="s">
        <v>66</v>
      </c>
      <c r="E51" s="55" t="s">
        <v>538</v>
      </c>
      <c r="F51" s="54"/>
      <c r="G51" s="96"/>
      <c r="H51" s="133"/>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1"/>
      <c r="B52" s="251"/>
      <c r="C52" s="52" t="s">
        <v>461</v>
      </c>
      <c r="D52" s="52" t="s">
        <v>390</v>
      </c>
      <c r="E52" s="53" t="s">
        <v>458</v>
      </c>
      <c r="F52" s="54"/>
      <c r="G52" s="96"/>
      <c r="H52" s="132"/>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2" t="s">
        <v>6</v>
      </c>
      <c r="B53" s="252" t="s">
        <v>7</v>
      </c>
      <c r="C53" s="70" t="s">
        <v>179</v>
      </c>
      <c r="D53" s="70" t="s">
        <v>65</v>
      </c>
      <c r="E53" s="71" t="s">
        <v>184</v>
      </c>
      <c r="F53" s="72" t="s">
        <v>91</v>
      </c>
      <c r="G53" s="105"/>
      <c r="H53" s="106" t="str">
        <f>IF(ISBLANK(H6),"Waiting",H6)</f>
        <v>Waiting</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53"/>
      <c r="B54" s="253"/>
      <c r="C54" s="70" t="s">
        <v>180</v>
      </c>
      <c r="D54" s="70" t="s">
        <v>65</v>
      </c>
      <c r="E54" s="73" t="s">
        <v>185</v>
      </c>
      <c r="F54" s="74" t="s">
        <v>517</v>
      </c>
      <c r="G54" s="105"/>
      <c r="H54" s="108" t="str">
        <f>IF(ISBLANK(H7),"Waiting",H7)</f>
        <v>Waiting</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53"/>
      <c r="B55" s="253"/>
      <c r="C55" s="70" t="s">
        <v>181</v>
      </c>
      <c r="D55" s="70" t="s">
        <v>65</v>
      </c>
      <c r="E55" s="75" t="s">
        <v>186</v>
      </c>
      <c r="F55" s="76" t="s">
        <v>92</v>
      </c>
      <c r="G55" s="105"/>
      <c r="H55" s="108" t="str">
        <f>IF(ISBLANK(H8),"Waiting",H8)</f>
        <v>Waiting</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53"/>
      <c r="B56" s="253"/>
      <c r="C56" s="219" t="s">
        <v>182</v>
      </c>
      <c r="D56" s="219" t="s">
        <v>65</v>
      </c>
      <c r="E56" s="220" t="s">
        <v>612</v>
      </c>
      <c r="F56" s="221" t="s">
        <v>520</v>
      </c>
      <c r="G56" s="105"/>
      <c r="H56" s="108" t="str">
        <f>IF(ISBLANK(H9),"Waiting",H9)</f>
        <v>Waiting</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53"/>
      <c r="B57" s="253"/>
      <c r="C57" s="70" t="s">
        <v>183</v>
      </c>
      <c r="D57" s="70" t="s">
        <v>65</v>
      </c>
      <c r="E57" s="75" t="s">
        <v>309</v>
      </c>
      <c r="F57" s="76" t="s">
        <v>111</v>
      </c>
      <c r="G57" s="105"/>
      <c r="H57" s="108" t="str">
        <f>IF(ISBLANK(H10),"Waiting",H10)</f>
        <v>Waiting</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53"/>
      <c r="B58" s="253"/>
      <c r="C58" s="77" t="s">
        <v>216</v>
      </c>
      <c r="D58" s="77" t="s">
        <v>65</v>
      </c>
      <c r="E58" s="78" t="s">
        <v>310</v>
      </c>
      <c r="F58" s="79" t="s">
        <v>523</v>
      </c>
      <c r="G58" s="96"/>
      <c r="H58" s="131"/>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53"/>
      <c r="B59" s="253"/>
      <c r="C59" s="80" t="s">
        <v>178</v>
      </c>
      <c r="D59" s="80" t="s">
        <v>65</v>
      </c>
      <c r="E59" s="73" t="s">
        <v>177</v>
      </c>
      <c r="F59" s="74" t="s">
        <v>106</v>
      </c>
      <c r="G59" s="109"/>
      <c r="H59" s="108" t="str">
        <f>IF(ISBLANK(H5),"Waiting",H5)</f>
        <v>Waiting</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53"/>
      <c r="B60" s="253"/>
      <c r="C60" s="57" t="s">
        <v>217</v>
      </c>
      <c r="D60" s="57" t="s">
        <v>65</v>
      </c>
      <c r="E60" s="78" t="s">
        <v>595</v>
      </c>
      <c r="F60" s="79" t="s">
        <v>112</v>
      </c>
      <c r="G60" s="109"/>
      <c r="H60" s="131"/>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53"/>
      <c r="B61" s="253"/>
      <c r="C61" s="187" t="s">
        <v>547</v>
      </c>
      <c r="D61" s="187" t="s">
        <v>65</v>
      </c>
      <c r="E61" s="58" t="s">
        <v>537</v>
      </c>
      <c r="F61" s="79"/>
      <c r="G61" s="109"/>
      <c r="H61" s="133"/>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53"/>
      <c r="B62" s="253"/>
      <c r="C62" s="187" t="s">
        <v>548</v>
      </c>
      <c r="D62" s="187" t="s">
        <v>66</v>
      </c>
      <c r="E62" s="58" t="s">
        <v>538</v>
      </c>
      <c r="F62" s="79"/>
      <c r="G62" s="109"/>
      <c r="H62" s="133"/>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53"/>
      <c r="B63" s="253"/>
      <c r="C63" s="77" t="s">
        <v>462</v>
      </c>
      <c r="D63" s="77" t="s">
        <v>390</v>
      </c>
      <c r="E63" s="78" t="s">
        <v>458</v>
      </c>
      <c r="F63" s="79"/>
      <c r="G63" s="96"/>
      <c r="H63" s="132"/>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5" t="s">
        <v>8</v>
      </c>
      <c r="B64" s="255" t="s">
        <v>37</v>
      </c>
      <c r="C64" s="62" t="s">
        <v>218</v>
      </c>
      <c r="D64" s="62" t="s">
        <v>65</v>
      </c>
      <c r="E64" s="67" t="s">
        <v>311</v>
      </c>
      <c r="F64" s="81" t="s">
        <v>524</v>
      </c>
      <c r="G64" s="96"/>
      <c r="H64" s="130"/>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1"/>
      <c r="B65" s="251"/>
      <c r="C65" s="62" t="s">
        <v>219</v>
      </c>
      <c r="D65" s="62" t="s">
        <v>65</v>
      </c>
      <c r="E65" s="67" t="s">
        <v>312</v>
      </c>
      <c r="F65" s="81" t="s">
        <v>113</v>
      </c>
      <c r="G65" s="96"/>
      <c r="H65" s="131"/>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1"/>
      <c r="B66" s="251"/>
      <c r="C66" s="62" t="s">
        <v>220</v>
      </c>
      <c r="D66" s="62" t="s">
        <v>65</v>
      </c>
      <c r="E66" s="67" t="s">
        <v>313</v>
      </c>
      <c r="F66" s="81" t="s">
        <v>114</v>
      </c>
      <c r="G66" s="96"/>
      <c r="H66" s="131"/>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1"/>
      <c r="B67" s="251"/>
      <c r="C67" s="62" t="s">
        <v>221</v>
      </c>
      <c r="D67" s="62" t="s">
        <v>65</v>
      </c>
      <c r="E67" s="67" t="s">
        <v>314</v>
      </c>
      <c r="F67" s="81" t="s">
        <v>115</v>
      </c>
      <c r="G67" s="96"/>
      <c r="H67" s="131"/>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1"/>
      <c r="B68" s="251"/>
      <c r="C68" s="62" t="s">
        <v>222</v>
      </c>
      <c r="D68" s="62" t="s">
        <v>66</v>
      </c>
      <c r="E68" s="67" t="s">
        <v>315</v>
      </c>
      <c r="F68" s="81" t="s">
        <v>116</v>
      </c>
      <c r="G68" s="96"/>
      <c r="H68" s="131"/>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1"/>
      <c r="B69" s="251"/>
      <c r="C69" s="62" t="s">
        <v>223</v>
      </c>
      <c r="D69" s="62" t="s">
        <v>66</v>
      </c>
      <c r="E69" s="82" t="s">
        <v>316</v>
      </c>
      <c r="F69" s="83" t="s">
        <v>117</v>
      </c>
      <c r="G69" s="96"/>
      <c r="H69" s="133"/>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1"/>
      <c r="B70" s="251"/>
      <c r="C70" s="52" t="s">
        <v>549</v>
      </c>
      <c r="D70" s="52" t="s">
        <v>65</v>
      </c>
      <c r="E70" s="55" t="s">
        <v>537</v>
      </c>
      <c r="F70" s="83"/>
      <c r="G70" s="96"/>
      <c r="H70" s="133"/>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1"/>
      <c r="B71" s="251"/>
      <c r="C71" s="52" t="s">
        <v>550</v>
      </c>
      <c r="D71" s="52" t="s">
        <v>66</v>
      </c>
      <c r="E71" s="55" t="s">
        <v>538</v>
      </c>
      <c r="F71" s="83"/>
      <c r="G71" s="96"/>
      <c r="H71" s="133"/>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1"/>
      <c r="B72" s="251"/>
      <c r="C72" s="62" t="s">
        <v>463</v>
      </c>
      <c r="D72" s="62" t="s">
        <v>390</v>
      </c>
      <c r="E72" s="82" t="s">
        <v>458</v>
      </c>
      <c r="F72" s="83"/>
      <c r="G72" s="96"/>
      <c r="H72" s="132"/>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2" t="s">
        <v>9</v>
      </c>
      <c r="B73" s="252" t="s">
        <v>38</v>
      </c>
      <c r="C73" s="80" t="s">
        <v>195</v>
      </c>
      <c r="D73" s="80" t="s">
        <v>65</v>
      </c>
      <c r="E73" s="71" t="s">
        <v>293</v>
      </c>
      <c r="F73" s="72" t="s">
        <v>95</v>
      </c>
      <c r="G73" s="109"/>
      <c r="H73" s="102" t="str">
        <f>IF(ISBLANK(H21),"Waiting",H21)</f>
        <v>Waiting</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53"/>
      <c r="B74" s="253"/>
      <c r="C74" s="80" t="s">
        <v>196</v>
      </c>
      <c r="D74" s="80" t="s">
        <v>65</v>
      </c>
      <c r="E74" s="71" t="s">
        <v>294</v>
      </c>
      <c r="F74" s="72" t="s">
        <v>96</v>
      </c>
      <c r="G74" s="109"/>
      <c r="H74" s="108" t="str">
        <f>IF(ISBLANK(H22),"Waiting",H22)</f>
        <v>Waiting</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53"/>
      <c r="B75" s="253"/>
      <c r="C75" s="80" t="s">
        <v>197</v>
      </c>
      <c r="D75" s="80" t="s">
        <v>65</v>
      </c>
      <c r="E75" s="71" t="s">
        <v>295</v>
      </c>
      <c r="F75" s="72" t="s">
        <v>97</v>
      </c>
      <c r="G75" s="109"/>
      <c r="H75" s="108" t="str">
        <f>IF(ISBLANK(H23),"Waiting",H23)</f>
        <v>Waiting</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53"/>
      <c r="B76" s="253"/>
      <c r="C76" s="80" t="s">
        <v>198</v>
      </c>
      <c r="D76" s="80" t="s">
        <v>65</v>
      </c>
      <c r="E76" s="71" t="s">
        <v>296</v>
      </c>
      <c r="F76" s="72" t="s">
        <v>98</v>
      </c>
      <c r="G76" s="109"/>
      <c r="H76" s="108" t="str">
        <f>IF(ISBLANK(H24),"Waiting",H24)</f>
        <v>Waiting</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53"/>
      <c r="B77" s="253"/>
      <c r="C77" s="222" t="s">
        <v>211</v>
      </c>
      <c r="D77" s="222" t="s">
        <v>65</v>
      </c>
      <c r="E77" s="223" t="s">
        <v>592</v>
      </c>
      <c r="F77" s="224" t="s">
        <v>107</v>
      </c>
      <c r="G77" s="109"/>
      <c r="H77" s="108" t="str">
        <f>IF(ISBLANK(H45),"Waiting",H45)</f>
        <v>Waiting</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53"/>
      <c r="B78" s="253"/>
      <c r="C78" s="84" t="s">
        <v>224</v>
      </c>
      <c r="D78" s="84" t="s">
        <v>65</v>
      </c>
      <c r="E78" s="85" t="s">
        <v>317</v>
      </c>
      <c r="F78" s="86" t="s">
        <v>525</v>
      </c>
      <c r="G78" s="110"/>
      <c r="H78" s="131"/>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53"/>
      <c r="B79" s="253"/>
      <c r="C79" s="57" t="s">
        <v>225</v>
      </c>
      <c r="D79" s="57" t="s">
        <v>65</v>
      </c>
      <c r="E79" s="85" t="s">
        <v>318</v>
      </c>
      <c r="F79" s="86" t="s">
        <v>118</v>
      </c>
      <c r="G79" s="96"/>
      <c r="H79" s="131"/>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53"/>
      <c r="B80" s="253"/>
      <c r="C80" s="57" t="s">
        <v>226</v>
      </c>
      <c r="D80" s="57" t="s">
        <v>66</v>
      </c>
      <c r="E80" s="85" t="s">
        <v>319</v>
      </c>
      <c r="F80" s="86" t="s">
        <v>119</v>
      </c>
      <c r="G80" s="96"/>
      <c r="H80" s="133"/>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53"/>
      <c r="B81" s="253"/>
      <c r="C81" s="188" t="s">
        <v>551</v>
      </c>
      <c r="D81" s="189" t="s">
        <v>65</v>
      </c>
      <c r="E81" s="190" t="s">
        <v>537</v>
      </c>
      <c r="F81" s="86"/>
      <c r="G81" s="96"/>
      <c r="H81" s="133"/>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53"/>
      <c r="B82" s="253"/>
      <c r="C82" s="191" t="s">
        <v>552</v>
      </c>
      <c r="D82" s="192" t="s">
        <v>66</v>
      </c>
      <c r="E82" s="193" t="s">
        <v>538</v>
      </c>
      <c r="F82" s="86"/>
      <c r="G82" s="96"/>
      <c r="H82" s="133"/>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53"/>
      <c r="B83" s="253"/>
      <c r="C83" s="57" t="s">
        <v>464</v>
      </c>
      <c r="D83" s="57" t="s">
        <v>390</v>
      </c>
      <c r="E83" s="85" t="s">
        <v>458</v>
      </c>
      <c r="F83" s="86"/>
      <c r="G83" s="96"/>
      <c r="H83" s="132"/>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5" t="s">
        <v>10</v>
      </c>
      <c r="B84" s="260" t="s">
        <v>41</v>
      </c>
      <c r="C84" s="62" t="s">
        <v>227</v>
      </c>
      <c r="D84" s="62" t="s">
        <v>65</v>
      </c>
      <c r="E84" s="67" t="s">
        <v>331</v>
      </c>
      <c r="F84" s="81" t="s">
        <v>120</v>
      </c>
      <c r="G84" s="96"/>
      <c r="H84" s="131"/>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1"/>
      <c r="B85" s="261"/>
      <c r="C85" s="62" t="s">
        <v>228</v>
      </c>
      <c r="D85" s="62" t="s">
        <v>65</v>
      </c>
      <c r="E85" s="67" t="s">
        <v>332</v>
      </c>
      <c r="F85" s="81" t="s">
        <v>121</v>
      </c>
      <c r="G85" s="96"/>
      <c r="H85" s="131"/>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1"/>
      <c r="B86" s="261"/>
      <c r="C86" s="222" t="s">
        <v>211</v>
      </c>
      <c r="D86" s="222" t="s">
        <v>65</v>
      </c>
      <c r="E86" s="220" t="s">
        <v>592</v>
      </c>
      <c r="F86" s="221" t="s">
        <v>107</v>
      </c>
      <c r="G86" s="109"/>
      <c r="H86" s="108" t="str">
        <f>IF(ISBLANK(H45),"Waiting",H45)</f>
        <v>Waiting</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1"/>
      <c r="B87" s="261"/>
      <c r="C87" s="62" t="s">
        <v>229</v>
      </c>
      <c r="D87" s="62" t="s">
        <v>65</v>
      </c>
      <c r="E87" s="87" t="s">
        <v>320</v>
      </c>
      <c r="F87" s="88" t="s">
        <v>122</v>
      </c>
      <c r="G87" s="96"/>
      <c r="H87" s="131"/>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1"/>
      <c r="B88" s="261"/>
      <c r="C88" s="80" t="s">
        <v>224</v>
      </c>
      <c r="D88" s="80" t="s">
        <v>65</v>
      </c>
      <c r="E88" s="75" t="s">
        <v>317</v>
      </c>
      <c r="F88" s="76" t="s">
        <v>525</v>
      </c>
      <c r="G88" s="109"/>
      <c r="H88" s="108" t="str">
        <f>IF(ISBLANK(H78),"Waiting",H78)</f>
        <v>Waiting</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1"/>
      <c r="B89" s="261"/>
      <c r="C89" s="62" t="s">
        <v>230</v>
      </c>
      <c r="D89" s="62" t="s">
        <v>65</v>
      </c>
      <c r="E89" s="67" t="s">
        <v>333</v>
      </c>
      <c r="F89" s="81" t="s">
        <v>123</v>
      </c>
      <c r="G89" s="96"/>
      <c r="H89" s="131"/>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1"/>
      <c r="B90" s="261"/>
      <c r="C90" s="222" t="s">
        <v>212</v>
      </c>
      <c r="D90" s="222" t="s">
        <v>65</v>
      </c>
      <c r="E90" s="220" t="s">
        <v>602</v>
      </c>
      <c r="F90" s="220" t="s">
        <v>108</v>
      </c>
      <c r="G90" s="96"/>
      <c r="H90" s="108" t="str">
        <f>IF(ISBLANK(H46),"Waiting",H46)</f>
        <v>Waiting</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1"/>
      <c r="B91" s="261"/>
      <c r="C91" s="52" t="s">
        <v>603</v>
      </c>
      <c r="D91" s="52" t="s">
        <v>65</v>
      </c>
      <c r="E91" s="87" t="s">
        <v>604</v>
      </c>
      <c r="F91" s="87" t="s">
        <v>605</v>
      </c>
      <c r="G91" s="96"/>
      <c r="H91" s="131"/>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51"/>
      <c r="B92" s="261"/>
      <c r="C92" s="62" t="s">
        <v>231</v>
      </c>
      <c r="D92" s="62" t="s">
        <v>66</v>
      </c>
      <c r="E92" s="87" t="s">
        <v>334</v>
      </c>
      <c r="F92" s="88" t="s">
        <v>124</v>
      </c>
      <c r="G92" s="96"/>
      <c r="H92" s="131"/>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1"/>
      <c r="B93" s="261"/>
      <c r="C93" s="80" t="s">
        <v>215</v>
      </c>
      <c r="D93" s="80" t="s">
        <v>66</v>
      </c>
      <c r="E93" s="71" t="s">
        <v>308</v>
      </c>
      <c r="F93" s="72" t="s">
        <v>102</v>
      </c>
      <c r="G93" s="101"/>
      <c r="H93" s="104" t="str">
        <f>IF(ISBLANK(H49),"Waiting",H49)</f>
        <v>Waiting</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1"/>
      <c r="B94" s="261"/>
      <c r="C94" s="80" t="s">
        <v>214</v>
      </c>
      <c r="D94" s="80" t="s">
        <v>66</v>
      </c>
      <c r="E94" s="71" t="s">
        <v>307</v>
      </c>
      <c r="F94" s="72" t="s">
        <v>110</v>
      </c>
      <c r="G94" s="101"/>
      <c r="H94" s="104" t="str">
        <f>IF(ISBLANK(H48),"Waiting",H48)</f>
        <v>Waiting</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1"/>
      <c r="B95" s="261"/>
      <c r="C95" s="195" t="s">
        <v>553</v>
      </c>
      <c r="D95" s="196" t="s">
        <v>65</v>
      </c>
      <c r="E95" s="197" t="s">
        <v>537</v>
      </c>
      <c r="F95" s="194"/>
      <c r="G95" s="101"/>
      <c r="H95" s="131"/>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1"/>
      <c r="B96" s="261"/>
      <c r="C96" s="198" t="s">
        <v>554</v>
      </c>
      <c r="D96" s="199" t="s">
        <v>66</v>
      </c>
      <c r="E96" s="200" t="s">
        <v>538</v>
      </c>
      <c r="F96" s="194"/>
      <c r="G96" s="101"/>
      <c r="H96" s="131"/>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59"/>
      <c r="B97" s="262"/>
      <c r="C97" s="62" t="s">
        <v>465</v>
      </c>
      <c r="D97" s="62" t="s">
        <v>390</v>
      </c>
      <c r="E97" s="87" t="s">
        <v>458</v>
      </c>
      <c r="F97" s="88"/>
      <c r="G97" s="101"/>
      <c r="H97" s="131"/>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2" t="s">
        <v>11</v>
      </c>
      <c r="B98" s="252" t="s">
        <v>42</v>
      </c>
      <c r="C98" s="57" t="s">
        <v>232</v>
      </c>
      <c r="D98" s="57" t="s">
        <v>65</v>
      </c>
      <c r="E98" s="78" t="s">
        <v>335</v>
      </c>
      <c r="F98" s="79" t="s">
        <v>125</v>
      </c>
      <c r="G98" s="111"/>
      <c r="H98" s="130"/>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53"/>
      <c r="B99" s="253"/>
      <c r="C99" s="57" t="s">
        <v>233</v>
      </c>
      <c r="D99" s="57" t="s">
        <v>65</v>
      </c>
      <c r="E99" s="78" t="s">
        <v>336</v>
      </c>
      <c r="F99" s="79" t="s">
        <v>584</v>
      </c>
      <c r="G99" s="111"/>
      <c r="H99" s="131"/>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53"/>
      <c r="B100" s="253"/>
      <c r="C100" s="57" t="s">
        <v>234</v>
      </c>
      <c r="D100" s="57" t="s">
        <v>65</v>
      </c>
      <c r="E100" s="78" t="s">
        <v>337</v>
      </c>
      <c r="F100" s="79" t="s">
        <v>127</v>
      </c>
      <c r="G100" s="111"/>
      <c r="H100" s="131"/>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53"/>
      <c r="B101" s="253"/>
      <c r="C101" s="57" t="s">
        <v>235</v>
      </c>
      <c r="D101" s="57" t="s">
        <v>65</v>
      </c>
      <c r="E101" s="78" t="s">
        <v>338</v>
      </c>
      <c r="F101" s="79" t="s">
        <v>128</v>
      </c>
      <c r="G101" s="111"/>
      <c r="H101" s="131"/>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53"/>
      <c r="B102" s="253"/>
      <c r="C102" s="57" t="s">
        <v>236</v>
      </c>
      <c r="D102" s="57" t="s">
        <v>65</v>
      </c>
      <c r="E102" s="78" t="s">
        <v>339</v>
      </c>
      <c r="F102" s="79" t="s">
        <v>129</v>
      </c>
      <c r="G102" s="111"/>
      <c r="H102" s="131"/>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53"/>
      <c r="B103" s="253"/>
      <c r="C103" s="57" t="s">
        <v>237</v>
      </c>
      <c r="D103" s="57" t="s">
        <v>65</v>
      </c>
      <c r="E103" s="78" t="s">
        <v>340</v>
      </c>
      <c r="F103" s="79" t="s">
        <v>130</v>
      </c>
      <c r="G103" s="111"/>
      <c r="H103" s="131"/>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53"/>
      <c r="B104" s="253"/>
      <c r="C104" s="57" t="s">
        <v>238</v>
      </c>
      <c r="D104" s="57" t="s">
        <v>65</v>
      </c>
      <c r="E104" s="78" t="s">
        <v>341</v>
      </c>
      <c r="F104" s="79" t="s">
        <v>131</v>
      </c>
      <c r="G104" s="111"/>
      <c r="H104" s="133"/>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53"/>
      <c r="B105" s="253"/>
      <c r="C105" s="227" t="s">
        <v>583</v>
      </c>
      <c r="D105" s="227" t="s">
        <v>65</v>
      </c>
      <c r="E105" s="228" t="s">
        <v>617</v>
      </c>
      <c r="F105" s="79" t="s">
        <v>585</v>
      </c>
      <c r="G105" s="111"/>
      <c r="H105" s="133"/>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53"/>
      <c r="B106" s="253"/>
      <c r="C106" s="188" t="s">
        <v>555</v>
      </c>
      <c r="D106" s="189" t="s">
        <v>65</v>
      </c>
      <c r="E106" s="190" t="s">
        <v>537</v>
      </c>
      <c r="F106" s="79"/>
      <c r="G106" s="111"/>
      <c r="H106" s="133"/>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53"/>
      <c r="B107" s="253"/>
      <c r="C107" s="207" t="s">
        <v>574</v>
      </c>
      <c r="D107" s="208" t="s">
        <v>66</v>
      </c>
      <c r="E107" s="209" t="s">
        <v>538</v>
      </c>
      <c r="F107" s="79"/>
      <c r="G107" s="111"/>
      <c r="H107" s="133"/>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53"/>
      <c r="B108" s="253"/>
      <c r="C108" s="57" t="s">
        <v>466</v>
      </c>
      <c r="D108" s="57" t="s">
        <v>390</v>
      </c>
      <c r="E108" s="78" t="s">
        <v>458</v>
      </c>
      <c r="F108" s="79"/>
      <c r="G108" s="111"/>
      <c r="H108" s="132"/>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5" t="s">
        <v>12</v>
      </c>
      <c r="B109" s="255" t="s">
        <v>43</v>
      </c>
      <c r="C109" s="69" t="s">
        <v>239</v>
      </c>
      <c r="D109" s="69" t="s">
        <v>65</v>
      </c>
      <c r="E109" s="53" t="s">
        <v>321</v>
      </c>
      <c r="F109" s="54" t="s">
        <v>526</v>
      </c>
      <c r="G109" s="111"/>
      <c r="H109" s="130"/>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51"/>
      <c r="B110" s="251"/>
      <c r="C110" s="69" t="s">
        <v>240</v>
      </c>
      <c r="D110" s="69" t="s">
        <v>65</v>
      </c>
      <c r="E110" s="53" t="s">
        <v>322</v>
      </c>
      <c r="F110" s="54" t="s">
        <v>132</v>
      </c>
      <c r="G110" s="96"/>
      <c r="H110" s="131"/>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1"/>
      <c r="B111" s="251"/>
      <c r="C111" s="69" t="s">
        <v>241</v>
      </c>
      <c r="D111" s="69" t="s">
        <v>65</v>
      </c>
      <c r="E111" s="53" t="s">
        <v>323</v>
      </c>
      <c r="F111" s="54" t="s">
        <v>527</v>
      </c>
      <c r="G111" s="96"/>
      <c r="H111" s="131"/>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51"/>
      <c r="B112" s="251"/>
      <c r="C112" s="69" t="s">
        <v>242</v>
      </c>
      <c r="D112" s="69" t="s">
        <v>65</v>
      </c>
      <c r="E112" s="53" t="s">
        <v>342</v>
      </c>
      <c r="F112" s="54" t="s">
        <v>133</v>
      </c>
      <c r="G112" s="96"/>
      <c r="H112" s="131"/>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1"/>
      <c r="B113" s="251"/>
      <c r="C113" s="69" t="s">
        <v>243</v>
      </c>
      <c r="D113" s="69" t="s">
        <v>65</v>
      </c>
      <c r="E113" s="53" t="s">
        <v>343</v>
      </c>
      <c r="F113" s="54" t="s">
        <v>134</v>
      </c>
      <c r="G113" s="96"/>
      <c r="H113" s="131"/>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1"/>
      <c r="B114" s="251"/>
      <c r="C114" s="69" t="s">
        <v>244</v>
      </c>
      <c r="D114" s="69" t="s">
        <v>65</v>
      </c>
      <c r="E114" s="53" t="s">
        <v>324</v>
      </c>
      <c r="F114" s="54" t="s">
        <v>135</v>
      </c>
      <c r="G114" s="96"/>
      <c r="H114" s="131"/>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1"/>
      <c r="B115" s="251"/>
      <c r="C115" s="62" t="s">
        <v>245</v>
      </c>
      <c r="D115" s="62" t="s">
        <v>65</v>
      </c>
      <c r="E115" s="67" t="s">
        <v>344</v>
      </c>
      <c r="F115" s="81" t="s">
        <v>136</v>
      </c>
      <c r="G115" s="96"/>
      <c r="H115" s="131"/>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1"/>
      <c r="B116" s="251"/>
      <c r="C116" s="52" t="s">
        <v>246</v>
      </c>
      <c r="D116" s="52" t="s">
        <v>66</v>
      </c>
      <c r="E116" s="87" t="s">
        <v>345</v>
      </c>
      <c r="F116" s="88" t="s">
        <v>137</v>
      </c>
      <c r="G116" s="96"/>
      <c r="H116" s="133"/>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1"/>
      <c r="B117" s="251"/>
      <c r="C117" s="195" t="s">
        <v>556</v>
      </c>
      <c r="D117" s="196" t="s">
        <v>65</v>
      </c>
      <c r="E117" s="197" t="s">
        <v>537</v>
      </c>
      <c r="F117" s="88"/>
      <c r="G117" s="96"/>
      <c r="H117" s="133"/>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1"/>
      <c r="B118" s="251"/>
      <c r="C118" s="198" t="s">
        <v>557</v>
      </c>
      <c r="D118" s="199" t="s">
        <v>66</v>
      </c>
      <c r="E118" s="200" t="s">
        <v>538</v>
      </c>
      <c r="F118" s="88"/>
      <c r="G118" s="96"/>
      <c r="H118" s="133"/>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1"/>
      <c r="B119" s="251"/>
      <c r="C119" s="52" t="s">
        <v>467</v>
      </c>
      <c r="D119" s="52" t="s">
        <v>390</v>
      </c>
      <c r="E119" s="87" t="s">
        <v>458</v>
      </c>
      <c r="F119" s="88"/>
      <c r="G119" s="96"/>
      <c r="H119" s="132"/>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2" t="s">
        <v>13</v>
      </c>
      <c r="B120" s="263" t="s">
        <v>44</v>
      </c>
      <c r="C120" s="65" t="s">
        <v>240</v>
      </c>
      <c r="D120" s="65" t="s">
        <v>65</v>
      </c>
      <c r="E120" s="66" t="s">
        <v>322</v>
      </c>
      <c r="F120" s="68" t="s">
        <v>132</v>
      </c>
      <c r="G120" s="101"/>
      <c r="H120" s="229" t="str">
        <f>IF(ISBLANK(H110),"Waiting",H110)</f>
        <v>Waiting</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53"/>
      <c r="B121" s="264"/>
      <c r="C121" s="65" t="s">
        <v>241</v>
      </c>
      <c r="D121" s="65" t="s">
        <v>65</v>
      </c>
      <c r="E121" s="66" t="s">
        <v>323</v>
      </c>
      <c r="F121" s="68" t="s">
        <v>527</v>
      </c>
      <c r="G121" s="101"/>
      <c r="H121" s="104" t="str">
        <f>IF(ISBLANK(H111),"Waiting",H111)</f>
        <v>Waiting</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53"/>
      <c r="B122" s="264"/>
      <c r="C122" s="65" t="s">
        <v>242</v>
      </c>
      <c r="D122" s="65" t="s">
        <v>65</v>
      </c>
      <c r="E122" s="66" t="s">
        <v>342</v>
      </c>
      <c r="F122" s="68" t="s">
        <v>133</v>
      </c>
      <c r="G122" s="101"/>
      <c r="H122" s="104" t="str">
        <f>IF(ISBLANK(H112),"Waiting",H112)</f>
        <v>Waiting</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53"/>
      <c r="B123" s="264"/>
      <c r="C123" s="57" t="s">
        <v>247</v>
      </c>
      <c r="D123" s="57" t="s">
        <v>65</v>
      </c>
      <c r="E123" s="78" t="s">
        <v>618</v>
      </c>
      <c r="F123" s="79" t="s">
        <v>138</v>
      </c>
      <c r="G123" s="96"/>
      <c r="H123" s="131"/>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53"/>
      <c r="B124" s="264"/>
      <c r="C124" s="65" t="s">
        <v>243</v>
      </c>
      <c r="D124" s="65" t="s">
        <v>65</v>
      </c>
      <c r="E124" s="66" t="s">
        <v>343</v>
      </c>
      <c r="F124" s="68" t="s">
        <v>134</v>
      </c>
      <c r="G124" s="101"/>
      <c r="H124" s="104" t="str">
        <f>IF(ISBLANK(H113),"Waiting",H113)</f>
        <v>Waiting</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53"/>
      <c r="B125" s="264"/>
      <c r="C125" s="65" t="s">
        <v>245</v>
      </c>
      <c r="D125" s="65" t="s">
        <v>65</v>
      </c>
      <c r="E125" s="66" t="s">
        <v>344</v>
      </c>
      <c r="F125" s="68" t="s">
        <v>136</v>
      </c>
      <c r="G125" s="101"/>
      <c r="H125" s="104" t="str">
        <f>IF(ISBLANK(H115),"Waiting",H115)</f>
        <v>Waiting</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53"/>
      <c r="B126" s="264"/>
      <c r="C126" s="65" t="s">
        <v>244</v>
      </c>
      <c r="D126" s="65" t="s">
        <v>65</v>
      </c>
      <c r="E126" s="66" t="s">
        <v>324</v>
      </c>
      <c r="F126" s="68" t="s">
        <v>135</v>
      </c>
      <c r="G126" s="101"/>
      <c r="H126" s="104" t="str">
        <f>IF(ISBLANK(H114),"Waiting",H114)</f>
        <v>Waiting</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53"/>
      <c r="B127" s="264"/>
      <c r="C127" s="65" t="s">
        <v>237</v>
      </c>
      <c r="D127" s="65" t="s">
        <v>65</v>
      </c>
      <c r="E127" s="66" t="s">
        <v>340</v>
      </c>
      <c r="F127" s="68" t="s">
        <v>130</v>
      </c>
      <c r="G127" s="101"/>
      <c r="H127" s="104" t="str">
        <f>IF(ISBLANK(H103),"Waiting",H103)</f>
        <v>Waiting</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53"/>
      <c r="B128" s="264"/>
      <c r="C128" s="201" t="s">
        <v>558</v>
      </c>
      <c r="D128" s="202" t="s">
        <v>65</v>
      </c>
      <c r="E128" s="203" t="s">
        <v>537</v>
      </c>
      <c r="F128" s="204"/>
      <c r="G128" s="101"/>
      <c r="H128" s="131"/>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53"/>
      <c r="B129" s="264"/>
      <c r="C129" s="207" t="s">
        <v>575</v>
      </c>
      <c r="D129" s="208" t="s">
        <v>66</v>
      </c>
      <c r="E129" s="209" t="s">
        <v>538</v>
      </c>
      <c r="F129" s="204"/>
      <c r="G129" s="101"/>
      <c r="H129" s="133"/>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54"/>
      <c r="B130" s="265"/>
      <c r="C130" s="57" t="s">
        <v>468</v>
      </c>
      <c r="D130" s="57" t="s">
        <v>390</v>
      </c>
      <c r="E130" s="78" t="s">
        <v>458</v>
      </c>
      <c r="F130" s="79"/>
      <c r="G130" s="101"/>
      <c r="H130" s="133"/>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5" t="s">
        <v>14</v>
      </c>
      <c r="B131" s="255" t="s">
        <v>45</v>
      </c>
      <c r="C131" s="62" t="s">
        <v>248</v>
      </c>
      <c r="D131" s="62" t="s">
        <v>65</v>
      </c>
      <c r="E131" s="67" t="s">
        <v>346</v>
      </c>
      <c r="F131" s="81" t="s">
        <v>139</v>
      </c>
      <c r="G131" s="96"/>
      <c r="H131" s="130"/>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1"/>
      <c r="B132" s="251"/>
      <c r="C132" s="80" t="s">
        <v>241</v>
      </c>
      <c r="D132" s="80" t="s">
        <v>65</v>
      </c>
      <c r="E132" s="75" t="s">
        <v>323</v>
      </c>
      <c r="F132" s="76" t="s">
        <v>527</v>
      </c>
      <c r="G132" s="109"/>
      <c r="H132" s="104" t="str">
        <f>IF(ISBLANK(H111),"Waiting",H111)</f>
        <v>Waiting</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1"/>
      <c r="B133" s="251"/>
      <c r="C133" s="195" t="s">
        <v>559</v>
      </c>
      <c r="D133" s="196" t="s">
        <v>65</v>
      </c>
      <c r="E133" s="197" t="s">
        <v>537</v>
      </c>
      <c r="F133" s="205"/>
      <c r="G133" s="109"/>
      <c r="H133" s="131"/>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1"/>
      <c r="B134" s="251"/>
      <c r="C134" s="198" t="s">
        <v>576</v>
      </c>
      <c r="D134" s="199" t="s">
        <v>66</v>
      </c>
      <c r="E134" s="200" t="s">
        <v>538</v>
      </c>
      <c r="F134" s="205"/>
      <c r="G134" s="109"/>
      <c r="H134" s="131"/>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59"/>
      <c r="B135" s="259"/>
      <c r="C135" s="62" t="s">
        <v>469</v>
      </c>
      <c r="D135" s="62" t="s">
        <v>390</v>
      </c>
      <c r="E135" s="67" t="s">
        <v>458</v>
      </c>
      <c r="F135" s="81"/>
      <c r="G135" s="109"/>
      <c r="H135" s="131"/>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2" t="s">
        <v>15</v>
      </c>
      <c r="B136" s="252" t="s">
        <v>46</v>
      </c>
      <c r="C136" s="65" t="s">
        <v>232</v>
      </c>
      <c r="D136" s="65" t="s">
        <v>65</v>
      </c>
      <c r="E136" s="66" t="s">
        <v>347</v>
      </c>
      <c r="F136" s="68" t="s">
        <v>125</v>
      </c>
      <c r="G136" s="101"/>
      <c r="H136" s="106" t="str">
        <f t="shared" ref="H136:H142" si="24">IF(ISBLANK(H98),"Waiting",H98)</f>
        <v>Waiting</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53"/>
      <c r="B137" s="253"/>
      <c r="C137" s="65" t="s">
        <v>233</v>
      </c>
      <c r="D137" s="65" t="s">
        <v>65</v>
      </c>
      <c r="E137" s="66" t="s">
        <v>336</v>
      </c>
      <c r="F137" s="68" t="s">
        <v>126</v>
      </c>
      <c r="G137" s="101"/>
      <c r="H137" s="104" t="str">
        <f t="shared" si="24"/>
        <v>Waiting</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53"/>
      <c r="B138" s="253"/>
      <c r="C138" s="65" t="s">
        <v>234</v>
      </c>
      <c r="D138" s="65" t="s">
        <v>65</v>
      </c>
      <c r="E138" s="66" t="s">
        <v>337</v>
      </c>
      <c r="F138" s="68" t="s">
        <v>127</v>
      </c>
      <c r="G138" s="101"/>
      <c r="H138" s="104" t="str">
        <f t="shared" si="24"/>
        <v>Waiting</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53"/>
      <c r="B139" s="253"/>
      <c r="C139" s="65" t="s">
        <v>235</v>
      </c>
      <c r="D139" s="65" t="s">
        <v>65</v>
      </c>
      <c r="E139" s="66" t="s">
        <v>338</v>
      </c>
      <c r="F139" s="68" t="s">
        <v>128</v>
      </c>
      <c r="G139" s="101"/>
      <c r="H139" s="104" t="str">
        <f t="shared" si="24"/>
        <v>Waiting</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53"/>
      <c r="B140" s="253"/>
      <c r="C140" s="65" t="s">
        <v>236</v>
      </c>
      <c r="D140" s="65" t="s">
        <v>65</v>
      </c>
      <c r="E140" s="66" t="s">
        <v>339</v>
      </c>
      <c r="F140" s="68" t="s">
        <v>129</v>
      </c>
      <c r="G140" s="101"/>
      <c r="H140" s="104" t="str">
        <f t="shared" si="24"/>
        <v>Waiting</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53"/>
      <c r="B141" s="253"/>
      <c r="C141" s="65" t="s">
        <v>237</v>
      </c>
      <c r="D141" s="65" t="s">
        <v>65</v>
      </c>
      <c r="E141" s="66" t="s">
        <v>340</v>
      </c>
      <c r="F141" s="68" t="s">
        <v>130</v>
      </c>
      <c r="G141" s="101"/>
      <c r="H141" s="104" t="str">
        <f t="shared" si="24"/>
        <v>Waiting</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53"/>
      <c r="B142" s="253"/>
      <c r="C142" s="65" t="s">
        <v>238</v>
      </c>
      <c r="D142" s="65" t="s">
        <v>65</v>
      </c>
      <c r="E142" s="66" t="s">
        <v>341</v>
      </c>
      <c r="F142" s="68" t="s">
        <v>131</v>
      </c>
      <c r="G142" s="101"/>
      <c r="H142" s="104" t="str">
        <f t="shared" si="24"/>
        <v>Waiting</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53"/>
      <c r="B143" s="253"/>
      <c r="C143" s="65" t="s">
        <v>239</v>
      </c>
      <c r="D143" s="65" t="s">
        <v>65</v>
      </c>
      <c r="E143" s="66" t="s">
        <v>321</v>
      </c>
      <c r="F143" s="68" t="s">
        <v>528</v>
      </c>
      <c r="G143" s="101"/>
      <c r="H143" s="104" t="str">
        <f>IF(ISBLANK(H109),"Waiting",H109)</f>
        <v>Waiting</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53"/>
      <c r="B144" s="253"/>
      <c r="C144" s="65" t="s">
        <v>240</v>
      </c>
      <c r="D144" s="65" t="s">
        <v>65</v>
      </c>
      <c r="E144" s="66" t="s">
        <v>322</v>
      </c>
      <c r="F144" s="68" t="s">
        <v>132</v>
      </c>
      <c r="G144" s="101"/>
      <c r="H144" s="104" t="str">
        <f>IF(ISBLANK(H110),"Waiting",H110)</f>
        <v>Waiting</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53"/>
      <c r="B145" s="253"/>
      <c r="C145" s="65" t="s">
        <v>241</v>
      </c>
      <c r="D145" s="65" t="s">
        <v>65</v>
      </c>
      <c r="E145" s="66" t="s">
        <v>323</v>
      </c>
      <c r="F145" s="68" t="s">
        <v>529</v>
      </c>
      <c r="G145" s="101"/>
      <c r="H145" s="104" t="str">
        <f>IF(ISBLANK(H111),"Waiting",H111)</f>
        <v>Waiting</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53"/>
      <c r="B146" s="253"/>
      <c r="C146" s="65" t="s">
        <v>242</v>
      </c>
      <c r="D146" s="65" t="s">
        <v>65</v>
      </c>
      <c r="E146" s="66" t="s">
        <v>342</v>
      </c>
      <c r="F146" s="68" t="s">
        <v>133</v>
      </c>
      <c r="G146" s="101"/>
      <c r="H146" s="104" t="str">
        <f>IF(ISBLANK(H112),"Waiting",H112)</f>
        <v>Waiting</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53"/>
      <c r="B147" s="253"/>
      <c r="C147" s="230" t="s">
        <v>247</v>
      </c>
      <c r="D147" s="230" t="s">
        <v>65</v>
      </c>
      <c r="E147" s="66" t="s">
        <v>618</v>
      </c>
      <c r="F147" s="231" t="s">
        <v>138</v>
      </c>
      <c r="G147" s="101"/>
      <c r="H147" s="104" t="str">
        <f>IF(ISBLANK(H123),"Waiting",H123)</f>
        <v>Waiting</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53"/>
      <c r="B148" s="253"/>
      <c r="C148" s="65" t="s">
        <v>243</v>
      </c>
      <c r="D148" s="65" t="s">
        <v>65</v>
      </c>
      <c r="E148" s="66" t="s">
        <v>343</v>
      </c>
      <c r="F148" s="68" t="s">
        <v>134</v>
      </c>
      <c r="G148" s="101"/>
      <c r="H148" s="104" t="str">
        <f>IF(ISBLANK(H124),"Waiting",H124)</f>
        <v>Waiting</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53"/>
      <c r="B149" s="253"/>
      <c r="C149" s="65" t="s">
        <v>245</v>
      </c>
      <c r="D149" s="65" t="s">
        <v>65</v>
      </c>
      <c r="E149" s="66" t="s">
        <v>344</v>
      </c>
      <c r="F149" s="68" t="s">
        <v>136</v>
      </c>
      <c r="G149" s="101"/>
      <c r="H149" s="104" t="str">
        <f>IF(ISBLANK(H125),"Waiting",H125)</f>
        <v>Waiting</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53"/>
      <c r="B150" s="253"/>
      <c r="C150" s="65" t="s">
        <v>244</v>
      </c>
      <c r="D150" s="65" t="s">
        <v>65</v>
      </c>
      <c r="E150" s="66" t="s">
        <v>324</v>
      </c>
      <c r="F150" s="68" t="s">
        <v>140</v>
      </c>
      <c r="G150" s="101"/>
      <c r="H150" s="104" t="str">
        <f>IF(ISBLANK(H126),"Waiting",H126)</f>
        <v>Waiting</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53"/>
      <c r="B151" s="253"/>
      <c r="C151" s="65" t="s">
        <v>248</v>
      </c>
      <c r="D151" s="65" t="s">
        <v>65</v>
      </c>
      <c r="E151" s="66" t="s">
        <v>346</v>
      </c>
      <c r="F151" s="68" t="s">
        <v>139</v>
      </c>
      <c r="G151" s="101"/>
      <c r="H151" s="104" t="str">
        <f>IF(ISBLANK(H131),"Waiting",H131)</f>
        <v>Waiting</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53"/>
      <c r="B152" s="253"/>
      <c r="C152" s="57" t="s">
        <v>249</v>
      </c>
      <c r="D152" s="57" t="s">
        <v>65</v>
      </c>
      <c r="E152" s="78" t="s">
        <v>325</v>
      </c>
      <c r="F152" s="79" t="s">
        <v>521</v>
      </c>
      <c r="G152" s="101"/>
      <c r="H152" s="131"/>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53"/>
      <c r="B153" s="253"/>
      <c r="C153" s="201" t="s">
        <v>560</v>
      </c>
      <c r="D153" s="202" t="s">
        <v>65</v>
      </c>
      <c r="E153" s="203" t="s">
        <v>537</v>
      </c>
      <c r="F153" s="79"/>
      <c r="G153" s="101"/>
      <c r="H153" s="131"/>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53"/>
      <c r="B154" s="253"/>
      <c r="C154" s="207" t="s">
        <v>577</v>
      </c>
      <c r="D154" s="208" t="s">
        <v>66</v>
      </c>
      <c r="E154" s="209" t="s">
        <v>538</v>
      </c>
      <c r="F154" s="79"/>
      <c r="G154" s="101"/>
      <c r="H154" s="131"/>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53"/>
      <c r="B155" s="253"/>
      <c r="C155" s="57" t="s">
        <v>470</v>
      </c>
      <c r="D155" s="57" t="s">
        <v>390</v>
      </c>
      <c r="E155" s="78" t="s">
        <v>458</v>
      </c>
      <c r="F155" s="79"/>
      <c r="G155" s="101"/>
      <c r="H155" s="142"/>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5" t="s">
        <v>16</v>
      </c>
      <c r="B156" s="255" t="s">
        <v>47</v>
      </c>
      <c r="C156" s="62" t="s">
        <v>250</v>
      </c>
      <c r="D156" s="62" t="s">
        <v>65</v>
      </c>
      <c r="E156" s="67" t="s">
        <v>348</v>
      </c>
      <c r="F156" s="81" t="s">
        <v>141</v>
      </c>
      <c r="G156" s="96"/>
      <c r="H156" s="130"/>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1"/>
      <c r="B157" s="251"/>
      <c r="C157" s="62" t="s">
        <v>251</v>
      </c>
      <c r="D157" s="62" t="s">
        <v>65</v>
      </c>
      <c r="E157" s="67" t="s">
        <v>349</v>
      </c>
      <c r="F157" s="81" t="s">
        <v>142</v>
      </c>
      <c r="G157" s="96"/>
      <c r="H157" s="131"/>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1"/>
      <c r="B158" s="251"/>
      <c r="C158" s="62" t="s">
        <v>252</v>
      </c>
      <c r="D158" s="62" t="s">
        <v>65</v>
      </c>
      <c r="E158" s="67" t="s">
        <v>606</v>
      </c>
      <c r="F158" s="81" t="s">
        <v>143</v>
      </c>
      <c r="G158" s="96"/>
      <c r="H158" s="131"/>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1"/>
      <c r="B159" s="251"/>
      <c r="C159" s="62" t="s">
        <v>253</v>
      </c>
      <c r="D159" s="62" t="s">
        <v>65</v>
      </c>
      <c r="E159" s="67" t="s">
        <v>608</v>
      </c>
      <c r="F159" s="81" t="s">
        <v>609</v>
      </c>
      <c r="G159" s="96"/>
      <c r="H159" s="131"/>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1"/>
      <c r="B160" s="251"/>
      <c r="C160" s="62" t="s">
        <v>254</v>
      </c>
      <c r="D160" s="62" t="s">
        <v>65</v>
      </c>
      <c r="E160" s="67" t="s">
        <v>326</v>
      </c>
      <c r="F160" s="81" t="s">
        <v>144</v>
      </c>
      <c r="G160" s="96"/>
      <c r="H160" s="131"/>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1"/>
      <c r="B161" s="251"/>
      <c r="C161" s="62" t="s">
        <v>255</v>
      </c>
      <c r="D161" s="62" t="s">
        <v>65</v>
      </c>
      <c r="E161" s="67" t="s">
        <v>351</v>
      </c>
      <c r="F161" s="81" t="s">
        <v>148</v>
      </c>
      <c r="G161" s="96"/>
      <c r="H161" s="131"/>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1"/>
      <c r="B162" s="251"/>
      <c r="C162" s="62" t="s">
        <v>607</v>
      </c>
      <c r="D162" s="62" t="s">
        <v>65</v>
      </c>
      <c r="E162" s="67" t="s">
        <v>622</v>
      </c>
      <c r="F162" s="81" t="s">
        <v>610</v>
      </c>
      <c r="G162" s="96"/>
      <c r="H162" s="131"/>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1"/>
      <c r="B163" s="251"/>
      <c r="C163" s="65" t="s">
        <v>256</v>
      </c>
      <c r="D163" s="65" t="s">
        <v>65</v>
      </c>
      <c r="E163" s="66" t="s">
        <v>352</v>
      </c>
      <c r="F163" s="68" t="s">
        <v>145</v>
      </c>
      <c r="G163" s="101"/>
      <c r="H163" s="104" t="str">
        <f>IF(ISBLANK(H195),"Waiting",H195)</f>
        <v>Waiting</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1"/>
      <c r="B164" s="251"/>
      <c r="C164" s="230" t="s">
        <v>257</v>
      </c>
      <c r="D164" s="230" t="s">
        <v>66</v>
      </c>
      <c r="E164" s="232" t="s">
        <v>353</v>
      </c>
      <c r="F164" s="231" t="s">
        <v>598</v>
      </c>
      <c r="G164" s="101"/>
      <c r="H164" s="104" t="str">
        <f>IF(ISBLANK(H198),"Waiting",H198)</f>
        <v>Waiting</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1"/>
      <c r="B165" s="251"/>
      <c r="C165" s="62" t="s">
        <v>258</v>
      </c>
      <c r="D165" s="62" t="s">
        <v>66</v>
      </c>
      <c r="E165" s="87" t="s">
        <v>594</v>
      </c>
      <c r="F165" s="88" t="s">
        <v>146</v>
      </c>
      <c r="G165" s="101"/>
      <c r="H165" s="131"/>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1"/>
      <c r="B166" s="251"/>
      <c r="C166" s="195" t="s">
        <v>561</v>
      </c>
      <c r="D166" s="196" t="s">
        <v>65</v>
      </c>
      <c r="E166" s="197" t="s">
        <v>537</v>
      </c>
      <c r="F166" s="88"/>
      <c r="G166" s="101"/>
      <c r="H166" s="133"/>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1"/>
      <c r="B167" s="251"/>
      <c r="C167" s="198" t="s">
        <v>562</v>
      </c>
      <c r="D167" s="199" t="s">
        <v>66</v>
      </c>
      <c r="E167" s="200" t="s">
        <v>538</v>
      </c>
      <c r="F167" s="88"/>
      <c r="G167" s="101"/>
      <c r="H167" s="133"/>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51"/>
      <c r="B168" s="251"/>
      <c r="C168" s="62" t="s">
        <v>471</v>
      </c>
      <c r="D168" s="62" t="s">
        <v>390</v>
      </c>
      <c r="E168" s="87" t="s">
        <v>458</v>
      </c>
      <c r="F168" s="88"/>
      <c r="G168" s="96"/>
      <c r="H168" s="132"/>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52" t="s">
        <v>17</v>
      </c>
      <c r="B169" s="252" t="s">
        <v>48</v>
      </c>
      <c r="C169" s="65" t="s">
        <v>250</v>
      </c>
      <c r="D169" s="65" t="s">
        <v>65</v>
      </c>
      <c r="E169" s="66" t="s">
        <v>348</v>
      </c>
      <c r="F169" s="68" t="s">
        <v>141</v>
      </c>
      <c r="G169" s="101"/>
      <c r="H169" s="106" t="str">
        <f t="shared" ref="H169:H175" si="25">IF(ISBLANK(H156),"Waiting",H156)</f>
        <v>Waiting</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53"/>
      <c r="B170" s="253"/>
      <c r="C170" s="65" t="s">
        <v>251</v>
      </c>
      <c r="D170" s="65" t="s">
        <v>65</v>
      </c>
      <c r="E170" s="66" t="s">
        <v>349</v>
      </c>
      <c r="F170" s="68" t="s">
        <v>147</v>
      </c>
      <c r="G170" s="101"/>
      <c r="H170" s="104" t="str">
        <f t="shared" si="25"/>
        <v>Waiting</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53"/>
      <c r="B171" s="253"/>
      <c r="C171" s="65" t="s">
        <v>252</v>
      </c>
      <c r="D171" s="65" t="s">
        <v>65</v>
      </c>
      <c r="E171" s="66" t="s">
        <v>350</v>
      </c>
      <c r="F171" s="68" t="s">
        <v>143</v>
      </c>
      <c r="G171" s="101"/>
      <c r="H171" s="104" t="str">
        <f t="shared" si="25"/>
        <v>Waiting</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53"/>
      <c r="B172" s="253"/>
      <c r="C172" s="65" t="s">
        <v>253</v>
      </c>
      <c r="D172" s="65" t="s">
        <v>65</v>
      </c>
      <c r="E172" s="66" t="s">
        <v>608</v>
      </c>
      <c r="F172" s="68" t="s">
        <v>609</v>
      </c>
      <c r="G172" s="101"/>
      <c r="H172" s="104" t="str">
        <f t="shared" si="25"/>
        <v>Waiting</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53"/>
      <c r="B173" s="253"/>
      <c r="C173" s="65" t="s">
        <v>254</v>
      </c>
      <c r="D173" s="65" t="s">
        <v>65</v>
      </c>
      <c r="E173" s="66" t="s">
        <v>32</v>
      </c>
      <c r="F173" s="68" t="s">
        <v>144</v>
      </c>
      <c r="G173" s="101"/>
      <c r="H173" s="104" t="str">
        <f t="shared" si="25"/>
        <v>Waiting</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53"/>
      <c r="B174" s="253"/>
      <c r="C174" s="65" t="s">
        <v>255</v>
      </c>
      <c r="D174" s="65" t="s">
        <v>65</v>
      </c>
      <c r="E174" s="66" t="s">
        <v>354</v>
      </c>
      <c r="F174" s="68" t="s">
        <v>148</v>
      </c>
      <c r="G174" s="101"/>
      <c r="H174" s="104" t="str">
        <f t="shared" si="25"/>
        <v>Waiting</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53"/>
      <c r="B175" s="253"/>
      <c r="C175" s="65" t="s">
        <v>607</v>
      </c>
      <c r="D175" s="65" t="s">
        <v>65</v>
      </c>
      <c r="E175" s="66" t="s">
        <v>622</v>
      </c>
      <c r="F175" s="68" t="s">
        <v>610</v>
      </c>
      <c r="G175" s="101"/>
      <c r="H175" s="104" t="str">
        <f t="shared" si="25"/>
        <v>Waiting</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53"/>
      <c r="B176" s="253"/>
      <c r="C176" s="65" t="s">
        <v>259</v>
      </c>
      <c r="D176" s="65" t="s">
        <v>65</v>
      </c>
      <c r="E176" s="66" t="s">
        <v>355</v>
      </c>
      <c r="F176" s="68" t="s">
        <v>155</v>
      </c>
      <c r="G176" s="101"/>
      <c r="H176" s="104" t="str">
        <f t="shared" ref="H176:H183" si="26">IF(ISBLANK(H188),"Waiting",H188)</f>
        <v>Waiting</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53"/>
      <c r="B177" s="253"/>
      <c r="C177" s="65" t="s">
        <v>260</v>
      </c>
      <c r="D177" s="65" t="s">
        <v>65</v>
      </c>
      <c r="E177" s="66" t="s">
        <v>621</v>
      </c>
      <c r="F177" s="68" t="s">
        <v>149</v>
      </c>
      <c r="G177" s="101"/>
      <c r="H177" s="104" t="str">
        <f t="shared" si="26"/>
        <v>Waiting</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53"/>
      <c r="B178" s="253"/>
      <c r="C178" s="65" t="s">
        <v>261</v>
      </c>
      <c r="D178" s="65" t="s">
        <v>65</v>
      </c>
      <c r="E178" s="66" t="s">
        <v>356</v>
      </c>
      <c r="F178" s="68" t="s">
        <v>150</v>
      </c>
      <c r="G178" s="101"/>
      <c r="H178" s="104" t="str">
        <f t="shared" si="26"/>
        <v>Waiting</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53"/>
      <c r="B179" s="253"/>
      <c r="C179" s="65" t="s">
        <v>262</v>
      </c>
      <c r="D179" s="65" t="s">
        <v>65</v>
      </c>
      <c r="E179" s="66" t="s">
        <v>357</v>
      </c>
      <c r="F179" s="68" t="s">
        <v>151</v>
      </c>
      <c r="G179" s="101"/>
      <c r="H179" s="104" t="str">
        <f t="shared" si="26"/>
        <v>Waiting</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53"/>
      <c r="B180" s="253"/>
      <c r="C180" s="65" t="s">
        <v>263</v>
      </c>
      <c r="D180" s="65" t="s">
        <v>65</v>
      </c>
      <c r="E180" s="66" t="s">
        <v>358</v>
      </c>
      <c r="F180" s="68" t="s">
        <v>152</v>
      </c>
      <c r="G180" s="101"/>
      <c r="H180" s="104" t="str">
        <f t="shared" si="26"/>
        <v>Waiting</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53"/>
      <c r="B181" s="253"/>
      <c r="C181" s="65" t="s">
        <v>264</v>
      </c>
      <c r="D181" s="65" t="s">
        <v>65</v>
      </c>
      <c r="E181" s="66" t="s">
        <v>359</v>
      </c>
      <c r="F181" s="68" t="s">
        <v>153</v>
      </c>
      <c r="G181" s="101"/>
      <c r="H181" s="104" t="str">
        <f t="shared" si="26"/>
        <v>Waiting</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53"/>
      <c r="B182" s="253"/>
      <c r="C182" s="65" t="s">
        <v>265</v>
      </c>
      <c r="D182" s="65" t="s">
        <v>65</v>
      </c>
      <c r="E182" s="66" t="s">
        <v>327</v>
      </c>
      <c r="F182" s="68" t="s">
        <v>154</v>
      </c>
      <c r="G182" s="101"/>
      <c r="H182" s="104" t="str">
        <f t="shared" si="26"/>
        <v>Waiting</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53"/>
      <c r="B183" s="253"/>
      <c r="C183" s="65" t="s">
        <v>256</v>
      </c>
      <c r="D183" s="65" t="s">
        <v>65</v>
      </c>
      <c r="E183" s="66" t="s">
        <v>352</v>
      </c>
      <c r="F183" s="68" t="s">
        <v>145</v>
      </c>
      <c r="G183" s="101"/>
      <c r="H183" s="104" t="str">
        <f t="shared" si="26"/>
        <v>Waiting</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53"/>
      <c r="B184" s="253"/>
      <c r="C184" s="222" t="s">
        <v>257</v>
      </c>
      <c r="D184" s="222" t="s">
        <v>66</v>
      </c>
      <c r="E184" s="220" t="s">
        <v>353</v>
      </c>
      <c r="F184" s="231" t="s">
        <v>598</v>
      </c>
      <c r="G184" s="101"/>
      <c r="H184" s="104" t="str">
        <f>IF(ISBLANK(H198),"Waiting",H198)</f>
        <v>Waiting</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55" t="s">
        <v>18</v>
      </c>
      <c r="B188" s="255" t="s">
        <v>49</v>
      </c>
      <c r="C188" s="62" t="s">
        <v>259</v>
      </c>
      <c r="D188" s="62" t="s">
        <v>65</v>
      </c>
      <c r="E188" s="67" t="s">
        <v>631</v>
      </c>
      <c r="F188" s="81" t="s">
        <v>155</v>
      </c>
      <c r="G188" s="96"/>
      <c r="H188" s="130"/>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1"/>
      <c r="B189" s="251"/>
      <c r="C189" s="62" t="s">
        <v>260</v>
      </c>
      <c r="D189" s="62" t="s">
        <v>65</v>
      </c>
      <c r="E189" s="67" t="s">
        <v>621</v>
      </c>
      <c r="F189" s="81" t="s">
        <v>149</v>
      </c>
      <c r="G189" s="96"/>
      <c r="H189" s="131"/>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1"/>
      <c r="B190" s="251"/>
      <c r="C190" s="62" t="s">
        <v>261</v>
      </c>
      <c r="D190" s="62" t="s">
        <v>65</v>
      </c>
      <c r="E190" s="67" t="s">
        <v>356</v>
      </c>
      <c r="F190" s="81" t="s">
        <v>150</v>
      </c>
      <c r="G190" s="96"/>
      <c r="H190" s="131"/>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1"/>
      <c r="B191" s="251"/>
      <c r="C191" s="62" t="s">
        <v>262</v>
      </c>
      <c r="D191" s="62" t="s">
        <v>65</v>
      </c>
      <c r="E191" s="67" t="s">
        <v>357</v>
      </c>
      <c r="F191" s="81" t="s">
        <v>151</v>
      </c>
      <c r="G191" s="96"/>
      <c r="H191" s="131"/>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1"/>
      <c r="B192" s="251"/>
      <c r="C192" s="62" t="s">
        <v>263</v>
      </c>
      <c r="D192" s="62" t="s">
        <v>65</v>
      </c>
      <c r="E192" s="67" t="s">
        <v>358</v>
      </c>
      <c r="F192" s="81" t="s">
        <v>152</v>
      </c>
      <c r="G192" s="96"/>
      <c r="H192" s="131"/>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1"/>
      <c r="B193" s="251"/>
      <c r="C193" s="62" t="s">
        <v>264</v>
      </c>
      <c r="D193" s="62" t="s">
        <v>65</v>
      </c>
      <c r="E193" s="67" t="s">
        <v>359</v>
      </c>
      <c r="F193" s="81" t="s">
        <v>153</v>
      </c>
      <c r="G193" s="96"/>
      <c r="H193" s="131"/>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1"/>
      <c r="B194" s="251"/>
      <c r="C194" s="62" t="s">
        <v>265</v>
      </c>
      <c r="D194" s="62" t="s">
        <v>65</v>
      </c>
      <c r="E194" s="67" t="s">
        <v>327</v>
      </c>
      <c r="F194" s="81" t="s">
        <v>154</v>
      </c>
      <c r="G194" s="96"/>
      <c r="H194" s="131"/>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1"/>
      <c r="B195" s="251"/>
      <c r="C195" s="62" t="s">
        <v>256</v>
      </c>
      <c r="D195" s="62" t="s">
        <v>65</v>
      </c>
      <c r="E195" s="67" t="s">
        <v>352</v>
      </c>
      <c r="F195" s="81" t="s">
        <v>145</v>
      </c>
      <c r="G195" s="96"/>
      <c r="H195" s="131"/>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1"/>
      <c r="B196" s="251"/>
      <c r="C196" s="62" t="s">
        <v>266</v>
      </c>
      <c r="D196" s="62" t="s">
        <v>66</v>
      </c>
      <c r="E196" s="87" t="s">
        <v>360</v>
      </c>
      <c r="F196" s="88" t="s">
        <v>156</v>
      </c>
      <c r="G196" s="96"/>
      <c r="H196" s="131"/>
      <c r="I196" s="3"/>
      <c r="J196" s="158" t="s">
        <v>18</v>
      </c>
      <c r="K196" s="158">
        <f t="shared" si="19"/>
        <v>0</v>
      </c>
      <c r="L196" s="158">
        <f t="shared" ref="L196:L253" si="27">IF(AND($H196="Yes",NOT(ISERROR(SEARCH("-L-",$C196)))),1,0)</f>
        <v>0</v>
      </c>
      <c r="M196" s="158">
        <f t="shared" ref="M196:M253" si="28">IF(AND($H196="Yes",NOT(ISERROR(SEARCH("-U-",$C196)))),1,0)</f>
        <v>0</v>
      </c>
      <c r="N196" s="158">
        <f t="shared" ref="N196:N253" si="29">IF(AND($H196="Yes",NOT(ISERROR(SEARCH("-P-",$C196)))),1,0)</f>
        <v>0</v>
      </c>
      <c r="O196" s="158">
        <f t="shared" si="20"/>
        <v>0</v>
      </c>
      <c r="P196" s="158">
        <f t="shared" si="21"/>
        <v>0</v>
      </c>
      <c r="Q196" s="158">
        <f t="shared" si="22"/>
        <v>0</v>
      </c>
      <c r="R196" s="158">
        <f t="shared" si="23"/>
        <v>0</v>
      </c>
      <c r="S196" s="6"/>
    </row>
    <row r="197" spans="1:19" s="93" customFormat="1" ht="54" x14ac:dyDescent="0.2">
      <c r="A197" s="251"/>
      <c r="B197" s="251"/>
      <c r="C197" s="62" t="s">
        <v>267</v>
      </c>
      <c r="D197" s="62" t="s">
        <v>66</v>
      </c>
      <c r="E197" s="87" t="s">
        <v>361</v>
      </c>
      <c r="F197" s="88" t="s">
        <v>530</v>
      </c>
      <c r="G197" s="96"/>
      <c r="H197" s="131"/>
      <c r="I197" s="3"/>
      <c r="J197" s="158" t="s">
        <v>18</v>
      </c>
      <c r="K197" s="158">
        <f t="shared" ref="K197:K253"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1"/>
      <c r="B198" s="251"/>
      <c r="C198" s="69" t="s">
        <v>257</v>
      </c>
      <c r="D198" s="69" t="s">
        <v>66</v>
      </c>
      <c r="E198" s="87" t="s">
        <v>353</v>
      </c>
      <c r="F198" s="88" t="s">
        <v>598</v>
      </c>
      <c r="G198" s="96"/>
      <c r="H198" s="133"/>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1"/>
      <c r="B199" s="251"/>
      <c r="C199" s="195" t="s">
        <v>564</v>
      </c>
      <c r="D199" s="196" t="s">
        <v>65</v>
      </c>
      <c r="E199" s="197" t="s">
        <v>537</v>
      </c>
      <c r="F199" s="88"/>
      <c r="G199" s="96"/>
      <c r="H199" s="133"/>
      <c r="I199" s="9"/>
      <c r="J199" s="158" t="s">
        <v>18</v>
      </c>
      <c r="K199" s="158">
        <f t="shared" si="30"/>
        <v>0</v>
      </c>
      <c r="L199" s="158">
        <f t="shared" si="27"/>
        <v>0</v>
      </c>
      <c r="M199" s="158">
        <f t="shared" si="28"/>
        <v>0</v>
      </c>
      <c r="N199" s="158">
        <f t="shared" si="29"/>
        <v>0</v>
      </c>
      <c r="O199" s="158">
        <f t="shared" ref="O199:O253" si="31">IF(AND($H199="Split",$D199="High"),1,0)</f>
        <v>0</v>
      </c>
      <c r="P199" s="158">
        <f t="shared" ref="P199:P253" si="32">IF(AND($H199="Split",$D199="Low"),1,0)</f>
        <v>0</v>
      </c>
      <c r="Q199" s="158">
        <f t="shared" ref="Q199:Q253" si="33">IF(AND($H199="Split",$D199="Unlikely"),1,0)</f>
        <v>0</v>
      </c>
      <c r="R199" s="158">
        <f t="shared" ref="R199:R253" si="34">IF(AND($H199="Split",$D199="Moderate"),1,0)</f>
        <v>0</v>
      </c>
      <c r="S199" s="10"/>
    </row>
    <row r="200" spans="1:19" s="93" customFormat="1" ht="36" x14ac:dyDescent="0.2">
      <c r="A200" s="251"/>
      <c r="B200" s="251"/>
      <c r="C200" s="198" t="s">
        <v>565</v>
      </c>
      <c r="D200" s="199" t="s">
        <v>66</v>
      </c>
      <c r="E200" s="200" t="s">
        <v>538</v>
      </c>
      <c r="F200" s="88"/>
      <c r="G200" s="96"/>
      <c r="H200" s="133"/>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51"/>
      <c r="B201" s="251"/>
      <c r="C201" s="69" t="s">
        <v>472</v>
      </c>
      <c r="D201" s="69" t="s">
        <v>390</v>
      </c>
      <c r="E201" s="87" t="s">
        <v>458</v>
      </c>
      <c r="F201" s="88"/>
      <c r="G201" s="96"/>
      <c r="H201" s="132"/>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2" t="s">
        <v>19</v>
      </c>
      <c r="B202" s="263" t="s">
        <v>50</v>
      </c>
      <c r="C202" s="57" t="s">
        <v>268</v>
      </c>
      <c r="D202" s="57" t="s">
        <v>65</v>
      </c>
      <c r="E202" s="78" t="s">
        <v>362</v>
      </c>
      <c r="F202" s="79" t="s">
        <v>157</v>
      </c>
      <c r="G202" s="96"/>
      <c r="H202" s="130"/>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53"/>
      <c r="B203" s="264"/>
      <c r="C203" s="57" t="s">
        <v>269</v>
      </c>
      <c r="D203" s="57" t="s">
        <v>65</v>
      </c>
      <c r="E203" s="78" t="s">
        <v>363</v>
      </c>
      <c r="F203" s="79" t="s">
        <v>158</v>
      </c>
      <c r="G203" s="96"/>
      <c r="H203" s="131"/>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53"/>
      <c r="B204" s="264"/>
      <c r="C204" s="57" t="s">
        <v>270</v>
      </c>
      <c r="D204" s="57" t="s">
        <v>65</v>
      </c>
      <c r="E204" s="78" t="s">
        <v>364</v>
      </c>
      <c r="F204" s="79" t="s">
        <v>159</v>
      </c>
      <c r="G204" s="96"/>
      <c r="H204" s="131"/>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53"/>
      <c r="B205" s="264"/>
      <c r="C205" s="57" t="s">
        <v>271</v>
      </c>
      <c r="D205" s="57" t="s">
        <v>65</v>
      </c>
      <c r="E205" s="78" t="s">
        <v>365</v>
      </c>
      <c r="F205" s="79" t="s">
        <v>160</v>
      </c>
      <c r="G205" s="96"/>
      <c r="H205" s="131"/>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53"/>
      <c r="B206" s="264"/>
      <c r="C206" s="57" t="s">
        <v>272</v>
      </c>
      <c r="D206" s="57" t="s">
        <v>65</v>
      </c>
      <c r="E206" s="78" t="s">
        <v>366</v>
      </c>
      <c r="F206" s="79" t="s">
        <v>161</v>
      </c>
      <c r="G206" s="96"/>
      <c r="H206" s="131"/>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53"/>
      <c r="B207" s="264"/>
      <c r="C207" s="89" t="s">
        <v>273</v>
      </c>
      <c r="D207" s="57" t="s">
        <v>66</v>
      </c>
      <c r="E207" s="85" t="s">
        <v>367</v>
      </c>
      <c r="F207" s="86" t="s">
        <v>162</v>
      </c>
      <c r="G207" s="96"/>
      <c r="H207" s="131"/>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53"/>
      <c r="B208" s="264"/>
      <c r="C208" s="89" t="s">
        <v>382</v>
      </c>
      <c r="D208" s="57" t="s">
        <v>67</v>
      </c>
      <c r="E208" s="85" t="s">
        <v>381</v>
      </c>
      <c r="F208" s="86" t="s">
        <v>383</v>
      </c>
      <c r="G208" s="96"/>
      <c r="H208" s="133"/>
      <c r="I208" s="9"/>
      <c r="J208" s="158" t="s">
        <v>19</v>
      </c>
      <c r="K208" s="158">
        <f t="shared" si="30"/>
        <v>0</v>
      </c>
      <c r="L208" s="158">
        <f t="shared" si="27"/>
        <v>0</v>
      </c>
      <c r="M208" s="158">
        <f t="shared" si="28"/>
        <v>0</v>
      </c>
      <c r="N208" s="158">
        <f t="shared" si="29"/>
        <v>0</v>
      </c>
      <c r="O208" s="158">
        <f t="shared" si="31"/>
        <v>0</v>
      </c>
      <c r="P208" s="158">
        <f t="shared" si="32"/>
        <v>0</v>
      </c>
      <c r="Q208" s="158">
        <f t="shared" si="33"/>
        <v>0</v>
      </c>
      <c r="R208" s="158">
        <f t="shared" si="34"/>
        <v>0</v>
      </c>
      <c r="S208" s="10"/>
    </row>
    <row r="209" spans="1:19" s="93" customFormat="1" ht="36" x14ac:dyDescent="0.2">
      <c r="A209" s="253"/>
      <c r="B209" s="264"/>
      <c r="C209" s="201" t="s">
        <v>566</v>
      </c>
      <c r="D209" s="202" t="s">
        <v>65</v>
      </c>
      <c r="E209" s="203" t="s">
        <v>537</v>
      </c>
      <c r="F209" s="86"/>
      <c r="G209" s="96"/>
      <c r="H209" s="133"/>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53"/>
      <c r="B210" s="264"/>
      <c r="C210" s="207" t="s">
        <v>567</v>
      </c>
      <c r="D210" s="208" t="s">
        <v>66</v>
      </c>
      <c r="E210" s="209" t="s">
        <v>538</v>
      </c>
      <c r="F210" s="86"/>
      <c r="G210" s="96"/>
      <c r="H210" s="133"/>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54"/>
      <c r="B211" s="265"/>
      <c r="C211" s="89" t="s">
        <v>474</v>
      </c>
      <c r="D211" s="57" t="s">
        <v>390</v>
      </c>
      <c r="E211" s="85" t="s">
        <v>458</v>
      </c>
      <c r="F211" s="86"/>
      <c r="G211" s="96"/>
      <c r="H211" s="132"/>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55" t="s">
        <v>20</v>
      </c>
      <c r="B212" s="255" t="s">
        <v>51</v>
      </c>
      <c r="C212" s="62" t="s">
        <v>274</v>
      </c>
      <c r="D212" s="62" t="s">
        <v>65</v>
      </c>
      <c r="E212" s="67" t="s">
        <v>368</v>
      </c>
      <c r="F212" s="81" t="s">
        <v>163</v>
      </c>
      <c r="G212" s="96"/>
      <c r="H212" s="130"/>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1"/>
      <c r="B213" s="251"/>
      <c r="C213" s="62" t="s">
        <v>275</v>
      </c>
      <c r="D213" s="62" t="s">
        <v>65</v>
      </c>
      <c r="E213" s="87" t="s">
        <v>369</v>
      </c>
      <c r="F213" s="88" t="s">
        <v>164</v>
      </c>
      <c r="G213" s="96"/>
      <c r="H213" s="131"/>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1"/>
      <c r="B214" s="251"/>
      <c r="C214" s="62" t="s">
        <v>276</v>
      </c>
      <c r="D214" s="62" t="s">
        <v>65</v>
      </c>
      <c r="E214" s="67" t="s">
        <v>370</v>
      </c>
      <c r="F214" s="81" t="s">
        <v>165</v>
      </c>
      <c r="G214" s="96"/>
      <c r="H214" s="131"/>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51"/>
      <c r="B215" s="251"/>
      <c r="C215" s="62" t="s">
        <v>277</v>
      </c>
      <c r="D215" s="62" t="s">
        <v>66</v>
      </c>
      <c r="E215" s="87" t="s">
        <v>328</v>
      </c>
      <c r="F215" s="88" t="s">
        <v>166</v>
      </c>
      <c r="G215" s="96"/>
      <c r="H215" s="131"/>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1"/>
      <c r="B216" s="251"/>
      <c r="C216" s="62" t="s">
        <v>278</v>
      </c>
      <c r="D216" s="62" t="s">
        <v>66</v>
      </c>
      <c r="E216" s="87" t="s">
        <v>371</v>
      </c>
      <c r="F216" s="88" t="s">
        <v>167</v>
      </c>
      <c r="G216" s="96"/>
      <c r="H216" s="131"/>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1"/>
      <c r="B217" s="251"/>
      <c r="C217" s="62" t="s">
        <v>279</v>
      </c>
      <c r="D217" s="62" t="s">
        <v>66</v>
      </c>
      <c r="E217" s="67" t="s">
        <v>372</v>
      </c>
      <c r="F217" s="81" t="s">
        <v>168</v>
      </c>
      <c r="G217" s="96"/>
      <c r="H217" s="133"/>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1"/>
      <c r="B218" s="251"/>
      <c r="C218" s="195" t="s">
        <v>568</v>
      </c>
      <c r="D218" s="196" t="s">
        <v>65</v>
      </c>
      <c r="E218" s="197" t="s">
        <v>537</v>
      </c>
      <c r="F218" s="81"/>
      <c r="G218" s="96"/>
      <c r="H218" s="133"/>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1"/>
      <c r="B219" s="251"/>
      <c r="C219" s="198" t="s">
        <v>569</v>
      </c>
      <c r="D219" s="199" t="s">
        <v>66</v>
      </c>
      <c r="E219" s="200" t="s">
        <v>538</v>
      </c>
      <c r="F219" s="81"/>
      <c r="G219" s="96"/>
      <c r="H219" s="133"/>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51"/>
      <c r="B220" s="251"/>
      <c r="C220" s="62" t="s">
        <v>475</v>
      </c>
      <c r="D220" s="62" t="s">
        <v>390</v>
      </c>
      <c r="E220" s="67" t="s">
        <v>458</v>
      </c>
      <c r="F220" s="81"/>
      <c r="G220" s="96"/>
      <c r="H220" s="132"/>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52" t="s">
        <v>21</v>
      </c>
      <c r="B221" s="252" t="s">
        <v>52</v>
      </c>
      <c r="C221" s="230" t="s">
        <v>206</v>
      </c>
      <c r="D221" s="230" t="s">
        <v>65</v>
      </c>
      <c r="E221" s="231" t="s">
        <v>616</v>
      </c>
      <c r="F221" s="231" t="s">
        <v>103</v>
      </c>
      <c r="G221" s="101"/>
      <c r="H221" s="106" t="str">
        <f>IF(ISBLANK(H35),"Waiting",H35)</f>
        <v>Waiting</v>
      </c>
      <c r="I221" s="4"/>
      <c r="J221" s="157" t="s">
        <v>21</v>
      </c>
      <c r="K221" s="157">
        <f t="shared" si="30"/>
        <v>0</v>
      </c>
      <c r="L221" s="157">
        <f t="shared" si="27"/>
        <v>0</v>
      </c>
      <c r="M221" s="157">
        <f t="shared" si="28"/>
        <v>0</v>
      </c>
      <c r="N221" s="157">
        <f t="shared" si="29"/>
        <v>0</v>
      </c>
      <c r="O221" s="159">
        <f t="shared" si="31"/>
        <v>0</v>
      </c>
      <c r="P221" s="159">
        <f t="shared" si="32"/>
        <v>0</v>
      </c>
      <c r="Q221" s="159">
        <f t="shared" si="33"/>
        <v>0</v>
      </c>
      <c r="R221" s="159">
        <f t="shared" si="34"/>
        <v>0</v>
      </c>
      <c r="S221" s="6"/>
    </row>
    <row r="222" spans="1:19" s="93" customFormat="1" ht="54" x14ac:dyDescent="0.2">
      <c r="A222" s="253"/>
      <c r="B222" s="253"/>
      <c r="C222" s="57" t="s">
        <v>280</v>
      </c>
      <c r="D222" s="57" t="s">
        <v>65</v>
      </c>
      <c r="E222" s="78" t="s">
        <v>619</v>
      </c>
      <c r="F222" s="79" t="s">
        <v>169</v>
      </c>
      <c r="G222" s="96"/>
      <c r="H222" s="131"/>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53"/>
      <c r="B223" s="253"/>
      <c r="C223" s="89" t="s">
        <v>281</v>
      </c>
      <c r="D223" s="57" t="s">
        <v>65</v>
      </c>
      <c r="E223" s="78" t="s">
        <v>373</v>
      </c>
      <c r="F223" s="79" t="s">
        <v>170</v>
      </c>
      <c r="G223" s="96"/>
      <c r="H223" s="131"/>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36" x14ac:dyDescent="0.2">
      <c r="A224" s="253"/>
      <c r="B224" s="253"/>
      <c r="C224" s="65" t="s">
        <v>282</v>
      </c>
      <c r="D224" s="65" t="s">
        <v>65</v>
      </c>
      <c r="E224" s="66" t="s">
        <v>329</v>
      </c>
      <c r="F224" s="68" t="s">
        <v>171</v>
      </c>
      <c r="G224" s="101"/>
      <c r="H224" s="104" t="str">
        <f>IF(ISBLANK(H248),"Waiting",H248)</f>
        <v>Waiting</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53"/>
      <c r="B225" s="253"/>
      <c r="C225" s="65" t="s">
        <v>283</v>
      </c>
      <c r="D225" s="65" t="s">
        <v>65</v>
      </c>
      <c r="E225" s="66" t="s">
        <v>374</v>
      </c>
      <c r="F225" s="68" t="s">
        <v>172</v>
      </c>
      <c r="G225" s="101"/>
      <c r="H225" s="104" t="str">
        <f>IF(ISBLANK(H249),"Waiting",H249)</f>
        <v>Waiting</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54" x14ac:dyDescent="0.2">
      <c r="A226" s="253"/>
      <c r="B226" s="253"/>
      <c r="C226" s="57" t="s">
        <v>284</v>
      </c>
      <c r="D226" s="57" t="s">
        <v>65</v>
      </c>
      <c r="E226" s="78" t="s">
        <v>375</v>
      </c>
      <c r="F226" s="79" t="s">
        <v>531</v>
      </c>
      <c r="G226" s="96"/>
      <c r="H226" s="131"/>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6"/>
    </row>
    <row r="227" spans="1:19" s="93" customFormat="1" ht="72" x14ac:dyDescent="0.2">
      <c r="A227" s="253"/>
      <c r="B227" s="253"/>
      <c r="C227" s="57" t="s">
        <v>285</v>
      </c>
      <c r="D227" s="57" t="s">
        <v>65</v>
      </c>
      <c r="E227" s="78" t="s">
        <v>620</v>
      </c>
      <c r="F227" s="79" t="s">
        <v>173</v>
      </c>
      <c r="G227" s="96"/>
      <c r="H227" s="131"/>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215"/>
    </row>
    <row r="228" spans="1:19" s="103" customFormat="1" ht="20" x14ac:dyDescent="0.2">
      <c r="A228" s="253"/>
      <c r="B228" s="253"/>
      <c r="C228" s="65" t="s">
        <v>256</v>
      </c>
      <c r="D228" s="65" t="s">
        <v>65</v>
      </c>
      <c r="E228" s="66" t="s">
        <v>352</v>
      </c>
      <c r="F228" s="68" t="s">
        <v>145</v>
      </c>
      <c r="G228" s="101"/>
      <c r="H228" s="104" t="str">
        <f>IF(ISBLANK(H195),"Waiting",H195)</f>
        <v>Waiting</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53"/>
      <c r="B229" s="253"/>
      <c r="C229" s="57" t="s">
        <v>286</v>
      </c>
      <c r="D229" s="57" t="s">
        <v>65</v>
      </c>
      <c r="E229" s="78" t="s">
        <v>376</v>
      </c>
      <c r="F229" s="79" t="s">
        <v>174</v>
      </c>
      <c r="G229" s="96"/>
      <c r="H229" s="131"/>
      <c r="I229" s="3"/>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6"/>
    </row>
    <row r="230" spans="1:19" s="93" customFormat="1" ht="36" x14ac:dyDescent="0.2">
      <c r="A230" s="253"/>
      <c r="B230" s="253"/>
      <c r="C230" s="57" t="s">
        <v>287</v>
      </c>
      <c r="D230" s="57" t="s">
        <v>65</v>
      </c>
      <c r="E230" s="78" t="s">
        <v>377</v>
      </c>
      <c r="F230" s="79" t="s">
        <v>175</v>
      </c>
      <c r="G230" s="96"/>
      <c r="H230" s="133"/>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53"/>
      <c r="B231" s="253"/>
      <c r="C231" s="201" t="s">
        <v>570</v>
      </c>
      <c r="D231" s="202" t="s">
        <v>65</v>
      </c>
      <c r="E231" s="203" t="s">
        <v>537</v>
      </c>
      <c r="F231" s="79"/>
      <c r="G231" s="96"/>
      <c r="H231" s="133"/>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36" x14ac:dyDescent="0.2">
      <c r="A232" s="253"/>
      <c r="B232" s="253"/>
      <c r="C232" s="207" t="s">
        <v>579</v>
      </c>
      <c r="D232" s="208" t="s">
        <v>66</v>
      </c>
      <c r="E232" s="209" t="s">
        <v>538</v>
      </c>
      <c r="F232" s="79"/>
      <c r="G232" s="96"/>
      <c r="H232" s="133"/>
      <c r="I232" s="9"/>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10"/>
    </row>
    <row r="233" spans="1:19" s="93" customFormat="1" ht="21" thickBot="1" x14ac:dyDescent="0.25">
      <c r="A233" s="253"/>
      <c r="B233" s="253"/>
      <c r="C233" s="57" t="s">
        <v>476</v>
      </c>
      <c r="D233" s="57" t="s">
        <v>390</v>
      </c>
      <c r="E233" s="78" t="s">
        <v>458</v>
      </c>
      <c r="F233" s="79"/>
      <c r="G233" s="96"/>
      <c r="H233" s="132"/>
      <c r="I233" s="7"/>
      <c r="J233" s="160" t="s">
        <v>21</v>
      </c>
      <c r="K233" s="160">
        <f t="shared" si="30"/>
        <v>0</v>
      </c>
      <c r="L233" s="160">
        <f t="shared" si="27"/>
        <v>0</v>
      </c>
      <c r="M233" s="160">
        <f t="shared" si="28"/>
        <v>0</v>
      </c>
      <c r="N233" s="160">
        <f t="shared" si="29"/>
        <v>0</v>
      </c>
      <c r="O233" s="160">
        <f t="shared" si="31"/>
        <v>0</v>
      </c>
      <c r="P233" s="160">
        <f t="shared" si="32"/>
        <v>0</v>
      </c>
      <c r="Q233" s="160">
        <f t="shared" si="33"/>
        <v>0</v>
      </c>
      <c r="R233" s="160">
        <f t="shared" si="34"/>
        <v>0</v>
      </c>
      <c r="S233" s="8"/>
    </row>
    <row r="234" spans="1:19" s="93" customFormat="1" ht="37" thickTop="1" x14ac:dyDescent="0.2">
      <c r="A234" s="255" t="s">
        <v>22</v>
      </c>
      <c r="B234" s="255" t="s">
        <v>23</v>
      </c>
      <c r="C234" s="62" t="s">
        <v>288</v>
      </c>
      <c r="D234" s="62" t="s">
        <v>65</v>
      </c>
      <c r="E234" s="67" t="s">
        <v>589</v>
      </c>
      <c r="F234" s="81" t="s">
        <v>599</v>
      </c>
      <c r="G234" s="96"/>
      <c r="H234" s="130"/>
      <c r="I234" s="4"/>
      <c r="J234" s="157" t="s">
        <v>22</v>
      </c>
      <c r="K234" s="157">
        <f t="shared" si="30"/>
        <v>0</v>
      </c>
      <c r="L234" s="157">
        <f t="shared" si="27"/>
        <v>0</v>
      </c>
      <c r="M234" s="157">
        <f t="shared" si="28"/>
        <v>0</v>
      </c>
      <c r="N234" s="157">
        <f t="shared" si="29"/>
        <v>0</v>
      </c>
      <c r="O234" s="159">
        <f t="shared" si="31"/>
        <v>0</v>
      </c>
      <c r="P234" s="159">
        <f t="shared" si="32"/>
        <v>0</v>
      </c>
      <c r="Q234" s="159">
        <f t="shared" si="33"/>
        <v>0</v>
      </c>
      <c r="R234" s="159">
        <f t="shared" si="34"/>
        <v>0</v>
      </c>
      <c r="S234" s="5"/>
    </row>
    <row r="235" spans="1:19" s="93" customFormat="1" ht="36" x14ac:dyDescent="0.2">
      <c r="A235" s="251"/>
      <c r="B235" s="251"/>
      <c r="C235" s="225" t="s">
        <v>587</v>
      </c>
      <c r="D235" s="225" t="s">
        <v>65</v>
      </c>
      <c r="E235" s="226" t="s">
        <v>590</v>
      </c>
      <c r="F235" s="81" t="s">
        <v>591</v>
      </c>
      <c r="G235" s="96"/>
      <c r="H235" s="212"/>
      <c r="I235" s="213"/>
      <c r="J235" s="214" t="s">
        <v>22</v>
      </c>
      <c r="K235" s="214">
        <f t="shared" si="30"/>
        <v>0</v>
      </c>
      <c r="L235" s="214">
        <f t="shared" si="27"/>
        <v>0</v>
      </c>
      <c r="M235" s="214">
        <f t="shared" si="28"/>
        <v>0</v>
      </c>
      <c r="N235" s="214">
        <f t="shared" si="29"/>
        <v>0</v>
      </c>
      <c r="O235" s="158">
        <f t="shared" si="31"/>
        <v>0</v>
      </c>
      <c r="P235" s="158">
        <f t="shared" si="32"/>
        <v>0</v>
      </c>
      <c r="Q235" s="158">
        <f t="shared" si="33"/>
        <v>0</v>
      </c>
      <c r="R235" s="158">
        <f t="shared" si="34"/>
        <v>0</v>
      </c>
      <c r="S235" s="210"/>
    </row>
    <row r="236" spans="1:19" s="93" customFormat="1" ht="36" x14ac:dyDescent="0.2">
      <c r="A236" s="251"/>
      <c r="B236" s="251"/>
      <c r="C236" s="195" t="s">
        <v>586</v>
      </c>
      <c r="D236" s="196" t="s">
        <v>65</v>
      </c>
      <c r="E236" s="197" t="s">
        <v>537</v>
      </c>
      <c r="F236" s="81"/>
      <c r="G236" s="96"/>
      <c r="H236" s="131"/>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36" x14ac:dyDescent="0.2">
      <c r="A237" s="251"/>
      <c r="B237" s="251"/>
      <c r="C237" s="198" t="s">
        <v>580</v>
      </c>
      <c r="D237" s="199" t="s">
        <v>66</v>
      </c>
      <c r="E237" s="200" t="s">
        <v>538</v>
      </c>
      <c r="F237" s="81"/>
      <c r="G237" s="96"/>
      <c r="H237" s="131"/>
      <c r="I237" s="3"/>
      <c r="J237" s="158" t="s">
        <v>22</v>
      </c>
      <c r="K237" s="158">
        <f t="shared" si="30"/>
        <v>0</v>
      </c>
      <c r="L237" s="158">
        <f t="shared" si="27"/>
        <v>0</v>
      </c>
      <c r="M237" s="158">
        <f t="shared" si="28"/>
        <v>0</v>
      </c>
      <c r="N237" s="158">
        <f t="shared" si="29"/>
        <v>0</v>
      </c>
      <c r="O237" s="158">
        <f t="shared" si="31"/>
        <v>0</v>
      </c>
      <c r="P237" s="158">
        <f t="shared" si="32"/>
        <v>0</v>
      </c>
      <c r="Q237" s="158">
        <f t="shared" si="33"/>
        <v>0</v>
      </c>
      <c r="R237" s="158">
        <f t="shared" si="34"/>
        <v>0</v>
      </c>
      <c r="S237" s="6"/>
    </row>
    <row r="238" spans="1:19" s="93" customFormat="1" ht="21" thickBot="1" x14ac:dyDescent="0.25">
      <c r="A238" s="259"/>
      <c r="B238" s="259"/>
      <c r="C238" s="62" t="s">
        <v>477</v>
      </c>
      <c r="D238" s="62" t="s">
        <v>390</v>
      </c>
      <c r="E238" s="67" t="s">
        <v>458</v>
      </c>
      <c r="F238" s="81"/>
      <c r="G238" s="96"/>
      <c r="H238" s="135"/>
      <c r="I238" s="136"/>
      <c r="J238" s="159" t="s">
        <v>22</v>
      </c>
      <c r="K238" s="159">
        <f t="shared" si="30"/>
        <v>0</v>
      </c>
      <c r="L238" s="159">
        <f t="shared" si="27"/>
        <v>0</v>
      </c>
      <c r="M238" s="159">
        <f t="shared" si="28"/>
        <v>0</v>
      </c>
      <c r="N238" s="159">
        <f t="shared" si="29"/>
        <v>0</v>
      </c>
      <c r="O238" s="160">
        <f t="shared" si="31"/>
        <v>0</v>
      </c>
      <c r="P238" s="160">
        <f t="shared" si="32"/>
        <v>0</v>
      </c>
      <c r="Q238" s="160">
        <f t="shared" si="33"/>
        <v>0</v>
      </c>
      <c r="R238" s="160">
        <f t="shared" si="34"/>
        <v>0</v>
      </c>
      <c r="S238" s="137"/>
    </row>
    <row r="239" spans="1:19" s="93" customFormat="1" ht="37" customHeight="1" thickTop="1" x14ac:dyDescent="0.2">
      <c r="A239" s="252" t="s">
        <v>24</v>
      </c>
      <c r="B239" s="252" t="s">
        <v>53</v>
      </c>
      <c r="C239" s="57" t="s">
        <v>289</v>
      </c>
      <c r="D239" s="57" t="s">
        <v>65</v>
      </c>
      <c r="E239" s="78" t="s">
        <v>378</v>
      </c>
      <c r="F239" s="79" t="s">
        <v>532</v>
      </c>
      <c r="G239" s="96"/>
      <c r="H239" s="130"/>
      <c r="I239" s="4"/>
      <c r="J239" s="157" t="s">
        <v>24</v>
      </c>
      <c r="K239" s="157">
        <f t="shared" si="30"/>
        <v>0</v>
      </c>
      <c r="L239" s="157">
        <f t="shared" si="27"/>
        <v>0</v>
      </c>
      <c r="M239" s="157">
        <f t="shared" si="28"/>
        <v>0</v>
      </c>
      <c r="N239" s="157">
        <f t="shared" si="29"/>
        <v>0</v>
      </c>
      <c r="O239" s="159">
        <f t="shared" si="31"/>
        <v>0</v>
      </c>
      <c r="P239" s="159">
        <f t="shared" si="32"/>
        <v>0</v>
      </c>
      <c r="Q239" s="159">
        <f t="shared" si="33"/>
        <v>0</v>
      </c>
      <c r="R239" s="159">
        <f t="shared" si="34"/>
        <v>0</v>
      </c>
      <c r="S239" s="5"/>
    </row>
    <row r="240" spans="1:19" s="103" customFormat="1" ht="54" x14ac:dyDescent="0.2">
      <c r="A240" s="253"/>
      <c r="B240" s="253"/>
      <c r="C240" s="65" t="s">
        <v>224</v>
      </c>
      <c r="D240" s="65" t="s">
        <v>65</v>
      </c>
      <c r="E240" s="66" t="s">
        <v>317</v>
      </c>
      <c r="F240" s="68" t="s">
        <v>525</v>
      </c>
      <c r="G240" s="101"/>
      <c r="H240" s="104" t="str">
        <f>IF(ISBLANK(H78),"Waiting",H78)</f>
        <v>Waiting</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20" x14ac:dyDescent="0.2">
      <c r="A241" s="253"/>
      <c r="B241" s="253"/>
      <c r="C241" s="57" t="s">
        <v>290</v>
      </c>
      <c r="D241" s="57" t="s">
        <v>65</v>
      </c>
      <c r="E241" s="78" t="s">
        <v>330</v>
      </c>
      <c r="F241" s="79" t="s">
        <v>176</v>
      </c>
      <c r="G241" s="96"/>
      <c r="H241" s="131"/>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6"/>
    </row>
    <row r="242" spans="1:19" s="93" customFormat="1" ht="54" x14ac:dyDescent="0.2">
      <c r="A242" s="253"/>
      <c r="B242" s="253"/>
      <c r="C242" s="57" t="s">
        <v>291</v>
      </c>
      <c r="D242" s="57" t="s">
        <v>65</v>
      </c>
      <c r="E242" s="78" t="s">
        <v>611</v>
      </c>
      <c r="F242" s="79" t="s">
        <v>601</v>
      </c>
      <c r="G242" s="96"/>
      <c r="H242" s="131"/>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215"/>
    </row>
    <row r="243" spans="1:19" s="93" customFormat="1" ht="36" x14ac:dyDescent="0.2">
      <c r="A243" s="253"/>
      <c r="B243" s="253"/>
      <c r="C243" s="65" t="s">
        <v>287</v>
      </c>
      <c r="D243" s="65" t="s">
        <v>65</v>
      </c>
      <c r="E243" s="66" t="s">
        <v>377</v>
      </c>
      <c r="F243" s="68" t="s">
        <v>175</v>
      </c>
      <c r="G243" s="101"/>
      <c r="H243" s="104" t="str">
        <f>IF(ISBLANK(H230),"Waiting",H230)</f>
        <v>Waiting</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53"/>
      <c r="B244" s="253"/>
      <c r="C244" s="57" t="s">
        <v>596</v>
      </c>
      <c r="D244" s="57" t="s">
        <v>65</v>
      </c>
      <c r="E244" s="78" t="s">
        <v>600</v>
      </c>
      <c r="F244" s="79" t="s">
        <v>597</v>
      </c>
      <c r="G244" s="101"/>
      <c r="H244" s="131"/>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53"/>
      <c r="B245" s="253"/>
      <c r="C245" s="201" t="s">
        <v>571</v>
      </c>
      <c r="D245" s="202" t="s">
        <v>65</v>
      </c>
      <c r="E245" s="203" t="s">
        <v>537</v>
      </c>
      <c r="F245" s="204"/>
      <c r="G245" s="101"/>
      <c r="H245" s="131"/>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36" x14ac:dyDescent="0.2">
      <c r="A246" s="253"/>
      <c r="B246" s="253"/>
      <c r="C246" s="207" t="s">
        <v>581</v>
      </c>
      <c r="D246" s="208" t="s">
        <v>66</v>
      </c>
      <c r="E246" s="209" t="s">
        <v>538</v>
      </c>
      <c r="F246" s="204"/>
      <c r="G246" s="101"/>
      <c r="H246" s="131"/>
      <c r="I246" s="3"/>
      <c r="J246" s="158" t="s">
        <v>24</v>
      </c>
      <c r="K246" s="158">
        <f t="shared" si="30"/>
        <v>0</v>
      </c>
      <c r="L246" s="158">
        <f t="shared" si="27"/>
        <v>0</v>
      </c>
      <c r="M246" s="158">
        <f t="shared" si="28"/>
        <v>0</v>
      </c>
      <c r="N246" s="158">
        <f t="shared" si="29"/>
        <v>0</v>
      </c>
      <c r="O246" s="158">
        <f t="shared" si="31"/>
        <v>0</v>
      </c>
      <c r="P246" s="158">
        <f t="shared" si="32"/>
        <v>0</v>
      </c>
      <c r="Q246" s="158">
        <f t="shared" si="33"/>
        <v>0</v>
      </c>
      <c r="R246" s="158">
        <f t="shared" si="34"/>
        <v>0</v>
      </c>
      <c r="S246" s="6"/>
    </row>
    <row r="247" spans="1:19" s="93" customFormat="1" ht="21" thickBot="1" x14ac:dyDescent="0.25">
      <c r="A247" s="254"/>
      <c r="B247" s="254"/>
      <c r="C247" s="57" t="s">
        <v>478</v>
      </c>
      <c r="D247" s="57" t="s">
        <v>390</v>
      </c>
      <c r="E247" s="78" t="s">
        <v>458</v>
      </c>
      <c r="F247" s="79"/>
      <c r="G247" s="101"/>
      <c r="H247" s="131"/>
      <c r="I247" s="136"/>
      <c r="J247" s="159" t="s">
        <v>24</v>
      </c>
      <c r="K247" s="159">
        <f t="shared" si="30"/>
        <v>0</v>
      </c>
      <c r="L247" s="159">
        <f t="shared" si="27"/>
        <v>0</v>
      </c>
      <c r="M247" s="159">
        <f t="shared" si="28"/>
        <v>0</v>
      </c>
      <c r="N247" s="159">
        <f t="shared" si="29"/>
        <v>0</v>
      </c>
      <c r="O247" s="160">
        <f t="shared" si="31"/>
        <v>0</v>
      </c>
      <c r="P247" s="160">
        <f t="shared" si="32"/>
        <v>0</v>
      </c>
      <c r="Q247" s="160">
        <f t="shared" si="33"/>
        <v>0</v>
      </c>
      <c r="R247" s="160">
        <f t="shared" si="34"/>
        <v>0</v>
      </c>
      <c r="S247" s="137"/>
    </row>
    <row r="248" spans="1:19" s="93" customFormat="1" ht="37" thickTop="1" x14ac:dyDescent="0.2">
      <c r="A248" s="255" t="s">
        <v>25</v>
      </c>
      <c r="B248" s="255" t="s">
        <v>54</v>
      </c>
      <c r="C248" s="62" t="s">
        <v>282</v>
      </c>
      <c r="D248" s="62" t="s">
        <v>65</v>
      </c>
      <c r="E248" s="67" t="s">
        <v>329</v>
      </c>
      <c r="F248" s="81" t="s">
        <v>171</v>
      </c>
      <c r="G248" s="96"/>
      <c r="H248" s="130"/>
      <c r="I248" s="4"/>
      <c r="J248" s="157" t="s">
        <v>25</v>
      </c>
      <c r="K248" s="157">
        <f t="shared" si="30"/>
        <v>0</v>
      </c>
      <c r="L248" s="157">
        <f t="shared" si="27"/>
        <v>0</v>
      </c>
      <c r="M248" s="157">
        <f t="shared" si="28"/>
        <v>0</v>
      </c>
      <c r="N248" s="157">
        <f t="shared" si="29"/>
        <v>0</v>
      </c>
      <c r="O248" s="159">
        <f t="shared" si="31"/>
        <v>0</v>
      </c>
      <c r="P248" s="159">
        <f t="shared" si="32"/>
        <v>0</v>
      </c>
      <c r="Q248" s="159">
        <f t="shared" si="33"/>
        <v>0</v>
      </c>
      <c r="R248" s="159">
        <f t="shared" si="34"/>
        <v>0</v>
      </c>
      <c r="S248" s="5"/>
    </row>
    <row r="249" spans="1:19" s="93" customFormat="1" ht="54" x14ac:dyDescent="0.2">
      <c r="A249" s="251"/>
      <c r="B249" s="251"/>
      <c r="C249" s="62" t="s">
        <v>283</v>
      </c>
      <c r="D249" s="62" t="s">
        <v>65</v>
      </c>
      <c r="E249" s="67" t="s">
        <v>374</v>
      </c>
      <c r="F249" s="81" t="s">
        <v>172</v>
      </c>
      <c r="G249" s="96"/>
      <c r="H249" s="131"/>
      <c r="I249" s="3"/>
      <c r="J249" s="158" t="s">
        <v>25</v>
      </c>
      <c r="K249" s="158">
        <f t="shared" si="30"/>
        <v>0</v>
      </c>
      <c r="L249" s="158">
        <f t="shared" si="27"/>
        <v>0</v>
      </c>
      <c r="M249" s="158">
        <f t="shared" si="28"/>
        <v>0</v>
      </c>
      <c r="N249" s="158">
        <f t="shared" si="29"/>
        <v>0</v>
      </c>
      <c r="O249" s="158">
        <f t="shared" si="31"/>
        <v>0</v>
      </c>
      <c r="P249" s="158">
        <f t="shared" si="32"/>
        <v>0</v>
      </c>
      <c r="Q249" s="158">
        <f t="shared" si="33"/>
        <v>0</v>
      </c>
      <c r="R249" s="158">
        <f t="shared" si="34"/>
        <v>0</v>
      </c>
      <c r="S249" s="6"/>
    </row>
    <row r="250" spans="1:19" s="93" customFormat="1" ht="36" x14ac:dyDescent="0.2">
      <c r="A250" s="251"/>
      <c r="B250" s="251"/>
      <c r="C250" s="62" t="s">
        <v>292</v>
      </c>
      <c r="D250" s="62" t="s">
        <v>66</v>
      </c>
      <c r="E250" s="87" t="s">
        <v>379</v>
      </c>
      <c r="F250" s="88" t="s">
        <v>533</v>
      </c>
      <c r="G250" s="96"/>
      <c r="H250" s="133"/>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1"/>
      <c r="B251" s="251"/>
      <c r="C251" s="195" t="s">
        <v>572</v>
      </c>
      <c r="D251" s="196" t="s">
        <v>65</v>
      </c>
      <c r="E251" s="197" t="s">
        <v>537</v>
      </c>
      <c r="F251" s="88"/>
      <c r="G251" s="96"/>
      <c r="H251" s="133"/>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36" x14ac:dyDescent="0.2">
      <c r="A252" s="251"/>
      <c r="B252" s="251"/>
      <c r="C252" s="198" t="s">
        <v>573</v>
      </c>
      <c r="D252" s="199" t="s">
        <v>66</v>
      </c>
      <c r="E252" s="200" t="s">
        <v>538</v>
      </c>
      <c r="F252" s="88"/>
      <c r="G252" s="96"/>
      <c r="H252" s="133"/>
      <c r="I252" s="9"/>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10"/>
    </row>
    <row r="253" spans="1:19" s="93" customFormat="1" ht="21" thickBot="1" x14ac:dyDescent="0.25">
      <c r="A253" s="251"/>
      <c r="B253" s="251"/>
      <c r="C253" s="62" t="s">
        <v>479</v>
      </c>
      <c r="D253" s="62" t="s">
        <v>390</v>
      </c>
      <c r="E253" s="87" t="s">
        <v>458</v>
      </c>
      <c r="F253" s="88"/>
      <c r="G253" s="96"/>
      <c r="H253" s="132"/>
      <c r="I253" s="7"/>
      <c r="J253" s="160" t="s">
        <v>25</v>
      </c>
      <c r="K253" s="160">
        <f t="shared" si="30"/>
        <v>0</v>
      </c>
      <c r="L253" s="160">
        <f t="shared" si="27"/>
        <v>0</v>
      </c>
      <c r="M253" s="160">
        <f t="shared" si="28"/>
        <v>0</v>
      </c>
      <c r="N253" s="160">
        <f t="shared" si="29"/>
        <v>0</v>
      </c>
      <c r="O253" s="160">
        <f t="shared" si="31"/>
        <v>0</v>
      </c>
      <c r="P253" s="160">
        <f t="shared" si="32"/>
        <v>0</v>
      </c>
      <c r="Q253" s="160">
        <f t="shared" si="33"/>
        <v>0</v>
      </c>
      <c r="R253" s="160">
        <f t="shared" si="34"/>
        <v>0</v>
      </c>
      <c r="S253" s="8"/>
    </row>
    <row r="254" spans="1:19" ht="18" thickTop="1" x14ac:dyDescent="0.2"/>
  </sheetData>
  <sheetProtection algorithmName="SHA-512" hashValue="U5SW44sFqa70hImPy7eiNisxmwYl2EmeA8p6IweI9jYF1V4sDbdKmGB+dYEiGxZ7eEnzxqEaK39MJ4O4HI1nBQ==" saltValue="UI9NxRLSJHB/YA2FRyfwZQ==" spinCount="100000" sheet="1" objects="1" scenarios="1"/>
  <autoFilter ref="A3:I253"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4:A238"/>
    <mergeCell ref="B234:B238"/>
    <mergeCell ref="A239:A247"/>
    <mergeCell ref="B239:B247"/>
    <mergeCell ref="A248:A253"/>
    <mergeCell ref="B248:B253"/>
    <mergeCell ref="A202:A211"/>
    <mergeCell ref="B202:B211"/>
    <mergeCell ref="A212:A220"/>
    <mergeCell ref="B212:B220"/>
    <mergeCell ref="A221:A233"/>
    <mergeCell ref="B221:B233"/>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2:H223 H226:H227 H241:H242 H133:H135 H229:H239 H128:H131 H152:H162 H60:H72 H244:H253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dimension ref="A1:I64"/>
  <sheetViews>
    <sheetView zoomScale="80" zoomScaleNormal="80" workbookViewId="0">
      <selection activeCell="C45" sqref="C4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
      </c>
      <c r="C1" s="117"/>
      <c r="D1" s="117"/>
      <c r="E1" s="117"/>
      <c r="F1" s="117"/>
      <c r="G1" s="118"/>
      <c r="H1" s="118"/>
      <c r="I1" s="117"/>
    </row>
    <row r="2" spans="1:9" x14ac:dyDescent="0.2">
      <c r="A2" s="118"/>
      <c r="B2" s="117"/>
      <c r="C2" s="117"/>
      <c r="D2" s="117"/>
      <c r="E2" s="117"/>
      <c r="F2" s="117"/>
      <c r="G2" s="118"/>
      <c r="H2" s="118"/>
      <c r="I2" s="117"/>
    </row>
    <row r="3" spans="1:9" ht="33" customHeight="1" x14ac:dyDescent="0.2">
      <c r="A3" s="247" t="s">
        <v>397</v>
      </c>
      <c r="B3" s="247"/>
      <c r="C3" s="247"/>
      <c r="D3" s="247"/>
      <c r="E3" s="247"/>
      <c r="F3" s="247"/>
      <c r="G3" s="247"/>
      <c r="H3" s="247"/>
      <c r="I3" s="24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c r="C5" s="120"/>
      <c r="D5" s="120"/>
      <c r="E5" s="120"/>
      <c r="F5" s="120"/>
      <c r="G5" s="121"/>
      <c r="H5" s="121"/>
      <c r="I5" s="122"/>
    </row>
    <row r="6" spans="1:9" s="116" customFormat="1" ht="17" x14ac:dyDescent="0.2">
      <c r="A6" s="33" t="s">
        <v>403</v>
      </c>
      <c r="B6" s="120"/>
      <c r="C6" s="120"/>
      <c r="D6" s="120"/>
      <c r="E6" s="120"/>
      <c r="F6" s="120"/>
      <c r="G6" s="121"/>
      <c r="H6" s="123"/>
      <c r="I6" s="124"/>
    </row>
    <row r="7" spans="1:9" s="116" customFormat="1" ht="17" x14ac:dyDescent="0.2">
      <c r="A7" s="31" t="s">
        <v>404</v>
      </c>
      <c r="B7" s="120"/>
      <c r="C7" s="120"/>
      <c r="D7" s="120"/>
      <c r="E7" s="120"/>
      <c r="F7" s="120"/>
      <c r="G7" s="121"/>
      <c r="H7" s="121"/>
      <c r="I7" s="122"/>
    </row>
    <row r="8" spans="1:9" s="116" customFormat="1" ht="17" x14ac:dyDescent="0.2">
      <c r="A8" s="33" t="s">
        <v>405</v>
      </c>
      <c r="B8" s="120"/>
      <c r="C8" s="120"/>
      <c r="D8" s="120"/>
      <c r="E8" s="120"/>
      <c r="F8" s="120"/>
      <c r="G8" s="121"/>
      <c r="H8" s="121"/>
      <c r="I8" s="122"/>
    </row>
    <row r="9" spans="1:9" s="116" customFormat="1" ht="17" x14ac:dyDescent="0.2">
      <c r="A9" s="31" t="s">
        <v>406</v>
      </c>
      <c r="B9" s="120"/>
      <c r="C9" s="120"/>
      <c r="D9" s="120"/>
      <c r="E9" s="120"/>
      <c r="F9" s="120"/>
      <c r="G9" s="121"/>
      <c r="H9" s="121"/>
      <c r="I9" s="122"/>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
      </c>
    </row>
    <row r="3" spans="1:10" s="148" customFormat="1" ht="31" customHeight="1" x14ac:dyDescent="0.2">
      <c r="A3" s="266" t="s">
        <v>87</v>
      </c>
      <c r="B3" s="267"/>
      <c r="C3" s="267"/>
      <c r="D3" s="267"/>
      <c r="E3" s="267"/>
      <c r="F3" s="267"/>
      <c r="G3" s="267"/>
      <c r="H3" s="267"/>
      <c r="I3" s="267"/>
      <c r="J3" s="267"/>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Assessment'!$J$5:$J$253,$A5,'Goal Risk Assessment'!K$5:K$253)</f>
        <v>0</v>
      </c>
      <c r="D5" s="154">
        <f>SUMIF('Goal Risk Assessment'!$J$5:$J$253,$A5,'Goal Risk Assessment'!L$5:L$253)</f>
        <v>0</v>
      </c>
      <c r="E5" s="154">
        <f>SUMIF('Goal Risk Assessment'!$J$5:$J$253,$A5,'Goal Risk Assessment'!M$5:M$253)</f>
        <v>0</v>
      </c>
      <c r="F5" s="154">
        <f>SUMIF('Goal Risk Assessment'!$J$5:$J$253,$A5,'Goal Risk Assessment'!O$5:O$253)</f>
        <v>0</v>
      </c>
      <c r="G5" s="154">
        <f>SUMIF('Goal Risk Assessment'!$J$5:$J$253,$A5,'Goal Risk Assessment'!P$5:P$253)</f>
        <v>0</v>
      </c>
      <c r="H5" s="154">
        <f>SUMIF('Goal Risk Assessment'!$J$5:$J$253,$A5,'Goal Risk Assessment'!Q$5:Q$253)</f>
        <v>0</v>
      </c>
      <c r="I5" s="154">
        <f>SUMIF('Goal Risk Assessment'!$J$5:$J$253,$A5,'Goal Risk Assessment'!R$5:R$253)</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Assessment'!$J$5:$J$253,$A6,'Goal Risk Assessment'!K$5:K$253)</f>
        <v>0</v>
      </c>
      <c r="D6" s="233">
        <f>SUMIF('Goal Risk Assessment'!$J$5:$J$253,$A6,'Goal Risk Assessment'!L$5:L$253)</f>
        <v>0</v>
      </c>
      <c r="E6" s="233">
        <f>SUMIF('Goal Risk Assessment'!$J$5:$J$253,$A6,'Goal Risk Assessment'!M$5:M$253)</f>
        <v>0</v>
      </c>
      <c r="F6" s="233">
        <f>SUMIF('Goal Risk Assessment'!$J$5:$J$253,$A6,'Goal Risk Assessment'!O$5:O$253)</f>
        <v>0</v>
      </c>
      <c r="G6" s="233">
        <f>SUMIF('Goal Risk Assessment'!$J$5:$J$253,$A6,'Goal Risk Assessment'!P$5:P$253)</f>
        <v>0</v>
      </c>
      <c r="H6" s="233">
        <f>SUMIF('Goal Risk Assessment'!$J$5:$J$253,$A6,'Goal Risk Assessment'!Q$5:Q$253)</f>
        <v>0</v>
      </c>
      <c r="I6" s="233">
        <f>SUMIF('Goal Risk Assessment'!$J$5:$J$253,$A6,'Goal Risk Assessment'!R$5:R$253)</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Assessment'!$J$5:$J$253,$A7,'Goal Risk Assessment'!K$5:K$253)</f>
        <v>0</v>
      </c>
      <c r="D7" s="154">
        <f>SUMIF('Goal Risk Assessment'!$J$5:$J$253,$A7,'Goal Risk Assessment'!L$5:L$253)</f>
        <v>0</v>
      </c>
      <c r="E7" s="154">
        <f>SUMIF('Goal Risk Assessment'!$J$5:$J$253,$A7,'Goal Risk Assessment'!M$5:M$253)</f>
        <v>0</v>
      </c>
      <c r="F7" s="154">
        <f>SUMIF('Goal Risk Assessment'!$J$5:$J$253,$A7,'Goal Risk Assessment'!O$5:O$253)</f>
        <v>0</v>
      </c>
      <c r="G7" s="154">
        <f>SUMIF('Goal Risk Assessment'!$J$5:$J$253,$A7,'Goal Risk Assessment'!P$5:P$253)</f>
        <v>0</v>
      </c>
      <c r="H7" s="154">
        <f>SUMIF('Goal Risk Assessment'!$J$5:$J$253,$A7,'Goal Risk Assessment'!Q$5:Q$253)</f>
        <v>0</v>
      </c>
      <c r="I7" s="154">
        <f>SUMIF('Goal Risk Assessment'!$J$5:$J$253,$A7,'Goal Risk Assessment'!R$5:R$253)</f>
        <v>0</v>
      </c>
      <c r="J7" s="62" t="str">
        <f t="shared" si="0"/>
        <v>Moderate</v>
      </c>
    </row>
    <row r="8" spans="1:10" ht="22" customHeight="1" x14ac:dyDescent="0.2">
      <c r="A8" s="57" t="s">
        <v>3</v>
      </c>
      <c r="B8" s="155" t="s">
        <v>4</v>
      </c>
      <c r="C8" s="234">
        <f>SUMIF('Goal Risk Assessment'!$J$5:$J$253,$A8,'Goal Risk Assessment'!K$5:K$253)</f>
        <v>0</v>
      </c>
      <c r="D8" s="234">
        <f>SUMIF('Goal Risk Assessment'!$J$5:$J$253,$A8,'Goal Risk Assessment'!L$5:L$253)</f>
        <v>0</v>
      </c>
      <c r="E8" s="234">
        <f>SUMIF('Goal Risk Assessment'!$J$5:$J$253,$A8,'Goal Risk Assessment'!M$5:M$253)</f>
        <v>0</v>
      </c>
      <c r="F8" s="234">
        <f>SUMIF('Goal Risk Assessment'!$J$5:$J$253,$A8,'Goal Risk Assessment'!O$5:O$253)</f>
        <v>0</v>
      </c>
      <c r="G8" s="234">
        <f>SUMIF('Goal Risk Assessment'!$J$5:$J$253,$A8,'Goal Risk Assessment'!P$5:P$253)</f>
        <v>0</v>
      </c>
      <c r="H8" s="234">
        <f>SUMIF('Goal Risk Assessment'!$J$5:$J$253,$A8,'Goal Risk Assessment'!Q$5:Q$253)</f>
        <v>0</v>
      </c>
      <c r="I8" s="234">
        <f>SUMIF('Goal Risk Assessment'!$J$5:$J$253,$A8,'Goal Risk Assessment'!R$5:R$253)</f>
        <v>0</v>
      </c>
      <c r="J8" s="62" t="str">
        <f t="shared" si="0"/>
        <v>Moderate</v>
      </c>
    </row>
    <row r="9" spans="1:10" ht="22" customHeight="1" x14ac:dyDescent="0.2">
      <c r="A9" s="62" t="s">
        <v>5</v>
      </c>
      <c r="B9" s="153" t="s">
        <v>76</v>
      </c>
      <c r="C9" s="154">
        <f>SUMIF('Goal Risk Assessment'!$J$5:$J$253,$A9,'Goal Risk Assessment'!K$5:K$253)</f>
        <v>0</v>
      </c>
      <c r="D9" s="154">
        <f>SUMIF('Goal Risk Assessment'!$J$5:$J$253,$A9,'Goal Risk Assessment'!L$5:L$253)</f>
        <v>0</v>
      </c>
      <c r="E9" s="154">
        <f>SUMIF('Goal Risk Assessment'!$J$5:$J$253,$A9,'Goal Risk Assessment'!M$5:M$253)</f>
        <v>0</v>
      </c>
      <c r="F9" s="154">
        <f>SUMIF('Goal Risk Assessment'!$J$5:$J$253,$A9,'Goal Risk Assessment'!O$5:O$253)</f>
        <v>0</v>
      </c>
      <c r="G9" s="154">
        <f>SUMIF('Goal Risk Assessment'!$J$5:$J$253,$A9,'Goal Risk Assessment'!P$5:P$253)</f>
        <v>0</v>
      </c>
      <c r="H9" s="154">
        <f>SUMIF('Goal Risk Assessment'!$J$5:$J$253,$A9,'Goal Risk Assessment'!Q$5:Q$253)</f>
        <v>0</v>
      </c>
      <c r="I9" s="154">
        <f>SUMIF('Goal Risk Assessment'!$J$5:$J$253,$A9,'Goal Risk Assessment'!R$5:R$253)</f>
        <v>0</v>
      </c>
      <c r="J9" s="62" t="str">
        <f t="shared" si="0"/>
        <v>Moderate</v>
      </c>
    </row>
    <row r="10" spans="1:10" ht="22" customHeight="1" x14ac:dyDescent="0.2">
      <c r="A10" s="57" t="s">
        <v>6</v>
      </c>
      <c r="B10" s="155" t="s">
        <v>7</v>
      </c>
      <c r="C10" s="234">
        <f>SUMIF('Goal Risk Assessment'!$J$5:$J$253,$A10,'Goal Risk Assessment'!K$5:K$253)</f>
        <v>0</v>
      </c>
      <c r="D10" s="234">
        <f>SUMIF('Goal Risk Assessment'!$J$5:$J$253,$A10,'Goal Risk Assessment'!L$5:L$253)</f>
        <v>0</v>
      </c>
      <c r="E10" s="234">
        <f>SUMIF('Goal Risk Assessment'!$J$5:$J$253,$A10,'Goal Risk Assessment'!M$5:M$253)</f>
        <v>0</v>
      </c>
      <c r="F10" s="234">
        <f>SUMIF('Goal Risk Assessment'!$J$5:$J$253,$A10,'Goal Risk Assessment'!O$5:O$253)</f>
        <v>0</v>
      </c>
      <c r="G10" s="234">
        <f>SUMIF('Goal Risk Assessment'!$J$5:$J$253,$A10,'Goal Risk Assessment'!P$5:P$253)</f>
        <v>0</v>
      </c>
      <c r="H10" s="234">
        <f>SUMIF('Goal Risk Assessment'!$J$5:$J$253,$A10,'Goal Risk Assessment'!Q$5:Q$253)</f>
        <v>0</v>
      </c>
      <c r="I10" s="234">
        <f>SUMIF('Goal Risk Assessment'!$J$5:$J$253,$A10,'Goal Risk Assessment'!R$5:R$253)</f>
        <v>0</v>
      </c>
      <c r="J10" s="62" t="str">
        <f t="shared" si="0"/>
        <v>Moderate</v>
      </c>
    </row>
    <row r="11" spans="1:10" ht="22" customHeight="1" x14ac:dyDescent="0.2">
      <c r="A11" s="62" t="s">
        <v>8</v>
      </c>
      <c r="B11" s="153" t="s">
        <v>77</v>
      </c>
      <c r="C11" s="154">
        <f>SUMIF('Goal Risk Assessment'!$J$5:$J$253,$A11,'Goal Risk Assessment'!K$5:K$253)</f>
        <v>0</v>
      </c>
      <c r="D11" s="154">
        <f>SUMIF('Goal Risk Assessment'!$J$5:$J$253,$A11,'Goal Risk Assessment'!L$5:L$253)</f>
        <v>0</v>
      </c>
      <c r="E11" s="154">
        <f>SUMIF('Goal Risk Assessment'!$J$5:$J$253,$A11,'Goal Risk Assessment'!M$5:M$253)</f>
        <v>0</v>
      </c>
      <c r="F11" s="154">
        <f>SUMIF('Goal Risk Assessment'!$J$5:$J$253,$A11,'Goal Risk Assessment'!O$5:O$253)</f>
        <v>0</v>
      </c>
      <c r="G11" s="154">
        <f>SUMIF('Goal Risk Assessment'!$J$5:$J$253,$A11,'Goal Risk Assessment'!P$5:P$253)</f>
        <v>0</v>
      </c>
      <c r="H11" s="154">
        <f>SUMIF('Goal Risk Assessment'!$J$5:$J$253,$A11,'Goal Risk Assessment'!Q$5:Q$253)</f>
        <v>0</v>
      </c>
      <c r="I11" s="154">
        <f>SUMIF('Goal Risk Assessment'!$J$5:$J$253,$A11,'Goal Risk Assessment'!R$5:R$253)</f>
        <v>0</v>
      </c>
      <c r="J11" s="62" t="str">
        <f t="shared" si="0"/>
        <v>Moderate</v>
      </c>
    </row>
    <row r="12" spans="1:10" ht="22" customHeight="1" x14ac:dyDescent="0.2">
      <c r="A12" s="57" t="s">
        <v>9</v>
      </c>
      <c r="B12" s="155" t="s">
        <v>78</v>
      </c>
      <c r="C12" s="234">
        <f>SUMIF('Goal Risk Assessment'!$J$5:$J$253,$A12,'Goal Risk Assessment'!K$5:K$253)</f>
        <v>0</v>
      </c>
      <c r="D12" s="234">
        <f>SUMIF('Goal Risk Assessment'!$J$5:$J$253,$A12,'Goal Risk Assessment'!L$5:L$253)</f>
        <v>0</v>
      </c>
      <c r="E12" s="234">
        <f>SUMIF('Goal Risk Assessment'!$J$5:$J$253,$A12,'Goal Risk Assessment'!M$5:M$253)</f>
        <v>0</v>
      </c>
      <c r="F12" s="234">
        <f>SUMIF('Goal Risk Assessment'!$J$5:$J$253,$A12,'Goal Risk Assessment'!O$5:O$253)</f>
        <v>0</v>
      </c>
      <c r="G12" s="234">
        <f>SUMIF('Goal Risk Assessment'!$J$5:$J$253,$A12,'Goal Risk Assessment'!P$5:P$253)</f>
        <v>0</v>
      </c>
      <c r="H12" s="234">
        <f>SUMIF('Goal Risk Assessment'!$J$5:$J$253,$A12,'Goal Risk Assessment'!Q$5:Q$253)</f>
        <v>0</v>
      </c>
      <c r="I12" s="234">
        <f>SUMIF('Goal Risk Assessment'!$J$5:$J$253,$A12,'Goal Risk Assessment'!R$5:R$253)</f>
        <v>0</v>
      </c>
      <c r="J12" s="62" t="str">
        <f t="shared" si="0"/>
        <v>Moderate</v>
      </c>
    </row>
    <row r="13" spans="1:10" ht="22" customHeight="1" x14ac:dyDescent="0.2">
      <c r="A13" s="62" t="s">
        <v>10</v>
      </c>
      <c r="B13" s="153" t="s">
        <v>75</v>
      </c>
      <c r="C13" s="154">
        <f>SUMIF('Goal Risk Assessment'!$J$5:$J$253,$A13,'Goal Risk Assessment'!K$5:K$253)</f>
        <v>0</v>
      </c>
      <c r="D13" s="154">
        <f>SUMIF('Goal Risk Assessment'!$J$5:$J$253,$A13,'Goal Risk Assessment'!L$5:L$253)</f>
        <v>0</v>
      </c>
      <c r="E13" s="154">
        <f>SUMIF('Goal Risk Assessment'!$J$5:$J$253,$A13,'Goal Risk Assessment'!M$5:M$253)</f>
        <v>0</v>
      </c>
      <c r="F13" s="154">
        <f>SUMIF('Goal Risk Assessment'!$J$5:$J$253,$A13,'Goal Risk Assessment'!O$5:O$253)</f>
        <v>0</v>
      </c>
      <c r="G13" s="154">
        <f>SUMIF('Goal Risk Assessment'!$J$5:$J$253,$A13,'Goal Risk Assessment'!P$5:P$253)</f>
        <v>0</v>
      </c>
      <c r="H13" s="154">
        <f>SUMIF('Goal Risk Assessment'!$J$5:$J$253,$A13,'Goal Risk Assessment'!Q$5:Q$253)</f>
        <v>0</v>
      </c>
      <c r="I13" s="154">
        <f>SUMIF('Goal Risk Assessment'!$J$5:$J$253,$A13,'Goal Risk Assessment'!R$5:R$253)</f>
        <v>0</v>
      </c>
      <c r="J13" s="62" t="str">
        <f t="shared" si="0"/>
        <v>Moderate</v>
      </c>
    </row>
    <row r="14" spans="1:10" ht="22" customHeight="1" x14ac:dyDescent="0.2">
      <c r="A14" s="57" t="s">
        <v>11</v>
      </c>
      <c r="B14" s="155" t="s">
        <v>74</v>
      </c>
      <c r="C14" s="234">
        <f>SUMIF('Goal Risk Assessment'!$J$5:$J$253,$A14,'Goal Risk Assessment'!K$5:K$253)</f>
        <v>0</v>
      </c>
      <c r="D14" s="234">
        <f>SUMIF('Goal Risk Assessment'!$J$5:$J$253,$A14,'Goal Risk Assessment'!L$5:L$253)</f>
        <v>0</v>
      </c>
      <c r="E14" s="234">
        <f>SUMIF('Goal Risk Assessment'!$J$5:$J$253,$A14,'Goal Risk Assessment'!M$5:M$253)</f>
        <v>0</v>
      </c>
      <c r="F14" s="234">
        <f>SUMIF('Goal Risk Assessment'!$J$5:$J$253,$A14,'Goal Risk Assessment'!O$5:O$253)</f>
        <v>0</v>
      </c>
      <c r="G14" s="234">
        <f>SUMIF('Goal Risk Assessment'!$J$5:$J$253,$A14,'Goal Risk Assessment'!P$5:P$253)</f>
        <v>0</v>
      </c>
      <c r="H14" s="234">
        <f>SUMIF('Goal Risk Assessment'!$J$5:$J$253,$A14,'Goal Risk Assessment'!Q$5:Q$253)</f>
        <v>0</v>
      </c>
      <c r="I14" s="234">
        <f>SUMIF('Goal Risk Assessment'!$J$5:$J$253,$A14,'Goal Risk Assessment'!R$5:R$253)</f>
        <v>0</v>
      </c>
      <c r="J14" s="62" t="str">
        <f t="shared" si="0"/>
        <v>Moderate</v>
      </c>
    </row>
    <row r="15" spans="1:10" ht="22" customHeight="1" x14ac:dyDescent="0.2">
      <c r="A15" s="62" t="s">
        <v>12</v>
      </c>
      <c r="B15" s="153" t="s">
        <v>43</v>
      </c>
      <c r="C15" s="154">
        <f>SUMIF('Goal Risk Assessment'!$J$5:$J$253,$A15,'Goal Risk Assessment'!K$5:K$253)</f>
        <v>0</v>
      </c>
      <c r="D15" s="154">
        <f>SUMIF('Goal Risk Assessment'!$J$5:$J$253,$A15,'Goal Risk Assessment'!L$5:L$253)</f>
        <v>0</v>
      </c>
      <c r="E15" s="154">
        <f>SUMIF('Goal Risk Assessment'!$J$5:$J$253,$A15,'Goal Risk Assessment'!M$5:M$253)</f>
        <v>0</v>
      </c>
      <c r="F15" s="154">
        <f>SUMIF('Goal Risk Assessment'!$J$5:$J$253,$A15,'Goal Risk Assessment'!O$5:O$253)</f>
        <v>0</v>
      </c>
      <c r="G15" s="154">
        <f>SUMIF('Goal Risk Assessment'!$J$5:$J$253,$A15,'Goal Risk Assessment'!P$5:P$253)</f>
        <v>0</v>
      </c>
      <c r="H15" s="154">
        <f>SUMIF('Goal Risk Assessment'!$J$5:$J$253,$A15,'Goal Risk Assessment'!Q$5:Q$253)</f>
        <v>0</v>
      </c>
      <c r="I15" s="154">
        <f>SUMIF('Goal Risk Assessment'!$J$5:$J$253,$A15,'Goal Risk Assessment'!R$5:R$253)</f>
        <v>0</v>
      </c>
      <c r="J15" s="62" t="str">
        <f t="shared" si="0"/>
        <v>Moderate</v>
      </c>
    </row>
    <row r="16" spans="1:10" ht="22" customHeight="1" x14ac:dyDescent="0.2">
      <c r="A16" s="57" t="s">
        <v>13</v>
      </c>
      <c r="B16" s="155" t="s">
        <v>73</v>
      </c>
      <c r="C16" s="234">
        <f>SUMIF('Goal Risk Assessment'!$J$5:$J$253,$A16,'Goal Risk Assessment'!K$5:K$253)</f>
        <v>0</v>
      </c>
      <c r="D16" s="234">
        <f>SUMIF('Goal Risk Assessment'!$J$5:$J$253,$A16,'Goal Risk Assessment'!L$5:L$253)</f>
        <v>0</v>
      </c>
      <c r="E16" s="234">
        <f>SUMIF('Goal Risk Assessment'!$J$5:$J$253,$A16,'Goal Risk Assessment'!M$5:M$253)</f>
        <v>0</v>
      </c>
      <c r="F16" s="234">
        <f>SUMIF('Goal Risk Assessment'!$J$5:$J$253,$A16,'Goal Risk Assessment'!O$5:O$253)</f>
        <v>0</v>
      </c>
      <c r="G16" s="234">
        <f>SUMIF('Goal Risk Assessment'!$J$5:$J$253,$A16,'Goal Risk Assessment'!P$5:P$253)</f>
        <v>0</v>
      </c>
      <c r="H16" s="234">
        <f>SUMIF('Goal Risk Assessment'!$J$5:$J$253,$A16,'Goal Risk Assessment'!Q$5:Q$253)</f>
        <v>0</v>
      </c>
      <c r="I16" s="234">
        <f>SUMIF('Goal Risk Assessment'!$J$5:$J$253,$A16,'Goal Risk Assessment'!R$5:R$253)</f>
        <v>0</v>
      </c>
      <c r="J16" s="62" t="str">
        <f t="shared" si="0"/>
        <v>Moderate</v>
      </c>
    </row>
    <row r="17" spans="1:10" ht="22" customHeight="1" x14ac:dyDescent="0.2">
      <c r="A17" s="62" t="s">
        <v>14</v>
      </c>
      <c r="B17" s="153" t="s">
        <v>79</v>
      </c>
      <c r="C17" s="154">
        <f>SUMIF('Goal Risk Assessment'!$J$5:$J$253,$A17,'Goal Risk Assessment'!K$5:K$253)</f>
        <v>0</v>
      </c>
      <c r="D17" s="154">
        <f>SUMIF('Goal Risk Assessment'!$J$5:$J$253,$A17,'Goal Risk Assessment'!L$5:L$253)</f>
        <v>0</v>
      </c>
      <c r="E17" s="154">
        <f>SUMIF('Goal Risk Assessment'!$J$5:$J$253,$A17,'Goal Risk Assessment'!M$5:M$253)</f>
        <v>0</v>
      </c>
      <c r="F17" s="154">
        <f>SUMIF('Goal Risk Assessment'!$J$5:$J$253,$A17,'Goal Risk Assessment'!O$5:O$253)</f>
        <v>0</v>
      </c>
      <c r="G17" s="154">
        <f>SUMIF('Goal Risk Assessment'!$J$5:$J$253,$A17,'Goal Risk Assessment'!P$5:P$253)</f>
        <v>0</v>
      </c>
      <c r="H17" s="154">
        <f>SUMIF('Goal Risk Assessment'!$J$5:$J$253,$A17,'Goal Risk Assessment'!Q$5:Q$253)</f>
        <v>0</v>
      </c>
      <c r="I17" s="154">
        <f>SUMIF('Goal Risk Assessment'!$J$5:$J$253,$A17,'Goal Risk Assessment'!R$5:R$253)</f>
        <v>0</v>
      </c>
      <c r="J17" s="62" t="str">
        <f t="shared" si="0"/>
        <v>Moderate</v>
      </c>
    </row>
    <row r="18" spans="1:10" ht="22" customHeight="1" x14ac:dyDescent="0.2">
      <c r="A18" s="57" t="s">
        <v>15</v>
      </c>
      <c r="B18" s="155" t="s">
        <v>80</v>
      </c>
      <c r="C18" s="234">
        <f>SUMIF('Goal Risk Assessment'!$J$5:$J$253,$A18,'Goal Risk Assessment'!K$5:K$253)</f>
        <v>0</v>
      </c>
      <c r="D18" s="234">
        <f>SUMIF('Goal Risk Assessment'!$J$5:$J$253,$A18,'Goal Risk Assessment'!L$5:L$253)</f>
        <v>0</v>
      </c>
      <c r="E18" s="234">
        <f>SUMIF('Goal Risk Assessment'!$J$5:$J$253,$A18,'Goal Risk Assessment'!M$5:M$253)</f>
        <v>0</v>
      </c>
      <c r="F18" s="234">
        <f>SUMIF('Goal Risk Assessment'!$J$5:$J$253,$A18,'Goal Risk Assessment'!O$5:O$253)</f>
        <v>0</v>
      </c>
      <c r="G18" s="234">
        <f>SUMIF('Goal Risk Assessment'!$J$5:$J$253,$A18,'Goal Risk Assessment'!P$5:P$253)</f>
        <v>0</v>
      </c>
      <c r="H18" s="234">
        <f>SUMIF('Goal Risk Assessment'!$J$5:$J$253,$A18,'Goal Risk Assessment'!Q$5:Q$253)</f>
        <v>0</v>
      </c>
      <c r="I18" s="234">
        <f>SUMIF('Goal Risk Assessment'!$J$5:$J$253,$A18,'Goal Risk Assessment'!R$5:R$253)</f>
        <v>0</v>
      </c>
      <c r="J18" s="62" t="str">
        <f t="shared" si="0"/>
        <v>Moderate</v>
      </c>
    </row>
    <row r="19" spans="1:10" ht="22" customHeight="1" x14ac:dyDescent="0.2">
      <c r="A19" s="62" t="s">
        <v>16</v>
      </c>
      <c r="B19" s="153" t="s">
        <v>47</v>
      </c>
      <c r="C19" s="154">
        <f>SUMIF('Goal Risk Assessment'!$J$5:$J$253,$A19,'Goal Risk Assessment'!K$5:K$253)</f>
        <v>0</v>
      </c>
      <c r="D19" s="154">
        <f>SUMIF('Goal Risk Assessment'!$J$5:$J$253,$A19,'Goal Risk Assessment'!L$5:L$253)</f>
        <v>0</v>
      </c>
      <c r="E19" s="154">
        <f>SUMIF('Goal Risk Assessment'!$J$5:$J$253,$A19,'Goal Risk Assessment'!M$5:M$253)</f>
        <v>0</v>
      </c>
      <c r="F19" s="154">
        <f>SUMIF('Goal Risk Assessment'!$J$5:$J$253,$A19,'Goal Risk Assessment'!O$5:O$253)</f>
        <v>0</v>
      </c>
      <c r="G19" s="154">
        <f>SUMIF('Goal Risk Assessment'!$J$5:$J$253,$A19,'Goal Risk Assessment'!P$5:P$253)</f>
        <v>0</v>
      </c>
      <c r="H19" s="154">
        <f>SUMIF('Goal Risk Assessment'!$J$5:$J$253,$A19,'Goal Risk Assessment'!Q$5:Q$253)</f>
        <v>0</v>
      </c>
      <c r="I19" s="154">
        <f>SUMIF('Goal Risk Assessment'!$J$5:$J$253,$A19,'Goal Risk Assessment'!R$5:R$253)</f>
        <v>0</v>
      </c>
      <c r="J19" s="62" t="str">
        <f t="shared" si="0"/>
        <v>Moderate</v>
      </c>
    </row>
    <row r="20" spans="1:10" ht="22" customHeight="1" x14ac:dyDescent="0.2">
      <c r="A20" s="57" t="s">
        <v>17</v>
      </c>
      <c r="B20" s="155" t="s">
        <v>81</v>
      </c>
      <c r="C20" s="234">
        <f>SUMIF('Goal Risk Assessment'!$J$5:$J$253,$A20,'Goal Risk Assessment'!K$5:K$253)</f>
        <v>0</v>
      </c>
      <c r="D20" s="234">
        <f>SUMIF('Goal Risk Assessment'!$J$5:$J$253,$A20,'Goal Risk Assessment'!L$5:L$253)</f>
        <v>0</v>
      </c>
      <c r="E20" s="234">
        <f>SUMIF('Goal Risk Assessment'!$J$5:$J$253,$A20,'Goal Risk Assessment'!M$5:M$253)</f>
        <v>0</v>
      </c>
      <c r="F20" s="234">
        <f>SUMIF('Goal Risk Assessment'!$J$5:$J$253,$A20,'Goal Risk Assessment'!O$5:O$253)</f>
        <v>0</v>
      </c>
      <c r="G20" s="234">
        <f>SUMIF('Goal Risk Assessment'!$J$5:$J$253,$A20,'Goal Risk Assessment'!P$5:P$253)</f>
        <v>0</v>
      </c>
      <c r="H20" s="234">
        <f>SUMIF('Goal Risk Assessment'!$J$5:$J$253,$A20,'Goal Risk Assessment'!Q$5:Q$253)</f>
        <v>0</v>
      </c>
      <c r="I20" s="234">
        <f>SUMIF('Goal Risk Assessment'!$J$5:$J$253,$A20,'Goal Risk Assessment'!R$5:R$253)</f>
        <v>0</v>
      </c>
      <c r="J20" s="62" t="str">
        <f t="shared" si="0"/>
        <v>Moderate</v>
      </c>
    </row>
    <row r="21" spans="1:10" ht="22" customHeight="1" x14ac:dyDescent="0.2">
      <c r="A21" s="62" t="s">
        <v>18</v>
      </c>
      <c r="B21" s="153" t="s">
        <v>82</v>
      </c>
      <c r="C21" s="154">
        <f>SUMIF('Goal Risk Assessment'!$J$5:$J$253,$A21,'Goal Risk Assessment'!K$5:K$253)</f>
        <v>0</v>
      </c>
      <c r="D21" s="154">
        <f>SUMIF('Goal Risk Assessment'!$J$5:$J$253,$A21,'Goal Risk Assessment'!L$5:L$253)</f>
        <v>0</v>
      </c>
      <c r="E21" s="154">
        <f>SUMIF('Goal Risk Assessment'!$J$5:$J$253,$A21,'Goal Risk Assessment'!M$5:M$253)</f>
        <v>0</v>
      </c>
      <c r="F21" s="154">
        <f>SUMIF('Goal Risk Assessment'!$J$5:$J$253,$A21,'Goal Risk Assessment'!O$5:O$253)</f>
        <v>0</v>
      </c>
      <c r="G21" s="154">
        <f>SUMIF('Goal Risk Assessment'!$J$5:$J$253,$A21,'Goal Risk Assessment'!P$5:P$253)</f>
        <v>0</v>
      </c>
      <c r="H21" s="154">
        <f>SUMIF('Goal Risk Assessment'!$J$5:$J$253,$A21,'Goal Risk Assessment'!Q$5:Q$253)</f>
        <v>0</v>
      </c>
      <c r="I21" s="154">
        <f>SUMIF('Goal Risk Assessment'!$J$5:$J$253,$A21,'Goal Risk Assessment'!R$5:R$253)</f>
        <v>0</v>
      </c>
      <c r="J21" s="62" t="str">
        <f t="shared" si="0"/>
        <v>Moderate</v>
      </c>
    </row>
    <row r="22" spans="1:10" ht="22" customHeight="1" x14ac:dyDescent="0.2">
      <c r="A22" s="57" t="s">
        <v>19</v>
      </c>
      <c r="B22" s="155" t="s">
        <v>83</v>
      </c>
      <c r="C22" s="234">
        <f>SUMIF('Goal Risk Assessment'!$J$5:$J$253,$A22,'Goal Risk Assessment'!K$5:K$253)</f>
        <v>0</v>
      </c>
      <c r="D22" s="234">
        <f>SUMIF('Goal Risk Assessment'!$J$5:$J$253,$A22,'Goal Risk Assessment'!L$5:L$253)</f>
        <v>0</v>
      </c>
      <c r="E22" s="234">
        <f>SUMIF('Goal Risk Assessment'!$J$5:$J$253,$A22,'Goal Risk Assessment'!M$5:M$253)</f>
        <v>0</v>
      </c>
      <c r="F22" s="234">
        <f>SUMIF('Goal Risk Assessment'!$J$5:$J$253,$A22,'Goal Risk Assessment'!O$5:O$253)</f>
        <v>0</v>
      </c>
      <c r="G22" s="234">
        <f>SUMIF('Goal Risk Assessment'!$J$5:$J$253,$A22,'Goal Risk Assessment'!P$5:P$253)</f>
        <v>0</v>
      </c>
      <c r="H22" s="234">
        <f>SUMIF('Goal Risk Assessment'!$J$5:$J$253,$A22,'Goal Risk Assessment'!Q$5:Q$253)</f>
        <v>0</v>
      </c>
      <c r="I22" s="234">
        <f>SUMIF('Goal Risk Assessment'!$J$5:$J$253,$A22,'Goal Risk Assessment'!R$5:R$253)</f>
        <v>0</v>
      </c>
      <c r="J22" s="62" t="str">
        <f t="shared" si="0"/>
        <v>Moderate</v>
      </c>
    </row>
    <row r="23" spans="1:10" ht="22" customHeight="1" x14ac:dyDescent="0.2">
      <c r="A23" s="62" t="s">
        <v>20</v>
      </c>
      <c r="B23" s="153" t="s">
        <v>51</v>
      </c>
      <c r="C23" s="154">
        <f>SUMIF('Goal Risk Assessment'!$J$5:$J$253,$A23,'Goal Risk Assessment'!K$5:K$253)</f>
        <v>0</v>
      </c>
      <c r="D23" s="154">
        <f>SUMIF('Goal Risk Assessment'!$J$5:$J$253,$A23,'Goal Risk Assessment'!L$5:L$253)</f>
        <v>0</v>
      </c>
      <c r="E23" s="154">
        <f>SUMIF('Goal Risk Assessment'!$J$5:$J$253,$A23,'Goal Risk Assessment'!M$5:M$253)</f>
        <v>0</v>
      </c>
      <c r="F23" s="154">
        <f>SUMIF('Goal Risk Assessment'!$J$5:$J$253,$A23,'Goal Risk Assessment'!O$5:O$253)</f>
        <v>0</v>
      </c>
      <c r="G23" s="154">
        <f>SUMIF('Goal Risk Assessment'!$J$5:$J$253,$A23,'Goal Risk Assessment'!P$5:P$253)</f>
        <v>0</v>
      </c>
      <c r="H23" s="154">
        <f>SUMIF('Goal Risk Assessment'!$J$5:$J$253,$A23,'Goal Risk Assessment'!Q$5:Q$253)</f>
        <v>0</v>
      </c>
      <c r="I23" s="154">
        <f>SUMIF('Goal Risk Assessment'!$J$5:$J$253,$A23,'Goal Risk Assessment'!R$5:R$253)</f>
        <v>0</v>
      </c>
      <c r="J23" s="62" t="str">
        <f t="shared" si="0"/>
        <v>Moderate</v>
      </c>
    </row>
    <row r="24" spans="1:10" ht="22" customHeight="1" x14ac:dyDescent="0.2">
      <c r="A24" s="57" t="s">
        <v>21</v>
      </c>
      <c r="B24" s="155" t="s">
        <v>52</v>
      </c>
      <c r="C24" s="234">
        <f>SUMIF('Goal Risk Assessment'!$J$5:$J$253,$A24,'Goal Risk Assessment'!K$5:K$253)</f>
        <v>0</v>
      </c>
      <c r="D24" s="234">
        <f>SUMIF('Goal Risk Assessment'!$J$5:$J$253,$A24,'Goal Risk Assessment'!L$5:L$253)</f>
        <v>0</v>
      </c>
      <c r="E24" s="234">
        <f>SUMIF('Goal Risk Assessment'!$J$5:$J$253,$A24,'Goal Risk Assessment'!M$5:M$253)</f>
        <v>0</v>
      </c>
      <c r="F24" s="234">
        <f>SUMIF('Goal Risk Assessment'!$J$5:$J$253,$A24,'Goal Risk Assessment'!O$5:O$253)</f>
        <v>0</v>
      </c>
      <c r="G24" s="234">
        <f>SUMIF('Goal Risk Assessment'!$J$5:$J$253,$A24,'Goal Risk Assessment'!P$5:P$253)</f>
        <v>0</v>
      </c>
      <c r="H24" s="234">
        <f>SUMIF('Goal Risk Assessment'!$J$5:$J$253,$A24,'Goal Risk Assessment'!Q$5:Q$253)</f>
        <v>0</v>
      </c>
      <c r="I24" s="234">
        <f>SUMIF('Goal Risk Assessment'!$J$5:$J$253,$A24,'Goal Risk Assessment'!R$5:R$253)</f>
        <v>0</v>
      </c>
      <c r="J24" s="62" t="str">
        <f t="shared" si="0"/>
        <v>Moderate</v>
      </c>
    </row>
    <row r="25" spans="1:10" ht="22" customHeight="1" x14ac:dyDescent="0.2">
      <c r="A25" s="62" t="s">
        <v>22</v>
      </c>
      <c r="B25" s="153" t="s">
        <v>23</v>
      </c>
      <c r="C25" s="154">
        <f>SUMIF('Goal Risk Assessment'!$J$5:$J$253,$A25,'Goal Risk Assessment'!K$5:K$253)</f>
        <v>0</v>
      </c>
      <c r="D25" s="154">
        <f>SUMIF('Goal Risk Assessment'!$J$5:$J$253,$A25,'Goal Risk Assessment'!L$5:L$253)</f>
        <v>0</v>
      </c>
      <c r="E25" s="154">
        <f>SUMIF('Goal Risk Assessment'!$J$5:$J$253,$A25,'Goal Risk Assessment'!M$5:M$253)</f>
        <v>0</v>
      </c>
      <c r="F25" s="154">
        <f>SUMIF('Goal Risk Assessment'!$J$5:$J$253,$A25,'Goal Risk Assessment'!O$5:O$253)</f>
        <v>0</v>
      </c>
      <c r="G25" s="154">
        <f>SUMIF('Goal Risk Assessment'!$J$5:$J$253,$A25,'Goal Risk Assessment'!P$5:P$253)</f>
        <v>0</v>
      </c>
      <c r="H25" s="154">
        <f>SUMIF('Goal Risk Assessment'!$J$5:$J$253,$A25,'Goal Risk Assessment'!Q$5:Q$253)</f>
        <v>0</v>
      </c>
      <c r="I25" s="154">
        <f>SUMIF('Goal Risk Assessment'!$J$5:$J$253,$A25,'Goal Risk Assessment'!R$5:R$253)</f>
        <v>0</v>
      </c>
      <c r="J25" s="62" t="str">
        <f t="shared" si="0"/>
        <v>Moderate</v>
      </c>
    </row>
    <row r="26" spans="1:10" ht="22" customHeight="1" x14ac:dyDescent="0.2">
      <c r="A26" s="57" t="s">
        <v>24</v>
      </c>
      <c r="B26" s="155" t="s">
        <v>53</v>
      </c>
      <c r="C26" s="234">
        <f>SUMIF('Goal Risk Assessment'!$J$5:$J$253,$A26,'Goal Risk Assessment'!K$5:K$253)</f>
        <v>0</v>
      </c>
      <c r="D26" s="234">
        <f>SUMIF('Goal Risk Assessment'!$J$5:$J$253,$A26,'Goal Risk Assessment'!L$5:L$253)</f>
        <v>0</v>
      </c>
      <c r="E26" s="234">
        <f>SUMIF('Goal Risk Assessment'!$J$5:$J$253,$A26,'Goal Risk Assessment'!M$5:M$253)</f>
        <v>0</v>
      </c>
      <c r="F26" s="234">
        <f>SUMIF('Goal Risk Assessment'!$J$5:$J$253,$A26,'Goal Risk Assessment'!O$5:O$253)</f>
        <v>0</v>
      </c>
      <c r="G26" s="234">
        <f>SUMIF('Goal Risk Assessment'!$J$5:$J$253,$A26,'Goal Risk Assessment'!P$5:P$253)</f>
        <v>0</v>
      </c>
      <c r="H26" s="234">
        <f>SUMIF('Goal Risk Assessment'!$J$5:$J$253,$A26,'Goal Risk Assessment'!Q$5:Q$253)</f>
        <v>0</v>
      </c>
      <c r="I26" s="234">
        <f>SUMIF('Goal Risk Assessment'!$J$5:$J$253,$A26,'Goal Risk Assessment'!R$5:R$253)</f>
        <v>0</v>
      </c>
      <c r="J26" s="62" t="str">
        <f t="shared" si="0"/>
        <v>Moderate</v>
      </c>
    </row>
    <row r="27" spans="1:10" ht="22" customHeight="1" x14ac:dyDescent="0.2">
      <c r="A27" s="62" t="s">
        <v>25</v>
      </c>
      <c r="B27" s="153" t="s">
        <v>54</v>
      </c>
      <c r="C27" s="154">
        <f>SUMIF('Goal Risk Assessment'!$J$5:$J$253,$A27,'Goal Risk Assessment'!K$5:K$253)</f>
        <v>0</v>
      </c>
      <c r="D27" s="154">
        <f>SUMIF('Goal Risk Assessment'!$J$5:$J$253,$A27,'Goal Risk Assessment'!L$5:L$253)</f>
        <v>0</v>
      </c>
      <c r="E27" s="154">
        <f>SUMIF('Goal Risk Assessment'!$J$5:$J$253,$A27,'Goal Risk Assessment'!M$5:M$253)</f>
        <v>0</v>
      </c>
      <c r="F27" s="154">
        <f>SUMIF('Goal Risk Assessment'!$J$5:$J$253,$A27,'Goal Risk Assessment'!O$5:O$253)</f>
        <v>0</v>
      </c>
      <c r="G27" s="154">
        <f>SUMIF('Goal Risk Assessment'!$J$5:$J$253,$A27,'Goal Risk Assessment'!P$5:P$253)</f>
        <v>0</v>
      </c>
      <c r="H27" s="154">
        <f>SUMIF('Goal Risk Assessment'!$J$5:$J$253,$A27,'Goal Risk Assessment'!Q$5:Q$253)</f>
        <v>0</v>
      </c>
      <c r="I27" s="154">
        <f>SUMIF('Goal Risk Assessment'!$J$5:$J$253,$A27,'Goal Risk Assessment'!R$5:R$253)</f>
        <v>0</v>
      </c>
      <c r="J27" s="62" t="str">
        <f t="shared" si="0"/>
        <v>Moderate</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CW</cp:lastModifiedBy>
  <dcterms:created xsi:type="dcterms:W3CDTF">2020-09-28T10:02:51Z</dcterms:created>
  <dcterms:modified xsi:type="dcterms:W3CDTF">2021-01-28T15:19:54Z</dcterms:modified>
</cp:coreProperties>
</file>