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zhaofujian/Desktop/"/>
    </mc:Choice>
  </mc:AlternateContent>
  <xr:revisionPtr revIDLastSave="0" documentId="13_ncr:1_{68EB3C84-3FF8-E04C-B80A-9E50D7D17BD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充电站数据-待补充" sheetId="1" r:id="rId1"/>
    <sheet name="Sheet1" sheetId="2" r:id="rId2"/>
  </sheets>
  <definedNames>
    <definedName name="_xlnm._FilterDatabase" localSheetId="0" hidden="1">'充电站数据-待补充'!$A$1:$AC$156</definedName>
    <definedName name="_xlchart.v1.0" hidden="1">'充电站数据-待补充'!$U$1:$AC$1</definedName>
    <definedName name="_xlchart.v1.1" hidden="1">'充电站数据-待补充'!$U$2:$AC$2</definedName>
    <definedName name="_xlchart.v1.10" hidden="1">'充电站数据-待补充'!$W$2:$W$158</definedName>
    <definedName name="_xlchart.v1.11" hidden="1">'充电站数据-待补充'!$X$1</definedName>
    <definedName name="_xlchart.v1.12" hidden="1">'充电站数据-待补充'!$X$2:$X$158</definedName>
    <definedName name="_xlchart.v1.13" hidden="1">'充电站数据-待补充'!$Y$1</definedName>
    <definedName name="_xlchart.v1.14" hidden="1">'充电站数据-待补充'!$Y$2:$Y$158</definedName>
    <definedName name="_xlchart.v1.15" hidden="1">'充电站数据-待补充'!$Z$1</definedName>
    <definedName name="_xlchart.v1.16" hidden="1">'充电站数据-待补充'!$Z$2:$Z$158</definedName>
    <definedName name="_xlchart.v1.2" hidden="1">'充电站数据-待补充'!$U$3:$AC$3</definedName>
    <definedName name="_xlchart.v1.20" hidden="1">'充电站数据-待补充'!$AA$1</definedName>
    <definedName name="_xlchart.v1.21" hidden="1">'充电站数据-待补充'!$AA$2:$AA$158</definedName>
    <definedName name="_xlchart.v1.22" hidden="1">'充电站数据-待补充'!$U$1</definedName>
    <definedName name="_xlchart.v1.23" hidden="1">'充电站数据-待补充'!$U$2:$U$158</definedName>
    <definedName name="_xlchart.v1.24" hidden="1">'充电站数据-待补充'!$V$1</definedName>
    <definedName name="_xlchart.v1.25" hidden="1">'充电站数据-待补充'!$V$2:$V$158</definedName>
    <definedName name="_xlchart.v1.26" hidden="1">'充电站数据-待补充'!$W$1</definedName>
    <definedName name="_xlchart.v1.27" hidden="1">'充电站数据-待补充'!$W$2:$W$158</definedName>
    <definedName name="_xlchart.v1.28" hidden="1">'充电站数据-待补充'!$X$1</definedName>
    <definedName name="_xlchart.v1.29" hidden="1">'充电站数据-待补充'!$X$2:$X$158</definedName>
    <definedName name="_xlchart.v1.3" hidden="1">'充电站数据-待补充'!$AA$1</definedName>
    <definedName name="_xlchart.v1.30" hidden="1">'充电站数据-待补充'!$Y$1</definedName>
    <definedName name="_xlchart.v1.31" hidden="1">'充电站数据-待补充'!$Y$2:$Y$158</definedName>
    <definedName name="_xlchart.v1.32" hidden="1">'充电站数据-待补充'!$Z$1</definedName>
    <definedName name="_xlchart.v1.33" hidden="1">'充电站数据-待补充'!$Z$2:$Z$158</definedName>
    <definedName name="_xlchart.v1.34" hidden="1">'充电站数据-待补充'!$AA$1</definedName>
    <definedName name="_xlchart.v1.35" hidden="1">'充电站数据-待补充'!$AA$2:$AA$158</definedName>
    <definedName name="_xlchart.v1.36" hidden="1">'充电站数据-待补充'!$U$1</definedName>
    <definedName name="_xlchart.v1.37" hidden="1">'充电站数据-待补充'!$U$2:$U$158</definedName>
    <definedName name="_xlchart.v1.38" hidden="1">'充电站数据-待补充'!$V$1</definedName>
    <definedName name="_xlchart.v1.39" hidden="1">'充电站数据-待补充'!$V$2:$V$158</definedName>
    <definedName name="_xlchart.v1.4" hidden="1">'充电站数据-待补充'!$AA$2:$AA$158</definedName>
    <definedName name="_xlchart.v1.40" hidden="1">'充电站数据-待补充'!$W$1</definedName>
    <definedName name="_xlchart.v1.41" hidden="1">'充电站数据-待补充'!$W$2:$W$158</definedName>
    <definedName name="_xlchart.v1.42" hidden="1">'充电站数据-待补充'!$X$1</definedName>
    <definedName name="_xlchart.v1.43" hidden="1">'充电站数据-待补充'!$X$2:$X$158</definedName>
    <definedName name="_xlchart.v1.44" hidden="1">'充电站数据-待补充'!$Y$1</definedName>
    <definedName name="_xlchart.v1.45" hidden="1">'充电站数据-待补充'!$Y$2:$Y$158</definedName>
    <definedName name="_xlchart.v1.46" hidden="1">'充电站数据-待补充'!$Z$1</definedName>
    <definedName name="_xlchart.v1.47" hidden="1">'充电站数据-待补充'!$Z$2:$Z$158</definedName>
    <definedName name="_xlchart.v1.5" hidden="1">'充电站数据-待补充'!$U$1</definedName>
    <definedName name="_xlchart.v1.6" hidden="1">'充电站数据-待补充'!$U$2:$U$158</definedName>
    <definedName name="_xlchart.v1.7" hidden="1">'充电站数据-待补充'!$V$1</definedName>
    <definedName name="_xlchart.v1.8" hidden="1">'充电站数据-待补充'!$V$2:$V$158</definedName>
    <definedName name="_xlchart.v1.9" hidden="1">'充电站数据-待补充'!$W$1</definedName>
    <definedName name="_xlchart.v2.17" hidden="1">'充电站数据-待补充'!$U$1:$AC$1</definedName>
    <definedName name="_xlchart.v2.18" hidden="1">'充电站数据-待补充'!$U$2:$AC$2</definedName>
    <definedName name="_xlchart.v2.19" hidden="1">'充电站数据-待补充'!$U$3:$AC$3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Y78" i="1"/>
  <c r="Y27" i="1"/>
  <c r="Y96" i="1"/>
  <c r="Y56" i="1"/>
  <c r="Y38" i="1"/>
  <c r="Y88" i="1"/>
  <c r="Y126" i="1"/>
  <c r="Y57" i="1"/>
  <c r="Y119" i="1"/>
  <c r="Y33" i="1"/>
  <c r="Y8" i="1"/>
  <c r="Y64" i="1"/>
  <c r="Y58" i="1"/>
  <c r="Y40" i="1"/>
  <c r="Y37" i="1"/>
  <c r="Y63" i="1"/>
  <c r="Y80" i="1"/>
  <c r="Y20" i="1"/>
  <c r="Y97" i="1"/>
  <c r="Y128" i="1"/>
  <c r="Y31" i="1"/>
  <c r="Y82" i="1"/>
  <c r="Y132" i="1"/>
  <c r="Y30" i="1"/>
  <c r="Y133" i="1"/>
  <c r="Y44" i="1"/>
  <c r="Y101" i="1"/>
  <c r="Y87" i="1"/>
  <c r="Y24" i="1"/>
  <c r="Y118" i="1"/>
  <c r="Y3" i="1"/>
  <c r="Y6" i="1"/>
  <c r="Y45" i="1"/>
  <c r="Y23" i="1"/>
  <c r="Y18" i="1"/>
  <c r="Y21" i="1"/>
  <c r="Y50" i="1"/>
  <c r="Y47" i="1"/>
  <c r="Y12" i="1"/>
  <c r="Y25" i="1"/>
  <c r="Y29" i="1"/>
  <c r="Y14" i="1"/>
  <c r="Y10" i="1"/>
  <c r="Y7" i="1"/>
  <c r="Y22" i="1"/>
  <c r="Y15" i="1"/>
  <c r="Y13" i="1"/>
  <c r="Y5" i="1"/>
  <c r="Y16" i="1"/>
  <c r="Y41" i="1"/>
  <c r="Y26" i="1"/>
  <c r="Y17" i="1"/>
  <c r="Y34" i="1"/>
  <c r="Y53" i="1"/>
  <c r="Y32" i="1"/>
  <c r="Y19" i="1"/>
  <c r="Y59" i="1"/>
  <c r="Y61" i="1"/>
  <c r="Y108" i="1"/>
  <c r="Y49" i="1"/>
  <c r="Y150" i="1"/>
  <c r="Y76" i="1"/>
  <c r="Y146" i="1"/>
  <c r="Y134" i="1"/>
  <c r="Y69" i="1"/>
  <c r="Y156" i="1"/>
  <c r="Y154" i="1"/>
  <c r="Y124" i="1"/>
  <c r="Y127" i="1"/>
  <c r="Y9" i="1"/>
  <c r="Y138" i="1"/>
  <c r="Y137" i="1"/>
  <c r="Y113" i="1"/>
  <c r="Y121" i="1"/>
  <c r="Y52" i="1"/>
  <c r="Y122" i="1"/>
  <c r="Y117" i="1"/>
  <c r="Y36" i="1"/>
  <c r="Y98" i="1"/>
  <c r="Y67" i="1"/>
  <c r="Y66" i="1"/>
  <c r="Y112" i="1"/>
  <c r="Y111" i="1"/>
  <c r="Y143" i="1"/>
  <c r="Y144" i="1"/>
  <c r="Y140" i="1"/>
  <c r="Y79" i="1"/>
  <c r="Y109" i="1"/>
  <c r="Y46" i="1"/>
  <c r="Y75" i="1"/>
  <c r="Y123" i="1"/>
  <c r="Y141" i="1"/>
  <c r="Y42" i="1"/>
  <c r="Y4" i="1"/>
  <c r="Y60" i="1"/>
  <c r="Y106" i="1"/>
  <c r="Y129" i="1"/>
  <c r="Y125" i="1"/>
  <c r="Y51" i="1"/>
  <c r="Y70" i="1"/>
  <c r="Y136" i="1"/>
  <c r="Y95" i="1"/>
  <c r="Y142" i="1"/>
  <c r="Y48" i="1"/>
  <c r="Y114" i="1"/>
  <c r="Y62" i="1"/>
  <c r="Y11" i="1"/>
  <c r="Y72" i="1"/>
  <c r="Y130" i="1"/>
  <c r="Y139" i="1"/>
  <c r="Y83" i="1"/>
  <c r="Z147" i="1"/>
  <c r="AA147" i="1" s="1"/>
  <c r="Y147" i="1"/>
  <c r="T155" i="1"/>
  <c r="W155" i="1" s="1"/>
  <c r="T64" i="1"/>
  <c r="W64" i="1" s="1"/>
  <c r="AC64" i="1" s="1"/>
  <c r="T153" i="1"/>
  <c r="W153" i="1" s="1"/>
  <c r="T152" i="1"/>
  <c r="W152" i="1" s="1"/>
  <c r="T151" i="1"/>
  <c r="W151" i="1" s="1"/>
  <c r="T30" i="1"/>
  <c r="W30" i="1" s="1"/>
  <c r="T149" i="1"/>
  <c r="W149" i="1" s="1"/>
  <c r="T148" i="1"/>
  <c r="W148" i="1" s="1"/>
  <c r="T60" i="1"/>
  <c r="W60" i="1" s="1"/>
  <c r="T29" i="1"/>
  <c r="W29" i="1" s="1"/>
  <c r="AC29" i="1" s="1"/>
  <c r="T145" i="1"/>
  <c r="W145" i="1" s="1"/>
  <c r="T42" i="1"/>
  <c r="W42" i="1" s="1"/>
  <c r="T138" i="1"/>
  <c r="W138" i="1" s="1"/>
  <c r="AC138" i="1" s="1"/>
  <c r="T125" i="1"/>
  <c r="W125" i="1" s="1"/>
  <c r="T66" i="1"/>
  <c r="W66" i="1" s="1"/>
  <c r="AC66" i="1" s="1"/>
  <c r="T67" i="1"/>
  <c r="W67" i="1" s="1"/>
  <c r="T44" i="1"/>
  <c r="W44" i="1" s="1"/>
  <c r="T19" i="1"/>
  <c r="W19" i="1" s="1"/>
  <c r="T58" i="1"/>
  <c r="W58" i="1" s="1"/>
  <c r="T59" i="1"/>
  <c r="W59" i="1" s="1"/>
  <c r="T135" i="1"/>
  <c r="W135" i="1" s="1"/>
  <c r="T12" i="1"/>
  <c r="W12" i="1" s="1"/>
  <c r="T36" i="1"/>
  <c r="W36" i="1" s="1"/>
  <c r="T150" i="1"/>
  <c r="W150" i="1" s="1"/>
  <c r="AC150" i="1" s="1"/>
  <c r="T131" i="1"/>
  <c r="W131" i="1" s="1"/>
  <c r="T112" i="1"/>
  <c r="W112" i="1" s="1"/>
  <c r="AC112" i="1" s="1"/>
  <c r="T137" i="1"/>
  <c r="W137" i="1" s="1"/>
  <c r="T113" i="1"/>
  <c r="W113" i="1" s="1"/>
  <c r="T76" i="1"/>
  <c r="W76" i="1" s="1"/>
  <c r="T51" i="1"/>
  <c r="W51" i="1" s="1"/>
  <c r="T25" i="1"/>
  <c r="W25" i="1" s="1"/>
  <c r="T53" i="1"/>
  <c r="W53" i="1" s="1"/>
  <c r="T111" i="1"/>
  <c r="W111" i="1" s="1"/>
  <c r="T108" i="1"/>
  <c r="W108" i="1" s="1"/>
  <c r="T123" i="1"/>
  <c r="W123" i="1" s="1"/>
  <c r="T120" i="1"/>
  <c r="W120" i="1" s="1"/>
  <c r="T88" i="1"/>
  <c r="W88" i="1" s="1"/>
  <c r="T69" i="1"/>
  <c r="W69" i="1" s="1"/>
  <c r="T40" i="1"/>
  <c r="W40" i="1" s="1"/>
  <c r="T116" i="1"/>
  <c r="W116" i="1" s="1"/>
  <c r="T115" i="1"/>
  <c r="W115" i="1" s="1"/>
  <c r="T143" i="1"/>
  <c r="W143" i="1" s="1"/>
  <c r="T156" i="1"/>
  <c r="W156" i="1" s="1"/>
  <c r="T78" i="1"/>
  <c r="W78" i="1" s="1"/>
  <c r="T97" i="1"/>
  <c r="W97" i="1" s="1"/>
  <c r="T110" i="1"/>
  <c r="W110" i="1" s="1"/>
  <c r="T13" i="1"/>
  <c r="W13" i="1" s="1"/>
  <c r="T17" i="1"/>
  <c r="W17" i="1" s="1"/>
  <c r="T107" i="1"/>
  <c r="W107" i="1" s="1"/>
  <c r="T70" i="1"/>
  <c r="W70" i="1" s="1"/>
  <c r="T105" i="1"/>
  <c r="W105" i="1" s="1"/>
  <c r="T104" i="1"/>
  <c r="W104" i="1" s="1"/>
  <c r="T103" i="1"/>
  <c r="W103" i="1" s="1"/>
  <c r="T102" i="1"/>
  <c r="W102" i="1" s="1"/>
  <c r="T20" i="1"/>
  <c r="W20" i="1" s="1"/>
  <c r="T100" i="1"/>
  <c r="W100" i="1" s="1"/>
  <c r="T99" i="1"/>
  <c r="W99" i="1" s="1"/>
  <c r="T49" i="1"/>
  <c r="W49" i="1" s="1"/>
  <c r="T5" i="1"/>
  <c r="W5" i="1" s="1"/>
  <c r="T27" i="1"/>
  <c r="W27" i="1" s="1"/>
  <c r="T8" i="1"/>
  <c r="W8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154" i="1"/>
  <c r="W154" i="1" s="1"/>
  <c r="T9" i="1"/>
  <c r="W9" i="1" s="1"/>
  <c r="T86" i="1"/>
  <c r="W86" i="1" s="1"/>
  <c r="T85" i="1"/>
  <c r="W85" i="1" s="1"/>
  <c r="T84" i="1"/>
  <c r="W84" i="1" s="1"/>
  <c r="T121" i="1"/>
  <c r="W121" i="1" s="1"/>
  <c r="T75" i="1"/>
  <c r="W75" i="1" s="1"/>
  <c r="T81" i="1"/>
  <c r="W81" i="1" s="1"/>
  <c r="T132" i="1"/>
  <c r="W132" i="1" s="1"/>
  <c r="T63" i="1"/>
  <c r="W63" i="1" s="1"/>
  <c r="T32" i="1"/>
  <c r="W32" i="1" s="1"/>
  <c r="T77" i="1"/>
  <c r="W77" i="1" s="1"/>
  <c r="T144" i="1"/>
  <c r="W144" i="1" s="1"/>
  <c r="T136" i="1"/>
  <c r="W136" i="1" s="1"/>
  <c r="T74" i="1"/>
  <c r="W74" i="1" s="1"/>
  <c r="T73" i="1"/>
  <c r="W73" i="1" s="1"/>
  <c r="T50" i="1"/>
  <c r="W50" i="1" s="1"/>
  <c r="T71" i="1"/>
  <c r="W71" i="1" s="1"/>
  <c r="T126" i="1"/>
  <c r="W126" i="1" s="1"/>
  <c r="T10" i="1"/>
  <c r="W10" i="1" s="1"/>
  <c r="T68" i="1"/>
  <c r="W68" i="1" s="1"/>
  <c r="T128" i="1"/>
  <c r="W128" i="1" s="1"/>
  <c r="T57" i="1"/>
  <c r="W57" i="1" s="1"/>
  <c r="T65" i="1"/>
  <c r="W65" i="1" s="1"/>
  <c r="T147" i="1"/>
  <c r="W147" i="1" s="1"/>
  <c r="T106" i="1"/>
  <c r="W106" i="1" s="1"/>
  <c r="T46" i="1"/>
  <c r="W46" i="1" s="1"/>
  <c r="T122" i="1"/>
  <c r="W122" i="1" s="1"/>
  <c r="T95" i="1"/>
  <c r="W95" i="1" s="1"/>
  <c r="AC95" i="1" s="1"/>
  <c r="T142" i="1"/>
  <c r="W142" i="1" s="1"/>
  <c r="AC142" i="1" s="1"/>
  <c r="T101" i="1"/>
  <c r="W101" i="1" s="1"/>
  <c r="T48" i="1"/>
  <c r="W48" i="1" s="1"/>
  <c r="T114" i="1"/>
  <c r="W114" i="1" s="1"/>
  <c r="T55" i="1"/>
  <c r="W55" i="1" s="1"/>
  <c r="T54" i="1"/>
  <c r="W54" i="1" s="1"/>
  <c r="T140" i="1"/>
  <c r="W140" i="1" s="1"/>
  <c r="T62" i="1"/>
  <c r="W62" i="1" s="1"/>
  <c r="T11" i="1"/>
  <c r="W11" i="1" s="1"/>
  <c r="T47" i="1"/>
  <c r="W47" i="1" s="1"/>
  <c r="T37" i="1"/>
  <c r="W37" i="1" s="1"/>
  <c r="T72" i="1"/>
  <c r="W72" i="1" s="1"/>
  <c r="T3" i="1"/>
  <c r="W3" i="1" s="1"/>
  <c r="T80" i="1"/>
  <c r="W80" i="1" s="1"/>
  <c r="T31" i="1"/>
  <c r="W31" i="1" s="1"/>
  <c r="T124" i="1"/>
  <c r="W124" i="1" s="1"/>
  <c r="T43" i="1"/>
  <c r="W43" i="1" s="1"/>
  <c r="T130" i="1"/>
  <c r="W130" i="1" s="1"/>
  <c r="T98" i="1"/>
  <c r="W98" i="1" s="1"/>
  <c r="T79" i="1"/>
  <c r="W79" i="1" s="1"/>
  <c r="T39" i="1"/>
  <c r="W39" i="1" s="1"/>
  <c r="T96" i="1"/>
  <c r="W96" i="1" s="1"/>
  <c r="T109" i="1"/>
  <c r="W109" i="1" s="1"/>
  <c r="T146" i="1"/>
  <c r="W146" i="1" s="1"/>
  <c r="T35" i="1"/>
  <c r="W35" i="1" s="1"/>
  <c r="T139" i="1"/>
  <c r="W139" i="1" s="1"/>
  <c r="T133" i="1"/>
  <c r="W133" i="1" s="1"/>
  <c r="T18" i="1"/>
  <c r="W18" i="1" s="1"/>
  <c r="T21" i="1"/>
  <c r="W21" i="1" s="1"/>
  <c r="T117" i="1"/>
  <c r="W117" i="1" s="1"/>
  <c r="T134" i="1"/>
  <c r="W134" i="1" s="1"/>
  <c r="T28" i="1"/>
  <c r="W28" i="1" s="1"/>
  <c r="T41" i="1"/>
  <c r="W41" i="1" s="1"/>
  <c r="T45" i="1"/>
  <c r="W45" i="1" s="1"/>
  <c r="T56" i="1"/>
  <c r="W56" i="1" s="1"/>
  <c r="T23" i="1"/>
  <c r="W23" i="1" s="1"/>
  <c r="AC23" i="1" s="1"/>
  <c r="T7" i="1"/>
  <c r="W7" i="1" s="1"/>
  <c r="T38" i="1"/>
  <c r="W38" i="1" s="1"/>
  <c r="T22" i="1"/>
  <c r="W22" i="1" s="1"/>
  <c r="T61" i="1"/>
  <c r="W61" i="1" s="1"/>
  <c r="T6" i="1"/>
  <c r="W6" i="1" s="1"/>
  <c r="AC6" i="1" s="1"/>
  <c r="T129" i="1"/>
  <c r="W129" i="1" s="1"/>
  <c r="T4" i="1"/>
  <c r="W4" i="1" s="1"/>
  <c r="T15" i="1"/>
  <c r="W15" i="1" s="1"/>
  <c r="T119" i="1"/>
  <c r="W119" i="1" s="1"/>
  <c r="T52" i="1"/>
  <c r="W52" i="1" s="1"/>
  <c r="T14" i="1"/>
  <c r="W14" i="1" s="1"/>
  <c r="AC14" i="1" s="1"/>
  <c r="T127" i="1"/>
  <c r="W127" i="1" s="1"/>
  <c r="T34" i="1"/>
  <c r="W34" i="1" s="1"/>
  <c r="T26" i="1"/>
  <c r="W26" i="1" s="1"/>
  <c r="AC26" i="1" s="1"/>
  <c r="T83" i="1"/>
  <c r="W83" i="1" s="1"/>
  <c r="AC83" i="1" s="1"/>
  <c r="T141" i="1"/>
  <c r="W141" i="1" s="1"/>
  <c r="T82" i="1"/>
  <c r="W82" i="1" s="1"/>
  <c r="T87" i="1"/>
  <c r="W87" i="1" s="1"/>
  <c r="T33" i="1"/>
  <c r="W33" i="1" s="1"/>
  <c r="T24" i="1"/>
  <c r="W24" i="1" s="1"/>
  <c r="T118" i="1"/>
  <c r="W118" i="1" s="1"/>
  <c r="T2" i="1"/>
  <c r="W2" i="1" s="1"/>
  <c r="T16" i="1"/>
  <c r="W16" i="1" s="1"/>
  <c r="AA89" i="1"/>
  <c r="AA154" i="1"/>
  <c r="AA65" i="1"/>
  <c r="AA16" i="1"/>
  <c r="AA155" i="1"/>
  <c r="AA149" i="1"/>
  <c r="AA148" i="1"/>
  <c r="AA60" i="1"/>
  <c r="AA19" i="1"/>
  <c r="AA58" i="1"/>
  <c r="AA32" i="1"/>
  <c r="AA77" i="1"/>
  <c r="AA144" i="1"/>
  <c r="AA136" i="1"/>
  <c r="AA111" i="1"/>
  <c r="AA108" i="1"/>
  <c r="AA123" i="1"/>
  <c r="AA79" i="1"/>
  <c r="AA107" i="1"/>
  <c r="AA70" i="1"/>
  <c r="AA105" i="1"/>
  <c r="AA68" i="1"/>
  <c r="AA53" i="1"/>
  <c r="AA59" i="1"/>
  <c r="AA135" i="1"/>
  <c r="AA106" i="1"/>
  <c r="AA46" i="1"/>
  <c r="AA128" i="1"/>
  <c r="AA101" i="1"/>
  <c r="AA48" i="1"/>
  <c r="AA115" i="1"/>
  <c r="AA143" i="1"/>
  <c r="AA156" i="1"/>
  <c r="AA78" i="1"/>
  <c r="AA97" i="1"/>
  <c r="AA110" i="1"/>
  <c r="AA140" i="1"/>
  <c r="AA92" i="1"/>
  <c r="AA126" i="1"/>
  <c r="AA10" i="1"/>
  <c r="AA71" i="1"/>
  <c r="AA114" i="1"/>
  <c r="AA55" i="1"/>
  <c r="AA86" i="1"/>
  <c r="AA31" i="1"/>
  <c r="AA124" i="1"/>
  <c r="AA85" i="1"/>
  <c r="AA84" i="1"/>
  <c r="AA121" i="1"/>
  <c r="AA43" i="1"/>
  <c r="AA94" i="1"/>
  <c r="AA93" i="1"/>
  <c r="AA67" i="1"/>
  <c r="AA44" i="1"/>
  <c r="AA75" i="1"/>
  <c r="AA81" i="1"/>
  <c r="AA130" i="1"/>
  <c r="AA98" i="1"/>
  <c r="AA100" i="1"/>
  <c r="AA99" i="1"/>
  <c r="AA96" i="1"/>
  <c r="AA12" i="1"/>
  <c r="AA36" i="1"/>
  <c r="AA54" i="1"/>
  <c r="AA39" i="1"/>
  <c r="AA152" i="1"/>
  <c r="AA151" i="1"/>
  <c r="AA30" i="1"/>
  <c r="AA62" i="1"/>
  <c r="AA11" i="1"/>
  <c r="AA47" i="1"/>
  <c r="AA51" i="1"/>
  <c r="AA25" i="1"/>
  <c r="AA37" i="1"/>
  <c r="AA120" i="1"/>
  <c r="AA88" i="1"/>
  <c r="AA74" i="1"/>
  <c r="AA73" i="1"/>
  <c r="AA50" i="1"/>
  <c r="AA76" i="1"/>
  <c r="AA20" i="1"/>
  <c r="AA69" i="1"/>
  <c r="AA40" i="1"/>
  <c r="AA116" i="1"/>
  <c r="AA13" i="1"/>
  <c r="AA17" i="1"/>
  <c r="AA49" i="1"/>
  <c r="AA5" i="1"/>
  <c r="AA27" i="1"/>
  <c r="AA8" i="1"/>
  <c r="AA9" i="1"/>
  <c r="AA90" i="1"/>
  <c r="S155" i="1"/>
  <c r="S64" i="1"/>
  <c r="S153" i="1"/>
  <c r="S152" i="1"/>
  <c r="S151" i="1"/>
  <c r="S30" i="1"/>
  <c r="S149" i="1"/>
  <c r="S148" i="1"/>
  <c r="S60" i="1"/>
  <c r="S29" i="1"/>
  <c r="S145" i="1"/>
  <c r="S42" i="1"/>
  <c r="S138" i="1"/>
  <c r="S125" i="1"/>
  <c r="S66" i="1"/>
  <c r="S67" i="1"/>
  <c r="S44" i="1"/>
  <c r="S19" i="1"/>
  <c r="S58" i="1"/>
  <c r="S59" i="1"/>
  <c r="S135" i="1"/>
  <c r="S12" i="1"/>
  <c r="S36" i="1"/>
  <c r="S150" i="1"/>
  <c r="S131" i="1"/>
  <c r="S112" i="1"/>
  <c r="S137" i="1"/>
  <c r="S113" i="1"/>
  <c r="S76" i="1"/>
  <c r="S51" i="1"/>
  <c r="S25" i="1"/>
  <c r="S53" i="1"/>
  <c r="S111" i="1"/>
  <c r="S108" i="1"/>
  <c r="S123" i="1"/>
  <c r="S120" i="1"/>
  <c r="S88" i="1"/>
  <c r="S69" i="1"/>
  <c r="S40" i="1"/>
  <c r="S116" i="1"/>
  <c r="S115" i="1"/>
  <c r="S143" i="1"/>
  <c r="S156" i="1"/>
  <c r="S78" i="1"/>
  <c r="S97" i="1"/>
  <c r="S110" i="1"/>
  <c r="S13" i="1"/>
  <c r="S17" i="1"/>
  <c r="S107" i="1"/>
  <c r="S70" i="1"/>
  <c r="S105" i="1"/>
  <c r="S104" i="1"/>
  <c r="S103" i="1"/>
  <c r="S102" i="1"/>
  <c r="S20" i="1"/>
  <c r="S100" i="1"/>
  <c r="S99" i="1"/>
  <c r="S49" i="1"/>
  <c r="S5" i="1"/>
  <c r="S27" i="1"/>
  <c r="S8" i="1"/>
  <c r="S94" i="1"/>
  <c r="S93" i="1"/>
  <c r="S92" i="1"/>
  <c r="S91" i="1"/>
  <c r="S90" i="1"/>
  <c r="S89" i="1"/>
  <c r="S154" i="1"/>
  <c r="S9" i="1"/>
  <c r="S86" i="1"/>
  <c r="S85" i="1"/>
  <c r="S84" i="1"/>
  <c r="S121" i="1"/>
  <c r="S75" i="1"/>
  <c r="S81" i="1"/>
  <c r="S132" i="1"/>
  <c r="S63" i="1"/>
  <c r="S32" i="1"/>
  <c r="S77" i="1"/>
  <c r="S144" i="1"/>
  <c r="S136" i="1"/>
  <c r="S74" i="1"/>
  <c r="S73" i="1"/>
  <c r="S50" i="1"/>
  <c r="S71" i="1"/>
  <c r="S126" i="1"/>
  <c r="S10" i="1"/>
  <c r="S68" i="1"/>
  <c r="S128" i="1"/>
  <c r="S57" i="1"/>
  <c r="S65" i="1"/>
  <c r="S147" i="1"/>
  <c r="S106" i="1"/>
  <c r="S46" i="1"/>
  <c r="S122" i="1"/>
  <c r="S95" i="1"/>
  <c r="S142" i="1"/>
  <c r="S101" i="1"/>
  <c r="S48" i="1"/>
  <c r="S114" i="1"/>
  <c r="S55" i="1"/>
  <c r="S54" i="1"/>
  <c r="S140" i="1"/>
  <c r="S62" i="1"/>
  <c r="S11" i="1"/>
  <c r="S47" i="1"/>
  <c r="S37" i="1"/>
  <c r="S72" i="1"/>
  <c r="S3" i="1"/>
  <c r="S80" i="1"/>
  <c r="S31" i="1"/>
  <c r="S124" i="1"/>
  <c r="S43" i="1"/>
  <c r="S130" i="1"/>
  <c r="S98" i="1"/>
  <c r="S79" i="1"/>
  <c r="S39" i="1"/>
  <c r="S96" i="1"/>
  <c r="S109" i="1"/>
  <c r="S146" i="1"/>
  <c r="S35" i="1"/>
  <c r="S139" i="1"/>
  <c r="S133" i="1"/>
  <c r="S18" i="1"/>
  <c r="S21" i="1"/>
  <c r="S117" i="1"/>
  <c r="S134" i="1"/>
  <c r="S28" i="1"/>
  <c r="S41" i="1"/>
  <c r="S45" i="1"/>
  <c r="S56" i="1"/>
  <c r="S23" i="1"/>
  <c r="S7" i="1"/>
  <c r="S38" i="1"/>
  <c r="S22" i="1"/>
  <c r="S61" i="1"/>
  <c r="S6" i="1"/>
  <c r="S129" i="1"/>
  <c r="S4" i="1"/>
  <c r="S15" i="1"/>
  <c r="S119" i="1"/>
  <c r="S52" i="1"/>
  <c r="S14" i="1"/>
  <c r="S127" i="1"/>
  <c r="S34" i="1"/>
  <c r="S26" i="1"/>
  <c r="S83" i="1"/>
  <c r="S141" i="1"/>
  <c r="S82" i="1"/>
  <c r="S87" i="1"/>
  <c r="S33" i="1"/>
  <c r="S24" i="1"/>
  <c r="S118" i="1"/>
  <c r="S2" i="1"/>
  <c r="S16" i="1"/>
  <c r="AC143" i="1" l="1"/>
  <c r="AC56" i="1"/>
  <c r="AC122" i="1"/>
  <c r="AC21" i="1"/>
  <c r="AC87" i="1"/>
  <c r="AC114" i="1"/>
  <c r="AC27" i="1"/>
  <c r="AC4" i="1"/>
  <c r="AC15" i="1"/>
  <c r="AC57" i="1"/>
  <c r="AC123" i="1"/>
  <c r="AC144" i="1"/>
  <c r="AC137" i="1"/>
  <c r="AC139" i="1"/>
  <c r="AC118" i="1"/>
  <c r="AC45" i="1"/>
  <c r="AC80" i="1"/>
  <c r="AC70" i="1"/>
  <c r="AC67" i="1"/>
  <c r="AC82" i="1"/>
  <c r="AC41" i="1"/>
  <c r="AC58" i="1"/>
  <c r="AC22" i="1"/>
  <c r="AC33" i="1"/>
  <c r="AC37" i="1"/>
  <c r="AC146" i="1"/>
  <c r="AC113" i="1"/>
  <c r="AC51" i="1"/>
  <c r="AC10" i="1"/>
  <c r="AC109" i="1"/>
  <c r="AC101" i="1"/>
  <c r="AC7" i="1"/>
  <c r="AC133" i="1"/>
  <c r="AC63" i="1"/>
  <c r="AC13" i="1"/>
  <c r="AC88" i="1"/>
  <c r="AC34" i="1"/>
  <c r="AC126" i="1"/>
  <c r="AC132" i="1"/>
  <c r="AC129" i="1"/>
  <c r="AC127" i="1"/>
  <c r="AC38" i="1"/>
  <c r="AC130" i="1"/>
  <c r="AC46" i="1"/>
  <c r="AC50" i="1"/>
  <c r="AC108" i="1"/>
  <c r="AC24" i="1"/>
  <c r="AC52" i="1"/>
  <c r="AC124" i="1"/>
  <c r="AC147" i="1"/>
  <c r="AC12" i="1"/>
  <c r="AC36" i="1"/>
  <c r="AC47" i="1"/>
  <c r="AC156" i="1"/>
  <c r="AC53" i="1"/>
  <c r="AC42" i="1"/>
  <c r="AC125" i="1"/>
  <c r="AC61" i="1"/>
  <c r="AC75" i="1"/>
  <c r="AC97" i="1"/>
  <c r="AC119" i="1"/>
  <c r="AC31" i="1"/>
  <c r="AC136" i="1"/>
  <c r="AC8" i="1"/>
  <c r="AC25" i="1"/>
  <c r="AC117" i="1"/>
  <c r="AC59" i="1"/>
  <c r="AC62" i="1"/>
  <c r="AC106" i="1"/>
  <c r="AC140" i="1"/>
  <c r="AC5" i="1"/>
  <c r="AC98" i="1"/>
  <c r="AC18" i="1"/>
  <c r="AC48" i="1"/>
  <c r="AC128" i="1"/>
  <c r="AC9" i="1"/>
  <c r="AC40" i="1"/>
  <c r="AC76" i="1"/>
  <c r="AC60" i="1"/>
  <c r="AC141" i="1"/>
  <c r="AC96" i="1"/>
  <c r="AC72" i="1"/>
  <c r="AC32" i="1"/>
  <c r="AC154" i="1"/>
  <c r="AC49" i="1"/>
  <c r="AC17" i="1"/>
  <c r="AC69" i="1"/>
  <c r="AC19" i="1"/>
  <c r="AC121" i="1"/>
  <c r="AC134" i="1"/>
  <c r="AC44" i="1"/>
  <c r="AC111" i="1"/>
  <c r="AC79" i="1"/>
  <c r="AC30" i="1"/>
  <c r="AC16" i="1"/>
  <c r="AC11" i="1"/>
  <c r="AC20" i="1"/>
  <c r="AC78" i="1"/>
</calcChain>
</file>

<file path=xl/sharedStrings.xml><?xml version="1.0" encoding="utf-8"?>
<sst xmlns="http://schemas.openxmlformats.org/spreadsheetml/2006/main" count="1122" uniqueCount="494">
  <si>
    <t>FID</t>
  </si>
  <si>
    <t>poi_type</t>
  </si>
  <si>
    <t>address</t>
  </si>
  <si>
    <t>area</t>
  </si>
  <si>
    <t>areanum</t>
  </si>
  <si>
    <t>po_num</t>
  </si>
  <si>
    <t>po_num2</t>
  </si>
  <si>
    <t>city</t>
  </si>
  <si>
    <t>cityname</t>
  </si>
  <si>
    <t>name</t>
  </si>
  <si>
    <t>type_2</t>
  </si>
  <si>
    <t>poi_type1</t>
  </si>
  <si>
    <t>殷行街道军工路2670号,</t>
  </si>
  <si>
    <t>杨浦区</t>
  </si>
  <si>
    <t>上海市</t>
  </si>
  <si>
    <t>安悦充电超级充电站</t>
  </si>
  <si>
    <t>B0FFHHKSV4</t>
  </si>
  <si>
    <t>汽车服务;充电站;充电站</t>
  </si>
  <si>
    <t>邯郸路与国权路交叉口北60米,</t>
  </si>
  <si>
    <t>上电实业汽车充电站(望道路)</t>
  </si>
  <si>
    <t>B0FFFRRACY</t>
  </si>
  <si>
    <t>杨树浦路2866号上海国际时尚中心停车场近定海路门,</t>
  </si>
  <si>
    <t>特斯拉汽车充电站(上海国际时尚中心)</t>
  </si>
  <si>
    <t>B0FFFPCZR3</t>
  </si>
  <si>
    <t>国定路与政通路交叉口西南220米,</t>
  </si>
  <si>
    <t>新能源车充电桩(邯郸校区光华楼停车场)</t>
  </si>
  <si>
    <t>B0FFFRRB3Z</t>
  </si>
  <si>
    <t>邯郸路96-1号附近,</t>
  </si>
  <si>
    <t>上电实业充电站</t>
  </si>
  <si>
    <t>B0FFH2JRYT</t>
  </si>
  <si>
    <t>江湾城路与民府路交叉口西北200米,</t>
  </si>
  <si>
    <t>挚达汽车充电站</t>
  </si>
  <si>
    <t>B0FFHO6FEU</t>
  </si>
  <si>
    <t>恒仁路350号,</t>
  </si>
  <si>
    <t>特来电充电站(体育园汽车)</t>
  </si>
  <si>
    <t>B0FFGV1OPU</t>
  </si>
  <si>
    <t>相伯路与日月东路交叉口北200米,</t>
  </si>
  <si>
    <t>上电实业汽车充电站(政民路)</t>
  </si>
  <si>
    <t>B0FFGQKC1S</t>
  </si>
  <si>
    <t>江湾城路与民府路交叉口东北160米,</t>
  </si>
  <si>
    <t>Balance Power汽车充电站</t>
  </si>
  <si>
    <t>B0FFHQE4OT</t>
  </si>
  <si>
    <t>逸仙路与邯郸路辅路交叉口北180米,</t>
  </si>
  <si>
    <t>特来电充电站(上海同济晶度)</t>
  </si>
  <si>
    <t>B0FFHJJ5EQ</t>
  </si>
  <si>
    <t>鞍山路5号(鞍山新村地铁站1号口步行400米),</t>
  </si>
  <si>
    <t>特来电充电站(上海杨浦商城)</t>
  </si>
  <si>
    <t>B0FFHJJ5EO</t>
  </si>
  <si>
    <t>经三路与经二路交叉口东南60米,</t>
  </si>
  <si>
    <t>易卡充电科技汽车充电站(经三路)</t>
  </si>
  <si>
    <t>B0FFGTI6RF</t>
  </si>
  <si>
    <t>国学路71号芸莱汽车服务部,</t>
  </si>
  <si>
    <t>汽车充电站(芸莱汽车美容服务部)</t>
  </si>
  <si>
    <t>B0FFGK35KX</t>
  </si>
  <si>
    <t>控江路1688号卫百辛大厦(江浦路地铁站3号口步行240米),</t>
  </si>
  <si>
    <t>依威能源汽车充电站(控江路)</t>
  </si>
  <si>
    <t>B0FFHPUVX9</t>
  </si>
  <si>
    <t>大连路990号海上海新城写字楼,</t>
  </si>
  <si>
    <t>依威能源汽车充电站(大连路)</t>
  </si>
  <si>
    <t>B0FFHPM2H9</t>
  </si>
  <si>
    <t>国霞路60号,</t>
  </si>
  <si>
    <t>特来电充电站(上海君庭广场)</t>
  </si>
  <si>
    <t>B0FFHKC3AK</t>
  </si>
  <si>
    <t>国安路758弄(殷高东路地铁站3号口步行440米),</t>
  </si>
  <si>
    <t>特来电充电站(上海星汇广场)</t>
  </si>
  <si>
    <t>B0FFHJJ5ER</t>
  </si>
  <si>
    <t>邯郸路8号中国钢铁交易大厦,</t>
  </si>
  <si>
    <t>特来电充电站(上海中铁二十四局)</t>
  </si>
  <si>
    <t>B0FFGTF8A5</t>
  </si>
  <si>
    <t>宁国路百联滨江购物中心(西南角),</t>
  </si>
  <si>
    <t>追日电气电动汽车壁挂式充电桩</t>
  </si>
  <si>
    <t>B0FFHMNSR6</t>
  </si>
  <si>
    <t>杨树浦路与内江路交叉口东40米,</t>
  </si>
  <si>
    <t>安悦汽车充电站(上海国际时尚中心)</t>
  </si>
  <si>
    <t>B0FFGK30X5</t>
  </si>
  <si>
    <t>黄兴路2077号蓝天大厦地下三层停车场,</t>
  </si>
  <si>
    <t>特斯拉超级充电站(蓝天大厦)</t>
  </si>
  <si>
    <t>B0FFINODKA</t>
  </si>
  <si>
    <t>淞沪路398号创智天地广场8号楼地下停车场B2层,</t>
  </si>
  <si>
    <t>特斯拉充电站(北汽新能源4S店杨浦店)</t>
  </si>
  <si>
    <t>B0FFFAGV7R</t>
  </si>
  <si>
    <t>淞沪路161号,</t>
  </si>
  <si>
    <t>特来电充电站(中环国际大厦)</t>
  </si>
  <si>
    <t>B0FFIETQQL</t>
  </si>
  <si>
    <t>民府路916号(三门路地铁站6号口步行460米),</t>
  </si>
  <si>
    <t>特来电充电站(上海保辉大厦)</t>
  </si>
  <si>
    <t>B0FFICFHEW</t>
  </si>
  <si>
    <t>国定东路275号地下2层,</t>
  </si>
  <si>
    <t>依威能源汽车充电站(绿地创汇国际广场)</t>
  </si>
  <si>
    <t>B0FFGTF7JZ</t>
  </si>
  <si>
    <t>国顺东路410号,</t>
  </si>
  <si>
    <t>充电队长汽车充电站(黄兴全民体育公园)</t>
  </si>
  <si>
    <t>B0FFGK312C</t>
  </si>
  <si>
    <t>控江路2028号(鞍山新村地铁站1号口步行170米),</t>
  </si>
  <si>
    <t>特来电充电站(上海旭辉控江Mall)</t>
  </si>
  <si>
    <t>B0FFHJJ5EV</t>
  </si>
  <si>
    <t>控江路1628号(江浦路地铁站3号口步行220米),</t>
  </si>
  <si>
    <t>特来电充电站(特来电站紫荆广场)</t>
  </si>
  <si>
    <t>B0FFHJJ5EU</t>
  </si>
  <si>
    <t>黄兴路1616号大润发黄兴路店,</t>
  </si>
  <si>
    <t>依威能源汽车充电站(大润发黄兴店)</t>
  </si>
  <si>
    <t>B0FFHJJ8YS</t>
  </si>
  <si>
    <t>翔殷路1128号沪东金融大厦,</t>
  </si>
  <si>
    <t>依威能源汽车充电站(沪东金融大厦)</t>
  </si>
  <si>
    <t>B0FFHE2PRW</t>
  </si>
  <si>
    <t>眉州支路与眉州路交叉口东40米,</t>
  </si>
  <si>
    <t>依威能源汽车充电站(凯阳公寓2号楼)</t>
  </si>
  <si>
    <t>B0FFHKMXKX</t>
  </si>
  <si>
    <t>营口路699号(黄兴公园地铁站1号口步行190米),</t>
  </si>
  <si>
    <t>特来电充电站(上海黄兴公园站)</t>
  </si>
  <si>
    <t>B0FFIVXHMV</t>
  </si>
  <si>
    <t>中山北二路901号,</t>
  </si>
  <si>
    <t>安悦汽车充电站(市政工程设计总院)</t>
  </si>
  <si>
    <t>B0FFHLF9DK</t>
  </si>
  <si>
    <t>国安路558号,</t>
  </si>
  <si>
    <t>特来电充电站(上海新江湾华苑1号)</t>
  </si>
  <si>
    <t>B0FFHVF4UW</t>
  </si>
  <si>
    <t>翔殷路128号上海理工大学科技园内附近,</t>
  </si>
  <si>
    <t>普天新能源汽车充电站(理工大学10号楼)</t>
  </si>
  <si>
    <t>B0FFHKMIRE</t>
  </si>
  <si>
    <t>淞沪路77号万达广场B2(五角场地铁站5号口步行250米),</t>
  </si>
  <si>
    <t>特来电汽车充电站(上海五角场万达充电站)</t>
  </si>
  <si>
    <t>B0FFH2QKJP</t>
  </si>
  <si>
    <t>包头路276号,</t>
  </si>
  <si>
    <t>特来电充电站(上海太平洋生活广场)</t>
  </si>
  <si>
    <t>B0FFIQWA0X</t>
  </si>
  <si>
    <t>安波路493号(翔殷路地铁站3号口步行370米),</t>
  </si>
  <si>
    <t>特来电汽车充电站(上海市杨浦区硕和SOHO生活广场充电站)</t>
  </si>
  <si>
    <t>B0FFHJJ5EN</t>
  </si>
  <si>
    <t>国达路118号,</t>
  </si>
  <si>
    <t>特来电汽车充电站(上海杨浦创环物业充电站)</t>
  </si>
  <si>
    <t>B0FFHIIRVN</t>
  </si>
  <si>
    <t>纪念路8号上海财经大学国家大学科技园(纪念路)附近,</t>
  </si>
  <si>
    <t>安悦充电汽车充电站(财经大学国家科技园)</t>
  </si>
  <si>
    <t>B0FFHOG7Q1</t>
  </si>
  <si>
    <t>军工路2866号,</t>
  </si>
  <si>
    <t>星星充电站(东方国际水产中心直流2区)</t>
  </si>
  <si>
    <t>B0FFIIRL8B</t>
  </si>
  <si>
    <t>五角场街道纪念路8号,</t>
  </si>
  <si>
    <t>上汽安悦充电汽车充电站(邯郸路20弄小区东北)</t>
  </si>
  <si>
    <t>B0FFHOG826</t>
  </si>
  <si>
    <t>国霞路458弄,</t>
  </si>
  <si>
    <t>特来电汽车充电站(上海新江湾华苑2号充电站)</t>
  </si>
  <si>
    <t>B0FFHU278Z</t>
  </si>
  <si>
    <t>政益路8-28号,</t>
  </si>
  <si>
    <t>特来电汽车充电站(上海五角丰达商务楼充电站)</t>
  </si>
  <si>
    <t>B0FFHRITUC</t>
  </si>
  <si>
    <t>隆昌路588号B1A区(隆昌路地铁站4号口步行120米),</t>
  </si>
  <si>
    <t>星星充电汽车充电站(杨浦区复旦软件园)(暂停营业)</t>
  </si>
  <si>
    <t>B0FFGV1DLL</t>
  </si>
  <si>
    <t>星星充电汽车充电站(东方水产中心)(暂停营业)</t>
  </si>
  <si>
    <t>B0FFIRVOBH</t>
  </si>
  <si>
    <t>殷行路200号,</t>
  </si>
  <si>
    <t>安悦充电汽车充电站(上海祥通站)</t>
  </si>
  <si>
    <t>B0FFI0AIMO</t>
  </si>
  <si>
    <t>政法路与国顺路交叉口东北160米,</t>
  </si>
  <si>
    <t>安悦充电汽车充电站(上海开放大学)</t>
  </si>
  <si>
    <t>B0FFHTV9BO</t>
  </si>
  <si>
    <t>动力大道与军工路交叉口东北40米,</t>
  </si>
  <si>
    <t>安悦充电汽车充电站(上海柴油机公司站)</t>
  </si>
  <si>
    <t>B0FFHTV9BZ</t>
  </si>
  <si>
    <t>中环军工路立交桥与翔殷路交叉口东北120米,</t>
  </si>
  <si>
    <t>挚达科技汽车充电站</t>
  </si>
  <si>
    <t>B0FFK34MK9</t>
  </si>
  <si>
    <t>依威能源汽车充电站</t>
  </si>
  <si>
    <t>B0FFK34MK7</t>
  </si>
  <si>
    <t>控江路980弄-5号(黄兴路地铁站1号口步行420米),</t>
  </si>
  <si>
    <t>B0FFKCR9XG</t>
  </si>
  <si>
    <t>飞虹路568弄3号海上海弘基休闲广场地下停车库,</t>
  </si>
  <si>
    <t>筠停科技汽车充电站</t>
  </si>
  <si>
    <t>B0FFKBP61Z</t>
  </si>
  <si>
    <t>民星路162号,</t>
  </si>
  <si>
    <t>国家电网充电站</t>
  </si>
  <si>
    <t>B0HUG7QRSM</t>
  </si>
  <si>
    <t>密云路1018号,</t>
  </si>
  <si>
    <t>秐电新能源汽车充电站</t>
  </si>
  <si>
    <t>B0IGDUADHV</t>
  </si>
  <si>
    <t>政立路与淞沪路交叉口东80米,</t>
  </si>
  <si>
    <t>星星汽车充电站(政立路)</t>
  </si>
  <si>
    <t>B0FFHE4ASL</t>
  </si>
  <si>
    <t>长阳路1687号长阳创谷园区3期A栋1层,</t>
  </si>
  <si>
    <t>快卜充电站(长阳创谷站)</t>
  </si>
  <si>
    <t>B0GK15XDY5</t>
  </si>
  <si>
    <t>兰州路1333弄5号楼西北方向停车场,</t>
  </si>
  <si>
    <t>汽车充电站(信通浦皓园)</t>
  </si>
  <si>
    <t>B0G0Y5LPA7</t>
  </si>
  <si>
    <t>翔殷路128号10楼停车场,</t>
  </si>
  <si>
    <t>普天新能源汽车充电站(大西洋小区西)</t>
  </si>
  <si>
    <t>B0FFGGYIOQ</t>
  </si>
  <si>
    <t>江浦路1508号(江浦路地铁站1号口步行240米),</t>
  </si>
  <si>
    <t>特来电充电站(上海和合物业)</t>
  </si>
  <si>
    <t>B0HG3SDLY4</t>
  </si>
  <si>
    <t>双阳支路58弄华发公馆地下停车场,</t>
  </si>
  <si>
    <t>万马爱充充电站(华发公馆站)</t>
  </si>
  <si>
    <t>B0HDDOCIRJ</t>
  </si>
  <si>
    <t>龙江路龙江路317弄-圣骊河滨苑6号楼北侧地面14,16,18号车位圣骊河滨苑地库19,</t>
  </si>
  <si>
    <t>森通智达充电站(圣骊河滨苑)</t>
  </si>
  <si>
    <t>B0H6A5LDSL</t>
  </si>
  <si>
    <t>惠民路500号,</t>
  </si>
  <si>
    <t>蔚来目充站上海中石化欣浦站</t>
  </si>
  <si>
    <t>B0IBSRW122</t>
  </si>
  <si>
    <t>大连路588-688号(大连路地铁站4号口步行380米),</t>
  </si>
  <si>
    <t>充电队长汽车充电站(宝地广场)</t>
  </si>
  <si>
    <t>B0FFJL8PH9</t>
  </si>
  <si>
    <t>昆明路518号(大连路地铁站1号口步行310米),</t>
  </si>
  <si>
    <t>充电队长汽车充电站(北美广场)</t>
  </si>
  <si>
    <t>B0FFJL5R1E</t>
  </si>
  <si>
    <t>国权北路1688号,</t>
  </si>
  <si>
    <t>充电队长汽车充电站(湾谷科技园)</t>
  </si>
  <si>
    <t>B0FFJL8QIL</t>
  </si>
  <si>
    <t>辽阳路508弄文通雅苑,</t>
  </si>
  <si>
    <t>依威能源汽车充电站(文通雅苑)</t>
  </si>
  <si>
    <t>B0GKNZ8UED</t>
  </si>
  <si>
    <t>长海路与恒仁路交叉口东260米,</t>
  </si>
  <si>
    <t>长海路地下车库充电汽车充电站</t>
  </si>
  <si>
    <t>B0FFMC2IPE</t>
  </si>
  <si>
    <t>昆明路739号文通大厦,</t>
  </si>
  <si>
    <t>依威能源汽车充电站(文通大厦)</t>
  </si>
  <si>
    <t>B0FFKDN2N8</t>
  </si>
  <si>
    <t>眉州路272号(红房子医院对面)长城饭店,</t>
  </si>
  <si>
    <t>依威能源汽车充电站(长城饭店)</t>
  </si>
  <si>
    <t>B0FFK7CTIV</t>
  </si>
  <si>
    <t>控江路1505弄华升新苑,</t>
  </si>
  <si>
    <t>依威能源汽车充电站(华升新苑)</t>
  </si>
  <si>
    <t>B0FFK7CSPF</t>
  </si>
  <si>
    <t>逸仙路333号、519号地下车库-地库A04-A0619-24号车位,安装6台,</t>
  </si>
  <si>
    <t>汽车充电站(湘海大厦湘云大楼)</t>
  </si>
  <si>
    <t>B0HRUUGV7E</t>
  </si>
  <si>
    <t>黄兴路辅路168号,</t>
  </si>
  <si>
    <t>快卜充电站(黄兴路光储充检站)</t>
  </si>
  <si>
    <t>B0H1VHRWRA</t>
  </si>
  <si>
    <t>国权路39号财富国际广场地下停车场,</t>
  </si>
  <si>
    <t>充电队长充电站(财富国际广场)</t>
  </si>
  <si>
    <t>B0H0BZYDA5</t>
  </si>
  <si>
    <t>四平路1388号地面停车位,</t>
  </si>
  <si>
    <t>特来电充电站(上海同济联合广场)</t>
  </si>
  <si>
    <t>B0FFHJJ5ES</t>
  </si>
  <si>
    <t>共青路八二弄,</t>
  </si>
  <si>
    <t>合创-交通运输处东海航海充电站</t>
  </si>
  <si>
    <t>B0GKUZGMHL</t>
  </si>
  <si>
    <t>长阳路1568号(宁国路地铁站5号口步行260米),</t>
  </si>
  <si>
    <t>安悦充电汽车充电站(复地四季广场)</t>
  </si>
  <si>
    <t>B0FFJ2U2S4</t>
  </si>
  <si>
    <t>世界路133号,</t>
  </si>
  <si>
    <t>特来电充电站(上海绿源天地广场)</t>
  </si>
  <si>
    <t>B0FFK737RL</t>
  </si>
  <si>
    <t>长海路399号,</t>
  </si>
  <si>
    <t>国家电网充电站(上海杨浦区体院)</t>
  </si>
  <si>
    <t>B0FFK7W6U5</t>
  </si>
  <si>
    <t>怀德路366弄保利香槟苑(平凉路地铁站3号口步行370米),</t>
  </si>
  <si>
    <t>依威能源汽车充电站(保利香槟苑)</t>
  </si>
  <si>
    <t>B0GKNZ8NA2</t>
  </si>
  <si>
    <t>民约路98号,</t>
  </si>
  <si>
    <t>上海五角场开隆充电站(国网广汇)</t>
  </si>
  <si>
    <t>B0G23SBZ55</t>
  </si>
  <si>
    <t>江湾城路99号尚浦中心地下停车场B1层,</t>
  </si>
  <si>
    <t>特斯拉超级充电站(上海尚浦中心)</t>
  </si>
  <si>
    <t>B0HGZA3V1T</t>
  </si>
  <si>
    <t>汽车充电站(交通运输处东海航海)</t>
  </si>
  <si>
    <t>B0HGO6RTVP</t>
  </si>
  <si>
    <t>黄兴路2200路蓝天宾馆地下停车场B1,</t>
  </si>
  <si>
    <t>开迈斯充电站(蓝天宾馆)(装修中)</t>
  </si>
  <si>
    <t>B0HGJZI3FM</t>
  </si>
  <si>
    <t>军工路1146号,</t>
  </si>
  <si>
    <t>星星充电汽车充电站(欣机机床厂)</t>
  </si>
  <si>
    <t>B0IADDX8UD</t>
  </si>
  <si>
    <t>淞沪路1888弄嘉誉湾二期,</t>
  </si>
  <si>
    <t>依威能源汽车充电站(嘉誉湾二期)</t>
  </si>
  <si>
    <t>B0HKFO1CYY</t>
  </si>
  <si>
    <t>安波路533弄(翔殷路地铁站3号口步行380米),</t>
  </si>
  <si>
    <t>充电队长汽车充电站(硕和生活广场)</t>
  </si>
  <si>
    <t>B0FFJL8QMM</t>
  </si>
  <si>
    <t>长阳路1750号(宁国路地铁站3号口步行350米),</t>
  </si>
  <si>
    <t>特来电充电站(上海欧尚超市长阳店)</t>
  </si>
  <si>
    <t>B0FFMACIQD</t>
  </si>
  <si>
    <t>共青路330号,</t>
  </si>
  <si>
    <t>特来电充电站(特来电站恒多汽车2期)</t>
  </si>
  <si>
    <t>B0HAF1Y4KZ</t>
  </si>
  <si>
    <t>国霞路258号(三门路地铁站6号口步行290米),</t>
  </si>
  <si>
    <t>安悦汽车充电站(绿地双创中心停车场)</t>
  </si>
  <si>
    <t>B0FFJL8SYG</t>
  </si>
  <si>
    <t>翔殷路1088号,</t>
  </si>
  <si>
    <t>安悦充电充电站(安悦站凯迪金融大厦)</t>
  </si>
  <si>
    <t>B0FFJ2U2RZ</t>
  </si>
  <si>
    <t>黄兴路1800号东方蓝海国际广场地下停车场B2层,</t>
  </si>
  <si>
    <t>开迈斯汽车充电站(东方蓝海国际广场)</t>
  </si>
  <si>
    <t>B0HKO5L0AR</t>
  </si>
  <si>
    <t>杨树浦路1082号东方渔人码头国际中心,</t>
  </si>
  <si>
    <t>特斯拉超级充电站(上海东方渔人码头)</t>
  </si>
  <si>
    <t>B0G0C7YRJH</t>
  </si>
  <si>
    <t>淞沪路270号地下停车场B2层,</t>
  </si>
  <si>
    <t>特斯拉超级充电站(上海创智天地一期)</t>
  </si>
  <si>
    <t>B0H1AZ3C0W</t>
  </si>
  <si>
    <t>武东路188号上海财大豪生酒店地面停车场,</t>
  </si>
  <si>
    <t>特斯拉超级充电站(上海财大豪生酒店)</t>
  </si>
  <si>
    <t>B0H0O50PTL</t>
  </si>
  <si>
    <t>国定路335号,</t>
  </si>
  <si>
    <t>特来电充电站(上海杨浦科技创业中心)</t>
  </si>
  <si>
    <t>B0FFM84YDQ</t>
  </si>
  <si>
    <t>政民路507号,</t>
  </si>
  <si>
    <t>星星充电汽车充电站(上海市肺科医院)</t>
  </si>
  <si>
    <t>B0I1U72DC1</t>
  </si>
  <si>
    <t>江湾城国权北路1450弄,</t>
  </si>
  <si>
    <t>森通智达充电站(新江湾尚景园一期A区)</t>
  </si>
  <si>
    <t>B0FFMB99P4</t>
  </si>
  <si>
    <t>森通智达充电站(新江湾尚景园一期B区)</t>
  </si>
  <si>
    <t>B0FFMB99OM</t>
  </si>
  <si>
    <t>国通路与政立路交叉口北80米,</t>
  </si>
  <si>
    <t>天盛广场-地下车库入口电动汽车充电站</t>
  </si>
  <si>
    <t>B0H1URXLAK</t>
  </si>
  <si>
    <t>江湾城路99号,</t>
  </si>
  <si>
    <t>上海挚达充电站(尚浦商务中心地下北区)</t>
  </si>
  <si>
    <t>B0FFJRSAOO</t>
  </si>
  <si>
    <t>国浩路179弄183号,</t>
  </si>
  <si>
    <t>安悦充电充电站(安悦站新江湾生活广场)</t>
  </si>
  <si>
    <t>B0FFIVP9V4</t>
  </si>
  <si>
    <t>江湾城路99号(三门路地铁站6号口步行470米),</t>
  </si>
  <si>
    <t>上海挚达充电站(尚浦商务中心地下南区)</t>
  </si>
  <si>
    <t>B0FFK3114X</t>
  </si>
  <si>
    <t>四平路2158号富庆国定大厦B1层,</t>
  </si>
  <si>
    <t>五角场富庆国定大厦蔚来超充汽车充电站</t>
  </si>
  <si>
    <t>B0FFLLL2JP</t>
  </si>
  <si>
    <t>国康路100号,</t>
  </si>
  <si>
    <t>特来电汽车充电站(上海设计中心充电站)</t>
  </si>
  <si>
    <t>B0IG1CGJWT</t>
  </si>
  <si>
    <t>平凉路2241号(室内停车场),</t>
  </si>
  <si>
    <t>汽车充电站(开迈斯充电站上海市智慧坊交直流站)</t>
  </si>
  <si>
    <t>B0I1B71FER</t>
  </si>
  <si>
    <t>尚浦中心地下停车场b1,</t>
  </si>
  <si>
    <t>蔚来汽车充电站(蔚来目充站上海尚浦中心)</t>
  </si>
  <si>
    <t>B0I6URFSDX</t>
  </si>
  <si>
    <t>兰州路与榆林路交叉口东180米,</t>
  </si>
  <si>
    <t>星星充电汽车充电站(康博名邸)</t>
  </si>
  <si>
    <t>B0IADDVUFU</t>
  </si>
  <si>
    <t>杨树浦路2866号7号楼停车场,</t>
  </si>
  <si>
    <t>安悦充电充电站(安悦站上海国际时尚中心站)</t>
  </si>
  <si>
    <t>B0G3RSB7S6</t>
  </si>
  <si>
    <t>贵阳路398号,</t>
  </si>
  <si>
    <t>B0FFL8HFY9</t>
  </si>
  <si>
    <t>滨江国际广场(丹阳路地铁站2号口步行440米),</t>
  </si>
  <si>
    <t>小桔充电站(上海市杨浦区滨江国际广场地下)</t>
  </si>
  <si>
    <t>B0G3M4VTPD</t>
  </si>
  <si>
    <t>特来电汽车充电站(上海绿源天地广场充电站)</t>
  </si>
  <si>
    <t>B0HKO9KXLN</t>
  </si>
  <si>
    <t>国伟路456号,</t>
  </si>
  <si>
    <t>特来电汽车充电站(上海杨浦藏狐公寓充电站)</t>
  </si>
  <si>
    <t>B0HU2UU60A</t>
  </si>
  <si>
    <t>政益路48号(江湾体育场地铁站2号口步行460米),</t>
  </si>
  <si>
    <t>特来电汽车充电站(上海杨浦五角丰达充电站)</t>
  </si>
  <si>
    <t>B0HR490PMG</t>
  </si>
  <si>
    <t>昆明路518号北美广场东门地下负二层(B166-B175),</t>
  </si>
  <si>
    <t>汽车充电站(ZEEKR Power上海北美广场极充站)</t>
  </si>
  <si>
    <t>B0IDU51RKS</t>
  </si>
  <si>
    <t>黄兴路1800号,</t>
  </si>
  <si>
    <t>小桔充电站(BP快速上海东方蓝海国际广场二期)</t>
  </si>
  <si>
    <t>B0H6F14RQM</t>
  </si>
  <si>
    <t>INNO创智-A栋(三门路地铁站6号口步行350米),</t>
  </si>
  <si>
    <t>小桔汽车充电站(上海市杨浦区INNO创智充电站)</t>
  </si>
  <si>
    <t>B0H62AXS4A</t>
  </si>
  <si>
    <t>淞沪路1660号嘉誉湾三期(嘉誉国际广场),</t>
  </si>
  <si>
    <t>依威能源汽车充电站(嘉誉湾三期嘉誉国际广场)</t>
  </si>
  <si>
    <t>B0FFK7CSYZ</t>
  </si>
  <si>
    <t>民星路525号南侧围墙旁边车位西向东1-6号,</t>
  </si>
  <si>
    <t>汽车充电站(中共百联集团有限公司委员会党校)</t>
  </si>
  <si>
    <t>B0HKFOYX82</t>
  </si>
  <si>
    <t>周家嘴路3388号,</t>
  </si>
  <si>
    <t>普天充电站(上海绿地宝仕汽车销售服务有限公司)</t>
  </si>
  <si>
    <t>B0FFJ4VUBD</t>
  </si>
  <si>
    <t>淞沪路与扶苏路交叉口东南140米,</t>
  </si>
  <si>
    <t>依威能源汽车充电站(悠方购物公园地下B1充电站)</t>
  </si>
  <si>
    <t>B0FFJS7YVB</t>
  </si>
  <si>
    <t>国定路200号,</t>
  </si>
  <si>
    <t>云杉智慧汽车充电站-上海五角场创业者实训基地充电站</t>
  </si>
  <si>
    <t>B0FFJID5GF</t>
  </si>
  <si>
    <t>铁岭路32号B1,</t>
  </si>
  <si>
    <t>国家电网充电站(上海杨浦区同叶大厦电动汽车站)</t>
  </si>
  <si>
    <t>B0FFL3EWKJ</t>
  </si>
  <si>
    <t>新江湾城街道国帆路湾谷科技园,</t>
  </si>
  <si>
    <t>星星充电汽车充电站(星星充电湾谷科技园充电站)</t>
  </si>
  <si>
    <t>B0HKX6PIO3</t>
  </si>
  <si>
    <t>周家嘴路3681号,</t>
  </si>
  <si>
    <t>星星充电汽车充电站(筠停杨浦体育馆)(暂停营业)</t>
  </si>
  <si>
    <t>B0G3RXCBRV</t>
  </si>
  <si>
    <t>国权北路湾谷科技园停车场,</t>
  </si>
  <si>
    <t>星星充电汽车充电站(湾谷科技充电站)(暂停营业)</t>
  </si>
  <si>
    <t>B0HRP55LJA</t>
  </si>
  <si>
    <t>殷行路1388号(新江湾城地铁站1号口步行350米),</t>
  </si>
  <si>
    <t>特来电汽车充电站(高合充电站上海悠方购物广场)</t>
  </si>
  <si>
    <t>B0HR37BJ80</t>
  </si>
  <si>
    <t>特来电汽车充电站(上海杨浦科技创业中心充电站)</t>
  </si>
  <si>
    <t>B0IG1CG5BC</t>
  </si>
  <si>
    <t>云杉智慧汽车充电站(上海五角场创业者实训基地)</t>
  </si>
  <si>
    <t>B0FFLNM5WO</t>
  </si>
  <si>
    <t>昆明路640号岚亭园(大连路地铁站1号口步行490米),</t>
  </si>
  <si>
    <t>依威能源汽车充电站(岚亭园)</t>
  </si>
  <si>
    <t>B0FFKDQWMO</t>
  </si>
  <si>
    <t>星星充电汽车充电站(星星充电东方水产中心充电站)</t>
  </si>
  <si>
    <t>B0IG1CGK09</t>
  </si>
  <si>
    <t>平凉路街道安浦路东方渔人码头国际中心,</t>
  </si>
  <si>
    <t>星星充电汽车充电站(星星充电东方渔人码头充电站)</t>
  </si>
  <si>
    <t>B0I1SLN4OS</t>
  </si>
  <si>
    <t>复旦软件园(隆昌路地铁站4号口步行100米),</t>
  </si>
  <si>
    <t>小桔充电汽车充电站(上海市杨浦区复旦软件园充电站)</t>
  </si>
  <si>
    <t>B0G294N6AH</t>
  </si>
  <si>
    <t>星星充电汽车充电站(星星充电上海市肺科医院充电站)</t>
  </si>
  <si>
    <t>B0IG1CFBYS</t>
  </si>
  <si>
    <t>长阳路1687号长阳创谷内靠近黄兴路大门,</t>
  </si>
  <si>
    <t>长阳创谷爱驰电动汽车充电站</t>
  </si>
  <si>
    <t>B0GD2RU2JG</t>
  </si>
  <si>
    <t>智星路88号(江湾体育场地铁站9号口步行120米),</t>
  </si>
  <si>
    <t>星星充电汽车充电站(星星充电创智天地三期直流充电站)</t>
  </si>
  <si>
    <t>B0FFLCHYNH</t>
  </si>
  <si>
    <t>松花江路349号,</t>
  </si>
  <si>
    <t>特来电充电站(上海昆仑新奥松花江路出租车示范充电站)</t>
  </si>
  <si>
    <t>B0HG37FO5T</t>
  </si>
  <si>
    <t>共青路330弄1号,</t>
  </si>
  <si>
    <t>B0HG15T7DU</t>
  </si>
  <si>
    <t>滨江国际广场(丹阳路地铁站2号口步行210米),</t>
  </si>
  <si>
    <t>小桔汽车充电站(上海市杨浦区滨江国际广场充电站地下)</t>
  </si>
  <si>
    <t>B0H62AZ7I8</t>
  </si>
  <si>
    <t>宁国路25号B2层,</t>
  </si>
  <si>
    <t>B0HK1D8CWO</t>
  </si>
  <si>
    <t>淞沪路388号(江湾体育场地铁站11号口步行160米),</t>
  </si>
  <si>
    <t>星星充电汽车充电站(飞凡汽车上海创智天地超级充电站)</t>
  </si>
  <si>
    <t>B0IRPD47YV</t>
  </si>
  <si>
    <t>延吉新村街道永吉路9号,</t>
  </si>
  <si>
    <t>依威能源汽车充电站(翰昌天地)</t>
  </si>
  <si>
    <t>B0FFL2JZ3H</t>
  </si>
  <si>
    <t>安波路467弄19-5号(翔殷路地铁站3号口步行370米),</t>
  </si>
  <si>
    <t>特来电汽车充电站(上海海上SOHO城充电站)</t>
  </si>
  <si>
    <t>B0FFK2ARBP</t>
  </si>
  <si>
    <t>小桔汽车充电站(BP快速充电站上海东方蓝海国际广场一期)</t>
  </si>
  <si>
    <t>B0IUKR9JU6</t>
  </si>
  <si>
    <t>淞沪路8号(江湾体育场地铁站2号口步行210米),</t>
  </si>
  <si>
    <t>国家电网汽车充电站(上海杨浦区百联又一城电动汽车充电站)</t>
  </si>
  <si>
    <t>B0FFK7WCLI</t>
  </si>
  <si>
    <t>百联滨江购物中心地下车库B2层,</t>
  </si>
  <si>
    <t>小桔充电汽车充电站(上海市杨浦区百联滨江购物中心充电站)</t>
  </si>
  <si>
    <t>B0H6F14YVO</t>
  </si>
  <si>
    <t>逸仙路432弄,</t>
  </si>
  <si>
    <t>国家电网汽车充电站(上海市虹口区久久公寓有序公共充电站)</t>
  </si>
  <si>
    <t>B0IG1CGYV4</t>
  </si>
  <si>
    <t>星星充电汽车充电站(星星充电东方国际水产中心直流充电站)</t>
  </si>
  <si>
    <t>B0IG1CGRU3</t>
  </si>
  <si>
    <t>国权北路1688弄,</t>
  </si>
  <si>
    <t>国家电网汽车充电站(上海杨浦区湾谷科技园2号电动汽车充电站)</t>
  </si>
  <si>
    <t>B0IBH5DPQ9</t>
  </si>
  <si>
    <t>军工路1436号,</t>
  </si>
  <si>
    <t>蔚来换电站(上海五维空间创意园)</t>
  </si>
  <si>
    <t>B0GK0K8KOF</t>
  </si>
  <si>
    <t>汽车服务;换电站;换电站</t>
  </si>
  <si>
    <t>江浦路1200号信通浦皓园(江浦路地铁站6号口步行430米),</t>
  </si>
  <si>
    <t>依威能源汽车充电站(信通浦皓园)</t>
  </si>
  <si>
    <t>B0FFL0YUVX</t>
  </si>
  <si>
    <t>政立路477号同和国际大厦12层,</t>
  </si>
  <si>
    <t>特斯拉家庭充电桩安装服务商(挚达上海站)</t>
  </si>
  <si>
    <t>B0FFFPD25L</t>
  </si>
  <si>
    <t>军工路2000号,</t>
  </si>
  <si>
    <t>国家电网汽车充电站(上海杨浦区共青森林公园南门电动汽车充电站)</t>
  </si>
  <si>
    <t>B0FFM5N793</t>
  </si>
  <si>
    <t>政立路与国京路交叉口东南200米,</t>
  </si>
  <si>
    <t>星星充电汽车充电站(杨浦区创智天地直流)</t>
  </si>
  <si>
    <t>B0FFGSJGCZ</t>
  </si>
  <si>
    <t>政立路天盛广场地下停车场B2层,</t>
  </si>
  <si>
    <t>小桔汽车充电站(中航天盛广场站不免费停车)</t>
  </si>
  <si>
    <t>B0HKP59SH8</t>
  </si>
  <si>
    <t>电价</t>
    <phoneticPr fontId="4" type="noConversion"/>
  </si>
  <si>
    <t>快充桩数</t>
    <phoneticPr fontId="4" type="noConversion"/>
  </si>
  <si>
    <t>慢充桩数</t>
    <phoneticPr fontId="4" type="noConversion"/>
  </si>
  <si>
    <t>充电站数据-待补充.xls 兼容性报表</t>
  </si>
  <si>
    <t>运行时间: 2022/11/26 22:53</t>
  </si>
  <si>
    <t>如果工作簿以早期的文件格式保存或在早期版本的 Microsoft Excel 中打开，将无法使用下列功能。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</si>
  <si>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</si>
  <si>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</si>
  <si>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</si>
  <si>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</si>
  <si>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</si>
  <si>
    <t>X</t>
    <phoneticPr fontId="4" type="noConversion"/>
  </si>
  <si>
    <t>Y</t>
    <phoneticPr fontId="4" type="noConversion"/>
  </si>
  <si>
    <r>
      <rPr>
        <sz val="10"/>
        <rFont val="宋体"/>
        <family val="3"/>
        <charset val="134"/>
      </rPr>
      <t>打分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充电站规模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原始数据</t>
    </r>
    <phoneticPr fontId="4" type="noConversion"/>
  </si>
  <si>
    <r>
      <rPr>
        <sz val="10"/>
        <rFont val="宋体"/>
        <family val="3"/>
        <charset val="134"/>
      </rPr>
      <t>打分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充电站规模</t>
    </r>
    <phoneticPr fontId="4" type="noConversion"/>
  </si>
  <si>
    <r>
      <t>打分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周边设施丰富度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原始数据</t>
    </r>
    <r>
      <rPr>
        <sz val="10"/>
        <rFont val="Arial"/>
        <family val="2"/>
      </rPr>
      <t>=</t>
    </r>
    <r>
      <rPr>
        <sz val="10"/>
        <rFont val="宋体"/>
        <family val="3"/>
        <charset val="134"/>
      </rPr>
      <t>多样性</t>
    </r>
    <r>
      <rPr>
        <sz val="10"/>
        <rFont val="Arial"/>
        <family val="2"/>
      </rPr>
      <t>*</t>
    </r>
    <r>
      <rPr>
        <sz val="10"/>
        <rFont val="宋体"/>
        <family val="3"/>
        <charset val="134"/>
      </rPr>
      <t>数量</t>
    </r>
    <phoneticPr fontId="4" type="noConversion"/>
  </si>
  <si>
    <r>
      <t>打分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周边设施丰富度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含零</t>
    </r>
    <phoneticPr fontId="4" type="noConversion"/>
  </si>
  <si>
    <r>
      <rPr>
        <sz val="10"/>
        <rFont val="宋体"/>
        <family val="3"/>
        <charset val="134"/>
      </rPr>
      <t>打分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充电站规模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去零</t>
    </r>
    <phoneticPr fontId="4" type="noConversion"/>
  </si>
  <si>
    <t>平均效能</t>
    <phoneticPr fontId="4" type="noConversion"/>
  </si>
  <si>
    <t>总分</t>
    <phoneticPr fontId="4" type="noConversion"/>
  </si>
  <si>
    <t>充电站规模</t>
    <phoneticPr fontId="4" type="noConversion"/>
  </si>
  <si>
    <t>充电效能</t>
    <phoneticPr fontId="4" type="noConversion"/>
  </si>
  <si>
    <t>人行可达性</t>
    <phoneticPr fontId="4" type="noConversion"/>
  </si>
  <si>
    <t>充电价格</t>
    <phoneticPr fontId="4" type="noConversion"/>
  </si>
  <si>
    <t>周边设施丰富度</t>
    <phoneticPr fontId="4" type="noConversion"/>
  </si>
  <si>
    <r>
      <rPr>
        <sz val="10"/>
        <rFont val="Arial"/>
        <family val="3"/>
      </rPr>
      <t>特来电汽车充电站</t>
    </r>
    <r>
      <rPr>
        <sz val="10"/>
        <rFont val="Arial"/>
        <family val="2"/>
      </rPr>
      <t>(</t>
    </r>
    <r>
      <rPr>
        <sz val="10"/>
        <rFont val="Arial"/>
        <family val="3"/>
      </rPr>
      <t>上海文通国际广场充电站</t>
    </r>
    <r>
      <rPr>
        <sz val="10"/>
        <rFont val="Arial"/>
        <family val="2"/>
      </rPr>
      <t>)</t>
    </r>
    <phoneticPr fontId="4" type="noConversion"/>
  </si>
  <si>
    <r>
      <t>bp</t>
    </r>
    <r>
      <rPr>
        <sz val="10"/>
        <rFont val="SimSun"/>
        <family val="3"/>
        <charset val="134"/>
      </rPr>
      <t>快速充电站</t>
    </r>
    <r>
      <rPr>
        <sz val="10"/>
        <rFont val="Arial"/>
        <family val="2"/>
      </rPr>
      <t>(</t>
    </r>
    <r>
      <rPr>
        <sz val="10"/>
        <rFont val="SimSun"/>
        <family val="3"/>
        <charset val="134"/>
      </rPr>
      <t>上海杨浦兴荣温德姆</t>
    </r>
    <r>
      <rPr>
        <sz val="10"/>
        <rFont val="Arial"/>
        <family val="2"/>
      </rPr>
      <t>)</t>
    </r>
    <phoneticPr fontId="4" type="noConversion"/>
  </si>
  <si>
    <r>
      <rPr>
        <sz val="10"/>
        <rFont val="SimSun"/>
        <family val="3"/>
        <charset val="134"/>
      </rPr>
      <t>星星充电汽车充电站</t>
    </r>
    <r>
      <rPr>
        <sz val="10"/>
        <rFont val="Arial"/>
        <family val="2"/>
      </rPr>
      <t>(</t>
    </r>
    <r>
      <rPr>
        <sz val="10"/>
        <rFont val="SimSun"/>
        <family val="3"/>
        <charset val="134"/>
      </rPr>
      <t>杨浦区鑫星充电复兴岛恒多充电站</t>
    </r>
    <r>
      <rPr>
        <sz val="10"/>
        <rFont val="Arial"/>
        <family val="2"/>
      </rPr>
      <t>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</si>
</sst>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 "/>
    <numFmt numFmtId="178" formatCode="0.0000_ "/>
    <numFmt numFmtId="179" formatCode="0.0000_);[Red]\(0.0000\)"/>
    <numFmt numFmtId="180" formatCode="??.??"/>
  </numFmts>
  <fonts count="14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179" fontId="8" fillId="0" borderId="0" xfId="0" applyNumberFormat="1" applyFont="1" applyAlignment="1">
      <alignment vertical="center"/>
    </xf>
    <xf numFmtId="179" fontId="9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179" fontId="0" fillId="3" borderId="0" xfId="0" applyNumberFormat="1" applyFill="1" applyAlignment="1">
      <alignment vertical="center"/>
    </xf>
    <xf numFmtId="0" fontId="7" fillId="0" borderId="0" xfId="0" applyFont="1" applyAlignment="1">
      <alignment vertical="center"/>
    </xf>
    <xf numFmtId="178" fontId="10" fillId="3" borderId="0" xfId="0" applyNumberFormat="1" applyFont="1" applyFill="1" applyBorder="1" applyAlignment="1" applyProtection="1">
      <alignment vertical="center"/>
    </xf>
    <xf numFmtId="178" fontId="0" fillId="3" borderId="0" xfId="0" applyNumberFormat="1" applyFill="1" applyAlignment="1">
      <alignment vertical="center"/>
    </xf>
    <xf numFmtId="179" fontId="11" fillId="0" borderId="0" xfId="0" applyNumberFormat="1" applyFont="1" applyAlignment="1">
      <alignment vertical="center"/>
    </xf>
    <xf numFmtId="0" fontId="1" fillId="2" borderId="0" xfId="0" applyFont="1" applyFill="1" applyBorder="1" applyAlignment="1" applyProtection="1">
      <alignment horizontal="left"/>
    </xf>
    <xf numFmtId="1" fontId="2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180" fontId="6" fillId="4" borderId="0" xfId="0" applyNumberFormat="1" applyFont="1" applyFill="1" applyAlignment="1">
      <alignment horizontal="center" vertical="center"/>
    </xf>
    <xf numFmtId="180" fontId="0" fillId="5" borderId="0" xfId="0" applyNumberFormat="1" applyFill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180" fontId="10" fillId="4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0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bp</a:t>
            </a:r>
            <a:r>
              <a:rPr lang="zh-CN" altLang="en-US">
                <a:solidFill>
                  <a:schemeClr val="bg1"/>
                </a:solidFill>
              </a:rPr>
              <a:t>快速充电站</a:t>
            </a:r>
            <a:r>
              <a:rPr lang="en-US" altLang="zh-CN">
                <a:solidFill>
                  <a:schemeClr val="bg1"/>
                </a:solidFill>
              </a:rPr>
              <a:t>(</a:t>
            </a:r>
            <a:r>
              <a:rPr lang="zh-CN" altLang="en-US">
                <a:solidFill>
                  <a:schemeClr val="bg1"/>
                </a:solidFill>
              </a:rPr>
              <a:t>上海杨浦兴荣温德姆</a:t>
            </a:r>
            <a:r>
              <a:rPr lang="en-US" altLang="zh-CN">
                <a:solidFill>
                  <a:schemeClr val="bg1"/>
                </a:solidFill>
              </a:rPr>
              <a:t>)</a:t>
            </a:r>
            <a:endParaRPr lang="zh-CN" alt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'充电站数据-待补充'!$U$1:$AA$1</c:f>
              <c:strCache>
                <c:ptCount val="5"/>
                <c:pt idx="0">
                  <c:v>充电站规模</c:v>
                </c:pt>
                <c:pt idx="1">
                  <c:v>充电效能</c:v>
                </c:pt>
                <c:pt idx="2">
                  <c:v>人行可达性</c:v>
                </c:pt>
                <c:pt idx="3">
                  <c:v>充电价格</c:v>
                </c:pt>
                <c:pt idx="4">
                  <c:v>周边设施丰富度</c:v>
                </c:pt>
              </c:strCache>
            </c:strRef>
          </c:cat>
          <c:val>
            <c:numRef>
              <c:f>'充电站数据-待补充'!$U$4:$AA$4</c:f>
              <c:numCache>
                <c:formatCode>??.??</c:formatCode>
                <c:ptCount val="5"/>
                <c:pt idx="0">
                  <c:v>4.8536462469974868</c:v>
                </c:pt>
                <c:pt idx="1">
                  <c:v>10</c:v>
                </c:pt>
                <c:pt idx="2">
                  <c:v>10</c:v>
                </c:pt>
                <c:pt idx="3">
                  <c:v>3.7500000000000004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D-E348-8538-0B6F88D1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04544"/>
        <c:axId val="376506192"/>
      </c:radarChart>
      <c:catAx>
        <c:axId val="3765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06192"/>
        <c:crosses val="autoZero"/>
        <c:auto val="1"/>
        <c:lblAlgn val="ctr"/>
        <c:lblOffset val="100"/>
        <c:noMultiLvlLbl val="0"/>
      </c:catAx>
      <c:valAx>
        <c:axId val="3765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??.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5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/>
                </a:solidFill>
              </a:rPr>
              <a:t>特来电汽车充电站</a:t>
            </a:r>
            <a:r>
              <a:rPr lang="en-US" altLang="zh-CN">
                <a:solidFill>
                  <a:schemeClr val="bg1"/>
                </a:solidFill>
              </a:rPr>
              <a:t>(</a:t>
            </a:r>
            <a:r>
              <a:rPr lang="zh-CN" altLang="en-US">
                <a:solidFill>
                  <a:schemeClr val="bg1"/>
                </a:solidFill>
              </a:rPr>
              <a:t>上海文通国际广场充电站</a:t>
            </a:r>
            <a:r>
              <a:rPr lang="en-US" altLang="zh-CN">
                <a:solidFill>
                  <a:schemeClr val="bg1"/>
                </a:solidFill>
              </a:rPr>
              <a:t>)</a:t>
            </a:r>
            <a:endParaRPr lang="zh-CN" alt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'充电站数据-待补充'!$U$1:$AA$1</c:f>
              <c:strCache>
                <c:ptCount val="5"/>
                <c:pt idx="0">
                  <c:v>充电站规模</c:v>
                </c:pt>
                <c:pt idx="1">
                  <c:v>充电效能</c:v>
                </c:pt>
                <c:pt idx="2">
                  <c:v>人行可达性</c:v>
                </c:pt>
                <c:pt idx="3">
                  <c:v>充电价格</c:v>
                </c:pt>
                <c:pt idx="4">
                  <c:v>周边设施丰富度</c:v>
                </c:pt>
              </c:strCache>
            </c:strRef>
          </c:cat>
          <c:val>
            <c:numRef>
              <c:f>'充电站数据-待补充'!$U$2:$AA$2</c:f>
            </c:numRef>
          </c:val>
          <c:extLst>
            <c:ext xmlns:c16="http://schemas.microsoft.com/office/drawing/2014/chart" uri="{C3380CC4-5D6E-409C-BE32-E72D297353CC}">
              <c16:uniqueId val="{00000000-A7F1-474F-AC05-CB5DDF01821B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'充电站数据-待补充'!$U$1:$AA$1</c:f>
              <c:strCache>
                <c:ptCount val="5"/>
                <c:pt idx="0">
                  <c:v>充电站规模</c:v>
                </c:pt>
                <c:pt idx="1">
                  <c:v>充电效能</c:v>
                </c:pt>
                <c:pt idx="2">
                  <c:v>人行可达性</c:v>
                </c:pt>
                <c:pt idx="3">
                  <c:v>充电价格</c:v>
                </c:pt>
                <c:pt idx="4">
                  <c:v>周边设施丰富度</c:v>
                </c:pt>
              </c:strCache>
            </c:strRef>
          </c:cat>
          <c:val>
            <c:numRef>
              <c:f>'充电站数据-待补充'!$U$3:$AA$3</c:f>
              <c:numCache>
                <c:formatCode>??.??</c:formatCode>
                <c:ptCount val="5"/>
                <c:pt idx="0">
                  <c:v>7.7363392734064194</c:v>
                </c:pt>
                <c:pt idx="1">
                  <c:v>10</c:v>
                </c:pt>
                <c:pt idx="2">
                  <c:v>5.7210401891252998</c:v>
                </c:pt>
                <c:pt idx="3">
                  <c:v>6.5625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1-474F-AC05-CB5DDF01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68032"/>
        <c:axId val="2114269680"/>
      </c:radarChart>
      <c:catAx>
        <c:axId val="2114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269680"/>
        <c:crosses val="autoZero"/>
        <c:auto val="1"/>
        <c:lblAlgn val="ctr"/>
        <c:lblOffset val="100"/>
        <c:noMultiLvlLbl val="0"/>
      </c:catAx>
      <c:valAx>
        <c:axId val="21142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??.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2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solidFill>
                  <a:schemeClr val="bg1"/>
                </a:solidFill>
                <a:effectLst/>
              </a:rPr>
              <a:t>特来电充电站</a:t>
            </a:r>
            <a:r>
              <a:rPr lang="en-US" altLang="zh-CN" sz="1400" b="0" i="0" u="none" strike="noStrike" baseline="0">
                <a:solidFill>
                  <a:schemeClr val="bg1"/>
                </a:solidFill>
                <a:effectLst/>
              </a:rPr>
              <a:t>(</a:t>
            </a:r>
            <a:r>
              <a:rPr lang="zh-CN" altLang="en-US" sz="1400" b="0" i="0" u="none" strike="noStrike" baseline="0">
                <a:solidFill>
                  <a:schemeClr val="bg1"/>
                </a:solidFill>
                <a:effectLst/>
              </a:rPr>
              <a:t>上海和合物业</a:t>
            </a:r>
            <a:r>
              <a:rPr lang="en-US" altLang="zh-CN" sz="1400" b="0" i="0" u="none" strike="noStrike" baseline="0">
                <a:solidFill>
                  <a:schemeClr val="bg1"/>
                </a:solidFill>
                <a:effectLst/>
              </a:rPr>
              <a:t>) </a:t>
            </a:r>
            <a:endParaRPr lang="zh-CN" alt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'充电站数据-待补充'!$U$1:$AA$1</c:f>
              <c:strCache>
                <c:ptCount val="5"/>
                <c:pt idx="0">
                  <c:v>充电站规模</c:v>
                </c:pt>
                <c:pt idx="1">
                  <c:v>充电效能</c:v>
                </c:pt>
                <c:pt idx="2">
                  <c:v>人行可达性</c:v>
                </c:pt>
                <c:pt idx="3">
                  <c:v>充电价格</c:v>
                </c:pt>
                <c:pt idx="4">
                  <c:v>周边设施丰富度</c:v>
                </c:pt>
              </c:strCache>
            </c:strRef>
          </c:cat>
          <c:val>
            <c:numRef>
              <c:f>'充电站数据-待补充'!$U$5:$AA$5</c:f>
              <c:numCache>
                <c:formatCode>??.??</c:formatCode>
                <c:ptCount val="5"/>
                <c:pt idx="0">
                  <c:v>4.6122157667324331</c:v>
                </c:pt>
                <c:pt idx="1">
                  <c:v>2.5</c:v>
                </c:pt>
                <c:pt idx="2">
                  <c:v>3.6406619385342793</c:v>
                </c:pt>
                <c:pt idx="3">
                  <c:v>7.1875000000000009</c:v>
                </c:pt>
                <c:pt idx="4">
                  <c:v>8.7851642879089162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B-C945-BAD9-70BA2ABA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9920"/>
        <c:axId val="2114401568"/>
      </c:radarChart>
      <c:catAx>
        <c:axId val="21143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401568"/>
        <c:crosses val="autoZero"/>
        <c:auto val="1"/>
        <c:lblAlgn val="ctr"/>
        <c:lblOffset val="100"/>
        <c:noMultiLvlLbl val="0"/>
      </c:catAx>
      <c:valAx>
        <c:axId val="21144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??.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  <cx:data id="4">
      <cx:numDim type="val">
        <cx:f>_xlchart.v1.14</cx:f>
      </cx:numDim>
    </cx:data>
    <cx:data id="5">
      <cx:numDim type="val">
        <cx:f>_xlchart.v1.16</cx:f>
      </cx:numDim>
    </cx:data>
    <cx:data id="6">
      <cx:numDim type="val">
        <cx:f>_xlchart.v1.4</cx:f>
      </cx:numDim>
    </cx:data>
  </cx:chartData>
  <cx:chart>
    <cx:plotArea>
      <cx:plotAreaRegion>
        <cx:series layoutId="boxWhisker" uniqueId="{38B7100A-8B09-8C43-9393-0125D5125BD7}" formatIdx="0">
          <cx:tx>
            <cx:txData>
              <cx:f>_xlchart.v1.5</cx:f>
              <cx:v>充电站规模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 w="15875">
              <a:solidFill>
                <a:schemeClr val="bg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DA9DD4EF-BF90-7C48-BB5A-A8E54BA2DDBC}" formatIdx="1">
          <cx:tx>
            <cx:txData>
              <cx:f>_xlchart.v1.7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A56BAD-4A37-3D4B-A8E3-CE1766AD3D38}" formatIdx="2">
          <cx:tx>
            <cx:txData>
              <cx:f>_xlchart.v1.9</cx:f>
              <cx:v>充电效能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  <a:ln w="15875">
              <a:solidFill>
                <a:schemeClr val="bg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D277CCE-CFE9-724D-941E-3A296A0D6D34}" formatIdx="3">
          <cx:tx>
            <cx:txData>
              <cx:f>_xlchart.v1.11</cx:f>
              <cx:v>人行可达性</cx:v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  <a:ln w="15875">
              <a:solidFill>
                <a:schemeClr val="bg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6330008-D26B-6047-A11D-68323B94EDAE}" formatIdx="4">
          <cx:tx>
            <cx:txData>
              <cx:f>_xlchart.v1.13</cx:f>
              <cx:v>充电价格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5875">
              <a:solidFill>
                <a:schemeClr val="bg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hidden="1" uniqueId="{AA95009A-4BCA-0F4F-B4DC-4E5A7090C88B}" formatIdx="5">
          <cx:tx>
            <cx:txData>
              <cx:f>_xlchart.v1.15</cx:f>
              <cx:v/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859532E-3501-4045-8425-7F66B08C12B2}" formatIdx="6">
          <cx:tx>
            <cx:txData>
              <cx:f>_xlchart.v1.3</cx:f>
              <cx:v>周边设施丰富度</cx:v>
            </cx:txData>
          </cx:tx>
          <cx:spPr>
            <a:solidFill>
              <a:schemeClr val="bg1">
                <a:lumMod val="85000"/>
              </a:schemeClr>
            </a:solidFill>
            <a:ln w="15875">
              <a:solidFill>
                <a:schemeClr val="bg1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5"/>
        <cx:tickLabels/>
      </cx:axis>
      <cx:axis id="1">
        <cx:valScaling max="10" min="0"/>
        <cx:majorGridlines/>
        <cx:majorTickMarks type="out"/>
        <cx:minorTickMarks type="out"/>
        <cx:tickLabels/>
        <cx:spPr>
          <a:ln>
            <a:solidFill>
              <a:schemeClr val="bg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zh-CN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zh-CN" altLang="en-US" sz="900" b="0" i="0" u="none" strike="noStrike" baseline="0">
            <a:solidFill>
              <a:schemeClr val="bg1"/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392205</xdr:colOff>
      <xdr:row>3</xdr:row>
      <xdr:rowOff>80496</xdr:rowOff>
    </xdr:from>
    <xdr:to>
      <xdr:col>38</xdr:col>
      <xdr:colOff>114301</xdr:colOff>
      <xdr:row>20</xdr:row>
      <xdr:rowOff>134285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D6880F44-21E7-8440-1E8B-B7C4D73C04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6505" y="423396"/>
              <a:ext cx="4433796" cy="2720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29</xdr:col>
      <xdr:colOff>178892</xdr:colOff>
      <xdr:row>45</xdr:row>
      <xdr:rowOff>818</xdr:rowOff>
    </xdr:from>
    <xdr:to>
      <xdr:col>36</xdr:col>
      <xdr:colOff>66914</xdr:colOff>
      <xdr:row>66</xdr:row>
      <xdr:rowOff>122083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6216109-CF82-0374-A966-D94931B8E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151581</xdr:colOff>
      <xdr:row>22</xdr:row>
      <xdr:rowOff>109253</xdr:rowOff>
    </xdr:from>
    <xdr:to>
      <xdr:col>36</xdr:col>
      <xdr:colOff>39603</xdr:colOff>
      <xdr:row>44</xdr:row>
      <xdr:rowOff>66646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F07870-90AA-895D-DCB1-9489BDFB1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247172</xdr:colOff>
      <xdr:row>68</xdr:row>
      <xdr:rowOff>96410</xdr:rowOff>
    </xdr:from>
    <xdr:to>
      <xdr:col>36</xdr:col>
      <xdr:colOff>135194</xdr:colOff>
      <xdr:row>108</xdr:row>
      <xdr:rowOff>53803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C0ECC8-2C4D-3214-4305-96F6CF2C1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56"/>
  <sheetViews>
    <sheetView tabSelected="1" topLeftCell="J1" zoomScaleNormal="75" workbookViewId="0">
      <pane ySplit="1" topLeftCell="A3" activePane="bottomLeft" state="frozen"/>
      <selection pane="bottomLeft" activeCell="P6" sqref="P6"/>
    </sheetView>
  </sheetViews>
  <sheetFormatPr baseColWidth="10" defaultRowHeight="13"/>
  <cols>
    <col min="1" max="1" width="9.6640625" style="27" bestFit="1" customWidth="1"/>
    <col min="2" max="2" width="16" hidden="1" customWidth="1"/>
    <col min="3" max="3" width="67.5" bestFit="1" customWidth="1"/>
    <col min="4" max="4" width="50" hidden="1" customWidth="1"/>
    <col min="5" max="7" width="16" hidden="1" customWidth="1"/>
    <col min="8" max="9" width="50" hidden="1" customWidth="1"/>
    <col min="10" max="10" width="55.83203125" bestFit="1" customWidth="1"/>
    <col min="11" max="11" width="16" hidden="1" customWidth="1"/>
    <col min="12" max="12" width="27.33203125" hidden="1" customWidth="1"/>
    <col min="13" max="13" width="21.5" hidden="1" customWidth="1"/>
    <col min="14" max="14" width="26.1640625" hidden="1" customWidth="1"/>
    <col min="15" max="15" width="7.33203125" hidden="1" customWidth="1"/>
    <col min="16" max="17" width="11.1640625" bestFit="1" customWidth="1"/>
    <col min="18" max="18" width="26" style="16" bestFit="1" customWidth="1"/>
    <col min="19" max="19" width="17.33203125" style="16" bestFit="1" customWidth="1"/>
    <col min="20" max="20" width="11.1640625" style="16" bestFit="1" customWidth="1"/>
    <col min="21" max="21" width="22.1640625" style="30" bestFit="1" customWidth="1"/>
    <col min="22" max="22" width="20.5" hidden="1" customWidth="1"/>
    <col min="23" max="23" width="15.5" style="30" bestFit="1" customWidth="1"/>
    <col min="24" max="24" width="17.33203125" style="30" bestFit="1" customWidth="1"/>
    <col min="25" max="25" width="15.5" style="30" bestFit="1" customWidth="1"/>
    <col min="26" max="26" width="45.6640625" style="16" hidden="1" customWidth="1"/>
    <col min="27" max="27" width="21.1640625" style="30" bestFit="1" customWidth="1"/>
    <col min="28" max="28" width="26" style="16" hidden="1" customWidth="1"/>
    <col min="29" max="29" width="9" style="29" bestFit="1" customWidth="1"/>
    <col min="30" max="255" width="8.83203125" customWidth="1"/>
  </cols>
  <sheetData>
    <row r="1" spans="1:29" ht="14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477</v>
      </c>
      <c r="L1" s="1" t="s">
        <v>478</v>
      </c>
      <c r="M1" s="1" t="s">
        <v>10</v>
      </c>
      <c r="N1" s="1" t="s">
        <v>11</v>
      </c>
      <c r="O1" t="s">
        <v>466</v>
      </c>
      <c r="P1" t="s">
        <v>467</v>
      </c>
      <c r="Q1" t="s">
        <v>468</v>
      </c>
      <c r="R1" s="18" t="s">
        <v>479</v>
      </c>
      <c r="S1" s="17" t="s">
        <v>480</v>
      </c>
      <c r="T1" s="24" t="s">
        <v>484</v>
      </c>
      <c r="U1" s="28" t="s">
        <v>486</v>
      </c>
      <c r="V1" s="14" t="s">
        <v>483</v>
      </c>
      <c r="W1" s="28" t="s">
        <v>487</v>
      </c>
      <c r="X1" s="28" t="s">
        <v>488</v>
      </c>
      <c r="Y1" s="28" t="s">
        <v>489</v>
      </c>
      <c r="Z1" s="19" t="s">
        <v>481</v>
      </c>
      <c r="AA1" s="28" t="s">
        <v>490</v>
      </c>
      <c r="AB1" s="21" t="s">
        <v>482</v>
      </c>
      <c r="AC1" s="29" t="s">
        <v>485</v>
      </c>
    </row>
    <row r="2" spans="1:29" hidden="1">
      <c r="A2" s="2">
        <v>154</v>
      </c>
      <c r="B2" s="3">
        <v>11100</v>
      </c>
      <c r="C2" s="3" t="s">
        <v>463</v>
      </c>
      <c r="D2" s="3" t="s">
        <v>13</v>
      </c>
      <c r="E2" s="3">
        <v>21</v>
      </c>
      <c r="F2" s="3">
        <v>310000</v>
      </c>
      <c r="G2" s="3">
        <v>310110</v>
      </c>
      <c r="H2" s="3" t="s">
        <v>14</v>
      </c>
      <c r="I2" s="3" t="s">
        <v>14</v>
      </c>
      <c r="J2" s="3" t="s">
        <v>464</v>
      </c>
      <c r="K2" s="3">
        <v>121.504912</v>
      </c>
      <c r="L2" s="3">
        <v>31.310654</v>
      </c>
      <c r="M2" s="3" t="s">
        <v>465</v>
      </c>
      <c r="N2" s="3" t="s">
        <v>17</v>
      </c>
      <c r="R2" s="16">
        <v>0</v>
      </c>
      <c r="S2" s="16" t="e">
        <f t="shared" ref="S2" si="0">LN(R2+1)/LN($R$154+1)*10</f>
        <v>#DIV/0!</v>
      </c>
      <c r="T2" s="16" t="e">
        <f t="shared" ref="T2" si="1">(P2*4+Q2*1)/(P2+Q2)</f>
        <v>#DIV/0!</v>
      </c>
      <c r="U2" s="23">
        <v>0</v>
      </c>
      <c r="V2" s="15"/>
      <c r="W2" s="15" t="e">
        <f t="shared" ref="W2" si="2">10*T2/4</f>
        <v>#DIV/0!</v>
      </c>
      <c r="X2" s="22">
        <v>0.85106382978723405</v>
      </c>
      <c r="Y2" s="15"/>
      <c r="Z2" s="16">
        <v>1.2433959502199999E-4</v>
      </c>
      <c r="AA2" s="20">
        <v>0</v>
      </c>
      <c r="AB2" s="16">
        <v>0</v>
      </c>
      <c r="AC2"/>
    </row>
    <row r="3" spans="1:29">
      <c r="A3" s="26">
        <v>109</v>
      </c>
      <c r="B3" s="3">
        <v>11100</v>
      </c>
      <c r="C3" s="3" t="s">
        <v>337</v>
      </c>
      <c r="D3" s="3" t="s">
        <v>13</v>
      </c>
      <c r="E3" s="3">
        <v>21</v>
      </c>
      <c r="F3" s="3">
        <v>310000</v>
      </c>
      <c r="G3" s="3">
        <v>310110</v>
      </c>
      <c r="H3" s="3" t="s">
        <v>14</v>
      </c>
      <c r="I3" s="3" t="s">
        <v>14</v>
      </c>
      <c r="J3" s="33" t="s">
        <v>491</v>
      </c>
      <c r="K3" s="3">
        <v>121.54536400000001</v>
      </c>
      <c r="L3" s="3">
        <v>31.276875</v>
      </c>
      <c r="M3" s="3" t="s">
        <v>338</v>
      </c>
      <c r="N3" s="3" t="s">
        <v>17</v>
      </c>
      <c r="O3" s="12">
        <v>1.55</v>
      </c>
      <c r="P3" s="13">
        <v>8</v>
      </c>
      <c r="Q3" s="13">
        <v>0</v>
      </c>
      <c r="R3" s="16">
        <v>35.762474789300001</v>
      </c>
      <c r="S3" s="16" t="e">
        <f t="shared" ref="S3:S34" si="3">LN(R3+1)/LN($R$154+1)*10</f>
        <v>#DIV/0!</v>
      </c>
      <c r="T3" s="16">
        <f t="shared" ref="T3:T34" si="4">(P3*4+Q3*1)/(P3+Q3)</f>
        <v>4</v>
      </c>
      <c r="U3" s="30">
        <v>7.7363392734064194</v>
      </c>
      <c r="V3" s="15">
        <v>7.7363392734064194</v>
      </c>
      <c r="W3" s="30">
        <f t="shared" ref="W3:W34" si="5">10*T3/4</f>
        <v>10</v>
      </c>
      <c r="X3" s="31">
        <v>5.7210401891252998</v>
      </c>
      <c r="Y3" s="30">
        <f t="shared" ref="Y3:Y27" si="6">10*(2.6-O3)/(2.6-1)</f>
        <v>6.5625</v>
      </c>
      <c r="Z3" s="16">
        <v>5.5262042231800001E-5</v>
      </c>
      <c r="AA3" s="30">
        <v>0</v>
      </c>
      <c r="AB3" s="16">
        <v>0</v>
      </c>
      <c r="AC3" s="29">
        <f>U3+W3+X3+Y3+AA3</f>
        <v>30.019879462531719</v>
      </c>
    </row>
    <row r="4" spans="1:29" ht="14">
      <c r="A4" s="26">
        <v>139</v>
      </c>
      <c r="B4" s="3">
        <v>11100</v>
      </c>
      <c r="C4" s="3" t="s">
        <v>420</v>
      </c>
      <c r="D4" s="3" t="s">
        <v>13</v>
      </c>
      <c r="E4" s="3">
        <v>21</v>
      </c>
      <c r="F4" s="3">
        <v>310000</v>
      </c>
      <c r="G4" s="3">
        <v>310110</v>
      </c>
      <c r="H4" s="3" t="s">
        <v>14</v>
      </c>
      <c r="I4" s="3" t="s">
        <v>14</v>
      </c>
      <c r="J4" s="34" t="s">
        <v>492</v>
      </c>
      <c r="K4" s="3">
        <v>121.53511</v>
      </c>
      <c r="L4" s="3">
        <v>31.262022999999999</v>
      </c>
      <c r="M4" s="3" t="s">
        <v>421</v>
      </c>
      <c r="N4" s="3" t="s">
        <v>17</v>
      </c>
      <c r="O4" s="12">
        <v>2</v>
      </c>
      <c r="P4" s="13">
        <v>1</v>
      </c>
      <c r="Q4" s="13">
        <v>0</v>
      </c>
      <c r="R4" s="16">
        <v>8.5963928662499995</v>
      </c>
      <c r="S4" s="16" t="e">
        <f t="shared" si="3"/>
        <v>#DIV/0!</v>
      </c>
      <c r="T4" s="16">
        <f t="shared" si="4"/>
        <v>4</v>
      </c>
      <c r="U4" s="30">
        <v>4.8536462469974868</v>
      </c>
      <c r="V4" s="15">
        <v>4.8536462469974868</v>
      </c>
      <c r="W4" s="30">
        <f t="shared" si="5"/>
        <v>10</v>
      </c>
      <c r="X4" s="31">
        <v>10</v>
      </c>
      <c r="Y4" s="30">
        <f t="shared" si="6"/>
        <v>3.7500000000000004</v>
      </c>
      <c r="Z4" s="16">
        <v>3.31572253391E-4</v>
      </c>
      <c r="AA4" s="30">
        <v>0</v>
      </c>
      <c r="AB4" s="16">
        <v>0</v>
      </c>
      <c r="AC4" s="29">
        <f t="shared" ref="AC3:AC27" si="7">U4+W4+X4+Y4+AA4</f>
        <v>28.603646246997485</v>
      </c>
    </row>
    <row r="5" spans="1:29">
      <c r="A5" s="26">
        <v>59</v>
      </c>
      <c r="B5" s="3">
        <v>11100</v>
      </c>
      <c r="C5" s="3" t="s">
        <v>189</v>
      </c>
      <c r="D5" s="3" t="s">
        <v>13</v>
      </c>
      <c r="E5" s="3">
        <v>21</v>
      </c>
      <c r="F5" s="3">
        <v>310000</v>
      </c>
      <c r="G5" s="3">
        <v>310110</v>
      </c>
      <c r="H5" s="3" t="s">
        <v>14</v>
      </c>
      <c r="I5" s="3" t="s">
        <v>14</v>
      </c>
      <c r="J5" s="3" t="s">
        <v>190</v>
      </c>
      <c r="K5" s="3">
        <v>121.51575699999999</v>
      </c>
      <c r="L5" s="3">
        <v>31.276097</v>
      </c>
      <c r="M5" s="3" t="s">
        <v>191</v>
      </c>
      <c r="N5" s="3" t="s">
        <v>17</v>
      </c>
      <c r="O5" s="12">
        <v>1.45</v>
      </c>
      <c r="P5" s="13">
        <v>0</v>
      </c>
      <c r="Q5" s="13">
        <v>3</v>
      </c>
      <c r="R5" s="16">
        <v>7.5754302614200002</v>
      </c>
      <c r="S5" s="16" t="e">
        <f t="shared" si="3"/>
        <v>#DIV/0!</v>
      </c>
      <c r="T5" s="16">
        <f t="shared" si="4"/>
        <v>1</v>
      </c>
      <c r="U5" s="30">
        <v>4.6122157667324331</v>
      </c>
      <c r="V5" s="15">
        <v>4.6122157667324331</v>
      </c>
      <c r="W5" s="30">
        <f t="shared" si="5"/>
        <v>2.5</v>
      </c>
      <c r="X5" s="31">
        <v>3.6406619385342793</v>
      </c>
      <c r="Y5" s="30">
        <f t="shared" si="6"/>
        <v>7.1875000000000009</v>
      </c>
      <c r="Z5" s="16">
        <v>50.251827261000003</v>
      </c>
      <c r="AA5" s="30">
        <f>Z5/57.2007826082*10</f>
        <v>8.7851642879089162</v>
      </c>
      <c r="AB5" s="16">
        <v>8.7851642879089162</v>
      </c>
      <c r="AC5" s="29">
        <f t="shared" si="7"/>
        <v>26.725541993175629</v>
      </c>
    </row>
    <row r="6" spans="1:29" ht="14">
      <c r="A6" s="26">
        <v>137</v>
      </c>
      <c r="B6" s="3">
        <v>11100</v>
      </c>
      <c r="C6" s="3" t="s">
        <v>415</v>
      </c>
      <c r="D6" s="3" t="s">
        <v>13</v>
      </c>
      <c r="E6" s="3">
        <v>21</v>
      </c>
      <c r="F6" s="3">
        <v>310000</v>
      </c>
      <c r="G6" s="3">
        <v>310110</v>
      </c>
      <c r="H6" s="3" t="s">
        <v>14</v>
      </c>
      <c r="I6" s="3" t="s">
        <v>14</v>
      </c>
      <c r="J6" s="32" t="s">
        <v>493</v>
      </c>
      <c r="K6" s="3">
        <v>121.55931699999999</v>
      </c>
      <c r="L6" s="3">
        <v>31.287230999999998</v>
      </c>
      <c r="M6" s="3" t="s">
        <v>416</v>
      </c>
      <c r="N6" s="3" t="s">
        <v>17</v>
      </c>
      <c r="O6" s="12">
        <v>1.55</v>
      </c>
      <c r="P6" s="13">
        <v>6</v>
      </c>
      <c r="Q6" s="13">
        <v>0</v>
      </c>
      <c r="R6" s="16">
        <v>14.0551766297</v>
      </c>
      <c r="S6" s="16" t="e">
        <f t="shared" si="3"/>
        <v>#DIV/0!</v>
      </c>
      <c r="T6" s="16">
        <f t="shared" si="4"/>
        <v>4</v>
      </c>
      <c r="U6" s="30">
        <v>5.8202055362901861</v>
      </c>
      <c r="V6" s="15">
        <v>5.8202055362901861</v>
      </c>
      <c r="W6" s="30">
        <f t="shared" si="5"/>
        <v>10</v>
      </c>
      <c r="X6" s="31">
        <v>3.8534278959810875</v>
      </c>
      <c r="Y6" s="30">
        <f t="shared" si="6"/>
        <v>6.5625</v>
      </c>
      <c r="Z6" s="16">
        <v>3.7301878506500001E-4</v>
      </c>
      <c r="AA6" s="30">
        <v>0</v>
      </c>
      <c r="AB6" s="16">
        <v>0</v>
      </c>
      <c r="AC6" s="29">
        <f t="shared" si="7"/>
        <v>26.236133432271274</v>
      </c>
    </row>
    <row r="7" spans="1:29">
      <c r="A7" s="26">
        <v>133</v>
      </c>
      <c r="B7" s="3">
        <v>11100</v>
      </c>
      <c r="C7" s="3" t="s">
        <v>299</v>
      </c>
      <c r="D7" s="3" t="s">
        <v>13</v>
      </c>
      <c r="E7" s="3">
        <v>21</v>
      </c>
      <c r="F7" s="3">
        <v>310000</v>
      </c>
      <c r="G7" s="3">
        <v>310110</v>
      </c>
      <c r="H7" s="3" t="s">
        <v>14</v>
      </c>
      <c r="I7" s="3" t="s">
        <v>14</v>
      </c>
      <c r="J7" s="3" t="s">
        <v>404</v>
      </c>
      <c r="K7" s="3">
        <v>121.49760000000001</v>
      </c>
      <c r="L7" s="3">
        <v>31.304107999999999</v>
      </c>
      <c r="M7" s="3" t="s">
        <v>405</v>
      </c>
      <c r="N7" s="3" t="s">
        <v>17</v>
      </c>
      <c r="O7" s="12">
        <v>1.45</v>
      </c>
      <c r="P7" s="13">
        <v>5</v>
      </c>
      <c r="Q7" s="13">
        <v>0</v>
      </c>
      <c r="R7" s="16">
        <v>11.640412827600001</v>
      </c>
      <c r="S7" s="16" t="e">
        <f t="shared" si="3"/>
        <v>#DIV/0!</v>
      </c>
      <c r="T7" s="16">
        <f t="shared" si="4"/>
        <v>4</v>
      </c>
      <c r="U7" s="30">
        <v>5.4449808881404866</v>
      </c>
      <c r="V7" s="15">
        <v>5.4449808881404866</v>
      </c>
      <c r="W7" s="30">
        <f t="shared" si="5"/>
        <v>10</v>
      </c>
      <c r="X7" s="31">
        <v>3.4988179669030735</v>
      </c>
      <c r="Y7" s="30">
        <f t="shared" si="6"/>
        <v>7.1875000000000009</v>
      </c>
      <c r="Z7" s="16">
        <v>8.2893063347799995E-5</v>
      </c>
      <c r="AA7" s="30">
        <v>0</v>
      </c>
      <c r="AB7" s="16">
        <v>0</v>
      </c>
      <c r="AC7" s="29">
        <f t="shared" si="7"/>
        <v>26.131298855043561</v>
      </c>
    </row>
    <row r="8" spans="1:29">
      <c r="A8" s="26">
        <v>61</v>
      </c>
      <c r="B8" s="3">
        <v>11100</v>
      </c>
      <c r="C8" s="3" t="s">
        <v>195</v>
      </c>
      <c r="D8" s="3" t="s">
        <v>13</v>
      </c>
      <c r="E8" s="3">
        <v>21</v>
      </c>
      <c r="F8" s="3">
        <v>310000</v>
      </c>
      <c r="G8" s="3">
        <v>310110</v>
      </c>
      <c r="H8" s="3" t="s">
        <v>14</v>
      </c>
      <c r="I8" s="3" t="s">
        <v>14</v>
      </c>
      <c r="J8" s="3" t="s">
        <v>196</v>
      </c>
      <c r="K8" s="3">
        <v>121.52744</v>
      </c>
      <c r="L8" s="3">
        <v>31.260819000000001</v>
      </c>
      <c r="M8" s="3" t="s">
        <v>197</v>
      </c>
      <c r="N8" s="3" t="s">
        <v>17</v>
      </c>
      <c r="O8" s="12">
        <v>1.9</v>
      </c>
      <c r="P8" s="13">
        <v>1</v>
      </c>
      <c r="Q8" s="13">
        <v>6</v>
      </c>
      <c r="R8" s="16">
        <v>8.8104689094699999</v>
      </c>
      <c r="S8" s="16" t="e">
        <f t="shared" si="3"/>
        <v>#DIV/0!</v>
      </c>
      <c r="T8" s="16">
        <f t="shared" si="4"/>
        <v>1.4285714285714286</v>
      </c>
      <c r="U8" s="30">
        <v>4.9009999059970237</v>
      </c>
      <c r="V8" s="15">
        <v>4.9009999059970237</v>
      </c>
      <c r="W8" s="30">
        <f t="shared" si="5"/>
        <v>3.5714285714285716</v>
      </c>
      <c r="X8" s="31">
        <v>3.333333333333333</v>
      </c>
      <c r="Y8" s="30">
        <f t="shared" si="6"/>
        <v>4.3750000000000009</v>
      </c>
      <c r="Z8" s="16">
        <v>50.251827261000003</v>
      </c>
      <c r="AA8" s="30">
        <f t="shared" ref="AA8:AA13" si="8">Z8/57.2007826082*10</f>
        <v>8.7851642879089162</v>
      </c>
      <c r="AB8" s="16">
        <v>8.7851642879089162</v>
      </c>
      <c r="AC8" s="29">
        <f t="shared" si="7"/>
        <v>24.965926098667843</v>
      </c>
    </row>
    <row r="9" spans="1:29">
      <c r="A9" s="26">
        <v>69</v>
      </c>
      <c r="B9" s="3">
        <v>11100</v>
      </c>
      <c r="C9" s="3" t="s">
        <v>219</v>
      </c>
      <c r="D9" s="3" t="s">
        <v>13</v>
      </c>
      <c r="E9" s="3">
        <v>21</v>
      </c>
      <c r="F9" s="3">
        <v>310000</v>
      </c>
      <c r="G9" s="3">
        <v>310110</v>
      </c>
      <c r="H9" s="3" t="s">
        <v>14</v>
      </c>
      <c r="I9" s="3" t="s">
        <v>14</v>
      </c>
      <c r="J9" s="3" t="s">
        <v>220</v>
      </c>
      <c r="K9" s="3">
        <v>121.532386</v>
      </c>
      <c r="L9" s="3">
        <v>31.262737999999999</v>
      </c>
      <c r="M9" s="3" t="s">
        <v>221</v>
      </c>
      <c r="N9" s="3" t="s">
        <v>17</v>
      </c>
      <c r="O9" s="12">
        <v>2.2599999999999998</v>
      </c>
      <c r="P9" s="13">
        <v>0</v>
      </c>
      <c r="Q9" s="13">
        <v>3</v>
      </c>
      <c r="R9" s="16">
        <v>2.9851079885899998</v>
      </c>
      <c r="S9" s="16" t="e">
        <f t="shared" si="3"/>
        <v>#DIV/0!</v>
      </c>
      <c r="T9" s="16">
        <f t="shared" si="4"/>
        <v>1</v>
      </c>
      <c r="U9" s="30">
        <v>2.9674167747186289</v>
      </c>
      <c r="V9" s="15">
        <v>2.9674167747186289</v>
      </c>
      <c r="W9" s="30">
        <f t="shared" si="5"/>
        <v>2.5</v>
      </c>
      <c r="X9" s="31">
        <v>7.3049645390070932</v>
      </c>
      <c r="Y9" s="30">
        <f t="shared" si="6"/>
        <v>2.1250000000000018</v>
      </c>
      <c r="Z9" s="16">
        <v>57.200782608200001</v>
      </c>
      <c r="AA9" s="30">
        <f t="shared" si="8"/>
        <v>10</v>
      </c>
      <c r="AB9" s="16">
        <v>10</v>
      </c>
      <c r="AC9" s="29">
        <f t="shared" si="7"/>
        <v>24.897381313725724</v>
      </c>
    </row>
    <row r="10" spans="1:29">
      <c r="A10" s="26">
        <v>87</v>
      </c>
      <c r="B10" s="3">
        <v>11100</v>
      </c>
      <c r="C10" s="3" t="s">
        <v>272</v>
      </c>
      <c r="D10" s="3" t="s">
        <v>13</v>
      </c>
      <c r="E10" s="3">
        <v>21</v>
      </c>
      <c r="F10" s="3">
        <v>310000</v>
      </c>
      <c r="G10" s="3">
        <v>310110</v>
      </c>
      <c r="H10" s="3" t="s">
        <v>14</v>
      </c>
      <c r="I10" s="3" t="s">
        <v>14</v>
      </c>
      <c r="J10" s="3" t="s">
        <v>273</v>
      </c>
      <c r="K10" s="3">
        <v>121.532757</v>
      </c>
      <c r="L10" s="3">
        <v>31.272431000000001</v>
      </c>
      <c r="M10" s="3" t="s">
        <v>274</v>
      </c>
      <c r="N10" s="3" t="s">
        <v>17</v>
      </c>
      <c r="O10" s="12">
        <v>1.45</v>
      </c>
      <c r="P10" s="13">
        <v>5</v>
      </c>
      <c r="Q10" s="13">
        <v>0</v>
      </c>
      <c r="R10" s="16">
        <v>3.9416254171</v>
      </c>
      <c r="S10" s="16" t="e">
        <f t="shared" si="3"/>
        <v>#DIV/0!</v>
      </c>
      <c r="T10" s="16">
        <f t="shared" si="4"/>
        <v>4</v>
      </c>
      <c r="U10" s="30">
        <v>3.4291529975412995</v>
      </c>
      <c r="V10" s="15">
        <v>3.4291529975412995</v>
      </c>
      <c r="W10" s="30">
        <f t="shared" si="5"/>
        <v>10</v>
      </c>
      <c r="X10" s="31">
        <v>2.7186761229314422</v>
      </c>
      <c r="Y10" s="30">
        <f t="shared" si="6"/>
        <v>7.1875000000000009</v>
      </c>
      <c r="Z10" s="16">
        <v>7.6381700195300004</v>
      </c>
      <c r="AA10" s="30">
        <f t="shared" si="8"/>
        <v>1.3353261391278646</v>
      </c>
      <c r="AB10" s="16">
        <v>1.3353261391278646</v>
      </c>
      <c r="AC10" s="29">
        <f t="shared" si="7"/>
        <v>24.670655259600608</v>
      </c>
    </row>
    <row r="11" spans="1:29">
      <c r="A11" s="26">
        <v>105</v>
      </c>
      <c r="B11" s="3">
        <v>11100</v>
      </c>
      <c r="C11" s="3" t="s">
        <v>325</v>
      </c>
      <c r="D11" s="3" t="s">
        <v>13</v>
      </c>
      <c r="E11" s="3">
        <v>21</v>
      </c>
      <c r="F11" s="3">
        <v>310000</v>
      </c>
      <c r="G11" s="3">
        <v>310110</v>
      </c>
      <c r="H11" s="3" t="s">
        <v>14</v>
      </c>
      <c r="I11" s="3" t="s">
        <v>14</v>
      </c>
      <c r="J11" s="3" t="s">
        <v>326</v>
      </c>
      <c r="K11" s="3">
        <v>121.544725</v>
      </c>
      <c r="L11" s="3">
        <v>31.275186000000001</v>
      </c>
      <c r="M11" s="3" t="s">
        <v>327</v>
      </c>
      <c r="N11" s="3" t="s">
        <v>17</v>
      </c>
      <c r="O11" s="12">
        <v>2</v>
      </c>
      <c r="P11" s="13">
        <v>0</v>
      </c>
      <c r="Q11" s="13">
        <v>6</v>
      </c>
      <c r="R11" s="16">
        <v>56.251618034000003</v>
      </c>
      <c r="S11" s="16" t="e">
        <f t="shared" si="3"/>
        <v>#DIV/0!</v>
      </c>
      <c r="T11" s="16">
        <f t="shared" si="4"/>
        <v>1</v>
      </c>
      <c r="U11" s="30">
        <v>8.6871095870106068</v>
      </c>
      <c r="V11" s="15">
        <v>8.6871095870106068</v>
      </c>
      <c r="W11" s="30">
        <f t="shared" si="5"/>
        <v>2.5</v>
      </c>
      <c r="X11" s="31">
        <v>6.0283687943262407</v>
      </c>
      <c r="Y11" s="30">
        <f t="shared" si="6"/>
        <v>3.7500000000000004</v>
      </c>
      <c r="Z11" s="16">
        <v>19.607574221299998</v>
      </c>
      <c r="AA11" s="30">
        <f t="shared" si="8"/>
        <v>3.4278506914150437</v>
      </c>
      <c r="AB11" s="16">
        <v>3.4278506914150437</v>
      </c>
      <c r="AC11" s="29">
        <f t="shared" si="7"/>
        <v>24.393329072751889</v>
      </c>
    </row>
    <row r="12" spans="1:29">
      <c r="A12" s="26">
        <v>22</v>
      </c>
      <c r="B12" s="3">
        <v>11100</v>
      </c>
      <c r="C12" s="3" t="s">
        <v>81</v>
      </c>
      <c r="D12" s="3" t="s">
        <v>13</v>
      </c>
      <c r="E12" s="3">
        <v>21</v>
      </c>
      <c r="F12" s="3">
        <v>310000</v>
      </c>
      <c r="G12" s="3">
        <v>310110</v>
      </c>
      <c r="H12" s="3" t="s">
        <v>14</v>
      </c>
      <c r="I12" s="3" t="s">
        <v>14</v>
      </c>
      <c r="J12" s="3" t="s">
        <v>82</v>
      </c>
      <c r="K12" s="3">
        <v>121.508875</v>
      </c>
      <c r="L12" s="3">
        <v>31.305751000000001</v>
      </c>
      <c r="M12" s="3" t="s">
        <v>83</v>
      </c>
      <c r="N12" s="3" t="s">
        <v>17</v>
      </c>
      <c r="O12" s="12">
        <v>1.48</v>
      </c>
      <c r="P12" s="13">
        <v>4</v>
      </c>
      <c r="Q12" s="13">
        <v>0</v>
      </c>
      <c r="R12" s="16">
        <v>2.3416699061199999</v>
      </c>
      <c r="S12" s="16" t="e">
        <f t="shared" si="3"/>
        <v>#DIV/0!</v>
      </c>
      <c r="T12" s="16">
        <f t="shared" si="4"/>
        <v>4</v>
      </c>
      <c r="U12" s="30">
        <v>2.5894643527184686</v>
      </c>
      <c r="V12" s="15">
        <v>2.5894643527184686</v>
      </c>
      <c r="W12" s="30">
        <f t="shared" si="5"/>
        <v>10</v>
      </c>
      <c r="X12" s="31">
        <v>2.3167848699763596</v>
      </c>
      <c r="Y12" s="30">
        <f t="shared" si="6"/>
        <v>7</v>
      </c>
      <c r="Z12" s="16">
        <v>13.740589286000001</v>
      </c>
      <c r="AA12" s="30">
        <f t="shared" si="8"/>
        <v>2.4021680577548992</v>
      </c>
      <c r="AB12" s="16">
        <v>2.4021680577548992</v>
      </c>
      <c r="AC12" s="29">
        <f t="shared" si="7"/>
        <v>24.308417280449728</v>
      </c>
    </row>
    <row r="13" spans="1:29">
      <c r="A13" s="26">
        <v>47</v>
      </c>
      <c r="B13" s="3">
        <v>11100</v>
      </c>
      <c r="C13" s="3" t="s">
        <v>155</v>
      </c>
      <c r="D13" s="3" t="s">
        <v>13</v>
      </c>
      <c r="E13" s="3">
        <v>21</v>
      </c>
      <c r="F13" s="3">
        <v>310000</v>
      </c>
      <c r="G13" s="3">
        <v>310110</v>
      </c>
      <c r="H13" s="3" t="s">
        <v>14</v>
      </c>
      <c r="I13" s="3" t="s">
        <v>14</v>
      </c>
      <c r="J13" s="3" t="s">
        <v>156</v>
      </c>
      <c r="K13" s="3">
        <v>121.509175</v>
      </c>
      <c r="L13" s="3">
        <v>31.294588000000001</v>
      </c>
      <c r="M13" s="3" t="s">
        <v>157</v>
      </c>
      <c r="N13" s="3" t="s">
        <v>17</v>
      </c>
      <c r="O13" s="12">
        <v>1.45</v>
      </c>
      <c r="P13" s="13">
        <v>0</v>
      </c>
      <c r="Q13" s="13">
        <v>5</v>
      </c>
      <c r="R13" s="16">
        <v>9.7547907309199999</v>
      </c>
      <c r="S13" s="16" t="e">
        <f t="shared" si="3"/>
        <v>#DIV/0!</v>
      </c>
      <c r="T13" s="16">
        <f t="shared" si="4"/>
        <v>1</v>
      </c>
      <c r="U13" s="30">
        <v>5.0982487709975306</v>
      </c>
      <c r="V13" s="15">
        <v>5.0982487709975306</v>
      </c>
      <c r="W13" s="30">
        <f t="shared" si="5"/>
        <v>2.5</v>
      </c>
      <c r="X13" s="31">
        <v>2.6004728132387704</v>
      </c>
      <c r="Y13" s="30">
        <f t="shared" si="6"/>
        <v>7.1875000000000009</v>
      </c>
      <c r="Z13" s="16">
        <v>38.374496393999998</v>
      </c>
      <c r="AA13" s="30">
        <f t="shared" si="8"/>
        <v>6.7087362522377161</v>
      </c>
      <c r="AB13" s="16">
        <v>6.7087362522377161</v>
      </c>
      <c r="AC13" s="29">
        <f t="shared" si="7"/>
        <v>24.09495783647402</v>
      </c>
    </row>
    <row r="14" spans="1:29">
      <c r="A14" s="26">
        <v>143</v>
      </c>
      <c r="B14" s="3">
        <v>11100</v>
      </c>
      <c r="C14" s="3" t="s">
        <v>353</v>
      </c>
      <c r="D14" s="3" t="s">
        <v>13</v>
      </c>
      <c r="E14" s="3">
        <v>21</v>
      </c>
      <c r="F14" s="3">
        <v>310000</v>
      </c>
      <c r="G14" s="3">
        <v>310110</v>
      </c>
      <c r="H14" s="3" t="s">
        <v>14</v>
      </c>
      <c r="I14" s="3" t="s">
        <v>14</v>
      </c>
      <c r="J14" s="3" t="s">
        <v>431</v>
      </c>
      <c r="K14" s="3">
        <v>121.51689399999999</v>
      </c>
      <c r="L14" s="3">
        <v>31.292352000000001</v>
      </c>
      <c r="M14" s="3" t="s">
        <v>432</v>
      </c>
      <c r="N14" s="3" t="s">
        <v>17</v>
      </c>
      <c r="O14" s="12">
        <v>1.46</v>
      </c>
      <c r="P14" s="13">
        <v>8</v>
      </c>
      <c r="Q14" s="13">
        <v>0</v>
      </c>
      <c r="R14" s="16">
        <v>5.55394122505</v>
      </c>
      <c r="S14" s="16" t="e">
        <f t="shared" si="3"/>
        <v>#DIV/0!</v>
      </c>
      <c r="T14" s="16">
        <f t="shared" si="4"/>
        <v>4</v>
      </c>
      <c r="U14" s="30">
        <v>4.0352124438966239</v>
      </c>
      <c r="V14" s="15">
        <v>4.0352124438966239</v>
      </c>
      <c r="W14" s="30">
        <f t="shared" si="5"/>
        <v>10</v>
      </c>
      <c r="X14" s="31">
        <v>2.4349881796690305</v>
      </c>
      <c r="Y14" s="30">
        <f t="shared" si="6"/>
        <v>7.1250000000000009</v>
      </c>
      <c r="Z14" s="16">
        <v>0</v>
      </c>
      <c r="AA14" s="30">
        <v>0</v>
      </c>
      <c r="AB14" s="16">
        <v>0</v>
      </c>
      <c r="AC14" s="29">
        <f t="shared" si="7"/>
        <v>23.595200623565653</v>
      </c>
    </row>
    <row r="15" spans="1:29">
      <c r="A15" s="26">
        <v>140</v>
      </c>
      <c r="B15" s="3">
        <v>11100</v>
      </c>
      <c r="C15" s="3" t="s">
        <v>422</v>
      </c>
      <c r="D15" s="3" t="s">
        <v>13</v>
      </c>
      <c r="E15" s="3">
        <v>21</v>
      </c>
      <c r="F15" s="3">
        <v>310000</v>
      </c>
      <c r="G15" s="3">
        <v>310110</v>
      </c>
      <c r="H15" s="3" t="s">
        <v>14</v>
      </c>
      <c r="I15" s="3" t="s">
        <v>14</v>
      </c>
      <c r="J15" s="3" t="s">
        <v>423</v>
      </c>
      <c r="K15" s="3">
        <v>121.508448</v>
      </c>
      <c r="L15" s="3">
        <v>31.309342999999998</v>
      </c>
      <c r="M15" s="3" t="s">
        <v>424</v>
      </c>
      <c r="N15" s="3" t="s">
        <v>17</v>
      </c>
      <c r="O15" s="12">
        <v>1.45</v>
      </c>
      <c r="P15" s="13">
        <v>30</v>
      </c>
      <c r="Q15" s="13">
        <v>0</v>
      </c>
      <c r="R15" s="16">
        <v>5.1735168122499999</v>
      </c>
      <c r="S15" s="16" t="e">
        <f t="shared" si="3"/>
        <v>#DIV/0!</v>
      </c>
      <c r="T15" s="16">
        <f t="shared" si="4"/>
        <v>4</v>
      </c>
      <c r="U15" s="30">
        <v>3.9068673535211547</v>
      </c>
      <c r="V15" s="15">
        <v>3.9068673535211547</v>
      </c>
      <c r="W15" s="30">
        <f t="shared" si="5"/>
        <v>10</v>
      </c>
      <c r="X15" s="31">
        <v>1.1583924349881798</v>
      </c>
      <c r="Y15" s="30">
        <f t="shared" si="6"/>
        <v>7.1875000000000009</v>
      </c>
      <c r="Z15" s="16">
        <v>4.97358380087E-4</v>
      </c>
      <c r="AA15" s="30">
        <v>0</v>
      </c>
      <c r="AB15" s="16">
        <v>0</v>
      </c>
      <c r="AC15" s="29">
        <f t="shared" si="7"/>
        <v>22.252759788509334</v>
      </c>
    </row>
    <row r="16" spans="1:29">
      <c r="A16" s="26">
        <v>0</v>
      </c>
      <c r="B16" s="3">
        <v>11100</v>
      </c>
      <c r="C16" s="3" t="s">
        <v>12</v>
      </c>
      <c r="D16" s="3" t="s">
        <v>13</v>
      </c>
      <c r="E16" s="3">
        <v>21</v>
      </c>
      <c r="F16" s="3">
        <v>310000</v>
      </c>
      <c r="G16" s="3">
        <v>310110</v>
      </c>
      <c r="H16" s="3" t="s">
        <v>14</v>
      </c>
      <c r="I16" s="3" t="s">
        <v>14</v>
      </c>
      <c r="J16" s="3" t="s">
        <v>15</v>
      </c>
      <c r="K16" s="3">
        <v>121.539361</v>
      </c>
      <c r="L16" s="3">
        <v>31.332515000000001</v>
      </c>
      <c r="M16" s="3" t="s">
        <v>16</v>
      </c>
      <c r="N16" s="3" t="s">
        <v>17</v>
      </c>
      <c r="O16" s="12">
        <v>1.4</v>
      </c>
      <c r="P16" s="13">
        <v>14</v>
      </c>
      <c r="Q16" s="13">
        <v>12</v>
      </c>
      <c r="R16" s="16">
        <v>15.5997909777</v>
      </c>
      <c r="S16" s="16" t="e">
        <f t="shared" si="3"/>
        <v>#DIV/0!</v>
      </c>
      <c r="T16" s="16">
        <f t="shared" si="4"/>
        <v>2.6153846153846154</v>
      </c>
      <c r="U16" s="30">
        <v>6.0298321408479758</v>
      </c>
      <c r="V16" s="15">
        <v>6.0298321408479758</v>
      </c>
      <c r="W16" s="30">
        <f t="shared" si="5"/>
        <v>6.5384615384615383</v>
      </c>
      <c r="X16" s="31">
        <v>1.7494089834515367</v>
      </c>
      <c r="Y16" s="30">
        <f t="shared" si="6"/>
        <v>7.5000000000000009</v>
      </c>
      <c r="Z16" s="16">
        <v>1.9095839514099999</v>
      </c>
      <c r="AA16" s="30">
        <f>Z16/57.2007826082*10</f>
        <v>0.33383878057924543</v>
      </c>
      <c r="AB16" s="16">
        <v>0.33383878057924543</v>
      </c>
      <c r="AC16" s="29">
        <f t="shared" si="7"/>
        <v>22.151541443340296</v>
      </c>
    </row>
    <row r="17" spans="1:29">
      <c r="A17" s="26">
        <v>48</v>
      </c>
      <c r="B17" s="3">
        <v>11100</v>
      </c>
      <c r="C17" s="3" t="s">
        <v>158</v>
      </c>
      <c r="D17" s="3" t="s">
        <v>13</v>
      </c>
      <c r="E17" s="3">
        <v>21</v>
      </c>
      <c r="F17" s="3">
        <v>310000</v>
      </c>
      <c r="G17" s="3">
        <v>310110</v>
      </c>
      <c r="H17" s="3" t="s">
        <v>14</v>
      </c>
      <c r="I17" s="3" t="s">
        <v>14</v>
      </c>
      <c r="J17" s="3" t="s">
        <v>159</v>
      </c>
      <c r="K17" s="3">
        <v>121.540216</v>
      </c>
      <c r="L17" s="3">
        <v>31.331719</v>
      </c>
      <c r="M17" s="3" t="s">
        <v>160</v>
      </c>
      <c r="N17" s="3" t="s">
        <v>17</v>
      </c>
      <c r="O17" s="12">
        <v>1.4</v>
      </c>
      <c r="P17" s="13">
        <v>0</v>
      </c>
      <c r="Q17" s="13">
        <v>2</v>
      </c>
      <c r="R17" s="16">
        <v>1.4120987714</v>
      </c>
      <c r="S17" s="16" t="e">
        <f t="shared" si="3"/>
        <v>#DIV/0!</v>
      </c>
      <c r="T17" s="16">
        <f t="shared" si="4"/>
        <v>1</v>
      </c>
      <c r="U17" s="30">
        <v>1.8898231608060616</v>
      </c>
      <c r="V17" s="15">
        <v>1.8898231608060616</v>
      </c>
      <c r="W17" s="30">
        <f t="shared" si="5"/>
        <v>2.5</v>
      </c>
      <c r="X17" s="31">
        <v>3.5460992907801421</v>
      </c>
      <c r="Y17" s="30">
        <f t="shared" si="6"/>
        <v>7.5000000000000009</v>
      </c>
      <c r="Z17" s="16">
        <v>38.374496393999998</v>
      </c>
      <c r="AA17" s="30">
        <f>Z17/57.2007826082*10</f>
        <v>6.7087362522377161</v>
      </c>
      <c r="AB17" s="16">
        <v>6.7087362522377161</v>
      </c>
      <c r="AC17" s="29">
        <f t="shared" si="7"/>
        <v>22.144658703823922</v>
      </c>
    </row>
    <row r="18" spans="1:29">
      <c r="A18" s="26">
        <v>124</v>
      </c>
      <c r="B18" s="3">
        <v>11100</v>
      </c>
      <c r="C18" s="3" t="s">
        <v>380</v>
      </c>
      <c r="D18" s="3" t="s">
        <v>13</v>
      </c>
      <c r="E18" s="3">
        <v>21</v>
      </c>
      <c r="F18" s="3">
        <v>310000</v>
      </c>
      <c r="G18" s="3">
        <v>310110</v>
      </c>
      <c r="H18" s="3" t="s">
        <v>14</v>
      </c>
      <c r="I18" s="3" t="s">
        <v>14</v>
      </c>
      <c r="J18" s="3" t="s">
        <v>381</v>
      </c>
      <c r="K18" s="3">
        <v>121.53760200000001</v>
      </c>
      <c r="L18" s="3">
        <v>31.281385</v>
      </c>
      <c r="M18" s="3" t="s">
        <v>382</v>
      </c>
      <c r="N18" s="3" t="s">
        <v>17</v>
      </c>
      <c r="O18" s="12">
        <v>1.5</v>
      </c>
      <c r="P18" s="13">
        <v>34</v>
      </c>
      <c r="Q18" s="13">
        <v>0</v>
      </c>
      <c r="R18" s="16">
        <v>2.2551499403799999</v>
      </c>
      <c r="S18" s="16" t="e">
        <f t="shared" si="3"/>
        <v>#DIV/0!</v>
      </c>
      <c r="T18" s="16">
        <f t="shared" si="4"/>
        <v>4</v>
      </c>
      <c r="U18" s="30">
        <v>2.5331615793407507</v>
      </c>
      <c r="V18" s="15">
        <v>2.5331615793407507</v>
      </c>
      <c r="W18" s="30">
        <f t="shared" si="5"/>
        <v>10</v>
      </c>
      <c r="X18" s="31">
        <v>2.4349881796690305</v>
      </c>
      <c r="Y18" s="30">
        <f t="shared" si="6"/>
        <v>6.875</v>
      </c>
      <c r="Z18" s="16">
        <v>4.97358380087E-4</v>
      </c>
      <c r="AA18" s="30">
        <v>0</v>
      </c>
      <c r="AB18" s="16">
        <v>0</v>
      </c>
      <c r="AC18" s="29">
        <f t="shared" si="7"/>
        <v>21.843149759009783</v>
      </c>
    </row>
    <row r="19" spans="1:29">
      <c r="A19" s="26">
        <v>18</v>
      </c>
      <c r="B19" s="3">
        <v>11100</v>
      </c>
      <c r="C19" s="3" t="s">
        <v>69</v>
      </c>
      <c r="D19" s="3" t="s">
        <v>13</v>
      </c>
      <c r="E19" s="3">
        <v>21</v>
      </c>
      <c r="F19" s="3">
        <v>310000</v>
      </c>
      <c r="G19" s="3">
        <v>310110</v>
      </c>
      <c r="H19" s="3" t="s">
        <v>14</v>
      </c>
      <c r="I19" s="3" t="s">
        <v>14</v>
      </c>
      <c r="J19" s="3" t="s">
        <v>70</v>
      </c>
      <c r="K19" s="3">
        <v>121.532982</v>
      </c>
      <c r="L19" s="3">
        <v>31.266845</v>
      </c>
      <c r="M19" s="3" t="s">
        <v>71</v>
      </c>
      <c r="N19" s="3" t="s">
        <v>17</v>
      </c>
      <c r="O19" s="12">
        <v>1</v>
      </c>
      <c r="P19" s="13">
        <v>0</v>
      </c>
      <c r="Q19" s="13">
        <v>6</v>
      </c>
      <c r="R19" s="16">
        <v>3.2456558632100001</v>
      </c>
      <c r="S19" s="16" t="e">
        <f t="shared" si="3"/>
        <v>#DIV/0!</v>
      </c>
      <c r="T19" s="16">
        <f t="shared" si="4"/>
        <v>1</v>
      </c>
      <c r="U19" s="30">
        <v>3.1033468913373508</v>
      </c>
      <c r="V19" s="15">
        <v>3.1033468913373508</v>
      </c>
      <c r="W19" s="30">
        <f t="shared" si="5"/>
        <v>2.5</v>
      </c>
      <c r="X19" s="31">
        <v>5.3427895981087472</v>
      </c>
      <c r="Y19" s="30">
        <f t="shared" si="6"/>
        <v>10</v>
      </c>
      <c r="Z19" s="16">
        <v>1.9095839514099999</v>
      </c>
      <c r="AA19" s="30">
        <f>Z19/57.2007826082*10</f>
        <v>0.33383878057924543</v>
      </c>
      <c r="AB19" s="16">
        <v>0.33383878057924543</v>
      </c>
      <c r="AC19" s="29">
        <f t="shared" si="7"/>
        <v>21.279975270025343</v>
      </c>
    </row>
    <row r="20" spans="1:29" ht="13" hidden="1" customHeight="1">
      <c r="A20" s="26">
        <v>55</v>
      </c>
      <c r="B20" s="3">
        <v>11100</v>
      </c>
      <c r="C20" s="3" t="s">
        <v>177</v>
      </c>
      <c r="D20" s="3" t="s">
        <v>13</v>
      </c>
      <c r="E20" s="3">
        <v>21</v>
      </c>
      <c r="F20" s="3">
        <v>310000</v>
      </c>
      <c r="G20" s="3">
        <v>310110</v>
      </c>
      <c r="H20" s="3" t="s">
        <v>14</v>
      </c>
      <c r="I20" s="3" t="s">
        <v>14</v>
      </c>
      <c r="J20" s="3" t="s">
        <v>178</v>
      </c>
      <c r="K20" s="3">
        <v>121.507638</v>
      </c>
      <c r="L20" s="3">
        <v>31.309774999999998</v>
      </c>
      <c r="M20" s="3" t="s">
        <v>179</v>
      </c>
      <c r="N20" s="3" t="s">
        <v>17</v>
      </c>
      <c r="O20" s="12">
        <v>1.8</v>
      </c>
      <c r="P20" s="13">
        <v>6</v>
      </c>
      <c r="Q20" s="13">
        <v>0</v>
      </c>
      <c r="R20" s="16">
        <v>0</v>
      </c>
      <c r="S20" s="16" t="e">
        <f t="shared" si="3"/>
        <v>#DIV/0!</v>
      </c>
      <c r="T20" s="16">
        <f t="shared" si="4"/>
        <v>4</v>
      </c>
      <c r="U20" s="30">
        <v>0</v>
      </c>
      <c r="V20" s="15"/>
      <c r="W20" s="30">
        <f t="shared" si="5"/>
        <v>10</v>
      </c>
      <c r="X20" s="31">
        <v>1.7966903073286054</v>
      </c>
      <c r="Y20" s="30">
        <f t="shared" si="6"/>
        <v>5</v>
      </c>
      <c r="Z20" s="16">
        <v>25.213722031900001</v>
      </c>
      <c r="AA20" s="30">
        <f>Z20/57.2007826082*10</f>
        <v>4.407933053049784</v>
      </c>
      <c r="AB20" s="16">
        <v>4.407933053049784</v>
      </c>
      <c r="AC20" s="29">
        <f t="shared" si="7"/>
        <v>21.204623360378388</v>
      </c>
    </row>
    <row r="21" spans="1:29">
      <c r="A21" s="26">
        <v>125</v>
      </c>
      <c r="B21" s="3">
        <v>11100</v>
      </c>
      <c r="C21" s="3" t="s">
        <v>383</v>
      </c>
      <c r="D21" s="3" t="s">
        <v>13</v>
      </c>
      <c r="E21" s="3">
        <v>21</v>
      </c>
      <c r="F21" s="3">
        <v>310000</v>
      </c>
      <c r="G21" s="3">
        <v>310110</v>
      </c>
      <c r="H21" s="3" t="s">
        <v>14</v>
      </c>
      <c r="I21" s="3" t="s">
        <v>14</v>
      </c>
      <c r="J21" s="3" t="s">
        <v>384</v>
      </c>
      <c r="K21" s="3">
        <v>121.499878</v>
      </c>
      <c r="L21" s="3">
        <v>31.342677999999999</v>
      </c>
      <c r="M21" s="3" t="s">
        <v>385</v>
      </c>
      <c r="N21" s="3" t="s">
        <v>17</v>
      </c>
      <c r="O21" s="12">
        <v>1.5</v>
      </c>
      <c r="P21" s="13">
        <v>15</v>
      </c>
      <c r="Q21" s="13">
        <v>5</v>
      </c>
      <c r="R21" s="16">
        <v>13.9161948513</v>
      </c>
      <c r="S21" s="16" t="e">
        <f t="shared" si="3"/>
        <v>#DIV/0!</v>
      </c>
      <c r="T21" s="16">
        <f t="shared" si="4"/>
        <v>3.25</v>
      </c>
      <c r="U21" s="30">
        <v>5.8002998327967124</v>
      </c>
      <c r="V21" s="15">
        <v>5.8002998327967124</v>
      </c>
      <c r="W21" s="30">
        <f t="shared" si="5"/>
        <v>8.125</v>
      </c>
      <c r="X21" s="31">
        <v>0.21276595744680851</v>
      </c>
      <c r="Y21" s="30">
        <f t="shared" si="6"/>
        <v>6.875</v>
      </c>
      <c r="Z21" s="16">
        <v>7.0459103845599996E-4</v>
      </c>
      <c r="AA21" s="30">
        <v>0</v>
      </c>
      <c r="AB21" s="16">
        <v>0</v>
      </c>
      <c r="AC21" s="29">
        <f t="shared" si="7"/>
        <v>21.013065790243523</v>
      </c>
    </row>
    <row r="22" spans="1:29">
      <c r="A22" s="26">
        <v>135</v>
      </c>
      <c r="B22" s="3">
        <v>11100</v>
      </c>
      <c r="C22" s="3" t="s">
        <v>409</v>
      </c>
      <c r="D22" s="3" t="s">
        <v>13</v>
      </c>
      <c r="E22" s="3">
        <v>21</v>
      </c>
      <c r="F22" s="3">
        <v>310000</v>
      </c>
      <c r="G22" s="3">
        <v>310110</v>
      </c>
      <c r="H22" s="3" t="s">
        <v>14</v>
      </c>
      <c r="I22" s="3" t="s">
        <v>14</v>
      </c>
      <c r="J22" s="3" t="s">
        <v>410</v>
      </c>
      <c r="K22" s="3">
        <v>121.507744</v>
      </c>
      <c r="L22" s="3">
        <v>31.307210000000001</v>
      </c>
      <c r="M22" s="3" t="s">
        <v>411</v>
      </c>
      <c r="N22" s="3" t="s">
        <v>17</v>
      </c>
      <c r="O22" s="12">
        <v>1.45</v>
      </c>
      <c r="P22" s="13">
        <v>30</v>
      </c>
      <c r="Q22" s="13">
        <v>0</v>
      </c>
      <c r="R22" s="16">
        <v>2.8042364804700002</v>
      </c>
      <c r="S22" s="16" t="e">
        <f t="shared" si="3"/>
        <v>#DIV/0!</v>
      </c>
      <c r="T22" s="16">
        <f t="shared" si="4"/>
        <v>4</v>
      </c>
      <c r="U22" s="30">
        <v>2.8677224369509888</v>
      </c>
      <c r="V22" s="15">
        <v>2.8677224369509888</v>
      </c>
      <c r="W22" s="30">
        <f t="shared" si="5"/>
        <v>10</v>
      </c>
      <c r="X22" s="31">
        <v>0.92198581560283688</v>
      </c>
      <c r="Y22" s="30">
        <f t="shared" si="6"/>
        <v>7.1875000000000009</v>
      </c>
      <c r="Z22" s="16">
        <v>8.2893063347799995E-5</v>
      </c>
      <c r="AA22" s="30">
        <v>0</v>
      </c>
      <c r="AB22" s="16">
        <v>0</v>
      </c>
      <c r="AC22" s="29">
        <f t="shared" si="7"/>
        <v>20.977208252553826</v>
      </c>
    </row>
    <row r="23" spans="1:29">
      <c r="A23" s="26">
        <v>132</v>
      </c>
      <c r="B23" s="3">
        <v>11100</v>
      </c>
      <c r="C23" s="3" t="s">
        <v>401</v>
      </c>
      <c r="D23" s="3" t="s">
        <v>13</v>
      </c>
      <c r="E23" s="3">
        <v>21</v>
      </c>
      <c r="F23" s="3">
        <v>310000</v>
      </c>
      <c r="G23" s="3">
        <v>310110</v>
      </c>
      <c r="H23" s="3" t="s">
        <v>14</v>
      </c>
      <c r="I23" s="3" t="s">
        <v>14</v>
      </c>
      <c r="J23" s="3" t="s">
        <v>402</v>
      </c>
      <c r="K23" s="3">
        <v>121.539092</v>
      </c>
      <c r="L23" s="3">
        <v>31.277922</v>
      </c>
      <c r="M23" s="3" t="s">
        <v>403</v>
      </c>
      <c r="N23" s="3" t="s">
        <v>17</v>
      </c>
      <c r="O23" s="12">
        <v>1.54</v>
      </c>
      <c r="P23" s="13">
        <v>0</v>
      </c>
      <c r="Q23" s="13">
        <v>3</v>
      </c>
      <c r="R23" s="16">
        <v>36.417885395399999</v>
      </c>
      <c r="S23" s="16" t="e">
        <f t="shared" si="3"/>
        <v>#DIV/0!</v>
      </c>
      <c r="T23" s="16">
        <f t="shared" si="4"/>
        <v>1</v>
      </c>
      <c r="U23" s="30">
        <v>7.774267190968283</v>
      </c>
      <c r="V23" s="15">
        <v>7.774267190968283</v>
      </c>
      <c r="W23" s="30">
        <f t="shared" si="5"/>
        <v>2.5</v>
      </c>
      <c r="X23" s="31">
        <v>3.9243498817966902</v>
      </c>
      <c r="Y23" s="30">
        <f t="shared" si="6"/>
        <v>6.6250000000000009</v>
      </c>
      <c r="Z23" s="16">
        <v>8.2893063347799995E-5</v>
      </c>
      <c r="AA23" s="30">
        <v>0</v>
      </c>
      <c r="AB23" s="16">
        <v>0</v>
      </c>
      <c r="AC23" s="29">
        <f t="shared" si="7"/>
        <v>20.823617072764975</v>
      </c>
    </row>
    <row r="24" spans="1:29">
      <c r="A24" s="26">
        <v>152</v>
      </c>
      <c r="B24" s="3">
        <v>11100</v>
      </c>
      <c r="C24" s="3" t="s">
        <v>457</v>
      </c>
      <c r="D24" s="3" t="s">
        <v>13</v>
      </c>
      <c r="E24" s="3">
        <v>21</v>
      </c>
      <c r="F24" s="3">
        <v>310000</v>
      </c>
      <c r="G24" s="3">
        <v>310110</v>
      </c>
      <c r="H24" s="3" t="s">
        <v>14</v>
      </c>
      <c r="I24" s="3" t="s">
        <v>14</v>
      </c>
      <c r="J24" s="3" t="s">
        <v>458</v>
      </c>
      <c r="K24" s="3">
        <v>121.54217</v>
      </c>
      <c r="L24" s="3">
        <v>31.317226000000002</v>
      </c>
      <c r="M24" s="3" t="s">
        <v>459</v>
      </c>
      <c r="N24" s="3" t="s">
        <v>17</v>
      </c>
      <c r="O24" s="12">
        <v>1.6</v>
      </c>
      <c r="P24" s="13">
        <v>0</v>
      </c>
      <c r="Q24" s="13">
        <v>74</v>
      </c>
      <c r="R24" s="16">
        <v>104.546480465</v>
      </c>
      <c r="S24" s="16" t="e">
        <f t="shared" si="3"/>
        <v>#DIV/0!</v>
      </c>
      <c r="T24" s="16">
        <f t="shared" si="4"/>
        <v>1</v>
      </c>
      <c r="U24" s="30">
        <v>10</v>
      </c>
      <c r="V24" s="15">
        <v>10</v>
      </c>
      <c r="W24" s="30">
        <f t="shared" si="5"/>
        <v>2.5</v>
      </c>
      <c r="X24" s="31">
        <v>1.8912529550827424</v>
      </c>
      <c r="Y24" s="30">
        <f t="shared" si="6"/>
        <v>6.25</v>
      </c>
      <c r="Z24" s="16">
        <v>2.9012572171699998E-4</v>
      </c>
      <c r="AA24" s="30">
        <v>0</v>
      </c>
      <c r="AB24" s="16">
        <v>0</v>
      </c>
      <c r="AC24" s="29">
        <f t="shared" si="7"/>
        <v>20.641252955082741</v>
      </c>
    </row>
    <row r="25" spans="1:29">
      <c r="A25" s="26">
        <v>31</v>
      </c>
      <c r="B25" s="3">
        <v>11100</v>
      </c>
      <c r="C25" s="3" t="s">
        <v>108</v>
      </c>
      <c r="D25" s="3" t="s">
        <v>13</v>
      </c>
      <c r="E25" s="3">
        <v>21</v>
      </c>
      <c r="F25" s="3">
        <v>310000</v>
      </c>
      <c r="G25" s="3">
        <v>310110</v>
      </c>
      <c r="H25" s="3" t="s">
        <v>14</v>
      </c>
      <c r="I25" s="3" t="s">
        <v>14</v>
      </c>
      <c r="J25" s="3" t="s">
        <v>109</v>
      </c>
      <c r="K25" s="3">
        <v>121.529387</v>
      </c>
      <c r="L25" s="3">
        <v>31.296102000000001</v>
      </c>
      <c r="M25" s="3" t="s">
        <v>110</v>
      </c>
      <c r="N25" s="3" t="s">
        <v>17</v>
      </c>
      <c r="O25" s="12">
        <v>1.48</v>
      </c>
      <c r="P25" s="13">
        <v>3</v>
      </c>
      <c r="Q25" s="13">
        <v>2</v>
      </c>
      <c r="R25" s="16">
        <v>0.42554328349600001</v>
      </c>
      <c r="S25" s="16" t="e">
        <f t="shared" si="3"/>
        <v>#DIV/0!</v>
      </c>
      <c r="T25" s="16">
        <f t="shared" si="4"/>
        <v>2.8</v>
      </c>
      <c r="U25" s="30">
        <v>0.76098190419493783</v>
      </c>
      <c r="V25" s="15">
        <v>0.76098190419493783</v>
      </c>
      <c r="W25" s="30">
        <f t="shared" si="5"/>
        <v>7</v>
      </c>
      <c r="X25" s="31">
        <v>2.0567375886524824</v>
      </c>
      <c r="Y25" s="30">
        <f t="shared" si="6"/>
        <v>7</v>
      </c>
      <c r="Z25" s="16">
        <v>20.511061893299999</v>
      </c>
      <c r="AA25" s="30">
        <f>Z25/57.2007826082*10</f>
        <v>3.5858009205558741</v>
      </c>
      <c r="AB25" s="16">
        <v>3.5858009205558741</v>
      </c>
      <c r="AC25" s="29">
        <f t="shared" si="7"/>
        <v>20.403520413403292</v>
      </c>
    </row>
    <row r="26" spans="1:29">
      <c r="A26" s="26">
        <v>146</v>
      </c>
      <c r="B26" s="3">
        <v>11100</v>
      </c>
      <c r="C26" s="3" t="s">
        <v>439</v>
      </c>
      <c r="D26" s="3" t="s">
        <v>13</v>
      </c>
      <c r="E26" s="3">
        <v>21</v>
      </c>
      <c r="F26" s="3">
        <v>310000</v>
      </c>
      <c r="G26" s="3">
        <v>310110</v>
      </c>
      <c r="H26" s="3" t="s">
        <v>14</v>
      </c>
      <c r="I26" s="3" t="s">
        <v>14</v>
      </c>
      <c r="J26" s="3" t="s">
        <v>440</v>
      </c>
      <c r="K26" s="3">
        <v>121.487668</v>
      </c>
      <c r="L26" s="3">
        <v>31.308509999999998</v>
      </c>
      <c r="M26" s="3" t="s">
        <v>441</v>
      </c>
      <c r="N26" s="3" t="s">
        <v>17</v>
      </c>
      <c r="O26" s="12">
        <v>1.4</v>
      </c>
      <c r="P26" s="13">
        <v>14</v>
      </c>
      <c r="Q26" s="13">
        <v>12</v>
      </c>
      <c r="R26" s="16">
        <v>8.11413965803</v>
      </c>
      <c r="S26" s="16" t="e">
        <f t="shared" si="3"/>
        <v>#DIV/0!</v>
      </c>
      <c r="T26" s="16">
        <f t="shared" si="4"/>
        <v>2.6153846153846154</v>
      </c>
      <c r="U26" s="30">
        <v>4.7429817421725087</v>
      </c>
      <c r="V26" s="15">
        <v>4.7429817421725087</v>
      </c>
      <c r="W26" s="30">
        <f t="shared" si="5"/>
        <v>6.5384615384615383</v>
      </c>
      <c r="X26" s="31">
        <v>1.0638297872340425</v>
      </c>
      <c r="Y26" s="30">
        <f t="shared" si="6"/>
        <v>7.5000000000000009</v>
      </c>
      <c r="Z26" s="16">
        <v>4.1446531673899997E-5</v>
      </c>
      <c r="AA26" s="30">
        <v>0</v>
      </c>
      <c r="AB26" s="16">
        <v>0</v>
      </c>
      <c r="AC26" s="29">
        <f t="shared" si="7"/>
        <v>19.845273067868089</v>
      </c>
    </row>
    <row r="27" spans="1:29">
      <c r="A27" s="26">
        <v>60</v>
      </c>
      <c r="B27" s="3">
        <v>11100</v>
      </c>
      <c r="C27" s="3" t="s">
        <v>192</v>
      </c>
      <c r="D27" s="3" t="s">
        <v>13</v>
      </c>
      <c r="E27" s="3">
        <v>21</v>
      </c>
      <c r="F27" s="3">
        <v>310000</v>
      </c>
      <c r="G27" s="3">
        <v>310110</v>
      </c>
      <c r="H27" s="3" t="s">
        <v>14</v>
      </c>
      <c r="I27" s="3" t="s">
        <v>14</v>
      </c>
      <c r="J27" s="3" t="s">
        <v>193</v>
      </c>
      <c r="K27" s="3">
        <v>121.53761900000001</v>
      </c>
      <c r="L27" s="3">
        <v>31.27712</v>
      </c>
      <c r="M27" s="3" t="s">
        <v>194</v>
      </c>
      <c r="N27" s="3" t="s">
        <v>17</v>
      </c>
      <c r="O27" s="12">
        <v>1.99</v>
      </c>
      <c r="P27" s="13">
        <v>0</v>
      </c>
      <c r="Q27" s="13">
        <v>18</v>
      </c>
      <c r="R27" s="16">
        <v>1.2262724945500001</v>
      </c>
      <c r="S27" s="16" t="e">
        <f t="shared" si="3"/>
        <v>#DIV/0!</v>
      </c>
      <c r="T27" s="16">
        <f t="shared" si="4"/>
        <v>1</v>
      </c>
      <c r="U27" s="30">
        <v>1.7177562738555643</v>
      </c>
      <c r="V27" s="15">
        <v>1.7177562738555643</v>
      </c>
      <c r="W27" s="30">
        <f t="shared" si="5"/>
        <v>2.5</v>
      </c>
      <c r="X27" s="31">
        <v>3.0260047281323876</v>
      </c>
      <c r="Y27" s="30">
        <f t="shared" si="6"/>
        <v>3.8125000000000009</v>
      </c>
      <c r="Z27" s="16">
        <v>50.251827261000003</v>
      </c>
      <c r="AA27" s="30">
        <f>Z27/57.2007826082*10</f>
        <v>8.7851642879089162</v>
      </c>
      <c r="AB27" s="16">
        <v>8.7851642879089162</v>
      </c>
      <c r="AC27" s="29">
        <f t="shared" si="7"/>
        <v>19.841425289896868</v>
      </c>
    </row>
    <row r="28" spans="1:29" ht="13" hidden="1" customHeight="1">
      <c r="A28" s="2">
        <v>128</v>
      </c>
      <c r="B28" s="3">
        <v>11100</v>
      </c>
      <c r="C28" s="3" t="s">
        <v>371</v>
      </c>
      <c r="D28" s="3" t="s">
        <v>13</v>
      </c>
      <c r="E28" s="3">
        <v>21</v>
      </c>
      <c r="F28" s="3">
        <v>310000</v>
      </c>
      <c r="G28" s="3">
        <v>310110</v>
      </c>
      <c r="H28" s="3" t="s">
        <v>14</v>
      </c>
      <c r="I28" s="3" t="s">
        <v>14</v>
      </c>
      <c r="J28" s="3" t="s">
        <v>391</v>
      </c>
      <c r="K28" s="3">
        <v>121.51461999999999</v>
      </c>
      <c r="L28" s="3">
        <v>31.299697999999999</v>
      </c>
      <c r="M28" s="3" t="s">
        <v>392</v>
      </c>
      <c r="N28" s="3" t="s">
        <v>17</v>
      </c>
      <c r="O28" s="12"/>
      <c r="P28" s="13"/>
      <c r="Q28" s="13"/>
      <c r="R28" s="16">
        <v>2.20501565485</v>
      </c>
      <c r="S28" s="16" t="e">
        <f t="shared" si="3"/>
        <v>#DIV/0!</v>
      </c>
      <c r="T28" s="16" t="e">
        <f t="shared" si="4"/>
        <v>#DIV/0!</v>
      </c>
      <c r="U28" s="23">
        <v>2.4998478641725748</v>
      </c>
      <c r="V28" s="15">
        <v>2.4998478641725748</v>
      </c>
      <c r="W28" s="15" t="e">
        <f t="shared" si="5"/>
        <v>#DIV/0!</v>
      </c>
      <c r="X28" s="22">
        <v>1.5602836879432624</v>
      </c>
      <c r="Y28" s="15"/>
      <c r="Z28" s="16">
        <v>8.2893063347799995E-5</v>
      </c>
      <c r="AA28" s="20">
        <v>0</v>
      </c>
      <c r="AB28" s="16">
        <v>0</v>
      </c>
      <c r="AC28"/>
    </row>
    <row r="29" spans="1:29">
      <c r="A29" s="26">
        <v>10</v>
      </c>
      <c r="B29" s="3">
        <v>11100</v>
      </c>
      <c r="C29" s="3" t="s">
        <v>45</v>
      </c>
      <c r="D29" s="3" t="s">
        <v>13</v>
      </c>
      <c r="E29" s="3">
        <v>21</v>
      </c>
      <c r="F29" s="3">
        <v>310000</v>
      </c>
      <c r="G29" s="3">
        <v>310110</v>
      </c>
      <c r="H29" s="3" t="s">
        <v>14</v>
      </c>
      <c r="I29" s="3" t="s">
        <v>14</v>
      </c>
      <c r="J29" s="3" t="s">
        <v>46</v>
      </c>
      <c r="K29" s="3">
        <v>121.508495</v>
      </c>
      <c r="L29" s="3">
        <v>31.276351999999999</v>
      </c>
      <c r="M29" s="3" t="s">
        <v>47</v>
      </c>
      <c r="N29" s="3" t="s">
        <v>17</v>
      </c>
      <c r="O29" s="12">
        <v>1.48</v>
      </c>
      <c r="P29" s="13">
        <v>1</v>
      </c>
      <c r="Q29" s="13">
        <v>1</v>
      </c>
      <c r="R29" s="16">
        <v>0.68938497337000004</v>
      </c>
      <c r="S29" s="16" t="e">
        <f t="shared" si="3"/>
        <v>#DIV/0!</v>
      </c>
      <c r="T29" s="16">
        <f t="shared" si="4"/>
        <v>2.5</v>
      </c>
      <c r="U29" s="30">
        <v>1.1254507384128141</v>
      </c>
      <c r="V29" s="15">
        <v>1.1254507384128141</v>
      </c>
      <c r="W29" s="30">
        <f t="shared" si="5"/>
        <v>6.25</v>
      </c>
      <c r="X29" s="31">
        <v>5.4137115839243499</v>
      </c>
      <c r="Y29" s="30">
        <f t="shared" ref="Y29:Y34" si="9">10*(2.6-O29)/(2.6-1)</f>
        <v>7</v>
      </c>
      <c r="Z29" s="16">
        <v>5.5262042231800001E-5</v>
      </c>
      <c r="AA29" s="30">
        <v>0</v>
      </c>
      <c r="AB29" s="16">
        <v>0</v>
      </c>
      <c r="AC29" s="29">
        <f t="shared" ref="AC29:AC34" si="10">U29+W29+X29+Y29+AA29</f>
        <v>19.789162322337162</v>
      </c>
    </row>
    <row r="30" spans="1:29">
      <c r="A30" s="26">
        <v>6</v>
      </c>
      <c r="B30" s="3">
        <v>11100</v>
      </c>
      <c r="C30" s="3" t="s">
        <v>33</v>
      </c>
      <c r="D30" s="3" t="s">
        <v>13</v>
      </c>
      <c r="E30" s="3">
        <v>21</v>
      </c>
      <c r="F30" s="3">
        <v>310000</v>
      </c>
      <c r="G30" s="3">
        <v>310110</v>
      </c>
      <c r="H30" s="3" t="s">
        <v>14</v>
      </c>
      <c r="I30" s="3" t="s">
        <v>14</v>
      </c>
      <c r="J30" s="3" t="s">
        <v>34</v>
      </c>
      <c r="K30" s="3">
        <v>121.518703</v>
      </c>
      <c r="L30" s="3">
        <v>31.316219</v>
      </c>
      <c r="M30" s="3" t="s">
        <v>35</v>
      </c>
      <c r="N30" s="3" t="s">
        <v>17</v>
      </c>
      <c r="O30" s="12">
        <v>1.73</v>
      </c>
      <c r="P30" s="13">
        <v>0</v>
      </c>
      <c r="Q30" s="13">
        <v>14</v>
      </c>
      <c r="R30" s="16">
        <v>12.3783891905</v>
      </c>
      <c r="S30" s="16" t="e">
        <f t="shared" si="3"/>
        <v>#DIV/0!</v>
      </c>
      <c r="T30" s="16">
        <f t="shared" si="4"/>
        <v>1</v>
      </c>
      <c r="U30" s="30">
        <v>5.5667661753769968</v>
      </c>
      <c r="V30" s="15">
        <v>5.5667661753769968</v>
      </c>
      <c r="W30" s="30">
        <f t="shared" si="5"/>
        <v>2.5</v>
      </c>
      <c r="X30" s="31">
        <v>3.0260047281323876</v>
      </c>
      <c r="Y30" s="30">
        <f t="shared" si="9"/>
        <v>5.4375</v>
      </c>
      <c r="Z30" s="16">
        <v>16.693654831</v>
      </c>
      <c r="AA30" s="30">
        <f>Z30/57.2007826082*10</f>
        <v>2.9184311944373444</v>
      </c>
      <c r="AB30" s="16">
        <v>2.9184311944373444</v>
      </c>
      <c r="AC30" s="29">
        <f t="shared" si="10"/>
        <v>19.448702097946729</v>
      </c>
    </row>
    <row r="31" spans="1:29">
      <c r="A31" s="26">
        <v>111</v>
      </c>
      <c r="B31" s="3">
        <v>11100</v>
      </c>
      <c r="C31" s="3" t="s">
        <v>243</v>
      </c>
      <c r="D31" s="3" t="s">
        <v>13</v>
      </c>
      <c r="E31" s="3">
        <v>21</v>
      </c>
      <c r="F31" s="3">
        <v>310000</v>
      </c>
      <c r="G31" s="3">
        <v>310110</v>
      </c>
      <c r="H31" s="3" t="s">
        <v>14</v>
      </c>
      <c r="I31" s="3" t="s">
        <v>14</v>
      </c>
      <c r="J31" s="3" t="s">
        <v>342</v>
      </c>
      <c r="K31" s="3">
        <v>121.520917</v>
      </c>
      <c r="L31" s="3">
        <v>31.323709000000001</v>
      </c>
      <c r="M31" s="3" t="s">
        <v>343</v>
      </c>
      <c r="N31" s="3" t="s">
        <v>17</v>
      </c>
      <c r="O31" s="12">
        <v>1.8</v>
      </c>
      <c r="P31" s="13">
        <v>0</v>
      </c>
      <c r="Q31" s="13">
        <v>5</v>
      </c>
      <c r="R31" s="16">
        <v>17.4606192414</v>
      </c>
      <c r="S31" s="16" t="e">
        <f t="shared" si="3"/>
        <v>#DIV/0!</v>
      </c>
      <c r="T31" s="16">
        <f t="shared" si="4"/>
        <v>1</v>
      </c>
      <c r="U31" s="30">
        <v>6.2578772507574962</v>
      </c>
      <c r="V31" s="15">
        <v>6.2578772507574962</v>
      </c>
      <c r="W31" s="30">
        <f t="shared" si="5"/>
        <v>2.5</v>
      </c>
      <c r="X31" s="31">
        <v>3.4988179669030735</v>
      </c>
      <c r="Y31" s="30">
        <f t="shared" si="9"/>
        <v>5</v>
      </c>
      <c r="Z31" s="16">
        <v>9.4334839232899999</v>
      </c>
      <c r="AA31" s="30">
        <f>Z31/57.2007826082*10</f>
        <v>1.6491879119740691</v>
      </c>
      <c r="AB31" s="16">
        <v>1.6491879119740691</v>
      </c>
      <c r="AC31" s="29">
        <f t="shared" si="10"/>
        <v>18.905883129634638</v>
      </c>
    </row>
    <row r="32" spans="1:29">
      <c r="A32" s="26">
        <v>78</v>
      </c>
      <c r="B32" s="3">
        <v>11100</v>
      </c>
      <c r="C32" s="3" t="s">
        <v>246</v>
      </c>
      <c r="D32" s="3" t="s">
        <v>13</v>
      </c>
      <c r="E32" s="3">
        <v>21</v>
      </c>
      <c r="F32" s="3">
        <v>310000</v>
      </c>
      <c r="G32" s="3">
        <v>310110</v>
      </c>
      <c r="H32" s="3" t="s">
        <v>14</v>
      </c>
      <c r="I32" s="3" t="s">
        <v>14</v>
      </c>
      <c r="J32" s="3" t="s">
        <v>247</v>
      </c>
      <c r="K32" s="3">
        <v>121.521411</v>
      </c>
      <c r="L32" s="3">
        <v>31.315662</v>
      </c>
      <c r="M32" s="3" t="s">
        <v>248</v>
      </c>
      <c r="N32" s="3" t="s">
        <v>17</v>
      </c>
      <c r="O32" s="12">
        <v>1.24</v>
      </c>
      <c r="P32" s="13">
        <v>0</v>
      </c>
      <c r="Q32" s="13">
        <v>14</v>
      </c>
      <c r="R32" s="16">
        <v>15.247314213099999</v>
      </c>
      <c r="S32" s="16" t="e">
        <f t="shared" si="3"/>
        <v>#DIV/0!</v>
      </c>
      <c r="T32" s="16">
        <f t="shared" si="4"/>
        <v>1</v>
      </c>
      <c r="U32" s="30">
        <v>5.9837669120534578</v>
      </c>
      <c r="V32" s="15">
        <v>5.9837669120534578</v>
      </c>
      <c r="W32" s="30">
        <f t="shared" si="5"/>
        <v>2.5</v>
      </c>
      <c r="X32" s="31">
        <v>1.5602836879432624</v>
      </c>
      <c r="Y32" s="30">
        <f t="shared" si="9"/>
        <v>8.5</v>
      </c>
      <c r="Z32" s="16">
        <v>1.9095839514099999</v>
      </c>
      <c r="AA32" s="30">
        <f>Z32/57.2007826082*10</f>
        <v>0.33383878057924543</v>
      </c>
      <c r="AB32" s="16">
        <v>0.33383878057924543</v>
      </c>
      <c r="AC32" s="29">
        <f t="shared" si="10"/>
        <v>18.877889380575965</v>
      </c>
    </row>
    <row r="33" spans="1:29">
      <c r="A33" s="26">
        <v>151</v>
      </c>
      <c r="B33" s="3">
        <v>11100</v>
      </c>
      <c r="C33" s="3" t="s">
        <v>454</v>
      </c>
      <c r="D33" s="3" t="s">
        <v>13</v>
      </c>
      <c r="E33" s="3">
        <v>21</v>
      </c>
      <c r="F33" s="3">
        <v>310000</v>
      </c>
      <c r="G33" s="3">
        <v>310110</v>
      </c>
      <c r="H33" s="3" t="s">
        <v>14</v>
      </c>
      <c r="I33" s="3" t="s">
        <v>14</v>
      </c>
      <c r="J33" s="3" t="s">
        <v>455</v>
      </c>
      <c r="K33" s="3">
        <v>121.503715</v>
      </c>
      <c r="L33" s="3">
        <v>31.311104</v>
      </c>
      <c r="M33" s="3" t="s">
        <v>456</v>
      </c>
      <c r="N33" s="3" t="s">
        <v>17</v>
      </c>
      <c r="O33" s="12">
        <v>1.93</v>
      </c>
      <c r="P33" s="13">
        <v>8</v>
      </c>
      <c r="Q33" s="13">
        <v>0</v>
      </c>
      <c r="R33" s="16">
        <v>4.9509421488100003</v>
      </c>
      <c r="S33" s="16" t="e">
        <f t="shared" si="3"/>
        <v>#DIV/0!</v>
      </c>
      <c r="T33" s="16">
        <f t="shared" si="4"/>
        <v>4</v>
      </c>
      <c r="U33" s="30">
        <v>3.8280566290485862</v>
      </c>
      <c r="V33" s="15">
        <v>3.8280566290485862</v>
      </c>
      <c r="W33" s="30">
        <f t="shared" si="5"/>
        <v>10</v>
      </c>
      <c r="X33" s="31">
        <v>0.82742316784869974</v>
      </c>
      <c r="Y33" s="30">
        <f t="shared" si="9"/>
        <v>4.1875</v>
      </c>
      <c r="Z33" s="16">
        <v>2.9012572171699998E-4</v>
      </c>
      <c r="AA33" s="30">
        <v>0</v>
      </c>
      <c r="AB33" s="16">
        <v>0</v>
      </c>
      <c r="AC33" s="29">
        <f t="shared" si="10"/>
        <v>18.842979796897286</v>
      </c>
    </row>
    <row r="34" spans="1:29">
      <c r="A34" s="26">
        <v>145</v>
      </c>
      <c r="B34" s="3">
        <v>11100</v>
      </c>
      <c r="C34" s="3" t="s">
        <v>436</v>
      </c>
      <c r="D34" s="3" t="s">
        <v>13</v>
      </c>
      <c r="E34" s="3">
        <v>21</v>
      </c>
      <c r="F34" s="3">
        <v>310000</v>
      </c>
      <c r="G34" s="3">
        <v>310110</v>
      </c>
      <c r="H34" s="3" t="s">
        <v>14</v>
      </c>
      <c r="I34" s="3" t="s">
        <v>14</v>
      </c>
      <c r="J34" s="3" t="s">
        <v>437</v>
      </c>
      <c r="K34" s="3">
        <v>121.532657</v>
      </c>
      <c r="L34" s="3">
        <v>31.266781999999999</v>
      </c>
      <c r="M34" s="3" t="s">
        <v>438</v>
      </c>
      <c r="N34" s="3" t="s">
        <v>17</v>
      </c>
      <c r="O34" s="12">
        <v>1.36</v>
      </c>
      <c r="P34" s="13">
        <v>0</v>
      </c>
      <c r="Q34" s="13">
        <v>15</v>
      </c>
      <c r="R34" s="16">
        <v>2.9270873826399999</v>
      </c>
      <c r="S34" s="16" t="e">
        <f t="shared" si="3"/>
        <v>#DIV/0!</v>
      </c>
      <c r="T34" s="16">
        <f t="shared" si="4"/>
        <v>1</v>
      </c>
      <c r="U34" s="30">
        <v>2.9359381165047846</v>
      </c>
      <c r="V34" s="15">
        <v>2.9359381165047846</v>
      </c>
      <c r="W34" s="30">
        <f t="shared" si="5"/>
        <v>2.5</v>
      </c>
      <c r="X34" s="31">
        <v>5.1536643026004727</v>
      </c>
      <c r="Y34" s="30">
        <f t="shared" si="9"/>
        <v>7.75</v>
      </c>
      <c r="Z34" s="16">
        <v>1.6578612669600001E-4</v>
      </c>
      <c r="AA34" s="30">
        <v>0</v>
      </c>
      <c r="AB34" s="16">
        <v>0</v>
      </c>
      <c r="AC34" s="29">
        <f t="shared" si="10"/>
        <v>18.339602419105258</v>
      </c>
    </row>
    <row r="35" spans="1:29" ht="13" hidden="1" customHeight="1">
      <c r="A35" s="2">
        <v>121</v>
      </c>
      <c r="B35" s="3">
        <v>11100</v>
      </c>
      <c r="C35" s="3" t="s">
        <v>371</v>
      </c>
      <c r="D35" s="3" t="s">
        <v>13</v>
      </c>
      <c r="E35" s="3">
        <v>21</v>
      </c>
      <c r="F35" s="3">
        <v>310000</v>
      </c>
      <c r="G35" s="3">
        <v>310110</v>
      </c>
      <c r="H35" s="3" t="s">
        <v>14</v>
      </c>
      <c r="I35" s="3" t="s">
        <v>14</v>
      </c>
      <c r="J35" s="3" t="s">
        <v>372</v>
      </c>
      <c r="K35" s="3">
        <v>121.515163</v>
      </c>
      <c r="L35" s="3">
        <v>31.301068000000001</v>
      </c>
      <c r="M35" s="3" t="s">
        <v>373</v>
      </c>
      <c r="N35" s="3" t="s">
        <v>17</v>
      </c>
      <c r="O35" s="12"/>
      <c r="P35" s="13"/>
      <c r="Q35" s="13"/>
      <c r="R35" s="16">
        <v>4.0580035704700004</v>
      </c>
      <c r="S35" s="16" t="e">
        <f t="shared" ref="S35:S66" si="11">LN(R35+1)/LN($R$154+1)*10</f>
        <v>#DIV/0!</v>
      </c>
      <c r="T35" s="16" t="e">
        <f t="shared" ref="T35:T66" si="12">(P35*4+Q35*1)/(P35+Q35)</f>
        <v>#DIV/0!</v>
      </c>
      <c r="U35" s="23">
        <v>3.4791139091478089</v>
      </c>
      <c r="V35" s="15">
        <v>3.4791139091478089</v>
      </c>
      <c r="W35" s="15" t="e">
        <f t="shared" ref="W35:W66" si="13">10*T35/4</f>
        <v>#DIV/0!</v>
      </c>
      <c r="X35" s="22">
        <v>3.3569739952718676</v>
      </c>
      <c r="Y35" s="15"/>
      <c r="Z35" s="16">
        <v>3.31572253391E-4</v>
      </c>
      <c r="AA35" s="20">
        <v>0</v>
      </c>
      <c r="AB35" s="16">
        <v>0</v>
      </c>
      <c r="AC35"/>
    </row>
    <row r="36" spans="1:29">
      <c r="A36" s="26">
        <v>23</v>
      </c>
      <c r="B36" s="3">
        <v>11100</v>
      </c>
      <c r="C36" s="3" t="s">
        <v>84</v>
      </c>
      <c r="D36" s="3" t="s">
        <v>13</v>
      </c>
      <c r="E36" s="3">
        <v>21</v>
      </c>
      <c r="F36" s="3">
        <v>310000</v>
      </c>
      <c r="G36" s="3">
        <v>310110</v>
      </c>
      <c r="H36" s="3" t="s">
        <v>14</v>
      </c>
      <c r="I36" s="3" t="s">
        <v>14</v>
      </c>
      <c r="J36" s="3" t="s">
        <v>85</v>
      </c>
      <c r="K36" s="3">
        <v>121.50072</v>
      </c>
      <c r="L36" s="3">
        <v>31.317629</v>
      </c>
      <c r="M36" s="3" t="s">
        <v>86</v>
      </c>
      <c r="N36" s="3" t="s">
        <v>17</v>
      </c>
      <c r="O36" s="12">
        <v>2.1</v>
      </c>
      <c r="P36" s="13">
        <v>4</v>
      </c>
      <c r="Q36" s="13">
        <v>4</v>
      </c>
      <c r="R36" s="16">
        <v>5.8792171472800003</v>
      </c>
      <c r="S36" s="16" t="e">
        <f t="shared" si="11"/>
        <v>#DIV/0!</v>
      </c>
      <c r="T36" s="16">
        <f t="shared" si="12"/>
        <v>2.5</v>
      </c>
      <c r="U36" s="30">
        <v>4.1391761742846658</v>
      </c>
      <c r="V36" s="15">
        <v>4.1391761742846658</v>
      </c>
      <c r="W36" s="30">
        <f t="shared" si="13"/>
        <v>6.25</v>
      </c>
      <c r="X36" s="31">
        <v>2.4113475177304964</v>
      </c>
      <c r="Y36" s="30">
        <f>10*(2.6-O36)/(2.6-1)</f>
        <v>3.125</v>
      </c>
      <c r="Z36" s="16">
        <v>13.740589286000001</v>
      </c>
      <c r="AA36" s="30">
        <f>Z36/57.2007826082*10</f>
        <v>2.4021680577548992</v>
      </c>
      <c r="AB36" s="16">
        <v>2.4021680577548992</v>
      </c>
      <c r="AC36" s="29">
        <f>U36+W36+X36+Y36+AA36</f>
        <v>18.327691749770061</v>
      </c>
    </row>
    <row r="37" spans="1:29">
      <c r="A37" s="26">
        <v>107</v>
      </c>
      <c r="B37" s="3">
        <v>11100</v>
      </c>
      <c r="C37" s="3" t="s">
        <v>331</v>
      </c>
      <c r="D37" s="3" t="s">
        <v>13</v>
      </c>
      <c r="E37" s="3">
        <v>21</v>
      </c>
      <c r="F37" s="3">
        <v>310000</v>
      </c>
      <c r="G37" s="3">
        <v>310110</v>
      </c>
      <c r="H37" s="3" t="s">
        <v>14</v>
      </c>
      <c r="I37" s="3" t="s">
        <v>14</v>
      </c>
      <c r="J37" s="3" t="s">
        <v>332</v>
      </c>
      <c r="K37" s="3">
        <v>121.527648</v>
      </c>
      <c r="L37" s="3">
        <v>31.263912000000001</v>
      </c>
      <c r="M37" s="3" t="s">
        <v>333</v>
      </c>
      <c r="N37" s="3" t="s">
        <v>17</v>
      </c>
      <c r="O37" s="12">
        <v>1.9</v>
      </c>
      <c r="P37" s="13">
        <v>0</v>
      </c>
      <c r="Q37" s="13">
        <v>5</v>
      </c>
      <c r="R37" s="16">
        <v>14.3537394785</v>
      </c>
      <c r="S37" s="16" t="e">
        <f t="shared" si="11"/>
        <v>#DIV/0!</v>
      </c>
      <c r="T37" s="16">
        <f t="shared" si="12"/>
        <v>1</v>
      </c>
      <c r="U37" s="30">
        <v>5.8623530490679387</v>
      </c>
      <c r="V37" s="15">
        <v>5.8623530490679387</v>
      </c>
      <c r="W37" s="30">
        <f t="shared" si="13"/>
        <v>2.5</v>
      </c>
      <c r="X37" s="31">
        <v>1.5839243498817968</v>
      </c>
      <c r="Y37" s="30">
        <f>10*(2.6-O37)/(2.6-1)</f>
        <v>4.3750000000000009</v>
      </c>
      <c r="Z37" s="16">
        <v>21.2623889316</v>
      </c>
      <c r="AA37" s="30">
        <f>Z37/57.2007826082*10</f>
        <v>3.7171500042644414</v>
      </c>
      <c r="AB37" s="16">
        <v>3.7171500042644414</v>
      </c>
      <c r="AC37" s="29">
        <f>U37+W37+X37+Y37+AA37</f>
        <v>18.038427403214179</v>
      </c>
    </row>
    <row r="38" spans="1:29">
      <c r="A38" s="26">
        <v>134</v>
      </c>
      <c r="B38" s="3">
        <v>11100</v>
      </c>
      <c r="C38" s="3" t="s">
        <v>406</v>
      </c>
      <c r="D38" s="3" t="s">
        <v>13</v>
      </c>
      <c r="E38" s="3">
        <v>21</v>
      </c>
      <c r="F38" s="3">
        <v>310000</v>
      </c>
      <c r="G38" s="3">
        <v>310110</v>
      </c>
      <c r="H38" s="3" t="s">
        <v>14</v>
      </c>
      <c r="I38" s="3" t="s">
        <v>14</v>
      </c>
      <c r="J38" s="3" t="s">
        <v>407</v>
      </c>
      <c r="K38" s="3">
        <v>121.52819700000001</v>
      </c>
      <c r="L38" s="3">
        <v>31.274933999999998</v>
      </c>
      <c r="M38" s="3" t="s">
        <v>408</v>
      </c>
      <c r="N38" s="3" t="s">
        <v>17</v>
      </c>
      <c r="O38" s="12">
        <v>1.97</v>
      </c>
      <c r="P38" s="13">
        <v>1</v>
      </c>
      <c r="Q38" s="13">
        <v>0</v>
      </c>
      <c r="R38" s="16">
        <v>1.4684114849100001</v>
      </c>
      <c r="S38" s="16" t="e">
        <f t="shared" si="11"/>
        <v>#DIV/0!</v>
      </c>
      <c r="T38" s="16">
        <f t="shared" si="12"/>
        <v>4</v>
      </c>
      <c r="U38" s="30">
        <v>1.9393549104263346</v>
      </c>
      <c r="V38" s="15">
        <v>1.9393549104263346</v>
      </c>
      <c r="W38" s="30">
        <f t="shared" si="13"/>
        <v>10</v>
      </c>
      <c r="X38" s="31">
        <v>2.104018912529551</v>
      </c>
      <c r="Y38" s="30">
        <f>10*(2.6-O38)/(2.6-1)</f>
        <v>3.9375000000000004</v>
      </c>
      <c r="Z38" s="16">
        <v>8.2893063347799995E-5</v>
      </c>
      <c r="AA38" s="30">
        <v>0</v>
      </c>
      <c r="AB38" s="16">
        <v>0</v>
      </c>
      <c r="AC38" s="29">
        <f>U38+W38+X38+Y38+AA38</f>
        <v>17.980873822955886</v>
      </c>
    </row>
    <row r="39" spans="1:29" ht="13" hidden="1" customHeight="1">
      <c r="A39" s="2">
        <v>117</v>
      </c>
      <c r="B39" s="3">
        <v>11100</v>
      </c>
      <c r="C39" s="3" t="s">
        <v>359</v>
      </c>
      <c r="D39" s="3" t="s">
        <v>13</v>
      </c>
      <c r="E39" s="3">
        <v>21</v>
      </c>
      <c r="F39" s="3">
        <v>310000</v>
      </c>
      <c r="G39" s="3">
        <v>310110</v>
      </c>
      <c r="H39" s="3" t="s">
        <v>14</v>
      </c>
      <c r="I39" s="3" t="s">
        <v>14</v>
      </c>
      <c r="J39" s="3" t="s">
        <v>360</v>
      </c>
      <c r="K39" s="3">
        <v>121.503666</v>
      </c>
      <c r="L39" s="3">
        <v>31.331474</v>
      </c>
      <c r="M39" s="3" t="s">
        <v>361</v>
      </c>
      <c r="N39" s="3" t="s">
        <v>17</v>
      </c>
      <c r="O39" s="12"/>
      <c r="P39" s="13"/>
      <c r="Q39" s="13"/>
      <c r="R39" s="16">
        <v>6.6141192906899997</v>
      </c>
      <c r="S39" s="16" t="e">
        <f t="shared" si="11"/>
        <v>#DIV/0!</v>
      </c>
      <c r="T39" s="16" t="e">
        <f t="shared" si="12"/>
        <v>#DIV/0!</v>
      </c>
      <c r="U39" s="23">
        <v>4.3570258577045156</v>
      </c>
      <c r="V39" s="15">
        <v>4.3570258577045156</v>
      </c>
      <c r="W39" s="15" t="e">
        <f t="shared" si="13"/>
        <v>#DIV/0!</v>
      </c>
      <c r="X39" s="22">
        <v>1.0874704491725768</v>
      </c>
      <c r="Y39" s="15"/>
      <c r="Z39" s="16">
        <v>14.404096820299999</v>
      </c>
      <c r="AA39" s="20">
        <f>Z39/57.2007826082*10</f>
        <v>2.5181642913807103</v>
      </c>
      <c r="AB39" s="16">
        <v>2.5181642913807103</v>
      </c>
      <c r="AC39"/>
    </row>
    <row r="40" spans="1:29">
      <c r="A40" s="26">
        <v>39</v>
      </c>
      <c r="B40" s="3">
        <v>11100</v>
      </c>
      <c r="C40" s="3" t="s">
        <v>132</v>
      </c>
      <c r="D40" s="3" t="s">
        <v>13</v>
      </c>
      <c r="E40" s="3">
        <v>21</v>
      </c>
      <c r="F40" s="3">
        <v>310000</v>
      </c>
      <c r="G40" s="3">
        <v>310110</v>
      </c>
      <c r="H40" s="3" t="s">
        <v>14</v>
      </c>
      <c r="I40" s="3" t="s">
        <v>14</v>
      </c>
      <c r="J40" s="3" t="s">
        <v>133</v>
      </c>
      <c r="K40" s="3">
        <v>121.488602</v>
      </c>
      <c r="L40" s="3">
        <v>31.299880999999999</v>
      </c>
      <c r="M40" s="3" t="s">
        <v>134</v>
      </c>
      <c r="N40" s="3" t="s">
        <v>17</v>
      </c>
      <c r="O40" s="12">
        <v>1.9</v>
      </c>
      <c r="P40" s="13">
        <v>0</v>
      </c>
      <c r="Q40" s="13">
        <v>28</v>
      </c>
      <c r="R40" s="16">
        <v>3.9416254171</v>
      </c>
      <c r="S40" s="16" t="e">
        <f t="shared" si="11"/>
        <v>#DIV/0!</v>
      </c>
      <c r="T40" s="16">
        <f t="shared" si="12"/>
        <v>1</v>
      </c>
      <c r="U40" s="30">
        <v>3.4291529975412995</v>
      </c>
      <c r="V40" s="15">
        <v>3.4291529975412995</v>
      </c>
      <c r="W40" s="30">
        <f t="shared" si="13"/>
        <v>2.5</v>
      </c>
      <c r="X40" s="31">
        <v>2.7659574468085109</v>
      </c>
      <c r="Y40" s="30">
        <f>10*(2.6-O40)/(2.6-1)</f>
        <v>4.3750000000000009</v>
      </c>
      <c r="Z40" s="16">
        <v>26.925032357799999</v>
      </c>
      <c r="AA40" s="30">
        <f>Z40/57.2007826082*10</f>
        <v>4.7071090866403935</v>
      </c>
      <c r="AB40" s="16">
        <v>4.7071090866403935</v>
      </c>
      <c r="AC40" s="29">
        <f>U40+W40+X40+Y40+AA40</f>
        <v>17.777219530990205</v>
      </c>
    </row>
    <row r="41" spans="1:29" ht="13" hidden="1" customHeight="1">
      <c r="A41" s="26">
        <v>129</v>
      </c>
      <c r="B41" s="3">
        <v>11100</v>
      </c>
      <c r="C41" s="3" t="s">
        <v>393</v>
      </c>
      <c r="D41" s="3" t="s">
        <v>13</v>
      </c>
      <c r="E41" s="3">
        <v>21</v>
      </c>
      <c r="F41" s="3">
        <v>310000</v>
      </c>
      <c r="G41" s="3">
        <v>310110</v>
      </c>
      <c r="H41" s="3" t="s">
        <v>14</v>
      </c>
      <c r="I41" s="3" t="s">
        <v>14</v>
      </c>
      <c r="J41" s="3" t="s">
        <v>394</v>
      </c>
      <c r="K41" s="3">
        <v>121.510024</v>
      </c>
      <c r="L41" s="3">
        <v>31.263847999999999</v>
      </c>
      <c r="M41" s="3" t="s">
        <v>395</v>
      </c>
      <c r="N41" s="3" t="s">
        <v>17</v>
      </c>
      <c r="O41" s="12">
        <v>1.4</v>
      </c>
      <c r="P41" s="13">
        <v>14</v>
      </c>
      <c r="Q41" s="13">
        <v>12</v>
      </c>
      <c r="R41" s="16">
        <v>0</v>
      </c>
      <c r="S41" s="16" t="e">
        <f t="shared" si="11"/>
        <v>#DIV/0!</v>
      </c>
      <c r="T41" s="16">
        <f t="shared" si="12"/>
        <v>2.6153846153846154</v>
      </c>
      <c r="U41" s="30">
        <v>0</v>
      </c>
      <c r="V41" s="15"/>
      <c r="W41" s="30">
        <f t="shared" si="13"/>
        <v>6.5384615384615383</v>
      </c>
      <c r="X41" s="31">
        <v>3.664302600472813</v>
      </c>
      <c r="Y41" s="30">
        <f>10*(2.6-O41)/(2.6-1)</f>
        <v>7.5000000000000009</v>
      </c>
      <c r="Z41" s="16">
        <v>1.2019494185400001E-3</v>
      </c>
      <c r="AA41" s="30">
        <v>0</v>
      </c>
      <c r="AB41" s="16">
        <v>0</v>
      </c>
      <c r="AC41" s="29">
        <f>U41+W41+X41+Y41+AA41</f>
        <v>17.702764138934352</v>
      </c>
    </row>
    <row r="42" spans="1:29">
      <c r="A42" s="26">
        <v>12</v>
      </c>
      <c r="B42" s="3">
        <v>11100</v>
      </c>
      <c r="C42" s="3" t="s">
        <v>51</v>
      </c>
      <c r="D42" s="3" t="s">
        <v>13</v>
      </c>
      <c r="E42" s="3">
        <v>21</v>
      </c>
      <c r="F42" s="3">
        <v>310000</v>
      </c>
      <c r="G42" s="3">
        <v>310110</v>
      </c>
      <c r="H42" s="3" t="s">
        <v>14</v>
      </c>
      <c r="I42" s="3" t="s">
        <v>14</v>
      </c>
      <c r="J42" s="3" t="s">
        <v>52</v>
      </c>
      <c r="K42" s="3">
        <v>121.49573100000001</v>
      </c>
      <c r="L42" s="3">
        <v>31.338666</v>
      </c>
      <c r="M42" s="3" t="s">
        <v>53</v>
      </c>
      <c r="N42" s="3" t="s">
        <v>17</v>
      </c>
      <c r="O42" s="12">
        <v>2</v>
      </c>
      <c r="P42" s="13">
        <v>2</v>
      </c>
      <c r="Q42" s="13">
        <v>0</v>
      </c>
      <c r="R42" s="16">
        <v>1.6510381441199999</v>
      </c>
      <c r="S42" s="16" t="e">
        <f t="shared" si="11"/>
        <v>#DIV/0!</v>
      </c>
      <c r="T42" s="16">
        <f t="shared" si="12"/>
        <v>4</v>
      </c>
      <c r="U42" s="30">
        <v>2.0925512523774934</v>
      </c>
      <c r="V42" s="15">
        <v>2.0925512523774934</v>
      </c>
      <c r="W42" s="30">
        <f t="shared" si="13"/>
        <v>10</v>
      </c>
      <c r="X42" s="31">
        <v>1.773049645390071</v>
      </c>
      <c r="Y42" s="30">
        <f>10*(2.6-O42)/(2.6-1)</f>
        <v>3.7500000000000004</v>
      </c>
      <c r="Z42" s="16">
        <v>5.5262042231800001E-5</v>
      </c>
      <c r="AA42" s="30">
        <v>0</v>
      </c>
      <c r="AB42" s="16">
        <v>0</v>
      </c>
      <c r="AC42" s="29">
        <f>U42+W42+X42+Y42+AA42</f>
        <v>17.615600897767564</v>
      </c>
    </row>
    <row r="43" spans="1:29" hidden="1">
      <c r="A43" s="2">
        <v>113</v>
      </c>
      <c r="B43" s="3">
        <v>11100</v>
      </c>
      <c r="C43" s="3" t="s">
        <v>347</v>
      </c>
      <c r="D43" s="3" t="s">
        <v>13</v>
      </c>
      <c r="E43" s="3">
        <v>21</v>
      </c>
      <c r="F43" s="3">
        <v>310000</v>
      </c>
      <c r="G43" s="3">
        <v>310110</v>
      </c>
      <c r="H43" s="3" t="s">
        <v>14</v>
      </c>
      <c r="I43" s="3" t="s">
        <v>14</v>
      </c>
      <c r="J43" s="3" t="s">
        <v>348</v>
      </c>
      <c r="K43" s="3">
        <v>121.512749</v>
      </c>
      <c r="L43" s="3">
        <v>31.304769</v>
      </c>
      <c r="M43" s="3" t="s">
        <v>349</v>
      </c>
      <c r="N43" s="3" t="s">
        <v>17</v>
      </c>
      <c r="O43" s="12"/>
      <c r="P43" s="13"/>
      <c r="Q43" s="13"/>
      <c r="R43" s="16">
        <v>2.3233110945000002</v>
      </c>
      <c r="S43" s="16" t="e">
        <f t="shared" si="11"/>
        <v>#DIV/0!</v>
      </c>
      <c r="T43" s="16" t="e">
        <f t="shared" si="12"/>
        <v>#DIV/0!</v>
      </c>
      <c r="U43" s="23">
        <v>2.5776402030586483</v>
      </c>
      <c r="V43" s="15">
        <v>2.5776402030586483</v>
      </c>
      <c r="W43" s="15" t="e">
        <f t="shared" si="13"/>
        <v>#DIV/0!</v>
      </c>
      <c r="X43" s="22">
        <v>2.7186761229314422</v>
      </c>
      <c r="Y43" s="15"/>
      <c r="Z43" s="16">
        <v>10.948068149699999</v>
      </c>
      <c r="AA43" s="20">
        <f>Z43/57.2007826082*10</f>
        <v>1.9139717413814794</v>
      </c>
      <c r="AB43" s="16">
        <v>1.9139717413814794</v>
      </c>
      <c r="AC43"/>
    </row>
    <row r="44" spans="1:29">
      <c r="A44" s="26">
        <v>17</v>
      </c>
      <c r="B44" s="3">
        <v>11100</v>
      </c>
      <c r="C44" s="3" t="s">
        <v>66</v>
      </c>
      <c r="D44" s="3" t="s">
        <v>13</v>
      </c>
      <c r="E44" s="3">
        <v>21</v>
      </c>
      <c r="F44" s="3">
        <v>310000</v>
      </c>
      <c r="G44" s="3">
        <v>310110</v>
      </c>
      <c r="H44" s="3" t="s">
        <v>14</v>
      </c>
      <c r="I44" s="3" t="s">
        <v>14</v>
      </c>
      <c r="J44" s="3" t="s">
        <v>67</v>
      </c>
      <c r="K44" s="3">
        <v>121.486394</v>
      </c>
      <c r="L44" s="3">
        <v>31.295705000000002</v>
      </c>
      <c r="M44" s="3" t="s">
        <v>68</v>
      </c>
      <c r="N44" s="3" t="s">
        <v>17</v>
      </c>
      <c r="O44" s="12">
        <v>1.61</v>
      </c>
      <c r="P44" s="13">
        <v>0</v>
      </c>
      <c r="Q44" s="13">
        <v>7</v>
      </c>
      <c r="R44" s="16">
        <v>7.7388678416800003</v>
      </c>
      <c r="S44" s="16" t="e">
        <f t="shared" si="11"/>
        <v>#DIV/0!</v>
      </c>
      <c r="T44" s="16">
        <f t="shared" si="12"/>
        <v>1</v>
      </c>
      <c r="U44" s="30">
        <v>4.6527370417908234</v>
      </c>
      <c r="V44" s="15">
        <v>4.6527370417908234</v>
      </c>
      <c r="W44" s="30">
        <f t="shared" si="13"/>
        <v>2.5</v>
      </c>
      <c r="X44" s="31">
        <v>2.0330969267139478</v>
      </c>
      <c r="Y44" s="30">
        <f t="shared" ref="Y44:Y53" si="14">10*(2.6-O44)/(2.6-1)</f>
        <v>6.1875</v>
      </c>
      <c r="Z44" s="16">
        <v>12.798542258299999</v>
      </c>
      <c r="AA44" s="30">
        <f>Z44/57.2007826082*10</f>
        <v>2.2374767747435098</v>
      </c>
      <c r="AB44" s="16">
        <v>2.2374767747435098</v>
      </c>
      <c r="AC44" s="29">
        <f t="shared" ref="AC44:AC53" si="15">U44+W44+X44+Y44+AA44</f>
        <v>17.61081074324828</v>
      </c>
    </row>
    <row r="45" spans="1:29">
      <c r="A45" s="26">
        <v>130</v>
      </c>
      <c r="B45" s="3">
        <v>11100</v>
      </c>
      <c r="C45" s="3" t="s">
        <v>135</v>
      </c>
      <c r="D45" s="3" t="s">
        <v>13</v>
      </c>
      <c r="E45" s="3">
        <v>21</v>
      </c>
      <c r="F45" s="3">
        <v>310000</v>
      </c>
      <c r="G45" s="3">
        <v>310110</v>
      </c>
      <c r="H45" s="3" t="s">
        <v>14</v>
      </c>
      <c r="I45" s="3" t="s">
        <v>14</v>
      </c>
      <c r="J45" s="3" t="s">
        <v>396</v>
      </c>
      <c r="K45" s="3">
        <v>121.539947</v>
      </c>
      <c r="L45" s="3">
        <v>31.336285</v>
      </c>
      <c r="M45" s="3" t="s">
        <v>397</v>
      </c>
      <c r="N45" s="3" t="s">
        <v>17</v>
      </c>
      <c r="O45" s="12">
        <v>1.55</v>
      </c>
      <c r="P45" s="13">
        <v>12</v>
      </c>
      <c r="Q45" s="13">
        <v>44</v>
      </c>
      <c r="R45" s="16">
        <v>12.9906141587</v>
      </c>
      <c r="S45" s="16" t="e">
        <f t="shared" si="11"/>
        <v>#DIV/0!</v>
      </c>
      <c r="T45" s="16">
        <f t="shared" si="12"/>
        <v>1.6428571428571428</v>
      </c>
      <c r="U45" s="30">
        <v>5.6628051861886703</v>
      </c>
      <c r="V45" s="15">
        <v>5.6628051861886703</v>
      </c>
      <c r="W45" s="30">
        <f t="shared" si="13"/>
        <v>4.1071428571428568</v>
      </c>
      <c r="X45" s="31">
        <v>1.2765957446808509</v>
      </c>
      <c r="Y45" s="30">
        <f t="shared" si="14"/>
        <v>6.5625</v>
      </c>
      <c r="Z45" s="16">
        <v>4.5591184841299999E-4</v>
      </c>
      <c r="AA45" s="30">
        <v>0</v>
      </c>
      <c r="AB45" s="16">
        <v>0</v>
      </c>
      <c r="AC45" s="29">
        <f t="shared" si="15"/>
        <v>17.609043788012379</v>
      </c>
    </row>
    <row r="46" spans="1:29">
      <c r="A46" s="26">
        <v>94</v>
      </c>
      <c r="B46" s="3">
        <v>11100</v>
      </c>
      <c r="C46" s="3" t="s">
        <v>293</v>
      </c>
      <c r="D46" s="3" t="s">
        <v>13</v>
      </c>
      <c r="E46" s="3">
        <v>21</v>
      </c>
      <c r="F46" s="3">
        <v>310000</v>
      </c>
      <c r="G46" s="3">
        <v>310110</v>
      </c>
      <c r="H46" s="3" t="s">
        <v>14</v>
      </c>
      <c r="I46" s="3" t="s">
        <v>14</v>
      </c>
      <c r="J46" s="3" t="s">
        <v>294</v>
      </c>
      <c r="K46" s="3">
        <v>121.487765</v>
      </c>
      <c r="L46" s="3">
        <v>31.306799000000002</v>
      </c>
      <c r="M46" s="3" t="s">
        <v>295</v>
      </c>
      <c r="N46" s="3" t="s">
        <v>17</v>
      </c>
      <c r="O46" s="12">
        <v>2.09</v>
      </c>
      <c r="P46" s="13">
        <v>6</v>
      </c>
      <c r="Q46" s="13">
        <v>0</v>
      </c>
      <c r="R46" s="16">
        <v>2.8110353259299998</v>
      </c>
      <c r="S46" s="16" t="e">
        <f t="shared" si="11"/>
        <v>#DIV/0!</v>
      </c>
      <c r="T46" s="16">
        <f t="shared" si="12"/>
        <v>4</v>
      </c>
      <c r="U46" s="30">
        <v>2.8715548564919962</v>
      </c>
      <c r="V46" s="15">
        <v>2.8715548564919962</v>
      </c>
      <c r="W46" s="30">
        <f t="shared" si="13"/>
        <v>10</v>
      </c>
      <c r="X46" s="31">
        <v>0.68557919621749408</v>
      </c>
      <c r="Y46" s="30">
        <f t="shared" si="14"/>
        <v>3.1875000000000013</v>
      </c>
      <c r="Z46" s="16">
        <v>4.7804534414799997</v>
      </c>
      <c r="AA46" s="30">
        <f t="shared" ref="AA46:AA51" si="16">Z46/57.2007826082*10</f>
        <v>0.83573217419488577</v>
      </c>
      <c r="AB46" s="16">
        <v>0.83573217419488577</v>
      </c>
      <c r="AC46" s="29">
        <f t="shared" si="15"/>
        <v>17.580366226904378</v>
      </c>
    </row>
    <row r="47" spans="1:29">
      <c r="A47" s="26">
        <v>106</v>
      </c>
      <c r="B47" s="3">
        <v>11100</v>
      </c>
      <c r="C47" s="3" t="s">
        <v>328</v>
      </c>
      <c r="D47" s="3" t="s">
        <v>13</v>
      </c>
      <c r="E47" s="3">
        <v>21</v>
      </c>
      <c r="F47" s="3">
        <v>310000</v>
      </c>
      <c r="G47" s="3">
        <v>310110</v>
      </c>
      <c r="H47" s="3" t="s">
        <v>14</v>
      </c>
      <c r="I47" s="3" t="s">
        <v>14</v>
      </c>
      <c r="J47" s="3" t="s">
        <v>329</v>
      </c>
      <c r="K47" s="3">
        <v>121.504852</v>
      </c>
      <c r="L47" s="3">
        <v>31.318892000000002</v>
      </c>
      <c r="M47" s="3" t="s">
        <v>330</v>
      </c>
      <c r="N47" s="3" t="s">
        <v>17</v>
      </c>
      <c r="O47" s="12">
        <v>1.5</v>
      </c>
      <c r="P47" s="13">
        <v>0</v>
      </c>
      <c r="Q47" s="13">
        <v>13</v>
      </c>
      <c r="R47" s="16">
        <v>4.0961926238000004</v>
      </c>
      <c r="S47" s="16" t="e">
        <f t="shared" si="11"/>
        <v>#DIV/0!</v>
      </c>
      <c r="T47" s="16">
        <f t="shared" si="12"/>
        <v>1</v>
      </c>
      <c r="U47" s="30">
        <v>3.4952581846363966</v>
      </c>
      <c r="V47" s="15">
        <v>3.4952581846363966</v>
      </c>
      <c r="W47" s="30">
        <f t="shared" si="13"/>
        <v>2.5</v>
      </c>
      <c r="X47" s="31">
        <v>1.0638297872340425</v>
      </c>
      <c r="Y47" s="30">
        <f t="shared" si="14"/>
        <v>6.875</v>
      </c>
      <c r="Z47" s="16">
        <v>19.607574221299998</v>
      </c>
      <c r="AA47" s="30">
        <f t="shared" si="16"/>
        <v>3.4278506914150437</v>
      </c>
      <c r="AB47" s="16">
        <v>3.4278506914150437</v>
      </c>
      <c r="AC47" s="29">
        <f t="shared" si="15"/>
        <v>17.361938663285486</v>
      </c>
    </row>
    <row r="48" spans="1:29">
      <c r="A48" s="26">
        <v>99</v>
      </c>
      <c r="B48" s="3">
        <v>11100</v>
      </c>
      <c r="C48" s="3" t="s">
        <v>307</v>
      </c>
      <c r="D48" s="3" t="s">
        <v>13</v>
      </c>
      <c r="E48" s="3">
        <v>21</v>
      </c>
      <c r="F48" s="3">
        <v>310000</v>
      </c>
      <c r="G48" s="3">
        <v>310110</v>
      </c>
      <c r="H48" s="3" t="s">
        <v>14</v>
      </c>
      <c r="I48" s="3" t="s">
        <v>14</v>
      </c>
      <c r="J48" s="3" t="s">
        <v>308</v>
      </c>
      <c r="K48" s="3">
        <v>121.504758</v>
      </c>
      <c r="L48" s="3">
        <v>31.310689</v>
      </c>
      <c r="M48" s="3" t="s">
        <v>309</v>
      </c>
      <c r="N48" s="3" t="s">
        <v>17</v>
      </c>
      <c r="O48" s="12">
        <v>2</v>
      </c>
      <c r="P48" s="13">
        <v>0</v>
      </c>
      <c r="Q48" s="13">
        <v>6</v>
      </c>
      <c r="R48" s="16">
        <v>61.088411332299998</v>
      </c>
      <c r="S48" s="16" t="e">
        <f t="shared" si="11"/>
        <v>#DIV/0!</v>
      </c>
      <c r="T48" s="16">
        <f t="shared" si="12"/>
        <v>1</v>
      </c>
      <c r="U48" s="30">
        <v>8.8611830317496292</v>
      </c>
      <c r="V48" s="15">
        <v>8.8611830317496292</v>
      </c>
      <c r="W48" s="30">
        <f t="shared" si="13"/>
        <v>2.5</v>
      </c>
      <c r="X48" s="31">
        <v>0.85106382978723405</v>
      </c>
      <c r="Y48" s="30">
        <f t="shared" si="14"/>
        <v>3.7500000000000004</v>
      </c>
      <c r="Z48" s="16">
        <v>5.2746008399499997</v>
      </c>
      <c r="AA48" s="30">
        <f t="shared" si="16"/>
        <v>0.92212039756145936</v>
      </c>
      <c r="AB48" s="16">
        <v>0.92212039756145936</v>
      </c>
      <c r="AC48" s="29">
        <f t="shared" si="15"/>
        <v>16.884367259098322</v>
      </c>
    </row>
    <row r="49" spans="1:29" ht="13" hidden="1" customHeight="1">
      <c r="A49" s="26">
        <v>58</v>
      </c>
      <c r="B49" s="3">
        <v>11100</v>
      </c>
      <c r="C49" s="3" t="s">
        <v>186</v>
      </c>
      <c r="D49" s="3" t="s">
        <v>13</v>
      </c>
      <c r="E49" s="3">
        <v>21</v>
      </c>
      <c r="F49" s="3">
        <v>310000</v>
      </c>
      <c r="G49" s="3">
        <v>310110</v>
      </c>
      <c r="H49" s="3" t="s">
        <v>14</v>
      </c>
      <c r="I49" s="3" t="s">
        <v>14</v>
      </c>
      <c r="J49" s="3" t="s">
        <v>187</v>
      </c>
      <c r="K49" s="3">
        <v>121.54704599999999</v>
      </c>
      <c r="L49" s="3">
        <v>31.310289999999998</v>
      </c>
      <c r="M49" s="3" t="s">
        <v>188</v>
      </c>
      <c r="N49" s="3" t="s">
        <v>17</v>
      </c>
      <c r="O49" s="12">
        <v>2.4700000000000002</v>
      </c>
      <c r="P49" s="13">
        <v>5</v>
      </c>
      <c r="Q49" s="13">
        <v>9</v>
      </c>
      <c r="R49" s="16">
        <v>0</v>
      </c>
      <c r="S49" s="16" t="e">
        <f t="shared" si="11"/>
        <v>#DIV/0!</v>
      </c>
      <c r="T49" s="16">
        <f t="shared" si="12"/>
        <v>2.0714285714285716</v>
      </c>
      <c r="U49" s="30">
        <v>0</v>
      </c>
      <c r="V49" s="15"/>
      <c r="W49" s="30">
        <f t="shared" si="13"/>
        <v>5.1785714285714288</v>
      </c>
      <c r="X49" s="31">
        <v>2.104018912529551</v>
      </c>
      <c r="Y49" s="30">
        <f t="shared" si="14"/>
        <v>0.81249999999999933</v>
      </c>
      <c r="Z49" s="16">
        <v>50.251827261000003</v>
      </c>
      <c r="AA49" s="30">
        <f t="shared" si="16"/>
        <v>8.7851642879089162</v>
      </c>
      <c r="AB49" s="16">
        <v>8.7851642879089162</v>
      </c>
      <c r="AC49" s="29">
        <f t="shared" si="15"/>
        <v>16.880254629009897</v>
      </c>
    </row>
    <row r="50" spans="1:29" ht="13" hidden="1" customHeight="1">
      <c r="A50" s="26">
        <v>84</v>
      </c>
      <c r="B50" s="3">
        <v>11100</v>
      </c>
      <c r="C50" s="3" t="s">
        <v>263</v>
      </c>
      <c r="D50" s="3" t="s">
        <v>13</v>
      </c>
      <c r="E50" s="3">
        <v>21</v>
      </c>
      <c r="F50" s="3">
        <v>310000</v>
      </c>
      <c r="G50" s="3">
        <v>310110</v>
      </c>
      <c r="H50" s="3" t="s">
        <v>14</v>
      </c>
      <c r="I50" s="3" t="s">
        <v>14</v>
      </c>
      <c r="J50" s="3" t="s">
        <v>264</v>
      </c>
      <c r="K50" s="3">
        <v>121.54215499999999</v>
      </c>
      <c r="L50" s="3">
        <v>31.301670000000001</v>
      </c>
      <c r="M50" s="3" t="s">
        <v>265</v>
      </c>
      <c r="N50" s="3" t="s">
        <v>17</v>
      </c>
      <c r="O50" s="12">
        <v>1.5</v>
      </c>
      <c r="P50" s="13">
        <v>0</v>
      </c>
      <c r="Q50" s="13">
        <v>20</v>
      </c>
      <c r="R50" s="16">
        <v>0</v>
      </c>
      <c r="S50" s="16" t="e">
        <f t="shared" si="11"/>
        <v>#DIV/0!</v>
      </c>
      <c r="T50" s="16">
        <f t="shared" si="12"/>
        <v>1</v>
      </c>
      <c r="U50" s="30">
        <v>0</v>
      </c>
      <c r="V50" s="15"/>
      <c r="W50" s="30">
        <f t="shared" si="13"/>
        <v>2.5</v>
      </c>
      <c r="X50" s="31">
        <v>3.0969267139479904</v>
      </c>
      <c r="Y50" s="30">
        <f t="shared" si="14"/>
        <v>6.875</v>
      </c>
      <c r="Z50" s="16">
        <v>25.180655518399998</v>
      </c>
      <c r="AA50" s="30">
        <f t="shared" si="16"/>
        <v>4.4021522731386948</v>
      </c>
      <c r="AB50" s="16">
        <v>4.4021522731386948</v>
      </c>
      <c r="AC50" s="29">
        <f t="shared" si="15"/>
        <v>16.874078987086683</v>
      </c>
    </row>
    <row r="51" spans="1:29">
      <c r="A51" s="26">
        <v>30</v>
      </c>
      <c r="B51" s="3">
        <v>11100</v>
      </c>
      <c r="C51" s="3" t="s">
        <v>105</v>
      </c>
      <c r="D51" s="3" t="s">
        <v>13</v>
      </c>
      <c r="E51" s="3">
        <v>21</v>
      </c>
      <c r="F51" s="3">
        <v>310000</v>
      </c>
      <c r="G51" s="3">
        <v>310110</v>
      </c>
      <c r="H51" s="3" t="s">
        <v>14</v>
      </c>
      <c r="I51" s="3" t="s">
        <v>14</v>
      </c>
      <c r="J51" s="3" t="s">
        <v>106</v>
      </c>
      <c r="K51" s="3">
        <v>121.52591099999999</v>
      </c>
      <c r="L51" s="3">
        <v>31.270951</v>
      </c>
      <c r="M51" s="3" t="s">
        <v>107</v>
      </c>
      <c r="N51" s="3" t="s">
        <v>17</v>
      </c>
      <c r="O51" s="12">
        <v>2</v>
      </c>
      <c r="P51" s="13">
        <v>0</v>
      </c>
      <c r="Q51" s="13">
        <v>1</v>
      </c>
      <c r="R51" s="16">
        <v>0.42554328349600001</v>
      </c>
      <c r="S51" s="16" t="e">
        <f t="shared" si="11"/>
        <v>#DIV/0!</v>
      </c>
      <c r="T51" s="16">
        <f t="shared" si="12"/>
        <v>1</v>
      </c>
      <c r="U51" s="30">
        <v>0.76098190419493783</v>
      </c>
      <c r="V51" s="15">
        <v>0.76098190419493783</v>
      </c>
      <c r="W51" s="30">
        <f t="shared" si="13"/>
        <v>2.5</v>
      </c>
      <c r="X51" s="31">
        <v>6.1938534278959807</v>
      </c>
      <c r="Y51" s="30">
        <f t="shared" si="14"/>
        <v>3.7500000000000004</v>
      </c>
      <c r="Z51" s="16">
        <v>20.511061893299999</v>
      </c>
      <c r="AA51" s="30">
        <f t="shared" si="16"/>
        <v>3.5858009205558741</v>
      </c>
      <c r="AB51" s="16">
        <v>3.5858009205558741</v>
      </c>
      <c r="AC51" s="29">
        <f t="shared" si="15"/>
        <v>16.790636252646792</v>
      </c>
    </row>
    <row r="52" spans="1:29">
      <c r="A52" s="26">
        <v>142</v>
      </c>
      <c r="B52" s="3">
        <v>11100</v>
      </c>
      <c r="C52" s="3" t="s">
        <v>428</v>
      </c>
      <c r="D52" s="3" t="s">
        <v>13</v>
      </c>
      <c r="E52" s="3">
        <v>21</v>
      </c>
      <c r="F52" s="3">
        <v>310000</v>
      </c>
      <c r="G52" s="3">
        <v>310110</v>
      </c>
      <c r="H52" s="3" t="s">
        <v>14</v>
      </c>
      <c r="I52" s="3" t="s">
        <v>14</v>
      </c>
      <c r="J52" s="3" t="s">
        <v>429</v>
      </c>
      <c r="K52" s="3">
        <v>121.52566899999999</v>
      </c>
      <c r="L52" s="3">
        <v>31.304193000000001</v>
      </c>
      <c r="M52" s="3" t="s">
        <v>430</v>
      </c>
      <c r="N52" s="3" t="s">
        <v>17</v>
      </c>
      <c r="O52" s="12">
        <v>2.15</v>
      </c>
      <c r="P52" s="13">
        <v>2</v>
      </c>
      <c r="Q52" s="13">
        <v>5</v>
      </c>
      <c r="R52" s="16">
        <v>14.0551766297</v>
      </c>
      <c r="S52" s="16" t="e">
        <f t="shared" si="11"/>
        <v>#DIV/0!</v>
      </c>
      <c r="T52" s="16">
        <f t="shared" si="12"/>
        <v>1.8571428571428572</v>
      </c>
      <c r="U52" s="30">
        <v>5.8202055362901861</v>
      </c>
      <c r="V52" s="15">
        <v>5.8202055362901861</v>
      </c>
      <c r="W52" s="30">
        <f t="shared" si="13"/>
        <v>4.6428571428571432</v>
      </c>
      <c r="X52" s="31">
        <v>3.2151300236406621</v>
      </c>
      <c r="Y52" s="30">
        <f t="shared" si="14"/>
        <v>2.8125000000000009</v>
      </c>
      <c r="Z52" s="16">
        <v>4.1446531673899997E-4</v>
      </c>
      <c r="AA52" s="30">
        <v>0</v>
      </c>
      <c r="AB52" s="16">
        <v>0</v>
      </c>
      <c r="AC52" s="29">
        <f t="shared" si="15"/>
        <v>16.490692702787992</v>
      </c>
    </row>
    <row r="53" spans="1:29">
      <c r="A53" s="26">
        <v>32</v>
      </c>
      <c r="B53" s="3">
        <v>11100</v>
      </c>
      <c r="C53" s="3" t="s">
        <v>111</v>
      </c>
      <c r="D53" s="3" t="s">
        <v>13</v>
      </c>
      <c r="E53" s="3">
        <v>21</v>
      </c>
      <c r="F53" s="3">
        <v>310000</v>
      </c>
      <c r="G53" s="3">
        <v>310110</v>
      </c>
      <c r="H53" s="3" t="s">
        <v>14</v>
      </c>
      <c r="I53" s="3" t="s">
        <v>14</v>
      </c>
      <c r="J53" s="3" t="s">
        <v>112</v>
      </c>
      <c r="K53" s="3">
        <v>121.503092</v>
      </c>
      <c r="L53" s="3">
        <v>31.287984999999999</v>
      </c>
      <c r="M53" s="3" t="s">
        <v>113</v>
      </c>
      <c r="N53" s="3" t="s">
        <v>17</v>
      </c>
      <c r="O53" s="12">
        <v>1.3</v>
      </c>
      <c r="P53" s="13">
        <v>0</v>
      </c>
      <c r="Q53" s="13">
        <v>8</v>
      </c>
      <c r="R53" s="16">
        <v>3.34879591262</v>
      </c>
      <c r="S53" s="16" t="e">
        <f t="shared" si="11"/>
        <v>#DIV/0!</v>
      </c>
      <c r="T53" s="16">
        <f t="shared" si="12"/>
        <v>1</v>
      </c>
      <c r="U53" s="30">
        <v>3.1548642010901151</v>
      </c>
      <c r="V53" s="15">
        <v>3.1548642010901151</v>
      </c>
      <c r="W53" s="30">
        <f t="shared" si="13"/>
        <v>2.5</v>
      </c>
      <c r="X53" s="31">
        <v>1.4657210401891252</v>
      </c>
      <c r="Y53" s="30">
        <f t="shared" si="14"/>
        <v>8.125</v>
      </c>
      <c r="Z53" s="16">
        <v>4.7674801311100001</v>
      </c>
      <c r="AA53" s="30">
        <f>Z53/57.2007826082*10</f>
        <v>0.83346414397249158</v>
      </c>
      <c r="AB53" s="16">
        <v>0.83346414397249158</v>
      </c>
      <c r="AC53" s="29">
        <f t="shared" si="15"/>
        <v>16.079049385251732</v>
      </c>
    </row>
    <row r="54" spans="1:29" ht="13" hidden="1" customHeight="1">
      <c r="A54" s="2">
        <v>102</v>
      </c>
      <c r="B54" s="3">
        <v>11100</v>
      </c>
      <c r="C54" s="3" t="s">
        <v>316</v>
      </c>
      <c r="D54" s="3" t="s">
        <v>13</v>
      </c>
      <c r="E54" s="3">
        <v>21</v>
      </c>
      <c r="F54" s="3">
        <v>310000</v>
      </c>
      <c r="G54" s="3">
        <v>310110</v>
      </c>
      <c r="H54" s="3" t="s">
        <v>14</v>
      </c>
      <c r="I54" s="3" t="s">
        <v>14</v>
      </c>
      <c r="J54" s="3" t="s">
        <v>317</v>
      </c>
      <c r="K54" s="3">
        <v>121.50324000000001</v>
      </c>
      <c r="L54" s="3">
        <v>31.319078000000001</v>
      </c>
      <c r="M54" s="3" t="s">
        <v>318</v>
      </c>
      <c r="N54" s="3" t="s">
        <v>17</v>
      </c>
      <c r="O54" s="12"/>
      <c r="P54" s="13"/>
      <c r="Q54" s="13"/>
      <c r="R54" s="16">
        <v>0</v>
      </c>
      <c r="S54" s="16" t="e">
        <f t="shared" si="11"/>
        <v>#DIV/0!</v>
      </c>
      <c r="T54" s="16" t="e">
        <f t="shared" si="12"/>
        <v>#DIV/0!</v>
      </c>
      <c r="U54" s="23">
        <v>0</v>
      </c>
      <c r="V54" s="15"/>
      <c r="W54" s="15" t="e">
        <f t="shared" si="13"/>
        <v>#DIV/0!</v>
      </c>
      <c r="X54" s="22">
        <v>7.0921985815602828E-2</v>
      </c>
      <c r="Y54" s="15"/>
      <c r="Z54" s="16">
        <v>13.9541256566</v>
      </c>
      <c r="AA54" s="20">
        <f>Z54/57.2007826082*10</f>
        <v>2.4394990803149623</v>
      </c>
      <c r="AB54" s="16">
        <v>2.4394990803149623</v>
      </c>
      <c r="AC54"/>
    </row>
    <row r="55" spans="1:29" ht="13" hidden="1" customHeight="1">
      <c r="A55" s="2">
        <v>101</v>
      </c>
      <c r="B55" s="3">
        <v>11100</v>
      </c>
      <c r="C55" s="3" t="s">
        <v>313</v>
      </c>
      <c r="D55" s="3" t="s">
        <v>13</v>
      </c>
      <c r="E55" s="3">
        <v>21</v>
      </c>
      <c r="F55" s="3">
        <v>310000</v>
      </c>
      <c r="G55" s="3">
        <v>310110</v>
      </c>
      <c r="H55" s="3" t="s">
        <v>14</v>
      </c>
      <c r="I55" s="3" t="s">
        <v>14</v>
      </c>
      <c r="J55" s="3" t="s">
        <v>314</v>
      </c>
      <c r="K55" s="3">
        <v>121.513051</v>
      </c>
      <c r="L55" s="3">
        <v>31.337313000000002</v>
      </c>
      <c r="M55" s="3" t="s">
        <v>315</v>
      </c>
      <c r="N55" s="3" t="s">
        <v>17</v>
      </c>
      <c r="O55" s="12"/>
      <c r="P55" s="13"/>
      <c r="Q55" s="13"/>
      <c r="R55" s="16">
        <v>12.145471866399999</v>
      </c>
      <c r="S55" s="16" t="e">
        <f t="shared" si="11"/>
        <v>#DIV/0!</v>
      </c>
      <c r="T55" s="16" t="e">
        <f t="shared" si="12"/>
        <v>#DIV/0!</v>
      </c>
      <c r="U55" s="23">
        <v>5.5290698184170486</v>
      </c>
      <c r="V55" s="15">
        <v>5.5290698184170486</v>
      </c>
      <c r="W55" s="15" t="e">
        <f t="shared" si="13"/>
        <v>#DIV/0!</v>
      </c>
      <c r="X55" s="22">
        <v>1.4184397163120568</v>
      </c>
      <c r="Y55" s="15"/>
      <c r="Z55" s="16">
        <v>8.9321963559400004</v>
      </c>
      <c r="AA55" s="20">
        <f>Z55/57.2007826082*10</f>
        <v>1.5615514244134709</v>
      </c>
      <c r="AB55" s="16">
        <v>1.5615514244134709</v>
      </c>
      <c r="AC55"/>
    </row>
    <row r="56" spans="1:29">
      <c r="A56" s="26">
        <v>131</v>
      </c>
      <c r="B56" s="3">
        <v>11100</v>
      </c>
      <c r="C56" s="3" t="s">
        <v>398</v>
      </c>
      <c r="D56" s="3" t="s">
        <v>13</v>
      </c>
      <c r="E56" s="3">
        <v>21</v>
      </c>
      <c r="F56" s="3">
        <v>310000</v>
      </c>
      <c r="G56" s="3">
        <v>310110</v>
      </c>
      <c r="H56" s="3" t="s">
        <v>14</v>
      </c>
      <c r="I56" s="3" t="s">
        <v>14</v>
      </c>
      <c r="J56" s="3" t="s">
        <v>399</v>
      </c>
      <c r="K56" s="3">
        <v>121.527186</v>
      </c>
      <c r="L56" s="3">
        <v>31.253730000000001</v>
      </c>
      <c r="M56" s="3" t="s">
        <v>400</v>
      </c>
      <c r="N56" s="3" t="s">
        <v>17</v>
      </c>
      <c r="O56" s="12">
        <v>1.99</v>
      </c>
      <c r="P56" s="13">
        <v>0</v>
      </c>
      <c r="Q56" s="13">
        <v>18</v>
      </c>
      <c r="R56" s="16">
        <v>36.417885395399999</v>
      </c>
      <c r="S56" s="16" t="e">
        <f t="shared" si="11"/>
        <v>#DIV/0!</v>
      </c>
      <c r="T56" s="16">
        <f t="shared" si="12"/>
        <v>1</v>
      </c>
      <c r="U56" s="30">
        <v>7.774267190968283</v>
      </c>
      <c r="V56" s="15">
        <v>7.774267190968283</v>
      </c>
      <c r="W56" s="30">
        <f t="shared" si="13"/>
        <v>2.5</v>
      </c>
      <c r="X56" s="31">
        <v>1.8676122931442078</v>
      </c>
      <c r="Y56" s="30">
        <f t="shared" ref="Y56:Y64" si="17">10*(2.6-O56)/(2.6-1)</f>
        <v>3.8125000000000009</v>
      </c>
      <c r="Z56" s="16">
        <v>1.40918207691E-3</v>
      </c>
      <c r="AA56" s="30">
        <v>0</v>
      </c>
      <c r="AB56" s="16">
        <v>0</v>
      </c>
      <c r="AC56" s="29">
        <f t="shared" ref="AC56:AC64" si="18">U56+W56+X56+Y56+AA56</f>
        <v>15.95437948411249</v>
      </c>
    </row>
    <row r="57" spans="1:29">
      <c r="A57" s="26">
        <v>90</v>
      </c>
      <c r="B57" s="3">
        <v>11100</v>
      </c>
      <c r="C57" s="3" t="s">
        <v>281</v>
      </c>
      <c r="D57" s="3" t="s">
        <v>13</v>
      </c>
      <c r="E57" s="3">
        <v>21</v>
      </c>
      <c r="F57" s="3">
        <v>310000</v>
      </c>
      <c r="G57" s="3">
        <v>310110</v>
      </c>
      <c r="H57" s="3" t="s">
        <v>14</v>
      </c>
      <c r="I57" s="3" t="s">
        <v>14</v>
      </c>
      <c r="J57" s="3" t="s">
        <v>282</v>
      </c>
      <c r="K57" s="3">
        <v>121.514233</v>
      </c>
      <c r="L57" s="3">
        <v>31.303594</v>
      </c>
      <c r="M57" s="3" t="s">
        <v>283</v>
      </c>
      <c r="N57" s="3" t="s">
        <v>17</v>
      </c>
      <c r="O57" s="12">
        <v>1.95</v>
      </c>
      <c r="P57" s="13">
        <v>0</v>
      </c>
      <c r="Q57" s="13">
        <v>6</v>
      </c>
      <c r="R57" s="16">
        <v>22.047064302300001</v>
      </c>
      <c r="S57" s="16" t="e">
        <f t="shared" si="11"/>
        <v>#DIV/0!</v>
      </c>
      <c r="T57" s="16">
        <f t="shared" si="12"/>
        <v>1</v>
      </c>
      <c r="U57" s="30">
        <v>6.7341412851116802</v>
      </c>
      <c r="V57" s="15">
        <v>6.7341412851116802</v>
      </c>
      <c r="W57" s="30">
        <f t="shared" si="13"/>
        <v>2.5</v>
      </c>
      <c r="X57" s="31">
        <v>2.5295508274231677</v>
      </c>
      <c r="Y57" s="30">
        <f t="shared" si="17"/>
        <v>4.0625000000000009</v>
      </c>
      <c r="Z57" s="16">
        <v>2.76310211159E-5</v>
      </c>
      <c r="AA57" s="30">
        <v>0</v>
      </c>
      <c r="AB57" s="16">
        <v>0</v>
      </c>
      <c r="AC57" s="29">
        <f t="shared" si="18"/>
        <v>15.826192112534848</v>
      </c>
    </row>
    <row r="58" spans="1:29">
      <c r="A58" s="26">
        <v>19</v>
      </c>
      <c r="B58" s="3">
        <v>11100</v>
      </c>
      <c r="C58" s="3" t="s">
        <v>72</v>
      </c>
      <c r="D58" s="3" t="s">
        <v>13</v>
      </c>
      <c r="E58" s="3">
        <v>21</v>
      </c>
      <c r="F58" s="3">
        <v>310000</v>
      </c>
      <c r="G58" s="3">
        <v>310110</v>
      </c>
      <c r="H58" s="3" t="s">
        <v>14</v>
      </c>
      <c r="I58" s="3" t="s">
        <v>14</v>
      </c>
      <c r="J58" s="3" t="s">
        <v>73</v>
      </c>
      <c r="K58" s="3">
        <v>121.55303499999999</v>
      </c>
      <c r="L58" s="3">
        <v>31.273600999999999</v>
      </c>
      <c r="M58" s="3" t="s">
        <v>74</v>
      </c>
      <c r="N58" s="3" t="s">
        <v>17</v>
      </c>
      <c r="O58" s="12">
        <v>1.9</v>
      </c>
      <c r="P58" s="13">
        <v>0</v>
      </c>
      <c r="Q58" s="13">
        <v>5</v>
      </c>
      <c r="R58" s="16">
        <v>2.98020623244</v>
      </c>
      <c r="S58" s="16" t="e">
        <f t="shared" si="11"/>
        <v>#DIV/0!</v>
      </c>
      <c r="T58" s="16">
        <f t="shared" si="12"/>
        <v>1</v>
      </c>
      <c r="U58" s="30">
        <v>2.9647751445596149</v>
      </c>
      <c r="V58" s="15">
        <v>2.9647751445596149</v>
      </c>
      <c r="W58" s="30">
        <f t="shared" si="13"/>
        <v>2.5</v>
      </c>
      <c r="X58" s="31">
        <v>5.4373522458628845</v>
      </c>
      <c r="Y58" s="30">
        <f t="shared" si="17"/>
        <v>4.3750000000000009</v>
      </c>
      <c r="Z58" s="16">
        <v>1.9095839514099999</v>
      </c>
      <c r="AA58" s="30">
        <f>Z58/57.2007826082*10</f>
        <v>0.33383878057924543</v>
      </c>
      <c r="AB58" s="16">
        <v>0.33383878057924543</v>
      </c>
      <c r="AC58" s="29">
        <f t="shared" si="18"/>
        <v>15.610966171001746</v>
      </c>
    </row>
    <row r="59" spans="1:29">
      <c r="A59" s="26">
        <v>20</v>
      </c>
      <c r="B59" s="3">
        <v>11100</v>
      </c>
      <c r="C59" s="3" t="s">
        <v>75</v>
      </c>
      <c r="D59" s="3" t="s">
        <v>13</v>
      </c>
      <c r="E59" s="3">
        <v>21</v>
      </c>
      <c r="F59" s="3">
        <v>310000</v>
      </c>
      <c r="G59" s="3">
        <v>310110</v>
      </c>
      <c r="H59" s="3" t="s">
        <v>14</v>
      </c>
      <c r="I59" s="3" t="s">
        <v>14</v>
      </c>
      <c r="J59" s="3" t="s">
        <v>76</v>
      </c>
      <c r="K59" s="3">
        <v>121.51187299999999</v>
      </c>
      <c r="L59" s="3">
        <v>31.29973</v>
      </c>
      <c r="M59" s="3" t="s">
        <v>77</v>
      </c>
      <c r="N59" s="3" t="s">
        <v>17</v>
      </c>
      <c r="O59" s="12">
        <v>2.5</v>
      </c>
      <c r="P59" s="13">
        <v>6</v>
      </c>
      <c r="Q59" s="13">
        <v>0</v>
      </c>
      <c r="R59" s="16">
        <v>3.2838539082299998</v>
      </c>
      <c r="S59" s="16" t="e">
        <f t="shared" si="11"/>
        <v>#DIV/0!</v>
      </c>
      <c r="T59" s="16">
        <f t="shared" si="12"/>
        <v>4</v>
      </c>
      <c r="U59" s="30">
        <v>3.1225708639171836</v>
      </c>
      <c r="V59" s="15">
        <v>3.1225708639171836</v>
      </c>
      <c r="W59" s="30">
        <f t="shared" si="13"/>
        <v>10</v>
      </c>
      <c r="X59" s="31">
        <v>0.87470449172576836</v>
      </c>
      <c r="Y59" s="30">
        <f t="shared" si="17"/>
        <v>0.62500000000000056</v>
      </c>
      <c r="Z59" s="16">
        <v>4.7804534414799997</v>
      </c>
      <c r="AA59" s="30">
        <f>Z59/57.2007826082*10</f>
        <v>0.83573217419488577</v>
      </c>
      <c r="AB59" s="16">
        <v>0.83573217419488577</v>
      </c>
      <c r="AC59" s="29">
        <f t="shared" si="18"/>
        <v>15.458007529837838</v>
      </c>
    </row>
    <row r="60" spans="1:29">
      <c r="A60" s="26">
        <v>9</v>
      </c>
      <c r="B60" s="3">
        <v>11100</v>
      </c>
      <c r="C60" s="3" t="s">
        <v>42</v>
      </c>
      <c r="D60" s="3" t="s">
        <v>13</v>
      </c>
      <c r="E60" s="3">
        <v>21</v>
      </c>
      <c r="F60" s="3">
        <v>310000</v>
      </c>
      <c r="G60" s="3">
        <v>310110</v>
      </c>
      <c r="H60" s="3" t="s">
        <v>14</v>
      </c>
      <c r="I60" s="3" t="s">
        <v>14</v>
      </c>
      <c r="J60" s="3" t="s">
        <v>43</v>
      </c>
      <c r="K60" s="3">
        <v>121.485708</v>
      </c>
      <c r="L60" s="3">
        <v>31.296502</v>
      </c>
      <c r="M60" s="3" t="s">
        <v>44</v>
      </c>
      <c r="N60" s="3" t="s">
        <v>17</v>
      </c>
      <c r="O60" s="12">
        <v>2</v>
      </c>
      <c r="P60" s="13">
        <v>2</v>
      </c>
      <c r="Q60" s="13">
        <v>8</v>
      </c>
      <c r="R60" s="16">
        <v>11.055525488100001</v>
      </c>
      <c r="S60" s="16" t="e">
        <f t="shared" si="11"/>
        <v>#DIV/0!</v>
      </c>
      <c r="T60" s="16">
        <f t="shared" si="12"/>
        <v>1.6</v>
      </c>
      <c r="U60" s="30">
        <v>5.3432972494951638</v>
      </c>
      <c r="V60" s="15">
        <v>5.3432972494951638</v>
      </c>
      <c r="W60" s="30">
        <f t="shared" si="13"/>
        <v>4</v>
      </c>
      <c r="X60" s="31">
        <v>1.8912529550827424</v>
      </c>
      <c r="Y60" s="30">
        <f t="shared" si="17"/>
        <v>3.7500000000000004</v>
      </c>
      <c r="Z60" s="16">
        <v>1.9095839514099999</v>
      </c>
      <c r="AA60" s="30">
        <f>Z60/57.2007826082*10</f>
        <v>0.33383878057924543</v>
      </c>
      <c r="AB60" s="16">
        <v>0.33383878057924543</v>
      </c>
      <c r="AC60" s="29">
        <f t="shared" si="18"/>
        <v>15.318388985157153</v>
      </c>
    </row>
    <row r="61" spans="1:29">
      <c r="A61" s="26">
        <v>136</v>
      </c>
      <c r="B61" s="3">
        <v>11100</v>
      </c>
      <c r="C61" s="3" t="s">
        <v>412</v>
      </c>
      <c r="D61" s="3" t="s">
        <v>13</v>
      </c>
      <c r="E61" s="3">
        <v>21</v>
      </c>
      <c r="F61" s="3">
        <v>310000</v>
      </c>
      <c r="G61" s="3">
        <v>310110</v>
      </c>
      <c r="H61" s="3" t="s">
        <v>14</v>
      </c>
      <c r="I61" s="3" t="s">
        <v>14</v>
      </c>
      <c r="J61" s="3" t="s">
        <v>413</v>
      </c>
      <c r="K61" s="3">
        <v>121.52440900000001</v>
      </c>
      <c r="L61" s="3">
        <v>31.290621999999999</v>
      </c>
      <c r="M61" s="3" t="s">
        <v>414</v>
      </c>
      <c r="N61" s="3" t="s">
        <v>17</v>
      </c>
      <c r="O61" s="12">
        <v>2.5</v>
      </c>
      <c r="P61" s="13">
        <v>2</v>
      </c>
      <c r="Q61" s="13">
        <v>0</v>
      </c>
      <c r="R61" s="16">
        <v>0.42891007520500002</v>
      </c>
      <c r="S61" s="16" t="e">
        <f t="shared" si="11"/>
        <v>#DIV/0!</v>
      </c>
      <c r="T61" s="16">
        <f t="shared" si="12"/>
        <v>4</v>
      </c>
      <c r="U61" s="30">
        <v>0.76604500610693438</v>
      </c>
      <c r="V61" s="15">
        <v>0.76604500610693438</v>
      </c>
      <c r="W61" s="30">
        <f t="shared" si="13"/>
        <v>10</v>
      </c>
      <c r="X61" s="31">
        <v>3.9243498817966902</v>
      </c>
      <c r="Y61" s="30">
        <f t="shared" si="17"/>
        <v>0.62500000000000056</v>
      </c>
      <c r="Z61" s="16">
        <v>3.7301878506500001E-4</v>
      </c>
      <c r="AA61" s="30">
        <v>0</v>
      </c>
      <c r="AB61" s="16">
        <v>0</v>
      </c>
      <c r="AC61" s="29">
        <f t="shared" si="18"/>
        <v>15.315394887903624</v>
      </c>
    </row>
    <row r="62" spans="1:29">
      <c r="A62" s="26">
        <v>104</v>
      </c>
      <c r="B62" s="3">
        <v>11100</v>
      </c>
      <c r="C62" s="3" t="s">
        <v>322</v>
      </c>
      <c r="D62" s="3" t="s">
        <v>13</v>
      </c>
      <c r="E62" s="3">
        <v>21</v>
      </c>
      <c r="F62" s="3">
        <v>310000</v>
      </c>
      <c r="G62" s="3">
        <v>310110</v>
      </c>
      <c r="H62" s="3" t="s">
        <v>14</v>
      </c>
      <c r="I62" s="3" t="s">
        <v>14</v>
      </c>
      <c r="J62" s="3" t="s">
        <v>323</v>
      </c>
      <c r="K62" s="3">
        <v>121.49761599999999</v>
      </c>
      <c r="L62" s="3">
        <v>31.288829</v>
      </c>
      <c r="M62" s="3" t="s">
        <v>324</v>
      </c>
      <c r="N62" s="3" t="s">
        <v>17</v>
      </c>
      <c r="O62" s="12">
        <v>2</v>
      </c>
      <c r="P62" s="13">
        <v>0</v>
      </c>
      <c r="Q62" s="13">
        <v>60</v>
      </c>
      <c r="R62" s="16">
        <v>2.73732297928</v>
      </c>
      <c r="S62" s="16" t="e">
        <f t="shared" si="11"/>
        <v>#DIV/0!</v>
      </c>
      <c r="T62" s="16">
        <f t="shared" si="12"/>
        <v>1</v>
      </c>
      <c r="U62" s="30">
        <v>2.8296345252487649</v>
      </c>
      <c r="V62" s="15">
        <v>2.8296345252487649</v>
      </c>
      <c r="W62" s="30">
        <f t="shared" si="13"/>
        <v>2.5</v>
      </c>
      <c r="X62" s="31">
        <v>2.7895981087470449</v>
      </c>
      <c r="Y62" s="30">
        <f t="shared" si="17"/>
        <v>3.7500000000000004</v>
      </c>
      <c r="Z62" s="16">
        <v>19.607574221299998</v>
      </c>
      <c r="AA62" s="30">
        <f>Z62/57.2007826082*10</f>
        <v>3.4278506914150437</v>
      </c>
      <c r="AB62" s="16">
        <v>3.4278506914150437</v>
      </c>
      <c r="AC62" s="29">
        <f t="shared" si="18"/>
        <v>15.297083325410854</v>
      </c>
    </row>
    <row r="63" spans="1:29">
      <c r="A63" s="26">
        <v>77</v>
      </c>
      <c r="B63" s="3">
        <v>11100</v>
      </c>
      <c r="C63" s="3" t="s">
        <v>243</v>
      </c>
      <c r="D63" s="3" t="s">
        <v>13</v>
      </c>
      <c r="E63" s="3">
        <v>21</v>
      </c>
      <c r="F63" s="3">
        <v>310000</v>
      </c>
      <c r="G63" s="3">
        <v>310110</v>
      </c>
      <c r="H63" s="3" t="s">
        <v>14</v>
      </c>
      <c r="I63" s="3" t="s">
        <v>14</v>
      </c>
      <c r="J63" s="3" t="s">
        <v>244</v>
      </c>
      <c r="K63" s="3">
        <v>121.521281</v>
      </c>
      <c r="L63" s="3">
        <v>31.324048000000001</v>
      </c>
      <c r="M63" s="3" t="s">
        <v>245</v>
      </c>
      <c r="N63" s="3" t="s">
        <v>17</v>
      </c>
      <c r="O63" s="12">
        <v>1.89</v>
      </c>
      <c r="P63" s="13">
        <v>4</v>
      </c>
      <c r="Q63" s="13">
        <v>23</v>
      </c>
      <c r="R63" s="16">
        <v>2.2813061348599999</v>
      </c>
      <c r="S63" s="16" t="e">
        <f t="shared" si="11"/>
        <v>#DIV/0!</v>
      </c>
      <c r="T63" s="16">
        <f t="shared" si="12"/>
        <v>1.4444444444444444</v>
      </c>
      <c r="U63" s="30">
        <v>2.5503389900082944</v>
      </c>
      <c r="V63" s="15">
        <v>2.5503389900082944</v>
      </c>
      <c r="W63" s="30">
        <f t="shared" si="13"/>
        <v>3.6111111111111112</v>
      </c>
      <c r="X63" s="31">
        <v>4.6099290780141846</v>
      </c>
      <c r="Y63" s="30">
        <f t="shared" si="17"/>
        <v>4.4375000000000009</v>
      </c>
      <c r="Z63" s="16">
        <v>2.76310211159E-5</v>
      </c>
      <c r="AA63" s="30">
        <v>0</v>
      </c>
      <c r="AB63" s="16">
        <v>0</v>
      </c>
      <c r="AC63" s="29">
        <f t="shared" si="18"/>
        <v>15.208879179133589</v>
      </c>
    </row>
    <row r="64" spans="1:29">
      <c r="A64" s="26">
        <v>2</v>
      </c>
      <c r="B64" s="3">
        <v>11100</v>
      </c>
      <c r="C64" s="3" t="s">
        <v>21</v>
      </c>
      <c r="D64" s="3" t="s">
        <v>13</v>
      </c>
      <c r="E64" s="3">
        <v>21</v>
      </c>
      <c r="F64" s="3">
        <v>310000</v>
      </c>
      <c r="G64" s="3">
        <v>310110</v>
      </c>
      <c r="H64" s="3" t="s">
        <v>14</v>
      </c>
      <c r="I64" s="3" t="s">
        <v>14</v>
      </c>
      <c r="J64" s="3" t="s">
        <v>22</v>
      </c>
      <c r="K64" s="3">
        <v>121.552795</v>
      </c>
      <c r="L64" s="3">
        <v>31.273989</v>
      </c>
      <c r="M64" s="3" t="s">
        <v>23</v>
      </c>
      <c r="N64" s="3" t="s">
        <v>17</v>
      </c>
      <c r="O64" s="12">
        <v>1.9</v>
      </c>
      <c r="P64" s="13">
        <v>0</v>
      </c>
      <c r="Q64" s="13">
        <v>5</v>
      </c>
      <c r="R64" s="16">
        <v>2.98020623244</v>
      </c>
      <c r="S64" s="16" t="e">
        <f t="shared" si="11"/>
        <v>#DIV/0!</v>
      </c>
      <c r="T64" s="16">
        <f t="shared" si="12"/>
        <v>1</v>
      </c>
      <c r="U64" s="30">
        <v>2.9647751445596149</v>
      </c>
      <c r="V64" s="15">
        <v>2.9647751445596149</v>
      </c>
      <c r="W64" s="30">
        <f t="shared" si="13"/>
        <v>2.5</v>
      </c>
      <c r="X64" s="31">
        <v>5.3191489361702127</v>
      </c>
      <c r="Y64" s="30">
        <f t="shared" si="17"/>
        <v>4.3750000000000009</v>
      </c>
      <c r="Z64" s="16">
        <v>2.76310211159E-5</v>
      </c>
      <c r="AA64" s="30">
        <v>0</v>
      </c>
      <c r="AB64" s="16">
        <v>0</v>
      </c>
      <c r="AC64" s="29">
        <f t="shared" si="18"/>
        <v>15.158924080729829</v>
      </c>
    </row>
    <row r="65" spans="1:29" ht="13" hidden="1" customHeight="1">
      <c r="A65" s="2">
        <v>91</v>
      </c>
      <c r="B65" s="3">
        <v>11100</v>
      </c>
      <c r="C65" s="3" t="s">
        <v>284</v>
      </c>
      <c r="D65" s="3" t="s">
        <v>13</v>
      </c>
      <c r="E65" s="3">
        <v>21</v>
      </c>
      <c r="F65" s="3">
        <v>310000</v>
      </c>
      <c r="G65" s="3">
        <v>310110</v>
      </c>
      <c r="H65" s="3" t="s">
        <v>14</v>
      </c>
      <c r="I65" s="3" t="s">
        <v>14</v>
      </c>
      <c r="J65" s="3" t="s">
        <v>285</v>
      </c>
      <c r="K65" s="3">
        <v>121.515873</v>
      </c>
      <c r="L65" s="3">
        <v>31.293399999999998</v>
      </c>
      <c r="M65" s="3" t="s">
        <v>286</v>
      </c>
      <c r="N65" s="3" t="s">
        <v>17</v>
      </c>
      <c r="O65" s="12"/>
      <c r="P65" s="13"/>
      <c r="Q65" s="13"/>
      <c r="R65" s="16">
        <v>4.9731778119400003</v>
      </c>
      <c r="S65" s="16" t="e">
        <f t="shared" si="11"/>
        <v>#DIV/0!</v>
      </c>
      <c r="T65" s="16" t="e">
        <f t="shared" si="12"/>
        <v>#DIV/0!</v>
      </c>
      <c r="U65" s="23">
        <v>3.836061372592114</v>
      </c>
      <c r="V65" s="15">
        <v>3.836061372592114</v>
      </c>
      <c r="W65" s="15" t="e">
        <f t="shared" si="13"/>
        <v>#DIV/0!</v>
      </c>
      <c r="X65" s="22">
        <v>2.7895981087470449</v>
      </c>
      <c r="Y65" s="15"/>
      <c r="Z65" s="16">
        <v>1.3863219921400001</v>
      </c>
      <c r="AA65" s="20">
        <f>Z65/57.2007826082*10</f>
        <v>0.24236066867051295</v>
      </c>
      <c r="AB65" s="16">
        <v>0.24236066867051295</v>
      </c>
      <c r="AC65"/>
    </row>
    <row r="66" spans="1:29">
      <c r="A66" s="26">
        <v>15</v>
      </c>
      <c r="B66" s="3">
        <v>11100</v>
      </c>
      <c r="C66" s="3" t="s">
        <v>60</v>
      </c>
      <c r="D66" s="3" t="s">
        <v>13</v>
      </c>
      <c r="E66" s="3">
        <v>21</v>
      </c>
      <c r="F66" s="3">
        <v>310000</v>
      </c>
      <c r="G66" s="3">
        <v>310110</v>
      </c>
      <c r="H66" s="3" t="s">
        <v>14</v>
      </c>
      <c r="I66" s="3" t="s">
        <v>14</v>
      </c>
      <c r="J66" s="3" t="s">
        <v>61</v>
      </c>
      <c r="K66" s="3">
        <v>121.501125</v>
      </c>
      <c r="L66" s="3">
        <v>31.312927999999999</v>
      </c>
      <c r="M66" s="3" t="s">
        <v>62</v>
      </c>
      <c r="N66" s="3" t="s">
        <v>17</v>
      </c>
      <c r="O66" s="12">
        <v>2.1</v>
      </c>
      <c r="P66" s="13">
        <v>4</v>
      </c>
      <c r="Q66" s="13">
        <v>18</v>
      </c>
      <c r="R66" s="16">
        <v>16.996961352</v>
      </c>
      <c r="S66" s="16" t="e">
        <f t="shared" si="11"/>
        <v>#DIV/0!</v>
      </c>
      <c r="T66" s="16">
        <f t="shared" si="12"/>
        <v>1.5454545454545454</v>
      </c>
      <c r="U66" s="30">
        <v>6.2032818076391871</v>
      </c>
      <c r="V66" s="15">
        <v>6.2032818076391871</v>
      </c>
      <c r="W66" s="30">
        <f t="shared" si="13"/>
        <v>3.8636363636363633</v>
      </c>
      <c r="X66" s="31">
        <v>1.8439716312056738</v>
      </c>
      <c r="Y66" s="30">
        <f>10*(2.6-O66)/(2.6-1)</f>
        <v>3.125</v>
      </c>
      <c r="Z66" s="16">
        <v>5.5262042231800001E-5</v>
      </c>
      <c r="AA66" s="30">
        <v>0</v>
      </c>
      <c r="AB66" s="16">
        <v>0</v>
      </c>
      <c r="AC66" s="29">
        <f>U66+W66+X66+Y66+AA66</f>
        <v>15.035889802481224</v>
      </c>
    </row>
    <row r="67" spans="1:29">
      <c r="A67" s="26">
        <v>16</v>
      </c>
      <c r="B67" s="3">
        <v>11100</v>
      </c>
      <c r="C67" s="3" t="s">
        <v>63</v>
      </c>
      <c r="D67" s="3" t="s">
        <v>13</v>
      </c>
      <c r="E67" s="3">
        <v>21</v>
      </c>
      <c r="F67" s="3">
        <v>310000</v>
      </c>
      <c r="G67" s="3">
        <v>310110</v>
      </c>
      <c r="H67" s="3" t="s">
        <v>14</v>
      </c>
      <c r="I67" s="3" t="s">
        <v>14</v>
      </c>
      <c r="J67" s="3" t="s">
        <v>64</v>
      </c>
      <c r="K67" s="3">
        <v>121.49978299999999</v>
      </c>
      <c r="L67" s="3">
        <v>31.321760000000001</v>
      </c>
      <c r="M67" s="3" t="s">
        <v>65</v>
      </c>
      <c r="N67" s="3" t="s">
        <v>17</v>
      </c>
      <c r="O67" s="12">
        <v>2.1</v>
      </c>
      <c r="P67" s="13">
        <v>1</v>
      </c>
      <c r="Q67" s="13">
        <v>2</v>
      </c>
      <c r="R67" s="16">
        <v>3.4509983507199999</v>
      </c>
      <c r="S67" s="16" t="e">
        <f t="shared" ref="S67:S98" si="19">LN(R67+1)/LN($R$154+1)*10</f>
        <v>#DIV/0!</v>
      </c>
      <c r="T67" s="16">
        <f t="shared" ref="T67:T98" si="20">(P67*4+Q67*1)/(P67+Q67)</f>
        <v>2</v>
      </c>
      <c r="U67" s="30">
        <v>3.2047218087654712</v>
      </c>
      <c r="V67" s="15">
        <v>3.2047218087654712</v>
      </c>
      <c r="W67" s="30">
        <f t="shared" ref="W67:W98" si="21">10*T67/4</f>
        <v>5</v>
      </c>
      <c r="X67" s="31">
        <v>1.3475177304964538</v>
      </c>
      <c r="Y67" s="30">
        <f>10*(2.6-O67)/(2.6-1)</f>
        <v>3.125</v>
      </c>
      <c r="Z67" s="16">
        <v>12.798542258299999</v>
      </c>
      <c r="AA67" s="30">
        <f>Z67/57.2007826082*10</f>
        <v>2.2374767747435098</v>
      </c>
      <c r="AB67" s="16">
        <v>2.2374767747435098</v>
      </c>
      <c r="AC67" s="29">
        <f>U67+W67+X67+Y67+AA67</f>
        <v>14.914716314005435</v>
      </c>
    </row>
    <row r="68" spans="1:29" ht="13" hidden="1" customHeight="1">
      <c r="A68" s="2">
        <v>88</v>
      </c>
      <c r="B68" s="3">
        <v>11100</v>
      </c>
      <c r="C68" s="3" t="s">
        <v>275</v>
      </c>
      <c r="D68" s="3" t="s">
        <v>13</v>
      </c>
      <c r="E68" s="3">
        <v>21</v>
      </c>
      <c r="F68" s="3">
        <v>310000</v>
      </c>
      <c r="G68" s="3">
        <v>310110</v>
      </c>
      <c r="H68" s="3" t="s">
        <v>14</v>
      </c>
      <c r="I68" s="3" t="s">
        <v>14</v>
      </c>
      <c r="J68" s="3" t="s">
        <v>276</v>
      </c>
      <c r="K68" s="3">
        <v>121.55305</v>
      </c>
      <c r="L68" s="3">
        <v>31.281013999999999</v>
      </c>
      <c r="M68" s="3" t="s">
        <v>277</v>
      </c>
      <c r="N68" s="3" t="s">
        <v>17</v>
      </c>
      <c r="O68" s="12"/>
      <c r="P68" s="13"/>
      <c r="Q68" s="13"/>
      <c r="R68" s="16">
        <v>1.9755609991700001</v>
      </c>
      <c r="S68" s="16" t="e">
        <f t="shared" si="19"/>
        <v>#DIV/0!</v>
      </c>
      <c r="T68" s="16" t="e">
        <f t="shared" si="20"/>
        <v>#DIV/0!</v>
      </c>
      <c r="U68" s="23">
        <v>2.340410284967219</v>
      </c>
      <c r="V68" s="15">
        <v>2.340410284967219</v>
      </c>
      <c r="W68" s="15" t="e">
        <f t="shared" si="21"/>
        <v>#DIV/0!</v>
      </c>
      <c r="X68" s="22">
        <v>4.3026004728132392</v>
      </c>
      <c r="Y68" s="15"/>
      <c r="Z68" s="16">
        <v>4.1879838286700002</v>
      </c>
      <c r="AA68" s="20">
        <f>Z68/57.2007826082*10</f>
        <v>0.73215498769585596</v>
      </c>
      <c r="AB68" s="16">
        <v>0.73215498769585596</v>
      </c>
      <c r="AC68"/>
    </row>
    <row r="69" spans="1:29">
      <c r="A69" s="26">
        <v>38</v>
      </c>
      <c r="B69" s="3">
        <v>11100</v>
      </c>
      <c r="C69" s="3" t="s">
        <v>129</v>
      </c>
      <c r="D69" s="3" t="s">
        <v>13</v>
      </c>
      <c r="E69" s="3">
        <v>21</v>
      </c>
      <c r="F69" s="3">
        <v>310000</v>
      </c>
      <c r="G69" s="3">
        <v>310110</v>
      </c>
      <c r="H69" s="3" t="s">
        <v>14</v>
      </c>
      <c r="I69" s="3" t="s">
        <v>14</v>
      </c>
      <c r="J69" s="3" t="s">
        <v>130</v>
      </c>
      <c r="K69" s="3">
        <v>121.503845</v>
      </c>
      <c r="L69" s="3">
        <v>31.299135</v>
      </c>
      <c r="M69" s="3" t="s">
        <v>131</v>
      </c>
      <c r="N69" s="3" t="s">
        <v>17</v>
      </c>
      <c r="O69" s="12">
        <v>2.3199999999999998</v>
      </c>
      <c r="P69" s="13">
        <v>0</v>
      </c>
      <c r="Q69" s="13">
        <v>3</v>
      </c>
      <c r="R69" s="16">
        <v>3.9416254171</v>
      </c>
      <c r="S69" s="16" t="e">
        <f t="shared" si="19"/>
        <v>#DIV/0!</v>
      </c>
      <c r="T69" s="16">
        <f t="shared" si="20"/>
        <v>1</v>
      </c>
      <c r="U69" s="30">
        <v>3.4291529975412995</v>
      </c>
      <c r="V69" s="15">
        <v>3.4291529975412995</v>
      </c>
      <c r="W69" s="30">
        <f t="shared" si="21"/>
        <v>2.5</v>
      </c>
      <c r="X69" s="31">
        <v>2.3167848699763596</v>
      </c>
      <c r="Y69" s="30">
        <f>10*(2.6-O69)/(2.6-1)</f>
        <v>1.7500000000000016</v>
      </c>
      <c r="Z69" s="16">
        <v>26.925032357799999</v>
      </c>
      <c r="AA69" s="30">
        <f>Z69/57.2007826082*10</f>
        <v>4.7071090866403935</v>
      </c>
      <c r="AB69" s="16">
        <v>4.7071090866403935</v>
      </c>
      <c r="AC69" s="29">
        <f>U69+W69+X69+Y69+AA69</f>
        <v>14.703046954158054</v>
      </c>
    </row>
    <row r="70" spans="1:29">
      <c r="A70" s="26">
        <v>50</v>
      </c>
      <c r="B70" s="3">
        <v>11100</v>
      </c>
      <c r="C70" s="3" t="s">
        <v>105</v>
      </c>
      <c r="D70" s="3" t="s">
        <v>13</v>
      </c>
      <c r="E70" s="3">
        <v>21</v>
      </c>
      <c r="F70" s="3">
        <v>310000</v>
      </c>
      <c r="G70" s="3">
        <v>310110</v>
      </c>
      <c r="H70" s="3" t="s">
        <v>14</v>
      </c>
      <c r="I70" s="3" t="s">
        <v>14</v>
      </c>
      <c r="J70" s="3" t="s">
        <v>164</v>
      </c>
      <c r="K70" s="3">
        <v>121.52591099999999</v>
      </c>
      <c r="L70" s="3">
        <v>31.270951</v>
      </c>
      <c r="M70" s="3" t="s">
        <v>165</v>
      </c>
      <c r="N70" s="3" t="s">
        <v>17</v>
      </c>
      <c r="O70" s="12">
        <v>2</v>
      </c>
      <c r="P70" s="13">
        <v>0</v>
      </c>
      <c r="Q70" s="13">
        <v>1</v>
      </c>
      <c r="R70" s="16">
        <v>1.1999839213600001</v>
      </c>
      <c r="S70" s="16" t="e">
        <f t="shared" si="19"/>
        <v>#DIV/0!</v>
      </c>
      <c r="T70" s="16">
        <f t="shared" si="20"/>
        <v>1</v>
      </c>
      <c r="U70" s="30">
        <v>1.692261056281309</v>
      </c>
      <c r="V70" s="15">
        <v>1.692261056281309</v>
      </c>
      <c r="W70" s="30">
        <f t="shared" si="21"/>
        <v>2.5</v>
      </c>
      <c r="X70" s="31">
        <v>6.1938534278959807</v>
      </c>
      <c r="Y70" s="30">
        <f>10*(2.6-O70)/(2.6-1)</f>
        <v>3.7500000000000004</v>
      </c>
      <c r="Z70" s="16">
        <v>3.1396132021800001</v>
      </c>
      <c r="AA70" s="30">
        <f>Z70/57.2007826082*10</f>
        <v>0.54887591725535612</v>
      </c>
      <c r="AB70" s="16">
        <v>0.54887591725535612</v>
      </c>
      <c r="AC70" s="29">
        <f>U70+W70+X70+Y70+AA70</f>
        <v>14.684990401432646</v>
      </c>
    </row>
    <row r="71" spans="1:29" ht="13" hidden="1" customHeight="1">
      <c r="A71" s="2">
        <v>85</v>
      </c>
      <c r="B71" s="3">
        <v>11100</v>
      </c>
      <c r="C71" s="3" t="s">
        <v>266</v>
      </c>
      <c r="D71" s="3" t="s">
        <v>13</v>
      </c>
      <c r="E71" s="3">
        <v>21</v>
      </c>
      <c r="F71" s="3">
        <v>310000</v>
      </c>
      <c r="G71" s="3">
        <v>310110</v>
      </c>
      <c r="H71" s="3" t="s">
        <v>14</v>
      </c>
      <c r="I71" s="3" t="s">
        <v>14</v>
      </c>
      <c r="J71" s="3" t="s">
        <v>267</v>
      </c>
      <c r="K71" s="3">
        <v>121.503606</v>
      </c>
      <c r="L71" s="3">
        <v>31.334668000000001</v>
      </c>
      <c r="M71" s="3" t="s">
        <v>268</v>
      </c>
      <c r="N71" s="3" t="s">
        <v>17</v>
      </c>
      <c r="O71" s="12"/>
      <c r="P71" s="13"/>
      <c r="Q71" s="13"/>
      <c r="R71" s="16">
        <v>17.259021052400001</v>
      </c>
      <c r="S71" s="16" t="e">
        <f t="shared" si="19"/>
        <v>#DIV/0!</v>
      </c>
      <c r="T71" s="16" t="e">
        <f t="shared" si="20"/>
        <v>#DIV/0!</v>
      </c>
      <c r="U71" s="23">
        <v>6.2343096299669156</v>
      </c>
      <c r="V71" s="15">
        <v>6.2343096299669156</v>
      </c>
      <c r="W71" s="15" t="e">
        <f t="shared" si="21"/>
        <v>#DIV/0!</v>
      </c>
      <c r="X71" s="22">
        <v>0.42553191489361702</v>
      </c>
      <c r="Y71" s="15"/>
      <c r="Z71" s="16">
        <v>8.6575642403199993</v>
      </c>
      <c r="AA71" s="20">
        <f>Z71/57.2007826082*10</f>
        <v>1.5135394736852597</v>
      </c>
      <c r="AB71" s="16">
        <v>1.5135394736852597</v>
      </c>
      <c r="AC71"/>
    </row>
    <row r="72" spans="1:29">
      <c r="A72" s="26">
        <v>108</v>
      </c>
      <c r="B72" s="3">
        <v>11100</v>
      </c>
      <c r="C72" s="3" t="s">
        <v>334</v>
      </c>
      <c r="D72" s="3" t="s">
        <v>13</v>
      </c>
      <c r="E72" s="3">
        <v>21</v>
      </c>
      <c r="F72" s="3">
        <v>310000</v>
      </c>
      <c r="G72" s="3">
        <v>310110</v>
      </c>
      <c r="H72" s="3" t="s">
        <v>14</v>
      </c>
      <c r="I72" s="3" t="s">
        <v>14</v>
      </c>
      <c r="J72" s="3" t="s">
        <v>335</v>
      </c>
      <c r="K72" s="3">
        <v>121.553068</v>
      </c>
      <c r="L72" s="3">
        <v>31.272790000000001</v>
      </c>
      <c r="M72" s="3" t="s">
        <v>336</v>
      </c>
      <c r="N72" s="3" t="s">
        <v>17</v>
      </c>
      <c r="O72" s="12">
        <v>2</v>
      </c>
      <c r="P72" s="13">
        <v>0</v>
      </c>
      <c r="Q72" s="13">
        <v>60</v>
      </c>
      <c r="R72" s="16">
        <v>1.7378379846700001</v>
      </c>
      <c r="S72" s="16" t="e">
        <f t="shared" si="19"/>
        <v>#DIV/0!</v>
      </c>
      <c r="T72" s="16">
        <f t="shared" si="20"/>
        <v>1</v>
      </c>
      <c r="U72" s="30">
        <v>2.1616995446162339</v>
      </c>
      <c r="V72" s="15">
        <v>2.1616995446162339</v>
      </c>
      <c r="W72" s="30">
        <f t="shared" si="21"/>
        <v>2.5</v>
      </c>
      <c r="X72" s="31">
        <v>6.122931442080378</v>
      </c>
      <c r="Y72" s="30">
        <f>10*(2.6-O72)/(2.6-1)</f>
        <v>3.7500000000000004</v>
      </c>
      <c r="Z72" s="16">
        <v>5.5262042231800001E-5</v>
      </c>
      <c r="AA72" s="30">
        <v>0</v>
      </c>
      <c r="AB72" s="16">
        <v>0</v>
      </c>
      <c r="AC72" s="29">
        <f>U72+W72+X72+Y72+AA72</f>
        <v>14.534630986696612</v>
      </c>
    </row>
    <row r="73" spans="1:29" ht="13" hidden="1" customHeight="1">
      <c r="A73" s="2">
        <v>83</v>
      </c>
      <c r="B73" s="3">
        <v>11100</v>
      </c>
      <c r="C73" s="3" t="s">
        <v>260</v>
      </c>
      <c r="D73" s="3" t="s">
        <v>13</v>
      </c>
      <c r="E73" s="3">
        <v>21</v>
      </c>
      <c r="F73" s="3">
        <v>310000</v>
      </c>
      <c r="G73" s="3">
        <v>310110</v>
      </c>
      <c r="H73" s="3" t="s">
        <v>14</v>
      </c>
      <c r="I73" s="3" t="s">
        <v>14</v>
      </c>
      <c r="J73" s="3" t="s">
        <v>261</v>
      </c>
      <c r="K73" s="3">
        <v>121.512625</v>
      </c>
      <c r="L73" s="3">
        <v>31.300184000000002</v>
      </c>
      <c r="M73" s="3" t="s">
        <v>262</v>
      </c>
      <c r="N73" s="3" t="s">
        <v>17</v>
      </c>
      <c r="O73" s="12"/>
      <c r="P73" s="13"/>
      <c r="Q73" s="13"/>
      <c r="R73" s="16">
        <v>0</v>
      </c>
      <c r="S73" s="16" t="e">
        <f t="shared" si="19"/>
        <v>#DIV/0!</v>
      </c>
      <c r="T73" s="16" t="e">
        <f t="shared" si="20"/>
        <v>#DIV/0!</v>
      </c>
      <c r="U73" s="23">
        <v>0</v>
      </c>
      <c r="V73" s="15"/>
      <c r="W73" s="15" t="e">
        <f t="shared" si="21"/>
        <v>#DIV/0!</v>
      </c>
      <c r="X73" s="22">
        <v>1.4893617021276595</v>
      </c>
      <c r="Y73" s="15"/>
      <c r="Z73" s="16">
        <v>25.180655518399998</v>
      </c>
      <c r="AA73" s="20">
        <f t="shared" ref="AA73:AA79" si="22">Z73/57.2007826082*10</f>
        <v>4.4021522731386948</v>
      </c>
      <c r="AB73" s="16">
        <v>4.4021522731386948</v>
      </c>
      <c r="AC73"/>
    </row>
    <row r="74" spans="1:29" ht="13" hidden="1" customHeight="1">
      <c r="A74" s="2">
        <v>82</v>
      </c>
      <c r="B74" s="3">
        <v>11100</v>
      </c>
      <c r="C74" s="3" t="s">
        <v>237</v>
      </c>
      <c r="D74" s="3" t="s">
        <v>13</v>
      </c>
      <c r="E74" s="3">
        <v>21</v>
      </c>
      <c r="F74" s="3">
        <v>310000</v>
      </c>
      <c r="G74" s="3">
        <v>310110</v>
      </c>
      <c r="H74" s="3" t="s">
        <v>14</v>
      </c>
      <c r="I74" s="3" t="s">
        <v>14</v>
      </c>
      <c r="J74" s="3" t="s">
        <v>258</v>
      </c>
      <c r="K74" s="3">
        <v>121.56052099999999</v>
      </c>
      <c r="L74" s="3">
        <v>31.277618</v>
      </c>
      <c r="M74" s="3" t="s">
        <v>259</v>
      </c>
      <c r="N74" s="3" t="s">
        <v>17</v>
      </c>
      <c r="O74" s="12"/>
      <c r="P74" s="13"/>
      <c r="Q74" s="13"/>
      <c r="R74" s="16">
        <v>6.6248028362099998</v>
      </c>
      <c r="S74" s="16" t="e">
        <f t="shared" si="19"/>
        <v>#DIV/0!</v>
      </c>
      <c r="T74" s="16" t="e">
        <f t="shared" si="20"/>
        <v>#DIV/0!</v>
      </c>
      <c r="U74" s="23">
        <v>4.3600352887437968</v>
      </c>
      <c r="V74" s="15">
        <v>4.3600352887437968</v>
      </c>
      <c r="W74" s="15" t="e">
        <f t="shared" si="21"/>
        <v>#DIV/0!</v>
      </c>
      <c r="X74" s="22">
        <v>2.2695035460992905</v>
      </c>
      <c r="Y74" s="15"/>
      <c r="Z74" s="16">
        <v>25.180655518399998</v>
      </c>
      <c r="AA74" s="20">
        <f t="shared" si="22"/>
        <v>4.4021522731386948</v>
      </c>
      <c r="AB74" s="16">
        <v>4.4021522731386948</v>
      </c>
      <c r="AC74"/>
    </row>
    <row r="75" spans="1:29">
      <c r="A75" s="26">
        <v>74</v>
      </c>
      <c r="B75" s="3">
        <v>11100</v>
      </c>
      <c r="C75" s="3" t="s">
        <v>234</v>
      </c>
      <c r="D75" s="3" t="s">
        <v>13</v>
      </c>
      <c r="E75" s="3">
        <v>21</v>
      </c>
      <c r="F75" s="3">
        <v>310000</v>
      </c>
      <c r="G75" s="3">
        <v>310110</v>
      </c>
      <c r="H75" s="3" t="s">
        <v>14</v>
      </c>
      <c r="I75" s="3" t="s">
        <v>14</v>
      </c>
      <c r="J75" s="3" t="s">
        <v>235</v>
      </c>
      <c r="K75" s="3">
        <v>121.503214</v>
      </c>
      <c r="L75" s="3">
        <v>31.283303</v>
      </c>
      <c r="M75" s="3" t="s">
        <v>236</v>
      </c>
      <c r="N75" s="3" t="s">
        <v>17</v>
      </c>
      <c r="O75" s="12">
        <v>2.0699999999999998</v>
      </c>
      <c r="P75" s="13">
        <v>0</v>
      </c>
      <c r="Q75" s="13">
        <v>7</v>
      </c>
      <c r="R75" s="16">
        <v>3.38023103547</v>
      </c>
      <c r="S75" s="16" t="e">
        <f t="shared" si="19"/>
        <v>#DIV/0!</v>
      </c>
      <c r="T75" s="16">
        <f t="shared" si="20"/>
        <v>1</v>
      </c>
      <c r="U75" s="30">
        <v>3.1703229511302968</v>
      </c>
      <c r="V75" s="15">
        <v>3.1703229511302968</v>
      </c>
      <c r="W75" s="30">
        <f t="shared" si="21"/>
        <v>2.5</v>
      </c>
      <c r="X75" s="31">
        <v>3.1914893617021276</v>
      </c>
      <c r="Y75" s="30">
        <f>10*(2.6-O75)/(2.6-1)</f>
        <v>3.3125000000000013</v>
      </c>
      <c r="Z75" s="16">
        <v>12.9127708595</v>
      </c>
      <c r="AA75" s="30">
        <f t="shared" si="22"/>
        <v>2.2574465366928202</v>
      </c>
      <c r="AB75" s="16">
        <v>2.2574465366928202</v>
      </c>
      <c r="AC75" s="29">
        <f>U75+W75+X75+Y75+AA75</f>
        <v>14.431758849525245</v>
      </c>
    </row>
    <row r="76" spans="1:29">
      <c r="A76" s="26">
        <v>29</v>
      </c>
      <c r="B76" s="3">
        <v>11100</v>
      </c>
      <c r="C76" s="3" t="s">
        <v>102</v>
      </c>
      <c r="D76" s="3" t="s">
        <v>13</v>
      </c>
      <c r="E76" s="3">
        <v>21</v>
      </c>
      <c r="F76" s="3">
        <v>310000</v>
      </c>
      <c r="G76" s="3">
        <v>310110</v>
      </c>
      <c r="H76" s="3" t="s">
        <v>14</v>
      </c>
      <c r="I76" s="3" t="s">
        <v>14</v>
      </c>
      <c r="J76" s="3" t="s">
        <v>103</v>
      </c>
      <c r="K76" s="3">
        <v>121.51233000000001</v>
      </c>
      <c r="L76" s="3">
        <v>31.303114999999998</v>
      </c>
      <c r="M76" s="3" t="s">
        <v>104</v>
      </c>
      <c r="N76" s="3" t="s">
        <v>17</v>
      </c>
      <c r="O76" s="12">
        <v>2.4</v>
      </c>
      <c r="P76" s="13">
        <v>0</v>
      </c>
      <c r="Q76" s="13">
        <v>6</v>
      </c>
      <c r="R76" s="16">
        <v>4.9731778119400003</v>
      </c>
      <c r="S76" s="16" t="e">
        <f t="shared" si="19"/>
        <v>#DIV/0!</v>
      </c>
      <c r="T76" s="16">
        <f t="shared" si="20"/>
        <v>1</v>
      </c>
      <c r="U76" s="30">
        <v>3.836061372592114</v>
      </c>
      <c r="V76" s="15">
        <v>3.836061372592114</v>
      </c>
      <c r="W76" s="30">
        <f t="shared" si="21"/>
        <v>2.5</v>
      </c>
      <c r="X76" s="31">
        <v>1.9621749408983451</v>
      </c>
      <c r="Y76" s="30">
        <f>10*(2.6-O76)/(2.6-1)</f>
        <v>1.2500000000000011</v>
      </c>
      <c r="Z76" s="16">
        <v>25.194814916599999</v>
      </c>
      <c r="AA76" s="30">
        <f t="shared" si="22"/>
        <v>4.4046276585363024</v>
      </c>
      <c r="AB76" s="16">
        <v>4.4046276585363024</v>
      </c>
      <c r="AC76" s="29">
        <f>U76+W76+X76+Y76+AA76</f>
        <v>13.952863972026764</v>
      </c>
    </row>
    <row r="77" spans="1:29" ht="13" hidden="1" customHeight="1">
      <c r="A77" s="2">
        <v>79</v>
      </c>
      <c r="B77" s="3">
        <v>11100</v>
      </c>
      <c r="C77" s="3" t="s">
        <v>249</v>
      </c>
      <c r="D77" s="3" t="s">
        <v>13</v>
      </c>
      <c r="E77" s="3">
        <v>21</v>
      </c>
      <c r="F77" s="3">
        <v>310000</v>
      </c>
      <c r="G77" s="3">
        <v>310110</v>
      </c>
      <c r="H77" s="3" t="s">
        <v>14</v>
      </c>
      <c r="I77" s="3" t="s">
        <v>14</v>
      </c>
      <c r="J77" s="3" t="s">
        <v>250</v>
      </c>
      <c r="K77" s="3">
        <v>121.522946</v>
      </c>
      <c r="L77" s="3">
        <v>31.258177</v>
      </c>
      <c r="M77" s="3" t="s">
        <v>251</v>
      </c>
      <c r="N77" s="3" t="s">
        <v>17</v>
      </c>
      <c r="O77" s="12"/>
      <c r="P77" s="13"/>
      <c r="Q77" s="13"/>
      <c r="R77" s="16">
        <v>12.3783891905</v>
      </c>
      <c r="S77" s="16" t="e">
        <f t="shared" si="19"/>
        <v>#DIV/0!</v>
      </c>
      <c r="T77" s="16" t="e">
        <f t="shared" si="20"/>
        <v>#DIV/0!</v>
      </c>
      <c r="U77" s="23">
        <v>5.5667661753769968</v>
      </c>
      <c r="V77" s="15">
        <v>5.5667661753769968</v>
      </c>
      <c r="W77" s="15" t="e">
        <f t="shared" si="21"/>
        <v>#DIV/0!</v>
      </c>
      <c r="X77" s="22">
        <v>7.1394799054373523</v>
      </c>
      <c r="Y77" s="15"/>
      <c r="Z77" s="16">
        <v>1.9095839514099999</v>
      </c>
      <c r="AA77" s="20">
        <f t="shared" si="22"/>
        <v>0.33383878057924543</v>
      </c>
      <c r="AB77" s="16">
        <v>0.33383878057924543</v>
      </c>
      <c r="AC77"/>
    </row>
    <row r="78" spans="1:29">
      <c r="A78" s="26">
        <v>44</v>
      </c>
      <c r="B78" s="3">
        <v>11100</v>
      </c>
      <c r="C78" s="3" t="s">
        <v>147</v>
      </c>
      <c r="D78" s="3" t="s">
        <v>13</v>
      </c>
      <c r="E78" s="3">
        <v>21</v>
      </c>
      <c r="F78" s="3">
        <v>310000</v>
      </c>
      <c r="G78" s="3">
        <v>310110</v>
      </c>
      <c r="H78" s="3" t="s">
        <v>14</v>
      </c>
      <c r="I78" s="3" t="s">
        <v>14</v>
      </c>
      <c r="J78" s="3" t="s">
        <v>148</v>
      </c>
      <c r="K78" s="3">
        <v>121.539224</v>
      </c>
      <c r="L78" s="3">
        <v>31.278068000000001</v>
      </c>
      <c r="M78" s="3" t="s">
        <v>149</v>
      </c>
      <c r="N78" s="3" t="s">
        <v>17</v>
      </c>
      <c r="O78" s="12">
        <v>1.99</v>
      </c>
      <c r="P78" s="13">
        <v>0</v>
      </c>
      <c r="Q78" s="13">
        <v>18</v>
      </c>
      <c r="R78" s="16">
        <v>2.3006655671399998</v>
      </c>
      <c r="S78" s="16" t="e">
        <f t="shared" si="19"/>
        <v>#DIV/0!</v>
      </c>
      <c r="T78" s="16">
        <f t="shared" si="20"/>
        <v>1</v>
      </c>
      <c r="U78" s="30">
        <v>2.5629648517338999</v>
      </c>
      <c r="V78" s="15">
        <v>2.5629648517338999</v>
      </c>
      <c r="W78" s="30">
        <f t="shared" si="21"/>
        <v>2.5</v>
      </c>
      <c r="X78" s="31">
        <v>3.9479905437352247</v>
      </c>
      <c r="Y78" s="30">
        <f>10*(2.6-O78)/(2.6-1)</f>
        <v>3.8125000000000009</v>
      </c>
      <c r="Z78" s="16">
        <v>5.7287518542400004</v>
      </c>
      <c r="AA78" s="30">
        <f t="shared" si="22"/>
        <v>1.0015163417394848</v>
      </c>
      <c r="AB78" s="16">
        <v>1.0015163417394848</v>
      </c>
      <c r="AC78" s="29">
        <f>U78+W78+X78+Y78+AA78</f>
        <v>13.82497173720861</v>
      </c>
    </row>
    <row r="79" spans="1:29">
      <c r="A79" s="26">
        <v>116</v>
      </c>
      <c r="B79" s="3">
        <v>11100</v>
      </c>
      <c r="C79" s="3" t="s">
        <v>356</v>
      </c>
      <c r="D79" s="3" t="s">
        <v>13</v>
      </c>
      <c r="E79" s="3">
        <v>21</v>
      </c>
      <c r="F79" s="3">
        <v>310000</v>
      </c>
      <c r="G79" s="3">
        <v>310110</v>
      </c>
      <c r="H79" s="3" t="s">
        <v>14</v>
      </c>
      <c r="I79" s="3" t="s">
        <v>14</v>
      </c>
      <c r="J79" s="3" t="s">
        <v>357</v>
      </c>
      <c r="K79" s="3">
        <v>121.500962</v>
      </c>
      <c r="L79" s="3">
        <v>31.316699</v>
      </c>
      <c r="M79" s="3" t="s">
        <v>358</v>
      </c>
      <c r="N79" s="3" t="s">
        <v>17</v>
      </c>
      <c r="O79" s="12">
        <v>2.1</v>
      </c>
      <c r="P79" s="13">
        <v>0</v>
      </c>
      <c r="Q79" s="13">
        <v>9</v>
      </c>
      <c r="R79" s="16">
        <v>11.2354388301</v>
      </c>
      <c r="S79" s="16" t="e">
        <f t="shared" si="19"/>
        <v>#DIV/0!</v>
      </c>
      <c r="T79" s="16">
        <f t="shared" si="20"/>
        <v>1</v>
      </c>
      <c r="U79" s="30">
        <v>5.3750915830651262</v>
      </c>
      <c r="V79" s="15">
        <v>5.3750915830651262</v>
      </c>
      <c r="W79" s="30">
        <f t="shared" si="21"/>
        <v>2.5</v>
      </c>
      <c r="X79" s="31">
        <v>2.293144208037825</v>
      </c>
      <c r="Y79" s="30">
        <f>10*(2.6-O79)/(2.6-1)</f>
        <v>3.125</v>
      </c>
      <c r="Z79" s="16">
        <v>2.7726439842800001</v>
      </c>
      <c r="AA79" s="30">
        <f t="shared" si="22"/>
        <v>0.4847213373410259</v>
      </c>
      <c r="AB79" s="16">
        <v>0.4847213373410259</v>
      </c>
      <c r="AC79" s="29">
        <f>U79+W79+X79+Y79+AA79</f>
        <v>13.777957128443978</v>
      </c>
    </row>
    <row r="80" spans="1:29">
      <c r="A80" s="26">
        <v>110</v>
      </c>
      <c r="B80" s="3">
        <v>11100</v>
      </c>
      <c r="C80" s="3" t="s">
        <v>339</v>
      </c>
      <c r="D80" s="3" t="s">
        <v>13</v>
      </c>
      <c r="E80" s="3">
        <v>21</v>
      </c>
      <c r="F80" s="3">
        <v>310000</v>
      </c>
      <c r="G80" s="3">
        <v>310110</v>
      </c>
      <c r="H80" s="3" t="s">
        <v>14</v>
      </c>
      <c r="I80" s="3" t="s">
        <v>14</v>
      </c>
      <c r="J80" s="3" t="s">
        <v>340</v>
      </c>
      <c r="K80" s="3">
        <v>121.525577</v>
      </c>
      <c r="L80" s="3">
        <v>31.252943999999999</v>
      </c>
      <c r="M80" s="3" t="s">
        <v>341</v>
      </c>
      <c r="N80" s="3" t="s">
        <v>17</v>
      </c>
      <c r="O80" s="12">
        <v>1.89</v>
      </c>
      <c r="P80" s="13">
        <v>4</v>
      </c>
      <c r="Q80" s="13">
        <v>23</v>
      </c>
      <c r="R80" s="16">
        <v>5.4615901650699996</v>
      </c>
      <c r="S80" s="16" t="e">
        <f t="shared" si="19"/>
        <v>#DIV/0!</v>
      </c>
      <c r="T80" s="16">
        <f t="shared" si="20"/>
        <v>1.4444444444444444</v>
      </c>
      <c r="U80" s="30">
        <v>4.0047538087405696</v>
      </c>
      <c r="V80" s="15">
        <v>4.0047538087405696</v>
      </c>
      <c r="W80" s="30">
        <f t="shared" si="21"/>
        <v>3.6111111111111112</v>
      </c>
      <c r="X80" s="31">
        <v>1.7021276595744681</v>
      </c>
      <c r="Y80" s="30">
        <f>10*(2.6-O80)/(2.6-1)</f>
        <v>4.4375000000000009</v>
      </c>
      <c r="Z80" s="16">
        <v>5.5262042231800001E-5</v>
      </c>
      <c r="AA80" s="30">
        <v>0</v>
      </c>
      <c r="AB80" s="16">
        <v>0</v>
      </c>
      <c r="AC80" s="29">
        <f>U80+W80+X80+Y80+AA80</f>
        <v>13.75549257942615</v>
      </c>
    </row>
    <row r="81" spans="1:29" ht="13" hidden="1" customHeight="1">
      <c r="A81" s="2">
        <v>75</v>
      </c>
      <c r="B81" s="3">
        <v>11100</v>
      </c>
      <c r="C81" s="3" t="s">
        <v>237</v>
      </c>
      <c r="D81" s="3" t="s">
        <v>13</v>
      </c>
      <c r="E81" s="3">
        <v>21</v>
      </c>
      <c r="F81" s="3">
        <v>310000</v>
      </c>
      <c r="G81" s="3">
        <v>310110</v>
      </c>
      <c r="H81" s="3" t="s">
        <v>14</v>
      </c>
      <c r="I81" s="3" t="s">
        <v>14</v>
      </c>
      <c r="J81" s="3" t="s">
        <v>238</v>
      </c>
      <c r="K81" s="3">
        <v>121.55873200000001</v>
      </c>
      <c r="L81" s="3">
        <v>31.276933</v>
      </c>
      <c r="M81" s="3" t="s">
        <v>239</v>
      </c>
      <c r="N81" s="3" t="s">
        <v>17</v>
      </c>
      <c r="O81" s="12"/>
      <c r="P81" s="13"/>
      <c r="Q81" s="13"/>
      <c r="R81" s="16">
        <v>3.8988203333000002</v>
      </c>
      <c r="S81" s="16" t="e">
        <f t="shared" si="19"/>
        <v>#DIV/0!</v>
      </c>
      <c r="T81" s="16" t="e">
        <f t="shared" si="20"/>
        <v>#DIV/0!</v>
      </c>
      <c r="U81" s="23">
        <v>3.4104803246544795</v>
      </c>
      <c r="V81" s="15">
        <v>3.4104803246544795</v>
      </c>
      <c r="W81" s="15" t="e">
        <f t="shared" si="21"/>
        <v>#DIV/0!</v>
      </c>
      <c r="X81" s="22">
        <v>4.7281323877068555</v>
      </c>
      <c r="Y81" s="15"/>
      <c r="Z81" s="16">
        <v>12.9127708595</v>
      </c>
      <c r="AA81" s="20">
        <f>Z81/57.2007826082*10</f>
        <v>2.2574465366928202</v>
      </c>
      <c r="AB81" s="16">
        <v>2.2574465366928202</v>
      </c>
      <c r="AC81"/>
    </row>
    <row r="82" spans="1:29">
      <c r="A82" s="26">
        <v>149</v>
      </c>
      <c r="B82" s="3">
        <v>11101</v>
      </c>
      <c r="C82" s="3" t="s">
        <v>447</v>
      </c>
      <c r="D82" s="3" t="s">
        <v>13</v>
      </c>
      <c r="E82" s="3">
        <v>21</v>
      </c>
      <c r="F82" s="3">
        <v>310000</v>
      </c>
      <c r="G82" s="3">
        <v>310110</v>
      </c>
      <c r="H82" s="3" t="s">
        <v>14</v>
      </c>
      <c r="I82" s="3" t="s">
        <v>14</v>
      </c>
      <c r="J82" s="3" t="s">
        <v>448</v>
      </c>
      <c r="K82" s="3">
        <v>121.544051</v>
      </c>
      <c r="L82" s="3">
        <v>31.309550000000002</v>
      </c>
      <c r="M82" s="3" t="s">
        <v>449</v>
      </c>
      <c r="N82" s="3" t="s">
        <v>450</v>
      </c>
      <c r="O82" s="12">
        <v>1.8</v>
      </c>
      <c r="P82" s="13">
        <v>0</v>
      </c>
      <c r="Q82" s="13">
        <v>8</v>
      </c>
      <c r="R82" s="16">
        <v>5.1872447456100002</v>
      </c>
      <c r="S82" s="16" t="e">
        <f t="shared" si="19"/>
        <v>#DIV/0!</v>
      </c>
      <c r="T82" s="16">
        <f t="shared" si="20"/>
        <v>1</v>
      </c>
      <c r="U82" s="30">
        <v>3.9116347720691484</v>
      </c>
      <c r="V82" s="15">
        <v>3.9116347720691484</v>
      </c>
      <c r="W82" s="30">
        <f t="shared" si="21"/>
        <v>2.5</v>
      </c>
      <c r="X82" s="31">
        <v>2.293144208037825</v>
      </c>
      <c r="Y82" s="30">
        <f>10*(2.6-O82)/(2.6-1)</f>
        <v>5</v>
      </c>
      <c r="Z82" s="16">
        <v>4.1446531673899997E-5</v>
      </c>
      <c r="AA82" s="30">
        <v>0</v>
      </c>
      <c r="AB82" s="16">
        <v>0</v>
      </c>
      <c r="AC82" s="29">
        <f>U82+W82+X82+Y82+AA82</f>
        <v>13.704778980106973</v>
      </c>
    </row>
    <row r="83" spans="1:29">
      <c r="A83" s="26">
        <v>147</v>
      </c>
      <c r="B83" s="3">
        <v>11100</v>
      </c>
      <c r="C83" s="3" t="s">
        <v>135</v>
      </c>
      <c r="D83" s="3" t="s">
        <v>13</v>
      </c>
      <c r="E83" s="3">
        <v>21</v>
      </c>
      <c r="F83" s="3">
        <v>310000</v>
      </c>
      <c r="G83" s="3">
        <v>310110</v>
      </c>
      <c r="H83" s="3" t="s">
        <v>14</v>
      </c>
      <c r="I83" s="3" t="s">
        <v>14</v>
      </c>
      <c r="J83" s="3" t="s">
        <v>442</v>
      </c>
      <c r="K83" s="3">
        <v>121.539947</v>
      </c>
      <c r="L83" s="3">
        <v>31.336285</v>
      </c>
      <c r="M83" s="3" t="s">
        <v>443</v>
      </c>
      <c r="N83" s="3" t="s">
        <v>17</v>
      </c>
      <c r="O83" s="12">
        <v>2</v>
      </c>
      <c r="P83" s="13">
        <v>0</v>
      </c>
      <c r="Q83" s="13">
        <v>2</v>
      </c>
      <c r="R83" s="16">
        <v>16.693855551399999</v>
      </c>
      <c r="S83" s="16" t="e">
        <f t="shared" si="19"/>
        <v>#DIV/0!</v>
      </c>
      <c r="T83" s="16">
        <f t="shared" si="20"/>
        <v>1</v>
      </c>
      <c r="U83" s="30">
        <v>6.1668256099734906</v>
      </c>
      <c r="V83" s="15">
        <v>6.1668256099734906</v>
      </c>
      <c r="W83" s="30">
        <f t="shared" si="21"/>
        <v>2.5</v>
      </c>
      <c r="X83" s="31">
        <v>1.2765957446808509</v>
      </c>
      <c r="Y83" s="30">
        <f>10*(2.6-O83)/(2.6-1)</f>
        <v>3.7500000000000004</v>
      </c>
      <c r="Z83" s="16">
        <v>2.9012572171699998E-4</v>
      </c>
      <c r="AA83" s="30">
        <v>0</v>
      </c>
      <c r="AB83" s="16">
        <v>0</v>
      </c>
      <c r="AC83" s="29">
        <f>U83+W83+X83+Y83+AA83</f>
        <v>13.69342135465434</v>
      </c>
    </row>
    <row r="84" spans="1:29" ht="13" hidden="1" customHeight="1">
      <c r="A84" s="2">
        <v>72</v>
      </c>
      <c r="B84" s="3">
        <v>11100</v>
      </c>
      <c r="C84" s="3" t="s">
        <v>228</v>
      </c>
      <c r="D84" s="3" t="s">
        <v>13</v>
      </c>
      <c r="E84" s="3">
        <v>21</v>
      </c>
      <c r="F84" s="3">
        <v>310000</v>
      </c>
      <c r="G84" s="3">
        <v>310110</v>
      </c>
      <c r="H84" s="3" t="s">
        <v>14</v>
      </c>
      <c r="I84" s="3" t="s">
        <v>14</v>
      </c>
      <c r="J84" s="3" t="s">
        <v>229</v>
      </c>
      <c r="K84" s="3">
        <v>121.527163</v>
      </c>
      <c r="L84" s="3">
        <v>31.274909999999998</v>
      </c>
      <c r="M84" s="3" t="s">
        <v>230</v>
      </c>
      <c r="N84" s="3" t="s">
        <v>17</v>
      </c>
      <c r="O84" s="12"/>
      <c r="P84" s="13"/>
      <c r="Q84" s="13"/>
      <c r="R84" s="16">
        <v>0</v>
      </c>
      <c r="S84" s="16" t="e">
        <f t="shared" si="19"/>
        <v>#DIV/0!</v>
      </c>
      <c r="T84" s="16" t="e">
        <f t="shared" si="20"/>
        <v>#DIV/0!</v>
      </c>
      <c r="U84" s="23">
        <v>0</v>
      </c>
      <c r="V84" s="15"/>
      <c r="W84" s="15" t="e">
        <f t="shared" si="21"/>
        <v>#DIV/0!</v>
      </c>
      <c r="X84" s="22">
        <v>1.6548463356973995</v>
      </c>
      <c r="Y84" s="15"/>
      <c r="Z84" s="16">
        <v>10.549201679899999</v>
      </c>
      <c r="AA84" s="20">
        <f>Z84/57.2007826082*10</f>
        <v>1.8442407951229187</v>
      </c>
      <c r="AB84" s="16">
        <v>1.8442407951229187</v>
      </c>
      <c r="AC84"/>
    </row>
    <row r="85" spans="1:29" ht="13" hidden="1" customHeight="1">
      <c r="A85" s="2">
        <v>71</v>
      </c>
      <c r="B85" s="3">
        <v>11100</v>
      </c>
      <c r="C85" s="3" t="s">
        <v>225</v>
      </c>
      <c r="D85" s="3" t="s">
        <v>13</v>
      </c>
      <c r="E85" s="3">
        <v>21</v>
      </c>
      <c r="F85" s="3">
        <v>310000</v>
      </c>
      <c r="G85" s="3">
        <v>310110</v>
      </c>
      <c r="H85" s="3" t="s">
        <v>14</v>
      </c>
      <c r="I85" s="3" t="s">
        <v>14</v>
      </c>
      <c r="J85" s="3" t="s">
        <v>226</v>
      </c>
      <c r="K85" s="3">
        <v>121.483458</v>
      </c>
      <c r="L85" s="3">
        <v>31.301921</v>
      </c>
      <c r="M85" s="3" t="s">
        <v>227</v>
      </c>
      <c r="N85" s="3" t="s">
        <v>17</v>
      </c>
      <c r="O85" s="12"/>
      <c r="P85" s="13"/>
      <c r="Q85" s="13"/>
      <c r="R85" s="16">
        <v>0</v>
      </c>
      <c r="S85" s="16" t="e">
        <f t="shared" si="19"/>
        <v>#DIV/0!</v>
      </c>
      <c r="T85" s="16" t="e">
        <f t="shared" si="20"/>
        <v>#DIV/0!</v>
      </c>
      <c r="U85" s="23">
        <v>0</v>
      </c>
      <c r="V85" s="15"/>
      <c r="W85" s="15" t="e">
        <f t="shared" si="21"/>
        <v>#DIV/0!</v>
      </c>
      <c r="X85" s="22">
        <v>1.4184397163120568</v>
      </c>
      <c r="Y85" s="15"/>
      <c r="Z85" s="16">
        <v>10.549201679899999</v>
      </c>
      <c r="AA85" s="20">
        <f>Z85/57.2007826082*10</f>
        <v>1.8442407951229187</v>
      </c>
      <c r="AB85" s="16">
        <v>1.8442407951229187</v>
      </c>
      <c r="AC85"/>
    </row>
    <row r="86" spans="1:29" ht="13" hidden="1" customHeight="1">
      <c r="A86" s="2">
        <v>70</v>
      </c>
      <c r="B86" s="3">
        <v>11100</v>
      </c>
      <c r="C86" s="3" t="s">
        <v>222</v>
      </c>
      <c r="D86" s="3" t="s">
        <v>13</v>
      </c>
      <c r="E86" s="3">
        <v>21</v>
      </c>
      <c r="F86" s="3">
        <v>310000</v>
      </c>
      <c r="G86" s="3">
        <v>310110</v>
      </c>
      <c r="H86" s="3" t="s">
        <v>14</v>
      </c>
      <c r="I86" s="3" t="s">
        <v>14</v>
      </c>
      <c r="J86" s="3" t="s">
        <v>223</v>
      </c>
      <c r="K86" s="3">
        <v>121.51870599999999</v>
      </c>
      <c r="L86" s="3">
        <v>31.276589000000001</v>
      </c>
      <c r="M86" s="3" t="s">
        <v>224</v>
      </c>
      <c r="N86" s="3" t="s">
        <v>17</v>
      </c>
      <c r="O86" s="12"/>
      <c r="P86" s="13"/>
      <c r="Q86" s="13"/>
      <c r="R86" s="16">
        <v>1.2501380396299999</v>
      </c>
      <c r="S86" s="16" t="e">
        <f t="shared" si="19"/>
        <v>#DIV/0!</v>
      </c>
      <c r="T86" s="16" t="e">
        <f t="shared" si="20"/>
        <v>#DIV/0!</v>
      </c>
      <c r="U86" s="23">
        <v>1.7406422127207921</v>
      </c>
      <c r="V86" s="15">
        <v>1.7406422127207921</v>
      </c>
      <c r="W86" s="15" t="e">
        <f t="shared" si="21"/>
        <v>#DIV/0!</v>
      </c>
      <c r="X86" s="22">
        <v>3.3096926713947989</v>
      </c>
      <c r="Y86" s="15"/>
      <c r="Z86" s="16">
        <v>8.9975833620600003</v>
      </c>
      <c r="AA86" s="20">
        <f>Z86/57.2007826082*10</f>
        <v>1.572982562789299</v>
      </c>
      <c r="AB86" s="16">
        <v>1.572982562789299</v>
      </c>
      <c r="AC86"/>
    </row>
    <row r="87" spans="1:29">
      <c r="A87" s="26">
        <v>150</v>
      </c>
      <c r="B87" s="3">
        <v>11100</v>
      </c>
      <c r="C87" s="3" t="s">
        <v>451</v>
      </c>
      <c r="D87" s="3" t="s">
        <v>13</v>
      </c>
      <c r="E87" s="3">
        <v>21</v>
      </c>
      <c r="F87" s="3">
        <v>310000</v>
      </c>
      <c r="G87" s="3">
        <v>310110</v>
      </c>
      <c r="H87" s="3" t="s">
        <v>14</v>
      </c>
      <c r="I87" s="3" t="s">
        <v>14</v>
      </c>
      <c r="J87" s="3" t="s">
        <v>452</v>
      </c>
      <c r="K87" s="3">
        <v>121.517235</v>
      </c>
      <c r="L87" s="3">
        <v>31.272660999999999</v>
      </c>
      <c r="M87" s="3" t="s">
        <v>453</v>
      </c>
      <c r="N87" s="3" t="s">
        <v>17</v>
      </c>
      <c r="O87" s="12">
        <v>1.6</v>
      </c>
      <c r="P87" s="13">
        <v>0</v>
      </c>
      <c r="Q87" s="13">
        <v>2</v>
      </c>
      <c r="R87" s="16">
        <v>1.1617872274200001</v>
      </c>
      <c r="S87" s="16" t="e">
        <f t="shared" si="19"/>
        <v>#DIV/0!</v>
      </c>
      <c r="T87" s="16">
        <f t="shared" si="20"/>
        <v>1</v>
      </c>
      <c r="U87" s="30">
        <v>1.6546689057426445</v>
      </c>
      <c r="V87" s="15">
        <v>1.6546689057426445</v>
      </c>
      <c r="W87" s="30">
        <f t="shared" si="21"/>
        <v>2.5</v>
      </c>
      <c r="X87" s="31">
        <v>3.2860520094562644</v>
      </c>
      <c r="Y87" s="30">
        <f>10*(2.6-O87)/(2.6-1)</f>
        <v>6.25</v>
      </c>
      <c r="Z87" s="16">
        <v>1.2433959502199999E-4</v>
      </c>
      <c r="AA87" s="30">
        <v>0</v>
      </c>
      <c r="AB87" s="16">
        <v>0</v>
      </c>
      <c r="AC87" s="29">
        <f>U87+W87+X87+Y87+AA87</f>
        <v>13.690720915198909</v>
      </c>
    </row>
    <row r="88" spans="1:29" ht="13" hidden="1" customHeight="1">
      <c r="A88" s="26">
        <v>37</v>
      </c>
      <c r="B88" s="3">
        <v>11100</v>
      </c>
      <c r="C88" s="3" t="s">
        <v>126</v>
      </c>
      <c r="D88" s="3" t="s">
        <v>13</v>
      </c>
      <c r="E88" s="3">
        <v>21</v>
      </c>
      <c r="F88" s="3">
        <v>310000</v>
      </c>
      <c r="G88" s="3">
        <v>310110</v>
      </c>
      <c r="H88" s="3" t="s">
        <v>14</v>
      </c>
      <c r="I88" s="3" t="s">
        <v>14</v>
      </c>
      <c r="J88" s="3" t="s">
        <v>127</v>
      </c>
      <c r="K88" s="3">
        <v>121.52566899999999</v>
      </c>
      <c r="L88" s="3">
        <v>31.304193000000001</v>
      </c>
      <c r="M88" s="3" t="s">
        <v>128</v>
      </c>
      <c r="N88" s="3" t="s">
        <v>17</v>
      </c>
      <c r="O88" s="12">
        <v>1.95</v>
      </c>
      <c r="P88" s="13">
        <v>0</v>
      </c>
      <c r="Q88" s="13">
        <v>8</v>
      </c>
      <c r="R88" s="16">
        <v>0</v>
      </c>
      <c r="S88" s="16" t="e">
        <f t="shared" si="19"/>
        <v>#DIV/0!</v>
      </c>
      <c r="T88" s="16">
        <f t="shared" si="20"/>
        <v>1</v>
      </c>
      <c r="U88" s="30">
        <v>0</v>
      </c>
      <c r="V88" s="15"/>
      <c r="W88" s="30">
        <f t="shared" si="21"/>
        <v>2.5</v>
      </c>
      <c r="X88" s="31">
        <v>3.2151300236406621</v>
      </c>
      <c r="Y88" s="30">
        <f>10*(2.6-O88)/(2.6-1)</f>
        <v>4.0625000000000009</v>
      </c>
      <c r="Z88" s="16">
        <v>22.2967259248</v>
      </c>
      <c r="AA88" s="30">
        <f>Z88/57.2007826082*10</f>
        <v>3.8979756758788926</v>
      </c>
      <c r="AB88" s="16">
        <v>3.8979756758788926</v>
      </c>
      <c r="AC88" s="29">
        <f>U88+W88+X88+Y88+AA88</f>
        <v>13.675605699519556</v>
      </c>
    </row>
    <row r="89" spans="1:29" ht="13" hidden="1" customHeight="1">
      <c r="A89" s="2">
        <v>67</v>
      </c>
      <c r="B89" s="3">
        <v>11100</v>
      </c>
      <c r="C89" s="3" t="s">
        <v>213</v>
      </c>
      <c r="D89" s="3" t="s">
        <v>13</v>
      </c>
      <c r="E89" s="3">
        <v>21</v>
      </c>
      <c r="F89" s="3">
        <v>310000</v>
      </c>
      <c r="G89" s="3">
        <v>310110</v>
      </c>
      <c r="H89" s="3" t="s">
        <v>14</v>
      </c>
      <c r="I89" s="3" t="s">
        <v>14</v>
      </c>
      <c r="J89" s="3" t="s">
        <v>214</v>
      </c>
      <c r="K89" s="3">
        <v>121.52224099999999</v>
      </c>
      <c r="L89" s="3">
        <v>31.311885</v>
      </c>
      <c r="M89" s="3" t="s">
        <v>215</v>
      </c>
      <c r="N89" s="3" t="s">
        <v>17</v>
      </c>
      <c r="O89" s="12"/>
      <c r="P89" s="13"/>
      <c r="Q89" s="13"/>
      <c r="R89" s="16">
        <v>0</v>
      </c>
      <c r="S89" s="16" t="e">
        <f t="shared" si="19"/>
        <v>#DIV/0!</v>
      </c>
      <c r="T89" s="16" t="e">
        <f t="shared" si="20"/>
        <v>#DIV/0!</v>
      </c>
      <c r="U89" s="23">
        <v>0</v>
      </c>
      <c r="V89" s="15"/>
      <c r="W89" s="15" t="e">
        <f t="shared" si="21"/>
        <v>#DIV/0!</v>
      </c>
      <c r="X89" s="22">
        <v>3.1914893617021276</v>
      </c>
      <c r="Y89" s="15"/>
      <c r="Z89" s="16">
        <v>1.3863219921400001</v>
      </c>
      <c r="AA89" s="20">
        <f>Z89/57.2007826082*10</f>
        <v>0.24236066867051295</v>
      </c>
      <c r="AB89" s="16">
        <v>0.24236066867051295</v>
      </c>
      <c r="AC89"/>
    </row>
    <row r="90" spans="1:29" ht="13" hidden="1" customHeight="1">
      <c r="A90" s="2">
        <v>66</v>
      </c>
      <c r="B90" s="3">
        <v>11100</v>
      </c>
      <c r="C90" s="3" t="s">
        <v>210</v>
      </c>
      <c r="D90" s="3" t="s">
        <v>13</v>
      </c>
      <c r="E90" s="3">
        <v>21</v>
      </c>
      <c r="F90" s="3">
        <v>310000</v>
      </c>
      <c r="G90" s="3">
        <v>310110</v>
      </c>
      <c r="H90" s="3" t="s">
        <v>14</v>
      </c>
      <c r="I90" s="3" t="s">
        <v>14</v>
      </c>
      <c r="J90" s="3" t="s">
        <v>211</v>
      </c>
      <c r="K90" s="3">
        <v>121.509872</v>
      </c>
      <c r="L90" s="3">
        <v>31.265402000000002</v>
      </c>
      <c r="M90" s="3" t="s">
        <v>212</v>
      </c>
      <c r="N90" s="3" t="s">
        <v>17</v>
      </c>
      <c r="O90" s="12"/>
      <c r="P90" s="13"/>
      <c r="Q90" s="13"/>
      <c r="R90" s="16">
        <v>0</v>
      </c>
      <c r="S90" s="16" t="e">
        <f t="shared" si="19"/>
        <v>#DIV/0!</v>
      </c>
      <c r="T90" s="16" t="e">
        <f t="shared" si="20"/>
        <v>#DIV/0!</v>
      </c>
      <c r="U90" s="23">
        <v>0</v>
      </c>
      <c r="V90" s="15"/>
      <c r="W90" s="15" t="e">
        <f t="shared" si="21"/>
        <v>#DIV/0!</v>
      </c>
      <c r="X90" s="22">
        <v>3.664302600472813</v>
      </c>
      <c r="Y90" s="15"/>
      <c r="Z90" s="16">
        <v>1.3863219921400001</v>
      </c>
      <c r="AA90" s="20">
        <f>Z90/57.2007826082*10</f>
        <v>0.24236066867051295</v>
      </c>
      <c r="AB90" s="16">
        <v>0.24236066867051295</v>
      </c>
      <c r="AC90"/>
    </row>
    <row r="91" spans="1:29" ht="13" hidden="1" customHeight="1">
      <c r="A91" s="2">
        <v>65</v>
      </c>
      <c r="B91" s="3">
        <v>11100</v>
      </c>
      <c r="C91" s="3" t="s">
        <v>207</v>
      </c>
      <c r="D91" s="3" t="s">
        <v>13</v>
      </c>
      <c r="E91" s="3">
        <v>21</v>
      </c>
      <c r="F91" s="3">
        <v>310000</v>
      </c>
      <c r="G91" s="3">
        <v>310110</v>
      </c>
      <c r="H91" s="3" t="s">
        <v>14</v>
      </c>
      <c r="I91" s="3" t="s">
        <v>14</v>
      </c>
      <c r="J91" s="3" t="s">
        <v>208</v>
      </c>
      <c r="K91" s="3">
        <v>121.49907899999999</v>
      </c>
      <c r="L91" s="3">
        <v>31.344014999999999</v>
      </c>
      <c r="M91" s="3" t="s">
        <v>209</v>
      </c>
      <c r="N91" s="3" t="s">
        <v>17</v>
      </c>
      <c r="O91" s="12"/>
      <c r="P91" s="13"/>
      <c r="Q91" s="13"/>
      <c r="R91" s="16">
        <v>0</v>
      </c>
      <c r="S91" s="16" t="e">
        <f t="shared" si="19"/>
        <v>#DIV/0!</v>
      </c>
      <c r="T91" s="16" t="e">
        <f t="shared" si="20"/>
        <v>#DIV/0!</v>
      </c>
      <c r="U91" s="23">
        <v>0</v>
      </c>
      <c r="V91" s="15"/>
      <c r="W91" s="15" t="e">
        <f t="shared" si="21"/>
        <v>#DIV/0!</v>
      </c>
      <c r="X91" s="22">
        <v>0.70921985815602839</v>
      </c>
      <c r="Y91" s="15"/>
      <c r="Z91" s="16">
        <v>5.5262042231800001E-5</v>
      </c>
      <c r="AA91" s="20">
        <v>0</v>
      </c>
      <c r="AB91" s="16">
        <v>0</v>
      </c>
      <c r="AC91"/>
    </row>
    <row r="92" spans="1:29" ht="13" hidden="1" customHeight="1">
      <c r="A92" s="2">
        <v>64</v>
      </c>
      <c r="B92" s="3">
        <v>11100</v>
      </c>
      <c r="C92" s="3" t="s">
        <v>204</v>
      </c>
      <c r="D92" s="3" t="s">
        <v>13</v>
      </c>
      <c r="E92" s="3">
        <v>21</v>
      </c>
      <c r="F92" s="3">
        <v>310000</v>
      </c>
      <c r="G92" s="3">
        <v>310110</v>
      </c>
      <c r="H92" s="3" t="s">
        <v>14</v>
      </c>
      <c r="I92" s="3" t="s">
        <v>14</v>
      </c>
      <c r="J92" s="3" t="s">
        <v>205</v>
      </c>
      <c r="K92" s="3">
        <v>121.508382</v>
      </c>
      <c r="L92" s="3">
        <v>31.261996</v>
      </c>
      <c r="M92" s="3" t="s">
        <v>206</v>
      </c>
      <c r="N92" s="3" t="s">
        <v>17</v>
      </c>
      <c r="O92" s="12"/>
      <c r="P92" s="13"/>
      <c r="Q92" s="13"/>
      <c r="R92" s="16">
        <v>0</v>
      </c>
      <c r="S92" s="16" t="e">
        <f t="shared" si="19"/>
        <v>#DIV/0!</v>
      </c>
      <c r="T92" s="16" t="e">
        <f t="shared" si="20"/>
        <v>#DIV/0!</v>
      </c>
      <c r="U92" s="23">
        <v>0</v>
      </c>
      <c r="V92" s="15"/>
      <c r="W92" s="15" t="e">
        <f t="shared" si="21"/>
        <v>#DIV/0!</v>
      </c>
      <c r="X92" s="22">
        <v>2.6713947990543736</v>
      </c>
      <c r="Y92" s="15"/>
      <c r="Z92" s="16">
        <v>7.6381700195300004</v>
      </c>
      <c r="AA92" s="20">
        <f>Z92/57.2007826082*10</f>
        <v>1.3353261391278646</v>
      </c>
      <c r="AB92" s="16">
        <v>1.3353261391278646</v>
      </c>
      <c r="AC92"/>
    </row>
    <row r="93" spans="1:29" ht="13" hidden="1" customHeight="1">
      <c r="A93" s="2">
        <v>63</v>
      </c>
      <c r="B93" s="3">
        <v>11100</v>
      </c>
      <c r="C93" s="3" t="s">
        <v>201</v>
      </c>
      <c r="D93" s="3" t="s">
        <v>13</v>
      </c>
      <c r="E93" s="3">
        <v>21</v>
      </c>
      <c r="F93" s="3">
        <v>310000</v>
      </c>
      <c r="G93" s="3">
        <v>310110</v>
      </c>
      <c r="H93" s="3" t="s">
        <v>14</v>
      </c>
      <c r="I93" s="3" t="s">
        <v>14</v>
      </c>
      <c r="J93" s="3" t="s">
        <v>202</v>
      </c>
      <c r="K93" s="3">
        <v>121.50644800000001</v>
      </c>
      <c r="L93" s="3">
        <v>31.263490000000001</v>
      </c>
      <c r="M93" s="3" t="s">
        <v>203</v>
      </c>
      <c r="N93" s="3" t="s">
        <v>17</v>
      </c>
      <c r="O93" s="12"/>
      <c r="P93" s="13"/>
      <c r="Q93" s="13"/>
      <c r="R93" s="16">
        <v>0</v>
      </c>
      <c r="S93" s="16" t="e">
        <f t="shared" si="19"/>
        <v>#DIV/0!</v>
      </c>
      <c r="T93" s="16" t="e">
        <f t="shared" si="20"/>
        <v>#DIV/0!</v>
      </c>
      <c r="U93" s="23">
        <v>0</v>
      </c>
      <c r="V93" s="15"/>
      <c r="W93" s="15" t="e">
        <f t="shared" si="21"/>
        <v>#DIV/0!</v>
      </c>
      <c r="X93" s="22">
        <v>1.9858156028368796</v>
      </c>
      <c r="Y93" s="15"/>
      <c r="Z93" s="16">
        <v>11.398186633</v>
      </c>
      <c r="AA93" s="20">
        <f>Z93/57.2007826082*10</f>
        <v>1.9926627072696756</v>
      </c>
      <c r="AB93" s="16">
        <v>1.9926627072696756</v>
      </c>
      <c r="AC93"/>
    </row>
    <row r="94" spans="1:29" ht="13" hidden="1" customHeight="1">
      <c r="A94" s="2">
        <v>62</v>
      </c>
      <c r="B94" s="3">
        <v>11100</v>
      </c>
      <c r="C94" s="3" t="s">
        <v>198</v>
      </c>
      <c r="D94" s="3" t="s">
        <v>13</v>
      </c>
      <c r="E94" s="3">
        <v>21</v>
      </c>
      <c r="F94" s="3">
        <v>310000</v>
      </c>
      <c r="G94" s="3">
        <v>310110</v>
      </c>
      <c r="H94" s="3" t="s">
        <v>14</v>
      </c>
      <c r="I94" s="3" t="s">
        <v>14</v>
      </c>
      <c r="J94" s="3" t="s">
        <v>199</v>
      </c>
      <c r="K94" s="3">
        <v>121.516216</v>
      </c>
      <c r="L94" s="3">
        <v>31.260058999999998</v>
      </c>
      <c r="M94" s="3" t="s">
        <v>200</v>
      </c>
      <c r="N94" s="3" t="s">
        <v>17</v>
      </c>
      <c r="O94" s="12"/>
      <c r="P94" s="13"/>
      <c r="Q94" s="13"/>
      <c r="R94" s="16">
        <v>2.04920263679</v>
      </c>
      <c r="S94" s="16" t="e">
        <f t="shared" si="19"/>
        <v>#DIV/0!</v>
      </c>
      <c r="T94" s="16" t="e">
        <f t="shared" si="20"/>
        <v>#DIV/0!</v>
      </c>
      <c r="U94" s="23">
        <v>2.3928823582241536</v>
      </c>
      <c r="V94" s="15">
        <v>2.3928823582241536</v>
      </c>
      <c r="W94" s="15" t="e">
        <f t="shared" si="21"/>
        <v>#DIV/0!</v>
      </c>
      <c r="X94" s="22">
        <v>7.0212765957446805</v>
      </c>
      <c r="Y94" s="15"/>
      <c r="Z94" s="16">
        <v>11.398186633</v>
      </c>
      <c r="AA94" s="20">
        <f>Z94/57.2007826082*10</f>
        <v>1.9926627072696756</v>
      </c>
      <c r="AB94" s="16">
        <v>1.9926627072696756</v>
      </c>
      <c r="AC94"/>
    </row>
    <row r="95" spans="1:29">
      <c r="A95" s="26">
        <v>96</v>
      </c>
      <c r="B95" s="3">
        <v>11100</v>
      </c>
      <c r="C95" s="3" t="s">
        <v>299</v>
      </c>
      <c r="D95" s="3" t="s">
        <v>13</v>
      </c>
      <c r="E95" s="3">
        <v>21</v>
      </c>
      <c r="F95" s="3">
        <v>310000</v>
      </c>
      <c r="G95" s="3">
        <v>310110</v>
      </c>
      <c r="H95" s="3" t="s">
        <v>14</v>
      </c>
      <c r="I95" s="3" t="s">
        <v>14</v>
      </c>
      <c r="J95" s="3" t="s">
        <v>300</v>
      </c>
      <c r="K95" s="3">
        <v>121.497596</v>
      </c>
      <c r="L95" s="3">
        <v>31.304109</v>
      </c>
      <c r="M95" s="3" t="s">
        <v>301</v>
      </c>
      <c r="N95" s="3" t="s">
        <v>17</v>
      </c>
      <c r="O95" s="12">
        <v>2</v>
      </c>
      <c r="P95" s="13">
        <v>0</v>
      </c>
      <c r="Q95" s="13">
        <v>2</v>
      </c>
      <c r="R95" s="16">
        <v>4.4100313097099999</v>
      </c>
      <c r="S95" s="16" t="e">
        <f t="shared" si="19"/>
        <v>#DIV/0!</v>
      </c>
      <c r="T95" s="16">
        <f t="shared" si="20"/>
        <v>1</v>
      </c>
      <c r="U95" s="30">
        <v>3.6235243819360932</v>
      </c>
      <c r="V95" s="15">
        <v>3.6235243819360932</v>
      </c>
      <c r="W95" s="30">
        <f t="shared" si="21"/>
        <v>2.5</v>
      </c>
      <c r="X95" s="31">
        <v>3.4988179669030735</v>
      </c>
      <c r="Y95" s="30">
        <f>10*(2.6-O95)/(2.6-1)</f>
        <v>3.7500000000000004</v>
      </c>
      <c r="Z95" s="16">
        <v>2.76310211159E-5</v>
      </c>
      <c r="AA95" s="30">
        <v>0</v>
      </c>
      <c r="AB95" s="16">
        <v>0</v>
      </c>
      <c r="AC95" s="29">
        <f>U95+W95+X95+Y95+AA95</f>
        <v>13.372342348839167</v>
      </c>
    </row>
    <row r="96" spans="1:29" ht="13" hidden="1" customHeight="1">
      <c r="A96" s="26">
        <v>118</v>
      </c>
      <c r="B96" s="3">
        <v>11100</v>
      </c>
      <c r="C96" s="3" t="s">
        <v>362</v>
      </c>
      <c r="D96" s="3" t="s">
        <v>13</v>
      </c>
      <c r="E96" s="3">
        <v>21</v>
      </c>
      <c r="F96" s="3">
        <v>310000</v>
      </c>
      <c r="G96" s="3">
        <v>310110</v>
      </c>
      <c r="H96" s="3" t="s">
        <v>14</v>
      </c>
      <c r="I96" s="3" t="s">
        <v>14</v>
      </c>
      <c r="J96" s="3" t="s">
        <v>363</v>
      </c>
      <c r="K96" s="3">
        <v>121.529357</v>
      </c>
      <c r="L96" s="3">
        <v>31.312186000000001</v>
      </c>
      <c r="M96" s="3" t="s">
        <v>364</v>
      </c>
      <c r="N96" s="3" t="s">
        <v>17</v>
      </c>
      <c r="O96" s="12">
        <v>1.99</v>
      </c>
      <c r="P96" s="13">
        <v>0</v>
      </c>
      <c r="Q96" s="13">
        <v>18</v>
      </c>
      <c r="R96" s="16">
        <v>0</v>
      </c>
      <c r="S96" s="16" t="e">
        <f t="shared" si="19"/>
        <v>#DIV/0!</v>
      </c>
      <c r="T96" s="16">
        <f t="shared" si="20"/>
        <v>1</v>
      </c>
      <c r="U96" s="30">
        <v>0</v>
      </c>
      <c r="V96" s="15"/>
      <c r="W96" s="30">
        <f t="shared" si="21"/>
        <v>2.5</v>
      </c>
      <c r="X96" s="31">
        <v>4.6572104018912528</v>
      </c>
      <c r="Y96" s="30">
        <f>10*(2.6-O96)/(2.6-1)</f>
        <v>3.8125000000000009</v>
      </c>
      <c r="Z96" s="16">
        <v>13.302440327899999</v>
      </c>
      <c r="AA96" s="30">
        <f t="shared" ref="AA96:AA101" si="23">Z96/57.2007826082*10</f>
        <v>2.325569637572237</v>
      </c>
      <c r="AB96" s="16">
        <v>2.325569637572237</v>
      </c>
      <c r="AC96" s="29">
        <f>U96+W96+X96+Y96+AA96</f>
        <v>13.29528003946349</v>
      </c>
    </row>
    <row r="97" spans="1:29">
      <c r="A97" s="26">
        <v>45</v>
      </c>
      <c r="B97" s="3">
        <v>11100</v>
      </c>
      <c r="C97" s="3" t="s">
        <v>135</v>
      </c>
      <c r="D97" s="3" t="s">
        <v>13</v>
      </c>
      <c r="E97" s="3">
        <v>21</v>
      </c>
      <c r="F97" s="3">
        <v>310000</v>
      </c>
      <c r="G97" s="3">
        <v>310110</v>
      </c>
      <c r="H97" s="3" t="s">
        <v>14</v>
      </c>
      <c r="I97" s="3" t="s">
        <v>14</v>
      </c>
      <c r="J97" s="3" t="s">
        <v>150</v>
      </c>
      <c r="K97" s="3">
        <v>121.539951</v>
      </c>
      <c r="L97" s="3">
        <v>31.336285</v>
      </c>
      <c r="M97" s="3" t="s">
        <v>151</v>
      </c>
      <c r="N97" s="3" t="s">
        <v>17</v>
      </c>
      <c r="O97" s="12">
        <v>1.8</v>
      </c>
      <c r="P97" s="13">
        <v>0</v>
      </c>
      <c r="Q97" s="13">
        <v>15</v>
      </c>
      <c r="R97" s="16">
        <v>4.1443148432900001</v>
      </c>
      <c r="S97" s="16" t="e">
        <f t="shared" si="19"/>
        <v>#DIV/0!</v>
      </c>
      <c r="T97" s="16">
        <f t="shared" si="20"/>
        <v>1</v>
      </c>
      <c r="U97" s="30">
        <v>3.5154302579386947</v>
      </c>
      <c r="V97" s="15">
        <v>3.5154302579386947</v>
      </c>
      <c r="W97" s="30">
        <f t="shared" si="21"/>
        <v>2.5</v>
      </c>
      <c r="X97" s="31">
        <v>1.2765957446808509</v>
      </c>
      <c r="Y97" s="30">
        <f>10*(2.6-O97)/(2.6-1)</f>
        <v>5</v>
      </c>
      <c r="Z97" s="16">
        <v>5.7287518542400004</v>
      </c>
      <c r="AA97" s="30">
        <f t="shared" si="23"/>
        <v>1.0015163417394848</v>
      </c>
      <c r="AB97" s="16">
        <v>1.0015163417394848</v>
      </c>
      <c r="AC97" s="29">
        <f>U97+W97+X97+Y97+AA97</f>
        <v>13.293542344359031</v>
      </c>
    </row>
    <row r="98" spans="1:29">
      <c r="A98" s="26">
        <v>115</v>
      </c>
      <c r="B98" s="3">
        <v>11100</v>
      </c>
      <c r="C98" s="3" t="s">
        <v>353</v>
      </c>
      <c r="D98" s="3" t="s">
        <v>13</v>
      </c>
      <c r="E98" s="3">
        <v>21</v>
      </c>
      <c r="F98" s="3">
        <v>310000</v>
      </c>
      <c r="G98" s="3">
        <v>310110</v>
      </c>
      <c r="H98" s="3" t="s">
        <v>14</v>
      </c>
      <c r="I98" s="3" t="s">
        <v>14</v>
      </c>
      <c r="J98" s="3" t="s">
        <v>354</v>
      </c>
      <c r="K98" s="3">
        <v>121.523442</v>
      </c>
      <c r="L98" s="3">
        <v>31.298202</v>
      </c>
      <c r="M98" s="3" t="s">
        <v>355</v>
      </c>
      <c r="N98" s="3" t="s">
        <v>17</v>
      </c>
      <c r="O98" s="12">
        <v>2.1</v>
      </c>
      <c r="P98" s="13">
        <v>4</v>
      </c>
      <c r="Q98" s="13">
        <v>4</v>
      </c>
      <c r="R98" s="16">
        <v>0.58841248703799998</v>
      </c>
      <c r="S98" s="16" t="e">
        <f t="shared" si="19"/>
        <v>#DIV/0!</v>
      </c>
      <c r="T98" s="16">
        <f t="shared" si="20"/>
        <v>2.5</v>
      </c>
      <c r="U98" s="30">
        <v>0.99317459131226737</v>
      </c>
      <c r="V98" s="15">
        <v>0.99317459131226737</v>
      </c>
      <c r="W98" s="30">
        <f t="shared" si="21"/>
        <v>6.25</v>
      </c>
      <c r="X98" s="31">
        <v>0.3546099290780142</v>
      </c>
      <c r="Y98" s="30">
        <f>10*(2.6-O98)/(2.6-1)</f>
        <v>3.125</v>
      </c>
      <c r="Z98" s="16">
        <v>13.1312968716</v>
      </c>
      <c r="AA98" s="30">
        <f t="shared" si="23"/>
        <v>2.2956498622656198</v>
      </c>
      <c r="AB98" s="16">
        <v>2.2956498622656198</v>
      </c>
      <c r="AC98" s="29">
        <f>U98+W98+X98+Y98+AA98</f>
        <v>13.018434382655901</v>
      </c>
    </row>
    <row r="99" spans="1:29" ht="13" hidden="1" customHeight="1">
      <c r="A99" s="2">
        <v>57</v>
      </c>
      <c r="B99" s="3">
        <v>11100</v>
      </c>
      <c r="C99" s="3" t="s">
        <v>183</v>
      </c>
      <c r="D99" s="3" t="s">
        <v>13</v>
      </c>
      <c r="E99" s="3">
        <v>21</v>
      </c>
      <c r="F99" s="3">
        <v>310000</v>
      </c>
      <c r="G99" s="3">
        <v>310110</v>
      </c>
      <c r="H99" s="3" t="s">
        <v>14</v>
      </c>
      <c r="I99" s="3" t="s">
        <v>14</v>
      </c>
      <c r="J99" s="3" t="s">
        <v>184</v>
      </c>
      <c r="K99" s="3">
        <v>121.517706</v>
      </c>
      <c r="L99" s="3">
        <v>31.272639000000002</v>
      </c>
      <c r="M99" s="3" t="s">
        <v>185</v>
      </c>
      <c r="N99" s="3" t="s">
        <v>17</v>
      </c>
      <c r="O99" s="12"/>
      <c r="P99" s="13"/>
      <c r="Q99" s="13"/>
      <c r="R99" s="16">
        <v>0</v>
      </c>
      <c r="S99" s="16" t="e">
        <f t="shared" ref="S99:S130" si="24">LN(R99+1)/LN($R$154+1)*10</f>
        <v>#DIV/0!</v>
      </c>
      <c r="T99" s="16" t="e">
        <f t="shared" ref="T99:T130" si="25">(P99*4+Q99*1)/(P99+Q99)</f>
        <v>#DIV/0!</v>
      </c>
      <c r="U99" s="23">
        <v>0</v>
      </c>
      <c r="V99" s="15"/>
      <c r="W99" s="15" t="e">
        <f t="shared" ref="W99:W130" si="26">10*T99/4</f>
        <v>#DIV/0!</v>
      </c>
      <c r="X99" s="22">
        <v>4.2553191489361701</v>
      </c>
      <c r="Y99" s="15"/>
      <c r="Z99" s="16">
        <v>13.241087563500001</v>
      </c>
      <c r="AA99" s="20">
        <f t="shared" si="23"/>
        <v>2.3148437765608172</v>
      </c>
      <c r="AB99" s="16">
        <v>2.3148437765608172</v>
      </c>
      <c r="AC99"/>
    </row>
    <row r="100" spans="1:29" ht="13" hidden="1" customHeight="1">
      <c r="A100" s="2">
        <v>56</v>
      </c>
      <c r="B100" s="3">
        <v>11100</v>
      </c>
      <c r="C100" s="3" t="s">
        <v>180</v>
      </c>
      <c r="D100" s="3" t="s">
        <v>13</v>
      </c>
      <c r="E100" s="3">
        <v>21</v>
      </c>
      <c r="F100" s="3">
        <v>310000</v>
      </c>
      <c r="G100" s="3">
        <v>310110</v>
      </c>
      <c r="H100" s="3" t="s">
        <v>14</v>
      </c>
      <c r="I100" s="3" t="s">
        <v>14</v>
      </c>
      <c r="J100" s="3" t="s">
        <v>181</v>
      </c>
      <c r="K100" s="3">
        <v>121.52986</v>
      </c>
      <c r="L100" s="3">
        <v>31.275210000000001</v>
      </c>
      <c r="M100" s="3" t="s">
        <v>182</v>
      </c>
      <c r="N100" s="3" t="s">
        <v>17</v>
      </c>
      <c r="O100" s="12"/>
      <c r="P100" s="13"/>
      <c r="Q100" s="13"/>
      <c r="R100" s="16">
        <v>2.8110353259299998</v>
      </c>
      <c r="S100" s="16" t="e">
        <f t="shared" si="24"/>
        <v>#DIV/0!</v>
      </c>
      <c r="T100" s="16" t="e">
        <f t="shared" si="25"/>
        <v>#DIV/0!</v>
      </c>
      <c r="U100" s="23">
        <v>2.8715548564919962</v>
      </c>
      <c r="V100" s="15">
        <v>2.8715548564919962</v>
      </c>
      <c r="W100" s="15" t="e">
        <f t="shared" si="26"/>
        <v>#DIV/0!</v>
      </c>
      <c r="X100" s="22">
        <v>3.4278959810874703</v>
      </c>
      <c r="Y100" s="15"/>
      <c r="Z100" s="16">
        <v>13.241087563500001</v>
      </c>
      <c r="AA100" s="20">
        <f t="shared" si="23"/>
        <v>2.3148437765608172</v>
      </c>
      <c r="AB100" s="16">
        <v>2.3148437765608172</v>
      </c>
      <c r="AC100"/>
    </row>
    <row r="101" spans="1:29">
      <c r="A101" s="26">
        <v>98</v>
      </c>
      <c r="B101" s="3">
        <v>11100</v>
      </c>
      <c r="C101" s="3" t="s">
        <v>302</v>
      </c>
      <c r="D101" s="3" t="s">
        <v>13</v>
      </c>
      <c r="E101" s="3">
        <v>21</v>
      </c>
      <c r="F101" s="3">
        <v>310000</v>
      </c>
      <c r="G101" s="3">
        <v>310110</v>
      </c>
      <c r="H101" s="3" t="s">
        <v>14</v>
      </c>
      <c r="I101" s="3" t="s">
        <v>14</v>
      </c>
      <c r="J101" s="3" t="s">
        <v>305</v>
      </c>
      <c r="K101" s="3">
        <v>121.49390200000001</v>
      </c>
      <c r="L101" s="3">
        <v>31.338459</v>
      </c>
      <c r="M101" s="3" t="s">
        <v>306</v>
      </c>
      <c r="N101" s="3" t="s">
        <v>17</v>
      </c>
      <c r="O101" s="12">
        <v>1.6</v>
      </c>
      <c r="P101" s="13">
        <v>0</v>
      </c>
      <c r="Q101" s="13">
        <v>74</v>
      </c>
      <c r="R101" s="16">
        <v>1.6510381441199999</v>
      </c>
      <c r="S101" s="16" t="e">
        <f t="shared" si="24"/>
        <v>#DIV/0!</v>
      </c>
      <c r="T101" s="16">
        <f t="shared" si="25"/>
        <v>1</v>
      </c>
      <c r="U101" s="30">
        <v>2.0925512523774934</v>
      </c>
      <c r="V101" s="15">
        <v>2.0925512523774934</v>
      </c>
      <c r="W101" s="30">
        <f t="shared" si="26"/>
        <v>2.5</v>
      </c>
      <c r="X101" s="31">
        <v>1.2529550827423166</v>
      </c>
      <c r="Y101" s="30">
        <f>10*(2.6-O101)/(2.6-1)</f>
        <v>6.25</v>
      </c>
      <c r="Z101" s="16">
        <v>5.2746008399499997</v>
      </c>
      <c r="AA101" s="30">
        <f t="shared" si="23"/>
        <v>0.92212039756145936</v>
      </c>
      <c r="AB101" s="16">
        <v>0.92212039756145936</v>
      </c>
      <c r="AC101" s="29">
        <f>U101+W101+X101+Y101+AA101</f>
        <v>13.017626732681268</v>
      </c>
    </row>
    <row r="102" spans="1:29" ht="13" hidden="1" customHeight="1">
      <c r="A102" s="2">
        <v>54</v>
      </c>
      <c r="B102" s="3">
        <v>11100</v>
      </c>
      <c r="C102" s="3" t="s">
        <v>174</v>
      </c>
      <c r="D102" s="3" t="s">
        <v>13</v>
      </c>
      <c r="E102" s="3">
        <v>21</v>
      </c>
      <c r="F102" s="3">
        <v>310000</v>
      </c>
      <c r="G102" s="3">
        <v>310110</v>
      </c>
      <c r="H102" s="3" t="s">
        <v>14</v>
      </c>
      <c r="I102" s="3" t="s">
        <v>14</v>
      </c>
      <c r="J102" s="3" t="s">
        <v>175</v>
      </c>
      <c r="K102" s="3">
        <v>121.49853299999999</v>
      </c>
      <c r="L102" s="3">
        <v>31.29081</v>
      </c>
      <c r="M102" s="3" t="s">
        <v>176</v>
      </c>
      <c r="N102" s="3" t="s">
        <v>17</v>
      </c>
      <c r="O102" s="12"/>
      <c r="P102" s="13"/>
      <c r="Q102" s="13"/>
      <c r="R102" s="16">
        <v>0</v>
      </c>
      <c r="S102" s="16" t="e">
        <f t="shared" si="24"/>
        <v>#DIV/0!</v>
      </c>
      <c r="T102" s="16" t="e">
        <f t="shared" si="25"/>
        <v>#DIV/0!</v>
      </c>
      <c r="U102" s="23">
        <v>0</v>
      </c>
      <c r="V102" s="15"/>
      <c r="W102" s="15" t="e">
        <f t="shared" si="26"/>
        <v>#DIV/0!</v>
      </c>
      <c r="X102" s="22">
        <v>9.4562647754137114E-2</v>
      </c>
      <c r="Y102" s="15"/>
      <c r="Z102" s="16">
        <v>2.76310211159E-5</v>
      </c>
      <c r="AA102" s="20">
        <v>0</v>
      </c>
      <c r="AB102" s="16">
        <v>0</v>
      </c>
      <c r="AC102"/>
    </row>
    <row r="103" spans="1:29" ht="13" hidden="1" customHeight="1">
      <c r="A103" s="2">
        <v>53</v>
      </c>
      <c r="B103" s="3">
        <v>11100</v>
      </c>
      <c r="C103" s="3" t="s">
        <v>171</v>
      </c>
      <c r="D103" s="3" t="s">
        <v>13</v>
      </c>
      <c r="E103" s="3">
        <v>21</v>
      </c>
      <c r="F103" s="3">
        <v>310000</v>
      </c>
      <c r="G103" s="3">
        <v>310110</v>
      </c>
      <c r="H103" s="3" t="s">
        <v>14</v>
      </c>
      <c r="I103" s="3" t="s">
        <v>14</v>
      </c>
      <c r="J103" s="3" t="s">
        <v>172</v>
      </c>
      <c r="K103" s="3">
        <v>121.547494</v>
      </c>
      <c r="L103" s="3">
        <v>31.315387999999999</v>
      </c>
      <c r="M103" s="3" t="s">
        <v>173</v>
      </c>
      <c r="N103" s="3" t="s">
        <v>17</v>
      </c>
      <c r="O103" s="12"/>
      <c r="P103" s="13"/>
      <c r="Q103" s="13"/>
      <c r="R103" s="16">
        <v>0</v>
      </c>
      <c r="S103" s="16" t="e">
        <f t="shared" si="24"/>
        <v>#DIV/0!</v>
      </c>
      <c r="T103" s="16" t="e">
        <f t="shared" si="25"/>
        <v>#DIV/0!</v>
      </c>
      <c r="U103" s="23">
        <v>0</v>
      </c>
      <c r="V103" s="15"/>
      <c r="W103" s="15" t="e">
        <f t="shared" si="26"/>
        <v>#DIV/0!</v>
      </c>
      <c r="X103" s="22">
        <v>2.9078014184397158</v>
      </c>
      <c r="Y103" s="15"/>
      <c r="Z103" s="16">
        <v>2.76310211159E-5</v>
      </c>
      <c r="AA103" s="20">
        <v>0</v>
      </c>
      <c r="AB103" s="16">
        <v>0</v>
      </c>
      <c r="AC103"/>
    </row>
    <row r="104" spans="1:29" ht="13" hidden="1" customHeight="1">
      <c r="A104" s="2">
        <v>52</v>
      </c>
      <c r="B104" s="3">
        <v>11100</v>
      </c>
      <c r="C104" s="3" t="s">
        <v>168</v>
      </c>
      <c r="D104" s="3" t="s">
        <v>13</v>
      </c>
      <c r="E104" s="3">
        <v>21</v>
      </c>
      <c r="F104" s="3">
        <v>310000</v>
      </c>
      <c r="G104" s="3">
        <v>310110</v>
      </c>
      <c r="H104" s="3" t="s">
        <v>14</v>
      </c>
      <c r="I104" s="3" t="s">
        <v>14</v>
      </c>
      <c r="J104" s="3" t="s">
        <v>169</v>
      </c>
      <c r="K104" s="3">
        <v>121.503563</v>
      </c>
      <c r="L104" s="3">
        <v>31.267226999999998</v>
      </c>
      <c r="M104" s="3" t="s">
        <v>170</v>
      </c>
      <c r="N104" s="3" t="s">
        <v>17</v>
      </c>
      <c r="O104" s="12"/>
      <c r="P104" s="13"/>
      <c r="Q104" s="13"/>
      <c r="R104" s="16">
        <v>0</v>
      </c>
      <c r="S104" s="16" t="e">
        <f t="shared" si="24"/>
        <v>#DIV/0!</v>
      </c>
      <c r="T104" s="16" t="e">
        <f t="shared" si="25"/>
        <v>#DIV/0!</v>
      </c>
      <c r="U104" s="23">
        <v>0</v>
      </c>
      <c r="V104" s="15"/>
      <c r="W104" s="15" t="e">
        <f t="shared" si="26"/>
        <v>#DIV/0!</v>
      </c>
      <c r="X104" s="22">
        <v>2.0094562647754137</v>
      </c>
      <c r="Y104" s="15"/>
      <c r="Z104" s="16">
        <v>1.9341714781099999E-4</v>
      </c>
      <c r="AA104" s="20">
        <v>0</v>
      </c>
      <c r="AB104" s="16">
        <v>0</v>
      </c>
      <c r="AC104"/>
    </row>
    <row r="105" spans="1:29" ht="13" hidden="1" customHeight="1">
      <c r="A105" s="2">
        <v>51</v>
      </c>
      <c r="B105" s="3">
        <v>11100</v>
      </c>
      <c r="C105" s="3" t="s">
        <v>166</v>
      </c>
      <c r="D105" s="3" t="s">
        <v>13</v>
      </c>
      <c r="E105" s="3">
        <v>21</v>
      </c>
      <c r="F105" s="3">
        <v>310000</v>
      </c>
      <c r="G105" s="3">
        <v>310110</v>
      </c>
      <c r="H105" s="3" t="s">
        <v>14</v>
      </c>
      <c r="I105" s="3" t="s">
        <v>14</v>
      </c>
      <c r="J105" s="3" t="s">
        <v>164</v>
      </c>
      <c r="K105" s="3">
        <v>121.527475</v>
      </c>
      <c r="L105" s="3">
        <v>31.283277999999999</v>
      </c>
      <c r="M105" s="3" t="s">
        <v>167</v>
      </c>
      <c r="N105" s="3" t="s">
        <v>17</v>
      </c>
      <c r="O105" s="12"/>
      <c r="P105" s="13"/>
      <c r="Q105" s="13"/>
      <c r="R105" s="16">
        <v>0</v>
      </c>
      <c r="S105" s="16" t="e">
        <f t="shared" si="24"/>
        <v>#DIV/0!</v>
      </c>
      <c r="T105" s="16" t="e">
        <f t="shared" si="25"/>
        <v>#DIV/0!</v>
      </c>
      <c r="U105" s="23">
        <v>0</v>
      </c>
      <c r="V105" s="15"/>
      <c r="W105" s="15" t="e">
        <f t="shared" si="26"/>
        <v>#DIV/0!</v>
      </c>
      <c r="X105" s="22">
        <v>4.2789598108747047</v>
      </c>
      <c r="Y105" s="15"/>
      <c r="Z105" s="16">
        <v>3.1396132021800001</v>
      </c>
      <c r="AA105" s="20">
        <f>Z105/57.2007826082*10</f>
        <v>0.54887591725535612</v>
      </c>
      <c r="AB105" s="16">
        <v>0.54887591725535612</v>
      </c>
      <c r="AC105"/>
    </row>
    <row r="106" spans="1:29">
      <c r="A106" s="26">
        <v>93</v>
      </c>
      <c r="B106" s="3">
        <v>11100</v>
      </c>
      <c r="C106" s="3" t="s">
        <v>290</v>
      </c>
      <c r="D106" s="3" t="s">
        <v>13</v>
      </c>
      <c r="E106" s="3">
        <v>21</v>
      </c>
      <c r="F106" s="3">
        <v>310000</v>
      </c>
      <c r="G106" s="3">
        <v>310110</v>
      </c>
      <c r="H106" s="3" t="s">
        <v>14</v>
      </c>
      <c r="I106" s="3" t="s">
        <v>14</v>
      </c>
      <c r="J106" s="3" t="s">
        <v>291</v>
      </c>
      <c r="K106" s="3">
        <v>121.508591</v>
      </c>
      <c r="L106" s="3">
        <v>31.309280999999999</v>
      </c>
      <c r="M106" s="3" t="s">
        <v>292</v>
      </c>
      <c r="N106" s="3" t="s">
        <v>17</v>
      </c>
      <c r="O106" s="12">
        <v>2</v>
      </c>
      <c r="P106" s="13">
        <v>1</v>
      </c>
      <c r="Q106" s="13">
        <v>5</v>
      </c>
      <c r="R106" s="16">
        <v>3.8801376091900002</v>
      </c>
      <c r="S106" s="16" t="e">
        <f t="shared" si="24"/>
        <v>#DIV/0!</v>
      </c>
      <c r="T106" s="16">
        <f t="shared" si="25"/>
        <v>1.5</v>
      </c>
      <c r="U106" s="30">
        <v>3.4022792395166537</v>
      </c>
      <c r="V106" s="15">
        <v>3.4022792395166537</v>
      </c>
      <c r="W106" s="30">
        <f t="shared" si="26"/>
        <v>3.75</v>
      </c>
      <c r="X106" s="31">
        <v>1.1347517730496453</v>
      </c>
      <c r="Y106" s="30">
        <f>10*(2.6-O106)/(2.6-1)</f>
        <v>3.7500000000000004</v>
      </c>
      <c r="Z106" s="16">
        <v>4.7804534414799997</v>
      </c>
      <c r="AA106" s="30">
        <f>Z106/57.2007826082*10</f>
        <v>0.83573217419488577</v>
      </c>
      <c r="AB106" s="16">
        <v>0.83573217419488577</v>
      </c>
      <c r="AC106" s="29">
        <f>U106+W106+X106+Y106+AA106</f>
        <v>12.872763186761185</v>
      </c>
    </row>
    <row r="107" spans="1:29" ht="13" hidden="1" customHeight="1">
      <c r="A107" s="2">
        <v>49</v>
      </c>
      <c r="B107" s="3">
        <v>11100</v>
      </c>
      <c r="C107" s="3" t="s">
        <v>161</v>
      </c>
      <c r="D107" s="3" t="s">
        <v>13</v>
      </c>
      <c r="E107" s="3">
        <v>21</v>
      </c>
      <c r="F107" s="3">
        <v>310000</v>
      </c>
      <c r="G107" s="3">
        <v>310110</v>
      </c>
      <c r="H107" s="3" t="s">
        <v>14</v>
      </c>
      <c r="I107" s="3" t="s">
        <v>14</v>
      </c>
      <c r="J107" s="3" t="s">
        <v>162</v>
      </c>
      <c r="K107" s="3">
        <v>121.544847</v>
      </c>
      <c r="L107" s="3">
        <v>31.309661999999999</v>
      </c>
      <c r="M107" s="3" t="s">
        <v>163</v>
      </c>
      <c r="N107" s="3" t="s">
        <v>17</v>
      </c>
      <c r="O107" s="12"/>
      <c r="P107" s="13"/>
      <c r="Q107" s="13"/>
      <c r="R107" s="16">
        <v>2.73732297928</v>
      </c>
      <c r="S107" s="16" t="e">
        <f t="shared" si="24"/>
        <v>#DIV/0!</v>
      </c>
      <c r="T107" s="16" t="e">
        <f t="shared" si="25"/>
        <v>#DIV/0!</v>
      </c>
      <c r="U107" s="23">
        <v>2.8296345252487649</v>
      </c>
      <c r="V107" s="15">
        <v>2.8296345252487649</v>
      </c>
      <c r="W107" s="15" t="e">
        <f t="shared" si="26"/>
        <v>#DIV/0!</v>
      </c>
      <c r="X107" s="22">
        <v>3.2387706855791967</v>
      </c>
      <c r="Y107" s="15"/>
      <c r="Z107" s="16">
        <v>3.1396132021800001</v>
      </c>
      <c r="AA107" s="20">
        <f>Z107/57.2007826082*10</f>
        <v>0.54887591725535612</v>
      </c>
      <c r="AB107" s="16">
        <v>0.54887591725535612</v>
      </c>
      <c r="AC107"/>
    </row>
    <row r="108" spans="1:29">
      <c r="A108" s="26">
        <v>34</v>
      </c>
      <c r="B108" s="3">
        <v>11100</v>
      </c>
      <c r="C108" s="3" t="s">
        <v>117</v>
      </c>
      <c r="D108" s="3" t="s">
        <v>13</v>
      </c>
      <c r="E108" s="3">
        <v>21</v>
      </c>
      <c r="F108" s="3">
        <v>310000</v>
      </c>
      <c r="G108" s="3">
        <v>310110</v>
      </c>
      <c r="H108" s="3" t="s">
        <v>14</v>
      </c>
      <c r="I108" s="3" t="s">
        <v>14</v>
      </c>
      <c r="J108" s="3" t="s">
        <v>118</v>
      </c>
      <c r="K108" s="3">
        <v>121.546982</v>
      </c>
      <c r="L108" s="3">
        <v>31.310884000000001</v>
      </c>
      <c r="M108" s="3" t="s">
        <v>119</v>
      </c>
      <c r="N108" s="3" t="s">
        <v>17</v>
      </c>
      <c r="O108" s="12">
        <v>2.4700000000000002</v>
      </c>
      <c r="P108" s="13">
        <v>5</v>
      </c>
      <c r="Q108" s="13">
        <v>9</v>
      </c>
      <c r="R108" s="16">
        <v>5.7516639178600002</v>
      </c>
      <c r="S108" s="16" t="e">
        <f t="shared" si="24"/>
        <v>#DIV/0!</v>
      </c>
      <c r="T108" s="16">
        <f t="shared" si="25"/>
        <v>2.0714285714285716</v>
      </c>
      <c r="U108" s="30">
        <v>4.0990060313578915</v>
      </c>
      <c r="V108" s="15">
        <v>4.0990060313578915</v>
      </c>
      <c r="W108" s="30">
        <f t="shared" si="26"/>
        <v>5.1785714285714288</v>
      </c>
      <c r="X108" s="31">
        <v>2.0094562647754137</v>
      </c>
      <c r="Y108" s="30">
        <f>10*(2.6-O108)/(2.6-1)</f>
        <v>0.81249999999999933</v>
      </c>
      <c r="Z108" s="16">
        <v>2.7034501462599998</v>
      </c>
      <c r="AA108" s="30">
        <f>Z108/57.2007826082*10</f>
        <v>0.47262467801838215</v>
      </c>
      <c r="AB108" s="16">
        <v>0.47262467801838215</v>
      </c>
      <c r="AC108" s="29">
        <f>U108+W108+X108+Y108+AA108</f>
        <v>12.572158402723117</v>
      </c>
    </row>
    <row r="109" spans="1:29">
      <c r="A109" s="26">
        <v>119</v>
      </c>
      <c r="B109" s="3">
        <v>11100</v>
      </c>
      <c r="C109" s="3" t="s">
        <v>365</v>
      </c>
      <c r="D109" s="3" t="s">
        <v>13</v>
      </c>
      <c r="E109" s="3">
        <v>21</v>
      </c>
      <c r="F109" s="3">
        <v>310000</v>
      </c>
      <c r="G109" s="3">
        <v>310110</v>
      </c>
      <c r="H109" s="3" t="s">
        <v>14</v>
      </c>
      <c r="I109" s="3" t="s">
        <v>14</v>
      </c>
      <c r="J109" s="3" t="s">
        <v>366</v>
      </c>
      <c r="K109" s="3">
        <v>121.534632</v>
      </c>
      <c r="L109" s="3">
        <v>31.279164999999999</v>
      </c>
      <c r="M109" s="3" t="s">
        <v>367</v>
      </c>
      <c r="N109" s="3" t="s">
        <v>17</v>
      </c>
      <c r="O109" s="12">
        <v>2.1</v>
      </c>
      <c r="P109" s="13">
        <v>0</v>
      </c>
      <c r="Q109" s="13">
        <v>9</v>
      </c>
      <c r="R109" s="16">
        <v>8.45274071461</v>
      </c>
      <c r="S109" s="16" t="e">
        <f t="shared" si="24"/>
        <v>#DIV/0!</v>
      </c>
      <c r="T109" s="16">
        <f t="shared" si="25"/>
        <v>1</v>
      </c>
      <c r="U109" s="30">
        <v>4.8212743380174219</v>
      </c>
      <c r="V109" s="15">
        <v>4.8212743380174219</v>
      </c>
      <c r="W109" s="30">
        <f t="shared" si="26"/>
        <v>2.5</v>
      </c>
      <c r="X109" s="31">
        <v>1.7966903073286054</v>
      </c>
      <c r="Y109" s="30">
        <f>10*(2.6-O109)/(2.6-1)</f>
        <v>3.125</v>
      </c>
      <c r="Z109" s="16">
        <v>0</v>
      </c>
      <c r="AA109" s="30">
        <v>0</v>
      </c>
      <c r="AB109" s="16">
        <v>0</v>
      </c>
      <c r="AC109" s="29">
        <f>U109+W109+X109+Y109+AA109</f>
        <v>12.242964645346028</v>
      </c>
    </row>
    <row r="110" spans="1:29" hidden="1">
      <c r="A110" s="2">
        <v>46</v>
      </c>
      <c r="B110" s="3">
        <v>11100</v>
      </c>
      <c r="C110" s="3" t="s">
        <v>152</v>
      </c>
      <c r="D110" s="3" t="s">
        <v>13</v>
      </c>
      <c r="E110" s="3">
        <v>21</v>
      </c>
      <c r="F110" s="3">
        <v>310000</v>
      </c>
      <c r="G110" s="3">
        <v>310110</v>
      </c>
      <c r="H110" s="3" t="s">
        <v>14</v>
      </c>
      <c r="I110" s="3" t="s">
        <v>14</v>
      </c>
      <c r="J110" s="3" t="s">
        <v>153</v>
      </c>
      <c r="K110" s="3">
        <v>121.53742099999999</v>
      </c>
      <c r="L110" s="3">
        <v>31.330254</v>
      </c>
      <c r="M110" s="3" t="s">
        <v>154</v>
      </c>
      <c r="N110" s="3" t="s">
        <v>17</v>
      </c>
      <c r="O110" s="12"/>
      <c r="P110" s="13">
        <v>2</v>
      </c>
      <c r="Q110" s="13">
        <v>0</v>
      </c>
      <c r="R110" s="16">
        <v>8.8104689094699999</v>
      </c>
      <c r="S110" s="16" t="e">
        <f t="shared" si="24"/>
        <v>#DIV/0!</v>
      </c>
      <c r="T110" s="16">
        <f t="shared" si="25"/>
        <v>4</v>
      </c>
      <c r="U110" s="23">
        <v>4.9009999059970237</v>
      </c>
      <c r="V110" s="15">
        <v>4.9009999059970237</v>
      </c>
      <c r="W110" s="15">
        <f t="shared" si="26"/>
        <v>10</v>
      </c>
      <c r="X110" s="22">
        <v>4.7754137115839246</v>
      </c>
      <c r="Y110" s="15"/>
      <c r="Z110" s="16">
        <v>5.7287518542400004</v>
      </c>
      <c r="AA110" s="20">
        <f>Z110/57.2007826082*10</f>
        <v>1.0015163417394848</v>
      </c>
      <c r="AB110" s="16">
        <v>1.0015163417394848</v>
      </c>
      <c r="AC110"/>
    </row>
    <row r="111" spans="1:29">
      <c r="A111" s="26">
        <v>33</v>
      </c>
      <c r="B111" s="3">
        <v>11100</v>
      </c>
      <c r="C111" s="3" t="s">
        <v>114</v>
      </c>
      <c r="D111" s="3" t="s">
        <v>13</v>
      </c>
      <c r="E111" s="3">
        <v>21</v>
      </c>
      <c r="F111" s="3">
        <v>310000</v>
      </c>
      <c r="G111" s="3">
        <v>310110</v>
      </c>
      <c r="H111" s="3" t="s">
        <v>14</v>
      </c>
      <c r="I111" s="3" t="s">
        <v>14</v>
      </c>
      <c r="J111" s="3" t="s">
        <v>115</v>
      </c>
      <c r="K111" s="3">
        <v>121.500457</v>
      </c>
      <c r="L111" s="3">
        <v>31.319120000000002</v>
      </c>
      <c r="M111" s="3" t="s">
        <v>116</v>
      </c>
      <c r="N111" s="3" t="s">
        <v>17</v>
      </c>
      <c r="O111" s="12">
        <v>2.1</v>
      </c>
      <c r="P111" s="13">
        <v>0</v>
      </c>
      <c r="Q111" s="13">
        <v>5</v>
      </c>
      <c r="R111" s="16">
        <v>4.8013720443099999</v>
      </c>
      <c r="S111" s="16" t="e">
        <f t="shared" si="24"/>
        <v>#DIV/0!</v>
      </c>
      <c r="T111" s="16">
        <f t="shared" si="25"/>
        <v>1</v>
      </c>
      <c r="U111" s="30">
        <v>3.77342199695389</v>
      </c>
      <c r="V111" s="15">
        <v>3.77342199695389</v>
      </c>
      <c r="W111" s="30">
        <f t="shared" si="26"/>
        <v>2.5</v>
      </c>
      <c r="X111" s="31">
        <v>2.2695035460992905</v>
      </c>
      <c r="Y111" s="30">
        <f>10*(2.6-O111)/(2.6-1)</f>
        <v>3.125</v>
      </c>
      <c r="Z111" s="16">
        <v>2.7034501462599998</v>
      </c>
      <c r="AA111" s="30">
        <f>Z111/57.2007826082*10</f>
        <v>0.47262467801838215</v>
      </c>
      <c r="AB111" s="16">
        <v>0.47262467801838215</v>
      </c>
      <c r="AC111" s="29">
        <f>U111+W111+X111+Y111+AA111</f>
        <v>12.140550221071562</v>
      </c>
    </row>
    <row r="112" spans="1:29">
      <c r="A112" s="26">
        <v>26</v>
      </c>
      <c r="B112" s="3">
        <v>11100</v>
      </c>
      <c r="C112" s="3" t="s">
        <v>93</v>
      </c>
      <c r="D112" s="3" t="s">
        <v>13</v>
      </c>
      <c r="E112" s="3">
        <v>21</v>
      </c>
      <c r="F112" s="3">
        <v>310000</v>
      </c>
      <c r="G112" s="3">
        <v>310110</v>
      </c>
      <c r="H112" s="3" t="s">
        <v>14</v>
      </c>
      <c r="I112" s="3" t="s">
        <v>14</v>
      </c>
      <c r="J112" s="3" t="s">
        <v>94</v>
      </c>
      <c r="K112" s="3">
        <v>121.504366</v>
      </c>
      <c r="L112" s="3">
        <v>31.275879</v>
      </c>
      <c r="M112" s="3" t="s">
        <v>95</v>
      </c>
      <c r="N112" s="3" t="s">
        <v>17</v>
      </c>
      <c r="O112" s="12">
        <v>2.1</v>
      </c>
      <c r="P112" s="13">
        <v>0</v>
      </c>
      <c r="Q112" s="13">
        <v>5</v>
      </c>
      <c r="R112" s="16">
        <v>2.5561735077300001</v>
      </c>
      <c r="S112" s="16" t="e">
        <f t="shared" si="24"/>
        <v>#DIV/0!</v>
      </c>
      <c r="T112" s="16">
        <f t="shared" si="25"/>
        <v>1</v>
      </c>
      <c r="U112" s="30">
        <v>2.7229960835981091</v>
      </c>
      <c r="V112" s="15">
        <v>2.7229960835981091</v>
      </c>
      <c r="W112" s="30">
        <f t="shared" si="26"/>
        <v>2.5</v>
      </c>
      <c r="X112" s="31">
        <v>3.6879432624113475</v>
      </c>
      <c r="Y112" s="30">
        <f>10*(2.6-O112)/(2.6-1)</f>
        <v>3.125</v>
      </c>
      <c r="Z112" s="16">
        <v>2.4867919004300002E-4</v>
      </c>
      <c r="AA112" s="30">
        <v>0</v>
      </c>
      <c r="AB112" s="16">
        <v>0</v>
      </c>
      <c r="AC112" s="29">
        <f>U112+W112+X112+Y112+AA112</f>
        <v>12.035939346009457</v>
      </c>
    </row>
    <row r="113" spans="1:29">
      <c r="A113" s="26">
        <v>28</v>
      </c>
      <c r="B113" s="3">
        <v>11100</v>
      </c>
      <c r="C113" s="3" t="s">
        <v>99</v>
      </c>
      <c r="D113" s="3" t="s">
        <v>13</v>
      </c>
      <c r="E113" s="3">
        <v>21</v>
      </c>
      <c r="F113" s="3">
        <v>310000</v>
      </c>
      <c r="G113" s="3">
        <v>310110</v>
      </c>
      <c r="H113" s="3" t="s">
        <v>14</v>
      </c>
      <c r="I113" s="3" t="s">
        <v>14</v>
      </c>
      <c r="J113" s="3" t="s">
        <v>100</v>
      </c>
      <c r="K113" s="3">
        <v>121.51759199999999</v>
      </c>
      <c r="L113" s="3">
        <v>31.290168000000001</v>
      </c>
      <c r="M113" s="3" t="s">
        <v>101</v>
      </c>
      <c r="N113" s="3" t="s">
        <v>17</v>
      </c>
      <c r="O113" s="12">
        <v>2.15</v>
      </c>
      <c r="P113" s="13">
        <v>2</v>
      </c>
      <c r="Q113" s="13">
        <v>5</v>
      </c>
      <c r="R113" s="16">
        <v>3.2529765207799999</v>
      </c>
      <c r="S113" s="16" t="e">
        <f t="shared" si="24"/>
        <v>#DIV/0!</v>
      </c>
      <c r="T113" s="16">
        <f t="shared" si="25"/>
        <v>1.8571428571428572</v>
      </c>
      <c r="U113" s="30">
        <v>3.1070445287828581</v>
      </c>
      <c r="V113" s="15">
        <v>3.1070445287828581</v>
      </c>
      <c r="W113" s="30">
        <f t="shared" si="26"/>
        <v>4.6428571428571432</v>
      </c>
      <c r="X113" s="31">
        <v>1.4657210401891252</v>
      </c>
      <c r="Y113" s="30">
        <f>10*(2.6-O113)/(2.6-1)</f>
        <v>2.8125000000000009</v>
      </c>
      <c r="Z113" s="16">
        <v>2.4867919004300002E-4</v>
      </c>
      <c r="AA113" s="30">
        <v>0</v>
      </c>
      <c r="AB113" s="16">
        <v>0</v>
      </c>
      <c r="AC113" s="29">
        <f>U113+W113+X113+Y113+AA113</f>
        <v>12.028122711829127</v>
      </c>
    </row>
    <row r="114" spans="1:29">
      <c r="A114" s="26">
        <v>100</v>
      </c>
      <c r="B114" s="3">
        <v>11100</v>
      </c>
      <c r="C114" s="3" t="s">
        <v>310</v>
      </c>
      <c r="D114" s="3" t="s">
        <v>13</v>
      </c>
      <c r="E114" s="3">
        <v>21</v>
      </c>
      <c r="F114" s="3">
        <v>310000</v>
      </c>
      <c r="G114" s="3">
        <v>310110</v>
      </c>
      <c r="H114" s="3" t="s">
        <v>14</v>
      </c>
      <c r="I114" s="3" t="s">
        <v>14</v>
      </c>
      <c r="J114" s="3" t="s">
        <v>311</v>
      </c>
      <c r="K114" s="3">
        <v>121.504687</v>
      </c>
      <c r="L114" s="3">
        <v>31.318847999999999</v>
      </c>
      <c r="M114" s="3" t="s">
        <v>312</v>
      </c>
      <c r="N114" s="3" t="s">
        <v>17</v>
      </c>
      <c r="O114" s="12">
        <v>2</v>
      </c>
      <c r="P114" s="13">
        <v>0</v>
      </c>
      <c r="Q114" s="13">
        <v>11</v>
      </c>
      <c r="R114" s="16">
        <v>3.08727617004</v>
      </c>
      <c r="S114" s="16" t="e">
        <f t="shared" si="24"/>
        <v>#DIV/0!</v>
      </c>
      <c r="T114" s="16">
        <f t="shared" si="25"/>
        <v>1</v>
      </c>
      <c r="U114" s="30">
        <v>3.0217493390139212</v>
      </c>
      <c r="V114" s="15">
        <v>3.0217493390139212</v>
      </c>
      <c r="W114" s="30">
        <f t="shared" si="26"/>
        <v>2.5</v>
      </c>
      <c r="X114" s="31">
        <v>1.1111111111111112</v>
      </c>
      <c r="Y114" s="30">
        <f>10*(2.6-O114)/(2.6-1)</f>
        <v>3.7500000000000004</v>
      </c>
      <c r="Z114" s="16">
        <v>8.9321963559400004</v>
      </c>
      <c r="AA114" s="30">
        <f>Z114/57.2007826082*10</f>
        <v>1.5615514244134709</v>
      </c>
      <c r="AB114" s="16">
        <v>1.5615514244134709</v>
      </c>
      <c r="AC114" s="29">
        <f>U114+W114+X114+Y114+AA114</f>
        <v>11.944411874538503</v>
      </c>
    </row>
    <row r="115" spans="1:29" hidden="1">
      <c r="A115" s="2">
        <v>41</v>
      </c>
      <c r="B115" s="3">
        <v>11100</v>
      </c>
      <c r="C115" s="3" t="s">
        <v>138</v>
      </c>
      <c r="D115" s="3" t="s">
        <v>13</v>
      </c>
      <c r="E115" s="3">
        <v>21</v>
      </c>
      <c r="F115" s="3">
        <v>310000</v>
      </c>
      <c r="G115" s="3">
        <v>310110</v>
      </c>
      <c r="H115" s="3" t="s">
        <v>14</v>
      </c>
      <c r="I115" s="3" t="s">
        <v>14</v>
      </c>
      <c r="J115" s="3" t="s">
        <v>139</v>
      </c>
      <c r="K115" s="3">
        <v>121.487972</v>
      </c>
      <c r="L115" s="3">
        <v>31.299875</v>
      </c>
      <c r="M115" s="3" t="s">
        <v>140</v>
      </c>
      <c r="N115" s="3" t="s">
        <v>17</v>
      </c>
      <c r="O115" s="12"/>
      <c r="P115" s="13"/>
      <c r="Q115" s="13"/>
      <c r="R115" s="16">
        <v>20.567401719700001</v>
      </c>
      <c r="S115" s="16" t="e">
        <f t="shared" si="24"/>
        <v>#DIV/0!</v>
      </c>
      <c r="T115" s="16" t="e">
        <f t="shared" si="25"/>
        <v>#DIV/0!</v>
      </c>
      <c r="U115" s="23">
        <v>6.5917217799760461</v>
      </c>
      <c r="V115" s="15">
        <v>6.5917217799760461</v>
      </c>
      <c r="W115" s="15" t="e">
        <f t="shared" si="26"/>
        <v>#DIV/0!</v>
      </c>
      <c r="X115" s="22">
        <v>2.7659574468085109</v>
      </c>
      <c r="Y115" s="15"/>
      <c r="Z115" s="16">
        <v>5.7287518542400004</v>
      </c>
      <c r="AA115" s="20">
        <f>Z115/57.2007826082*10</f>
        <v>1.0015163417394848</v>
      </c>
      <c r="AB115" s="16">
        <v>1.0015163417394848</v>
      </c>
      <c r="AC115"/>
    </row>
    <row r="116" spans="1:29" hidden="1">
      <c r="A116" s="2">
        <v>40</v>
      </c>
      <c r="B116" s="3">
        <v>11100</v>
      </c>
      <c r="C116" s="3" t="s">
        <v>135</v>
      </c>
      <c r="D116" s="3" t="s">
        <v>13</v>
      </c>
      <c r="E116" s="3">
        <v>21</v>
      </c>
      <c r="F116" s="3">
        <v>310000</v>
      </c>
      <c r="G116" s="3">
        <v>310110</v>
      </c>
      <c r="H116" s="3" t="s">
        <v>14</v>
      </c>
      <c r="I116" s="3" t="s">
        <v>14</v>
      </c>
      <c r="J116" s="3" t="s">
        <v>136</v>
      </c>
      <c r="K116" s="3">
        <v>121.54025300000001</v>
      </c>
      <c r="L116" s="3">
        <v>31.336939999999998</v>
      </c>
      <c r="M116" s="3" t="s">
        <v>137</v>
      </c>
      <c r="N116" s="3" t="s">
        <v>17</v>
      </c>
      <c r="O116" s="12"/>
      <c r="P116" s="13"/>
      <c r="Q116" s="13"/>
      <c r="R116" s="16">
        <v>1.5700847896400001</v>
      </c>
      <c r="S116" s="16" t="e">
        <f t="shared" si="24"/>
        <v>#DIV/0!</v>
      </c>
      <c r="T116" s="16" t="e">
        <f t="shared" si="25"/>
        <v>#DIV/0!</v>
      </c>
      <c r="U116" s="23">
        <v>2.0259888626097333</v>
      </c>
      <c r="V116" s="15">
        <v>2.0259888626097333</v>
      </c>
      <c r="W116" s="15" t="e">
        <f t="shared" si="26"/>
        <v>#DIV/0!</v>
      </c>
      <c r="X116" s="22">
        <v>1.1111111111111112</v>
      </c>
      <c r="Y116" s="15"/>
      <c r="Z116" s="16">
        <v>26.925032357799999</v>
      </c>
      <c r="AA116" s="20">
        <f>Z116/57.2007826082*10</f>
        <v>4.7071090866403935</v>
      </c>
      <c r="AB116" s="16">
        <v>4.7071090866403935</v>
      </c>
      <c r="AC116"/>
    </row>
    <row r="117" spans="1:29">
      <c r="A117" s="26">
        <v>126</v>
      </c>
      <c r="B117" s="3">
        <v>11100</v>
      </c>
      <c r="C117" s="3" t="s">
        <v>386</v>
      </c>
      <c r="D117" s="3" t="s">
        <v>13</v>
      </c>
      <c r="E117" s="3">
        <v>21</v>
      </c>
      <c r="F117" s="3">
        <v>310000</v>
      </c>
      <c r="G117" s="3">
        <v>310110</v>
      </c>
      <c r="H117" s="3" t="s">
        <v>14</v>
      </c>
      <c r="I117" s="3" t="s">
        <v>14</v>
      </c>
      <c r="J117" s="3" t="s">
        <v>387</v>
      </c>
      <c r="K117" s="3">
        <v>121.505337</v>
      </c>
      <c r="L117" s="3">
        <v>31.332336000000002</v>
      </c>
      <c r="M117" s="3" t="s">
        <v>388</v>
      </c>
      <c r="N117" s="3" t="s">
        <v>17</v>
      </c>
      <c r="O117" s="12">
        <v>2.15</v>
      </c>
      <c r="P117" s="13">
        <v>0</v>
      </c>
      <c r="Q117" s="13">
        <v>8</v>
      </c>
      <c r="R117" s="16">
        <v>11.2108904782</v>
      </c>
      <c r="S117" s="16" t="e">
        <f t="shared" si="24"/>
        <v>#DIV/0!</v>
      </c>
      <c r="T117" s="16">
        <f t="shared" si="25"/>
        <v>1</v>
      </c>
      <c r="U117" s="30">
        <v>5.3707810399007592</v>
      </c>
      <c r="V117" s="15">
        <v>5.3707810399007592</v>
      </c>
      <c r="W117" s="30">
        <f t="shared" si="26"/>
        <v>2.5</v>
      </c>
      <c r="X117" s="31">
        <v>1.2293144208037825</v>
      </c>
      <c r="Y117" s="30">
        <f>10*(2.6-O117)/(2.6-1)</f>
        <v>2.8125000000000009</v>
      </c>
      <c r="Z117" s="16">
        <v>1.4920751402600001E-3</v>
      </c>
      <c r="AA117" s="30">
        <v>0</v>
      </c>
      <c r="AB117" s="16">
        <v>0</v>
      </c>
      <c r="AC117" s="29">
        <f>U117+W117+X117+Y117+AA117</f>
        <v>11.912595460704541</v>
      </c>
    </row>
    <row r="118" spans="1:29">
      <c r="A118" s="26">
        <v>153</v>
      </c>
      <c r="B118" s="3">
        <v>11100</v>
      </c>
      <c r="C118" s="3" t="s">
        <v>460</v>
      </c>
      <c r="D118" s="3" t="s">
        <v>13</v>
      </c>
      <c r="E118" s="3">
        <v>21</v>
      </c>
      <c r="F118" s="3">
        <v>310000</v>
      </c>
      <c r="G118" s="3">
        <v>310110</v>
      </c>
      <c r="H118" s="3" t="s">
        <v>14</v>
      </c>
      <c r="I118" s="3" t="s">
        <v>14</v>
      </c>
      <c r="J118" s="3" t="s">
        <v>461</v>
      </c>
      <c r="K118" s="3">
        <v>121.509681</v>
      </c>
      <c r="L118" s="3">
        <v>31.308382999999999</v>
      </c>
      <c r="M118" s="3" t="s">
        <v>462</v>
      </c>
      <c r="N118" s="3" t="s">
        <v>17</v>
      </c>
      <c r="O118" s="12">
        <v>1.6</v>
      </c>
      <c r="P118" s="13">
        <v>0</v>
      </c>
      <c r="Q118" s="13">
        <v>2</v>
      </c>
      <c r="R118" s="16">
        <v>0.93701177531000002</v>
      </c>
      <c r="S118" s="16" t="e">
        <f t="shared" si="24"/>
        <v>#DIV/0!</v>
      </c>
      <c r="T118" s="16">
        <f t="shared" si="25"/>
        <v>1</v>
      </c>
      <c r="U118" s="30">
        <v>1.4190276354541644</v>
      </c>
      <c r="V118" s="15">
        <v>1.4190276354541644</v>
      </c>
      <c r="W118" s="30">
        <f t="shared" si="26"/>
        <v>2.5</v>
      </c>
      <c r="X118" s="31">
        <v>1.5366430260047281</v>
      </c>
      <c r="Y118" s="30">
        <f>10*(2.6-O118)/(2.6-1)</f>
        <v>6.25</v>
      </c>
      <c r="Z118" s="16">
        <v>0</v>
      </c>
      <c r="AA118" s="30">
        <v>0</v>
      </c>
      <c r="AB118" s="16">
        <v>0</v>
      </c>
      <c r="AC118" s="29">
        <f>U118+W118+X118+Y118+AA118</f>
        <v>11.705670661458893</v>
      </c>
    </row>
    <row r="119" spans="1:29">
      <c r="A119" s="26">
        <v>141</v>
      </c>
      <c r="B119" s="3">
        <v>11100</v>
      </c>
      <c r="C119" s="3" t="s">
        <v>425</v>
      </c>
      <c r="D119" s="3" t="s">
        <v>13</v>
      </c>
      <c r="E119" s="3">
        <v>21</v>
      </c>
      <c r="F119" s="3">
        <v>310000</v>
      </c>
      <c r="G119" s="3">
        <v>310110</v>
      </c>
      <c r="H119" s="3" t="s">
        <v>14</v>
      </c>
      <c r="I119" s="3" t="s">
        <v>14</v>
      </c>
      <c r="J119" s="3" t="s">
        <v>426</v>
      </c>
      <c r="K119" s="3">
        <v>121.52731300000001</v>
      </c>
      <c r="L119" s="3">
        <v>31.290388</v>
      </c>
      <c r="M119" s="3" t="s">
        <v>427</v>
      </c>
      <c r="N119" s="3" t="s">
        <v>17</v>
      </c>
      <c r="O119" s="12">
        <v>1.95</v>
      </c>
      <c r="P119" s="13">
        <v>0</v>
      </c>
      <c r="Q119" s="13">
        <v>8</v>
      </c>
      <c r="R119" s="16">
        <v>0.41671267987600003</v>
      </c>
      <c r="S119" s="16" t="e">
        <f t="shared" si="24"/>
        <v>#DIV/0!</v>
      </c>
      <c r="T119" s="16">
        <f t="shared" si="25"/>
        <v>1</v>
      </c>
      <c r="U119" s="30">
        <v>0.74764510010029162</v>
      </c>
      <c r="V119" s="15">
        <v>0.74764510010029162</v>
      </c>
      <c r="W119" s="30">
        <f t="shared" si="26"/>
        <v>2.5</v>
      </c>
      <c r="X119" s="31">
        <v>4.3262411347517729</v>
      </c>
      <c r="Y119" s="30">
        <f>10*(2.6-O119)/(2.6-1)</f>
        <v>4.0625000000000009</v>
      </c>
      <c r="Z119" s="16">
        <v>4.97358380087E-4</v>
      </c>
      <c r="AA119" s="30">
        <v>0</v>
      </c>
      <c r="AB119" s="16">
        <v>0</v>
      </c>
      <c r="AC119" s="29">
        <f>U119+W119+X119+Y119+AA119</f>
        <v>11.636386234852065</v>
      </c>
    </row>
    <row r="120" spans="1:29" hidden="1">
      <c r="A120" s="2">
        <v>36</v>
      </c>
      <c r="B120" s="3">
        <v>11100</v>
      </c>
      <c r="C120" s="3" t="s">
        <v>123</v>
      </c>
      <c r="D120" s="3" t="s">
        <v>13</v>
      </c>
      <c r="E120" s="3">
        <v>21</v>
      </c>
      <c r="F120" s="3">
        <v>310000</v>
      </c>
      <c r="G120" s="3">
        <v>310110</v>
      </c>
      <c r="H120" s="3" t="s">
        <v>14</v>
      </c>
      <c r="I120" s="3" t="s">
        <v>14</v>
      </c>
      <c r="J120" s="3" t="s">
        <v>124</v>
      </c>
      <c r="K120" s="3">
        <v>121.534634</v>
      </c>
      <c r="L120" s="3">
        <v>31.315052999999999</v>
      </c>
      <c r="M120" s="3" t="s">
        <v>125</v>
      </c>
      <c r="N120" s="3" t="s">
        <v>17</v>
      </c>
      <c r="O120" s="12"/>
      <c r="P120" s="13"/>
      <c r="Q120" s="13"/>
      <c r="R120" s="16">
        <v>24.059782956199999</v>
      </c>
      <c r="S120" s="16" t="e">
        <f t="shared" si="24"/>
        <v>#DIV/0!</v>
      </c>
      <c r="T120" s="16" t="e">
        <f t="shared" si="25"/>
        <v>#DIV/0!</v>
      </c>
      <c r="U120" s="23">
        <v>6.9138432985899421</v>
      </c>
      <c r="V120" s="15">
        <v>6.9138432985899421</v>
      </c>
      <c r="W120" s="15" t="e">
        <f t="shared" si="26"/>
        <v>#DIV/0!</v>
      </c>
      <c r="X120" s="22">
        <v>4.4208037825059101</v>
      </c>
      <c r="Y120" s="15"/>
      <c r="Z120" s="16">
        <v>22.2967259248</v>
      </c>
      <c r="AA120" s="20">
        <f>Z120/57.2007826082*10</f>
        <v>3.8979756758788926</v>
      </c>
      <c r="AB120" s="16">
        <v>3.8979756758788926</v>
      </c>
      <c r="AC120"/>
    </row>
    <row r="121" spans="1:29" hidden="1">
      <c r="A121" s="26">
        <v>73</v>
      </c>
      <c r="B121" s="3">
        <v>11100</v>
      </c>
      <c r="C121" s="3" t="s">
        <v>231</v>
      </c>
      <c r="D121" s="3" t="s">
        <v>13</v>
      </c>
      <c r="E121" s="3">
        <v>21</v>
      </c>
      <c r="F121" s="3">
        <v>310000</v>
      </c>
      <c r="G121" s="3">
        <v>310110</v>
      </c>
      <c r="H121" s="3" t="s">
        <v>14</v>
      </c>
      <c r="I121" s="3" t="s">
        <v>14</v>
      </c>
      <c r="J121" s="3" t="s">
        <v>232</v>
      </c>
      <c r="K121" s="3">
        <v>121.514256</v>
      </c>
      <c r="L121" s="3">
        <v>31.290085999999999</v>
      </c>
      <c r="M121" s="3" t="s">
        <v>233</v>
      </c>
      <c r="N121" s="3" t="s">
        <v>17</v>
      </c>
      <c r="O121" s="12">
        <v>2.15</v>
      </c>
      <c r="P121" s="13">
        <v>2</v>
      </c>
      <c r="Q121" s="13">
        <v>5</v>
      </c>
      <c r="R121" s="16">
        <v>0</v>
      </c>
      <c r="S121" s="16" t="e">
        <f t="shared" si="24"/>
        <v>#DIV/0!</v>
      </c>
      <c r="T121" s="16">
        <f t="shared" si="25"/>
        <v>1.8571428571428572</v>
      </c>
      <c r="U121" s="30">
        <v>0</v>
      </c>
      <c r="V121" s="15"/>
      <c r="W121" s="30">
        <f t="shared" si="26"/>
        <v>4.6428571428571432</v>
      </c>
      <c r="X121" s="31">
        <v>2.1985815602836882</v>
      </c>
      <c r="Y121" s="30">
        <f t="shared" ref="Y121:Y130" si="27">10*(2.6-O121)/(2.6-1)</f>
        <v>2.8125000000000009</v>
      </c>
      <c r="Z121" s="16">
        <v>10.549201679899999</v>
      </c>
      <c r="AA121" s="30">
        <f>Z121/57.2007826082*10</f>
        <v>1.8442407951229187</v>
      </c>
      <c r="AB121" s="16">
        <v>1.8442407951229187</v>
      </c>
      <c r="AC121" s="29">
        <f t="shared" ref="AC121:AC130" si="28">U121+W121+X121+Y121+AA121</f>
        <v>11.498179498263749</v>
      </c>
    </row>
    <row r="122" spans="1:29">
      <c r="A122" s="26">
        <v>95</v>
      </c>
      <c r="B122" s="3">
        <v>11100</v>
      </c>
      <c r="C122" s="3" t="s">
        <v>296</v>
      </c>
      <c r="D122" s="3" t="s">
        <v>13</v>
      </c>
      <c r="E122" s="3">
        <v>21</v>
      </c>
      <c r="F122" s="3">
        <v>310000</v>
      </c>
      <c r="G122" s="3">
        <v>310110</v>
      </c>
      <c r="H122" s="3" t="s">
        <v>14</v>
      </c>
      <c r="I122" s="3" t="s">
        <v>14</v>
      </c>
      <c r="J122" s="3" t="s">
        <v>297</v>
      </c>
      <c r="K122" s="3">
        <v>121.504386</v>
      </c>
      <c r="L122" s="3">
        <v>31.298565</v>
      </c>
      <c r="M122" s="3" t="s">
        <v>298</v>
      </c>
      <c r="N122" s="3" t="s">
        <v>17</v>
      </c>
      <c r="O122" s="12">
        <v>2.15</v>
      </c>
      <c r="P122" s="13">
        <v>0</v>
      </c>
      <c r="Q122" s="13">
        <v>8</v>
      </c>
      <c r="R122" s="16">
        <v>3.8524282041800002</v>
      </c>
      <c r="S122" s="16" t="e">
        <f t="shared" si="24"/>
        <v>#DIV/0!</v>
      </c>
      <c r="T122" s="16">
        <f t="shared" si="25"/>
        <v>1</v>
      </c>
      <c r="U122" s="30">
        <v>3.3900577484524401</v>
      </c>
      <c r="V122" s="15">
        <v>3.3900577484524401</v>
      </c>
      <c r="W122" s="30">
        <f t="shared" si="26"/>
        <v>2.5</v>
      </c>
      <c r="X122" s="31">
        <v>2.5295508274231677</v>
      </c>
      <c r="Y122" s="30">
        <f t="shared" si="27"/>
        <v>2.8125000000000009</v>
      </c>
      <c r="Z122" s="16">
        <v>2.76310211159E-5</v>
      </c>
      <c r="AA122" s="30">
        <v>0</v>
      </c>
      <c r="AB122" s="16">
        <v>0</v>
      </c>
      <c r="AC122" s="29">
        <f t="shared" si="28"/>
        <v>11.232108575875607</v>
      </c>
    </row>
    <row r="123" spans="1:29">
      <c r="A123" s="26">
        <v>35</v>
      </c>
      <c r="B123" s="3">
        <v>11100</v>
      </c>
      <c r="C123" s="3" t="s">
        <v>120</v>
      </c>
      <c r="D123" s="3" t="s">
        <v>13</v>
      </c>
      <c r="E123" s="3">
        <v>21</v>
      </c>
      <c r="F123" s="3">
        <v>310000</v>
      </c>
      <c r="G123" s="3">
        <v>310110</v>
      </c>
      <c r="H123" s="3" t="s">
        <v>14</v>
      </c>
      <c r="I123" s="3" t="s">
        <v>14</v>
      </c>
      <c r="J123" s="3" t="s">
        <v>121</v>
      </c>
      <c r="K123" s="3">
        <v>121.509041</v>
      </c>
      <c r="L123" s="3">
        <v>31.302358000000002</v>
      </c>
      <c r="M123" s="3" t="s">
        <v>122</v>
      </c>
      <c r="N123" s="3" t="s">
        <v>17</v>
      </c>
      <c r="O123" s="12">
        <v>2.0499999999999998</v>
      </c>
      <c r="P123" s="13">
        <v>0</v>
      </c>
      <c r="Q123" s="13">
        <v>26</v>
      </c>
      <c r="R123" s="16">
        <v>7.5754302614200002</v>
      </c>
      <c r="S123" s="16" t="e">
        <f t="shared" si="24"/>
        <v>#DIV/0!</v>
      </c>
      <c r="T123" s="16">
        <f t="shared" si="25"/>
        <v>1</v>
      </c>
      <c r="U123" s="30">
        <v>4.6122157667324331</v>
      </c>
      <c r="V123" s="15">
        <v>4.6122157667324331</v>
      </c>
      <c r="W123" s="30">
        <f t="shared" si="26"/>
        <v>2.5</v>
      </c>
      <c r="X123" s="31">
        <v>0.18912529550827423</v>
      </c>
      <c r="Y123" s="30">
        <f t="shared" si="27"/>
        <v>3.4375000000000013</v>
      </c>
      <c r="Z123" s="16">
        <v>2.7034501462599998</v>
      </c>
      <c r="AA123" s="30">
        <f>Z123/57.2007826082*10</f>
        <v>0.47262467801838215</v>
      </c>
      <c r="AB123" s="16">
        <v>0.47262467801838215</v>
      </c>
      <c r="AC123" s="29">
        <f t="shared" si="28"/>
        <v>11.211465740259092</v>
      </c>
    </row>
    <row r="124" spans="1:29">
      <c r="A124" s="26">
        <v>112</v>
      </c>
      <c r="B124" s="3">
        <v>11100</v>
      </c>
      <c r="C124" s="3" t="s">
        <v>344</v>
      </c>
      <c r="D124" s="3" t="s">
        <v>13</v>
      </c>
      <c r="E124" s="3">
        <v>21</v>
      </c>
      <c r="F124" s="3">
        <v>310000</v>
      </c>
      <c r="G124" s="3">
        <v>310110</v>
      </c>
      <c r="H124" s="3" t="s">
        <v>14</v>
      </c>
      <c r="I124" s="3" t="s">
        <v>14</v>
      </c>
      <c r="J124" s="3" t="s">
        <v>345</v>
      </c>
      <c r="K124" s="3">
        <v>121.52677300000001</v>
      </c>
      <c r="L124" s="3">
        <v>31.334112999999999</v>
      </c>
      <c r="M124" s="3" t="s">
        <v>346</v>
      </c>
      <c r="N124" s="3" t="s">
        <v>17</v>
      </c>
      <c r="O124" s="12">
        <v>2.2999999999999998</v>
      </c>
      <c r="P124" s="13">
        <v>0</v>
      </c>
      <c r="Q124" s="13">
        <v>5</v>
      </c>
      <c r="R124" s="16">
        <v>2.8235767061199999</v>
      </c>
      <c r="S124" s="16" t="e">
        <f t="shared" si="24"/>
        <v>#DIV/0!</v>
      </c>
      <c r="T124" s="16">
        <f t="shared" si="25"/>
        <v>1</v>
      </c>
      <c r="U124" s="30">
        <v>2.878606363171758</v>
      </c>
      <c r="V124" s="15">
        <v>2.878606363171758</v>
      </c>
      <c r="W124" s="30">
        <f t="shared" si="26"/>
        <v>2.5</v>
      </c>
      <c r="X124" s="31">
        <v>2.293144208037825</v>
      </c>
      <c r="Y124" s="30">
        <f t="shared" si="27"/>
        <v>1.8750000000000016</v>
      </c>
      <c r="Z124" s="16">
        <v>9.4334839232899999</v>
      </c>
      <c r="AA124" s="30">
        <f>Z124/57.2007826082*10</f>
        <v>1.6491879119740691</v>
      </c>
      <c r="AB124" s="16">
        <v>1.6491879119740691</v>
      </c>
      <c r="AC124" s="29">
        <f t="shared" si="28"/>
        <v>11.195938483183653</v>
      </c>
    </row>
    <row r="125" spans="1:29">
      <c r="A125" s="26">
        <v>14</v>
      </c>
      <c r="B125" s="3">
        <v>11100</v>
      </c>
      <c r="C125" s="3" t="s">
        <v>57</v>
      </c>
      <c r="D125" s="3" t="s">
        <v>13</v>
      </c>
      <c r="E125" s="3">
        <v>21</v>
      </c>
      <c r="F125" s="3">
        <v>310000</v>
      </c>
      <c r="G125" s="3">
        <v>310110</v>
      </c>
      <c r="H125" s="3" t="s">
        <v>14</v>
      </c>
      <c r="I125" s="3" t="s">
        <v>14</v>
      </c>
      <c r="J125" s="3" t="s">
        <v>58</v>
      </c>
      <c r="K125" s="3">
        <v>121.50262499999999</v>
      </c>
      <c r="L125" s="3">
        <v>31.268567000000001</v>
      </c>
      <c r="M125" s="3" t="s">
        <v>59</v>
      </c>
      <c r="N125" s="3" t="s">
        <v>17</v>
      </c>
      <c r="O125" s="12">
        <v>2</v>
      </c>
      <c r="P125" s="13">
        <v>0</v>
      </c>
      <c r="Q125" s="13">
        <v>3</v>
      </c>
      <c r="R125" s="16">
        <v>2.9711039052200001</v>
      </c>
      <c r="S125" s="16" t="e">
        <f t="shared" si="24"/>
        <v>#DIV/0!</v>
      </c>
      <c r="T125" s="16">
        <f t="shared" si="25"/>
        <v>1</v>
      </c>
      <c r="U125" s="30">
        <v>2.9598611224047469</v>
      </c>
      <c r="V125" s="15">
        <v>2.9598611224047469</v>
      </c>
      <c r="W125" s="30">
        <f t="shared" si="26"/>
        <v>2.5</v>
      </c>
      <c r="X125" s="31">
        <v>1.938534278959811</v>
      </c>
      <c r="Y125" s="30">
        <f t="shared" si="27"/>
        <v>3.7500000000000004</v>
      </c>
      <c r="Z125" s="16">
        <v>5.5262042231800001E-5</v>
      </c>
      <c r="AA125" s="30">
        <v>0</v>
      </c>
      <c r="AB125" s="16">
        <v>0</v>
      </c>
      <c r="AC125" s="29">
        <f t="shared" si="28"/>
        <v>11.148395401364558</v>
      </c>
    </row>
    <row r="126" spans="1:29" ht="13" hidden="1" customHeight="1">
      <c r="A126" s="26">
        <v>86</v>
      </c>
      <c r="B126" s="3">
        <v>11100</v>
      </c>
      <c r="C126" s="3" t="s">
        <v>269</v>
      </c>
      <c r="D126" s="3" t="s">
        <v>13</v>
      </c>
      <c r="E126" s="3">
        <v>21</v>
      </c>
      <c r="F126" s="3">
        <v>310000</v>
      </c>
      <c r="G126" s="3">
        <v>310110</v>
      </c>
      <c r="H126" s="3" t="s">
        <v>14</v>
      </c>
      <c r="I126" s="3" t="s">
        <v>14</v>
      </c>
      <c r="J126" s="3" t="s">
        <v>270</v>
      </c>
      <c r="K126" s="3">
        <v>121.525535</v>
      </c>
      <c r="L126" s="3">
        <v>31.304236</v>
      </c>
      <c r="M126" s="3" t="s">
        <v>271</v>
      </c>
      <c r="N126" s="3" t="s">
        <v>17</v>
      </c>
      <c r="O126" s="12">
        <v>1.95</v>
      </c>
      <c r="P126" s="13">
        <v>0</v>
      </c>
      <c r="Q126" s="13">
        <v>8</v>
      </c>
      <c r="R126" s="16">
        <v>0</v>
      </c>
      <c r="S126" s="16" t="e">
        <f t="shared" si="24"/>
        <v>#DIV/0!</v>
      </c>
      <c r="T126" s="16">
        <f t="shared" si="25"/>
        <v>1</v>
      </c>
      <c r="U126" s="30">
        <v>0</v>
      </c>
      <c r="V126" s="15"/>
      <c r="W126" s="30">
        <f t="shared" si="26"/>
        <v>2.5</v>
      </c>
      <c r="X126" s="31">
        <v>3.1914893617021276</v>
      </c>
      <c r="Y126" s="30">
        <f t="shared" si="27"/>
        <v>4.0625000000000009</v>
      </c>
      <c r="Z126" s="16">
        <v>7.6381700195300004</v>
      </c>
      <c r="AA126" s="30">
        <f>Z126/57.2007826082*10</f>
        <v>1.3353261391278646</v>
      </c>
      <c r="AB126" s="16">
        <v>1.3353261391278646</v>
      </c>
      <c r="AC126" s="29">
        <f t="shared" si="28"/>
        <v>11.089315500829994</v>
      </c>
    </row>
    <row r="127" spans="1:29">
      <c r="A127" s="26">
        <v>144</v>
      </c>
      <c r="B127" s="3">
        <v>11100</v>
      </c>
      <c r="C127" s="3" t="s">
        <v>433</v>
      </c>
      <c r="D127" s="3" t="s">
        <v>13</v>
      </c>
      <c r="E127" s="3">
        <v>21</v>
      </c>
      <c r="F127" s="3">
        <v>310000</v>
      </c>
      <c r="G127" s="3">
        <v>310110</v>
      </c>
      <c r="H127" s="3" t="s">
        <v>14</v>
      </c>
      <c r="I127" s="3" t="s">
        <v>14</v>
      </c>
      <c r="J127" s="3" t="s">
        <v>434</v>
      </c>
      <c r="K127" s="3">
        <v>121.511183</v>
      </c>
      <c r="L127" s="3">
        <v>31.304162999999999</v>
      </c>
      <c r="M127" s="3" t="s">
        <v>435</v>
      </c>
      <c r="N127" s="3" t="s">
        <v>17</v>
      </c>
      <c r="O127" s="12">
        <v>2.29</v>
      </c>
      <c r="P127" s="13">
        <v>1</v>
      </c>
      <c r="Q127" s="13">
        <v>4</v>
      </c>
      <c r="R127" s="16">
        <v>3.7176874523199999</v>
      </c>
      <c r="S127" s="16" t="e">
        <f t="shared" si="24"/>
        <v>#DIV/0!</v>
      </c>
      <c r="T127" s="16">
        <f t="shared" si="25"/>
        <v>1.6</v>
      </c>
      <c r="U127" s="30">
        <v>3.3296164690622398</v>
      </c>
      <c r="V127" s="15">
        <v>3.3296164690622398</v>
      </c>
      <c r="W127" s="30">
        <f t="shared" si="26"/>
        <v>4</v>
      </c>
      <c r="X127" s="31">
        <v>1.6784869976359338</v>
      </c>
      <c r="Y127" s="30">
        <f t="shared" si="27"/>
        <v>1.9375000000000002</v>
      </c>
      <c r="Z127" s="16">
        <v>1.6578612669600001E-4</v>
      </c>
      <c r="AA127" s="30">
        <v>0</v>
      </c>
      <c r="AB127" s="16">
        <v>0</v>
      </c>
      <c r="AC127" s="29">
        <f t="shared" si="28"/>
        <v>10.945603466698174</v>
      </c>
    </row>
    <row r="128" spans="1:29" ht="13" hidden="1" customHeight="1">
      <c r="A128" s="26">
        <v>89</v>
      </c>
      <c r="B128" s="3">
        <v>11100</v>
      </c>
      <c r="C128" s="3" t="s">
        <v>278</v>
      </c>
      <c r="D128" s="3" t="s">
        <v>13</v>
      </c>
      <c r="E128" s="3">
        <v>21</v>
      </c>
      <c r="F128" s="3">
        <v>310000</v>
      </c>
      <c r="G128" s="3">
        <v>310110</v>
      </c>
      <c r="H128" s="3" t="s">
        <v>14</v>
      </c>
      <c r="I128" s="3" t="s">
        <v>14</v>
      </c>
      <c r="J128" s="3" t="s">
        <v>279</v>
      </c>
      <c r="K128" s="3">
        <v>121.501728</v>
      </c>
      <c r="L128" s="3">
        <v>31.316341999999999</v>
      </c>
      <c r="M128" s="3" t="s">
        <v>280</v>
      </c>
      <c r="N128" s="3" t="s">
        <v>17</v>
      </c>
      <c r="O128" s="12">
        <v>1.8</v>
      </c>
      <c r="P128" s="13">
        <v>0</v>
      </c>
      <c r="Q128" s="13">
        <v>30</v>
      </c>
      <c r="R128" s="16">
        <v>0</v>
      </c>
      <c r="S128" s="16" t="e">
        <f t="shared" si="24"/>
        <v>#DIV/0!</v>
      </c>
      <c r="T128" s="16">
        <f t="shared" si="25"/>
        <v>1</v>
      </c>
      <c r="U128" s="30">
        <v>0</v>
      </c>
      <c r="V128" s="15"/>
      <c r="W128" s="30">
        <f t="shared" si="26"/>
        <v>2.5</v>
      </c>
      <c r="X128" s="31">
        <v>2.5295508274231677</v>
      </c>
      <c r="Y128" s="30">
        <f t="shared" si="27"/>
        <v>5</v>
      </c>
      <c r="Z128" s="16">
        <v>5.2053793708900002</v>
      </c>
      <c r="AA128" s="30">
        <f>Z128/57.2007826082*10</f>
        <v>0.91001890770350835</v>
      </c>
      <c r="AB128" s="16">
        <v>0.91001890770350835</v>
      </c>
      <c r="AC128" s="29">
        <f t="shared" si="28"/>
        <v>10.939569735126677</v>
      </c>
    </row>
    <row r="129" spans="1:29">
      <c r="A129" s="26">
        <v>138</v>
      </c>
      <c r="B129" s="3">
        <v>11100</v>
      </c>
      <c r="C129" s="3" t="s">
        <v>417</v>
      </c>
      <c r="D129" s="3" t="s">
        <v>13</v>
      </c>
      <c r="E129" s="3">
        <v>21</v>
      </c>
      <c r="F129" s="3">
        <v>310000</v>
      </c>
      <c r="G129" s="3">
        <v>310110</v>
      </c>
      <c r="H129" s="3" t="s">
        <v>14</v>
      </c>
      <c r="I129" s="3" t="s">
        <v>14</v>
      </c>
      <c r="J129" s="3" t="s">
        <v>418</v>
      </c>
      <c r="K129" s="3">
        <v>121.526724</v>
      </c>
      <c r="L129" s="3">
        <v>31.253954</v>
      </c>
      <c r="M129" s="3" t="s">
        <v>419</v>
      </c>
      <c r="N129" s="3" t="s">
        <v>17</v>
      </c>
      <c r="O129" s="12">
        <v>2</v>
      </c>
      <c r="P129" s="13">
        <v>1</v>
      </c>
      <c r="Q129" s="13">
        <v>7</v>
      </c>
      <c r="R129" s="16">
        <v>1.38848530626</v>
      </c>
      <c r="S129" s="16" t="e">
        <f t="shared" si="24"/>
        <v>#DIV/0!</v>
      </c>
      <c r="T129" s="16">
        <f t="shared" si="25"/>
        <v>1.375</v>
      </c>
      <c r="U129" s="30">
        <v>1.8687081010858475</v>
      </c>
      <c r="V129" s="15">
        <v>1.8687081010858475</v>
      </c>
      <c r="W129" s="30">
        <f t="shared" si="26"/>
        <v>3.4375</v>
      </c>
      <c r="X129" s="31">
        <v>1.8439716312056738</v>
      </c>
      <c r="Y129" s="30">
        <f t="shared" si="27"/>
        <v>3.7500000000000004</v>
      </c>
      <c r="Z129" s="16">
        <v>1.2433959502199999E-4</v>
      </c>
      <c r="AA129" s="30">
        <v>0</v>
      </c>
      <c r="AB129" s="16">
        <v>0</v>
      </c>
      <c r="AC129" s="29">
        <f t="shared" si="28"/>
        <v>10.900179732291521</v>
      </c>
    </row>
    <row r="130" spans="1:29" hidden="1">
      <c r="A130" s="26">
        <v>114</v>
      </c>
      <c r="B130" s="3">
        <v>11100</v>
      </c>
      <c r="C130" s="3" t="s">
        <v>350</v>
      </c>
      <c r="D130" s="3" t="s">
        <v>13</v>
      </c>
      <c r="E130" s="3">
        <v>21</v>
      </c>
      <c r="F130" s="3">
        <v>310000</v>
      </c>
      <c r="G130" s="3">
        <v>310110</v>
      </c>
      <c r="H130" s="3" t="s">
        <v>14</v>
      </c>
      <c r="I130" s="3" t="s">
        <v>14</v>
      </c>
      <c r="J130" s="3" t="s">
        <v>351</v>
      </c>
      <c r="K130" s="3">
        <v>121.50782100000001</v>
      </c>
      <c r="L130" s="3">
        <v>31.262191999999999</v>
      </c>
      <c r="M130" s="3" t="s">
        <v>352</v>
      </c>
      <c r="N130" s="3" t="s">
        <v>17</v>
      </c>
      <c r="O130" s="12">
        <v>2</v>
      </c>
      <c r="P130" s="13">
        <v>0</v>
      </c>
      <c r="Q130" s="13">
        <v>1</v>
      </c>
      <c r="R130" s="16">
        <v>0</v>
      </c>
      <c r="S130" s="16" t="e">
        <f t="shared" si="24"/>
        <v>#DIV/0!</v>
      </c>
      <c r="T130" s="16">
        <f t="shared" si="25"/>
        <v>1</v>
      </c>
      <c r="U130" s="30">
        <v>0</v>
      </c>
      <c r="V130" s="15"/>
      <c r="W130" s="30">
        <f t="shared" si="26"/>
        <v>2.5</v>
      </c>
      <c r="X130" s="31">
        <v>2.3404255319148937</v>
      </c>
      <c r="Y130" s="30">
        <f t="shared" si="27"/>
        <v>3.7500000000000004</v>
      </c>
      <c r="Z130" s="16">
        <v>13.1312968716</v>
      </c>
      <c r="AA130" s="30">
        <f>Z130/57.2007826082*10</f>
        <v>2.2956498622656198</v>
      </c>
      <c r="AB130" s="16">
        <v>2.2956498622656198</v>
      </c>
      <c r="AC130" s="29">
        <f t="shared" si="28"/>
        <v>10.886075394180514</v>
      </c>
    </row>
    <row r="131" spans="1:29" hidden="1">
      <c r="A131" s="2">
        <v>25</v>
      </c>
      <c r="B131" s="3">
        <v>11100</v>
      </c>
      <c r="C131" s="3" t="s">
        <v>90</v>
      </c>
      <c r="D131" s="3" t="s">
        <v>13</v>
      </c>
      <c r="E131" s="3">
        <v>21</v>
      </c>
      <c r="F131" s="3">
        <v>310000</v>
      </c>
      <c r="G131" s="3">
        <v>310110</v>
      </c>
      <c r="H131" s="3" t="s">
        <v>14</v>
      </c>
      <c r="I131" s="3" t="s">
        <v>14</v>
      </c>
      <c r="J131" s="3" t="s">
        <v>91</v>
      </c>
      <c r="K131" s="3">
        <v>121.525047</v>
      </c>
      <c r="L131" s="3">
        <v>31.299085000000002</v>
      </c>
      <c r="M131" s="3" t="s">
        <v>92</v>
      </c>
      <c r="N131" s="3" t="s">
        <v>17</v>
      </c>
      <c r="O131" s="12"/>
      <c r="P131" s="13"/>
      <c r="Q131" s="13"/>
      <c r="R131" s="16">
        <v>0</v>
      </c>
      <c r="S131" s="16" t="e">
        <f t="shared" ref="S131:S162" si="29">LN(R131+1)/LN($R$154+1)*10</f>
        <v>#DIV/0!</v>
      </c>
      <c r="T131" s="16" t="e">
        <f t="shared" ref="T131:T150" si="30">(P131*4+Q131*1)/(P131+Q131)</f>
        <v>#DIV/0!</v>
      </c>
      <c r="U131" s="23">
        <v>0</v>
      </c>
      <c r="V131" s="15"/>
      <c r="W131" s="15" t="e">
        <f t="shared" ref="W131:W150" si="31">10*T131/4</f>
        <v>#DIV/0!</v>
      </c>
      <c r="X131" s="22">
        <v>0.7328605200945626</v>
      </c>
      <c r="Y131" s="15"/>
      <c r="Z131" s="16">
        <v>2.76310211159E-5</v>
      </c>
      <c r="AA131" s="20">
        <v>0</v>
      </c>
      <c r="AB131" s="16">
        <v>0</v>
      </c>
      <c r="AC131"/>
    </row>
    <row r="132" spans="1:29" hidden="1">
      <c r="A132" s="26">
        <v>76</v>
      </c>
      <c r="B132" s="3">
        <v>11100</v>
      </c>
      <c r="C132" s="3" t="s">
        <v>240</v>
      </c>
      <c r="D132" s="3" t="s">
        <v>13</v>
      </c>
      <c r="E132" s="3">
        <v>21</v>
      </c>
      <c r="F132" s="3">
        <v>310000</v>
      </c>
      <c r="G132" s="3">
        <v>310110</v>
      </c>
      <c r="H132" s="3" t="s">
        <v>14</v>
      </c>
      <c r="I132" s="3" t="s">
        <v>14</v>
      </c>
      <c r="J132" s="3" t="s">
        <v>241</v>
      </c>
      <c r="K132" s="3">
        <v>121.528617</v>
      </c>
      <c r="L132" s="3">
        <v>31.269034999999999</v>
      </c>
      <c r="M132" s="3" t="s">
        <v>242</v>
      </c>
      <c r="N132" s="3" t="s">
        <v>17</v>
      </c>
      <c r="O132" s="12">
        <v>1.74</v>
      </c>
      <c r="P132" s="13">
        <v>0</v>
      </c>
      <c r="Q132" s="13">
        <v>5</v>
      </c>
      <c r="R132" s="16">
        <v>0</v>
      </c>
      <c r="S132" s="16" t="e">
        <f t="shared" si="29"/>
        <v>#DIV/0!</v>
      </c>
      <c r="T132" s="16">
        <f t="shared" si="30"/>
        <v>1</v>
      </c>
      <c r="U132" s="30">
        <v>0</v>
      </c>
      <c r="V132" s="15"/>
      <c r="W132" s="30">
        <f t="shared" si="31"/>
        <v>2.5</v>
      </c>
      <c r="X132" s="31">
        <v>2.7186761229314422</v>
      </c>
      <c r="Y132" s="30">
        <f>10*(2.6-O132)/(2.6-1)</f>
        <v>5.3750000000000009</v>
      </c>
      <c r="Z132" s="16">
        <v>2.76310211159E-5</v>
      </c>
      <c r="AA132" s="30">
        <v>0</v>
      </c>
      <c r="AB132" s="16">
        <v>0</v>
      </c>
      <c r="AC132" s="29">
        <f>U132+W132+X132+Y132+AA132</f>
        <v>10.593676122931443</v>
      </c>
    </row>
    <row r="133" spans="1:29">
      <c r="A133" s="26">
        <v>123</v>
      </c>
      <c r="B133" s="3">
        <v>11100</v>
      </c>
      <c r="C133" s="3" t="s">
        <v>377</v>
      </c>
      <c r="D133" s="3" t="s">
        <v>13</v>
      </c>
      <c r="E133" s="3">
        <v>21</v>
      </c>
      <c r="F133" s="3">
        <v>310000</v>
      </c>
      <c r="G133" s="3">
        <v>310110</v>
      </c>
      <c r="H133" s="3" t="s">
        <v>14</v>
      </c>
      <c r="I133" s="3" t="s">
        <v>14</v>
      </c>
      <c r="J133" s="3" t="s">
        <v>378</v>
      </c>
      <c r="K133" s="3">
        <v>121.498744</v>
      </c>
      <c r="L133" s="3">
        <v>31.340914999999999</v>
      </c>
      <c r="M133" s="3" t="s">
        <v>379</v>
      </c>
      <c r="N133" s="3" t="s">
        <v>17</v>
      </c>
      <c r="O133" s="12">
        <v>1.66</v>
      </c>
      <c r="P133" s="13">
        <v>0</v>
      </c>
      <c r="Q133" s="13">
        <v>3</v>
      </c>
      <c r="R133" s="16">
        <v>0.92747224386100002</v>
      </c>
      <c r="S133" s="16" t="e">
        <f t="shared" si="29"/>
        <v>#DIV/0!</v>
      </c>
      <c r="T133" s="16">
        <f t="shared" si="30"/>
        <v>1</v>
      </c>
      <c r="U133" s="30">
        <v>1.4084312052882642</v>
      </c>
      <c r="V133" s="15">
        <v>1.4084312052882642</v>
      </c>
      <c r="W133" s="30">
        <f t="shared" si="31"/>
        <v>2.5</v>
      </c>
      <c r="X133" s="31">
        <v>0.78014184397163122</v>
      </c>
      <c r="Y133" s="30">
        <f>10*(2.6-O133)/(2.6-1)</f>
        <v>5.8750000000000009</v>
      </c>
      <c r="Z133" s="16">
        <v>3.7301878506500001E-4</v>
      </c>
      <c r="AA133" s="30">
        <v>0</v>
      </c>
      <c r="AB133" s="16">
        <v>0</v>
      </c>
      <c r="AC133" s="29">
        <f>U133+W133+X133+Y133+AA133</f>
        <v>10.563573049259897</v>
      </c>
    </row>
    <row r="134" spans="1:29">
      <c r="A134" s="26">
        <v>127</v>
      </c>
      <c r="B134" s="3">
        <v>11100</v>
      </c>
      <c r="C134" s="3" t="s">
        <v>296</v>
      </c>
      <c r="D134" s="3" t="s">
        <v>13</v>
      </c>
      <c r="E134" s="3">
        <v>21</v>
      </c>
      <c r="F134" s="3">
        <v>310000</v>
      </c>
      <c r="G134" s="3">
        <v>310110</v>
      </c>
      <c r="H134" s="3" t="s">
        <v>14</v>
      </c>
      <c r="I134" s="3" t="s">
        <v>14</v>
      </c>
      <c r="J134" s="3" t="s">
        <v>389</v>
      </c>
      <c r="K134" s="3">
        <v>121.504385</v>
      </c>
      <c r="L134" s="3">
        <v>31.298566000000001</v>
      </c>
      <c r="M134" s="3" t="s">
        <v>390</v>
      </c>
      <c r="N134" s="3" t="s">
        <v>17</v>
      </c>
      <c r="O134" s="12">
        <v>2.4</v>
      </c>
      <c r="P134" s="13">
        <v>0</v>
      </c>
      <c r="Q134" s="13">
        <v>4</v>
      </c>
      <c r="R134" s="16">
        <v>6.2547693667999997</v>
      </c>
      <c r="S134" s="16" t="e">
        <f t="shared" si="29"/>
        <v>#DIV/0!</v>
      </c>
      <c r="T134" s="16">
        <f t="shared" si="30"/>
        <v>1</v>
      </c>
      <c r="U134" s="30">
        <v>4.2532618363415962</v>
      </c>
      <c r="V134" s="15">
        <v>4.2532618363415962</v>
      </c>
      <c r="W134" s="30">
        <f t="shared" si="31"/>
        <v>2.5</v>
      </c>
      <c r="X134" s="31">
        <v>2.5295508274231677</v>
      </c>
      <c r="Y134" s="30">
        <f>10*(2.6-O134)/(2.6-1)</f>
        <v>1.2500000000000011</v>
      </c>
      <c r="Z134" s="16">
        <v>4.1446531673899997E-5</v>
      </c>
      <c r="AA134" s="30">
        <v>0</v>
      </c>
      <c r="AB134" s="16">
        <v>0</v>
      </c>
      <c r="AC134" s="29">
        <f>U134+W134+X134+Y134+AA134</f>
        <v>10.532812663764766</v>
      </c>
    </row>
    <row r="135" spans="1:29" ht="13" hidden="1" customHeight="1">
      <c r="A135" s="2">
        <v>21</v>
      </c>
      <c r="B135" s="3">
        <v>11100</v>
      </c>
      <c r="C135" s="3" t="s">
        <v>78</v>
      </c>
      <c r="D135" s="3" t="s">
        <v>13</v>
      </c>
      <c r="E135" s="3">
        <v>21</v>
      </c>
      <c r="F135" s="3">
        <v>310000</v>
      </c>
      <c r="G135" s="3">
        <v>310110</v>
      </c>
      <c r="H135" s="3" t="s">
        <v>14</v>
      </c>
      <c r="I135" s="3" t="s">
        <v>14</v>
      </c>
      <c r="J135" s="3" t="s">
        <v>79</v>
      </c>
      <c r="K135" s="3">
        <v>121.507812</v>
      </c>
      <c r="L135" s="3">
        <v>31.309414</v>
      </c>
      <c r="M135" s="3" t="s">
        <v>80</v>
      </c>
      <c r="N135" s="3" t="s">
        <v>17</v>
      </c>
      <c r="O135" s="12"/>
      <c r="P135" s="13"/>
      <c r="Q135" s="13"/>
      <c r="R135" s="16">
        <v>0</v>
      </c>
      <c r="S135" s="16" t="e">
        <f t="shared" si="29"/>
        <v>#DIV/0!</v>
      </c>
      <c r="T135" s="16" t="e">
        <f t="shared" si="30"/>
        <v>#DIV/0!</v>
      </c>
      <c r="U135" s="23">
        <v>0</v>
      </c>
      <c r="V135" s="15"/>
      <c r="W135" s="15" t="e">
        <f t="shared" si="31"/>
        <v>#DIV/0!</v>
      </c>
      <c r="X135" s="22">
        <v>1.3711583924349882</v>
      </c>
      <c r="Y135" s="15"/>
      <c r="Z135" s="16">
        <v>4.7804534414799997</v>
      </c>
      <c r="AA135" s="20">
        <f>Z135/57.2007826082*10</f>
        <v>0.83573217419488577</v>
      </c>
      <c r="AB135" s="16">
        <v>0.83573217419488577</v>
      </c>
      <c r="AC135"/>
    </row>
    <row r="136" spans="1:29">
      <c r="A136" s="26">
        <v>81</v>
      </c>
      <c r="B136" s="3">
        <v>11100</v>
      </c>
      <c r="C136" s="3" t="s">
        <v>255</v>
      </c>
      <c r="D136" s="3" t="s">
        <v>13</v>
      </c>
      <c r="E136" s="3">
        <v>21</v>
      </c>
      <c r="F136" s="3">
        <v>310000</v>
      </c>
      <c r="G136" s="3">
        <v>310110</v>
      </c>
      <c r="H136" s="3" t="s">
        <v>14</v>
      </c>
      <c r="I136" s="3" t="s">
        <v>14</v>
      </c>
      <c r="J136" s="3" t="s">
        <v>256</v>
      </c>
      <c r="K136" s="3">
        <v>121.505684</v>
      </c>
      <c r="L136" s="3">
        <v>31.319647</v>
      </c>
      <c r="M136" s="3" t="s">
        <v>257</v>
      </c>
      <c r="N136" s="3" t="s">
        <v>17</v>
      </c>
      <c r="O136" s="12">
        <v>2</v>
      </c>
      <c r="P136" s="13">
        <v>0</v>
      </c>
      <c r="Q136" s="13">
        <v>6</v>
      </c>
      <c r="R136" s="16">
        <v>2.0322860220400001</v>
      </c>
      <c r="S136" s="16" t="e">
        <f t="shared" si="29"/>
        <v>#DIV/0!</v>
      </c>
      <c r="T136" s="16">
        <f t="shared" si="30"/>
        <v>1</v>
      </c>
      <c r="U136" s="30">
        <v>2.3809417115470248</v>
      </c>
      <c r="V136" s="15">
        <v>2.3809417115470248</v>
      </c>
      <c r="W136" s="30">
        <f t="shared" si="31"/>
        <v>2.5</v>
      </c>
      <c r="X136" s="31">
        <v>1.1111111111111112</v>
      </c>
      <c r="Y136" s="30">
        <f t="shared" ref="Y136:Y144" si="32">10*(2.6-O136)/(2.6-1)</f>
        <v>3.7500000000000004</v>
      </c>
      <c r="Z136" s="16">
        <v>1.9095839514099999</v>
      </c>
      <c r="AA136" s="30">
        <f>Z136/57.2007826082*10</f>
        <v>0.33383878057924543</v>
      </c>
      <c r="AB136" s="16">
        <v>0.33383878057924543</v>
      </c>
      <c r="AC136" s="29">
        <f t="shared" ref="AC136:AC144" si="33">U136+W136+X136+Y136+AA136</f>
        <v>10.075891603237382</v>
      </c>
    </row>
    <row r="137" spans="1:29">
      <c r="A137" s="26">
        <v>27</v>
      </c>
      <c r="B137" s="3">
        <v>11100</v>
      </c>
      <c r="C137" s="3" t="s">
        <v>96</v>
      </c>
      <c r="D137" s="3" t="s">
        <v>13</v>
      </c>
      <c r="E137" s="3">
        <v>21</v>
      </c>
      <c r="F137" s="3">
        <v>310000</v>
      </c>
      <c r="G137" s="3">
        <v>310110</v>
      </c>
      <c r="H137" s="3" t="s">
        <v>14</v>
      </c>
      <c r="I137" s="3" t="s">
        <v>14</v>
      </c>
      <c r="J137" s="3" t="s">
        <v>97</v>
      </c>
      <c r="K137" s="3">
        <v>121.511718</v>
      </c>
      <c r="L137" s="3">
        <v>31.277269</v>
      </c>
      <c r="M137" s="3" t="s">
        <v>98</v>
      </c>
      <c r="N137" s="3" t="s">
        <v>17</v>
      </c>
      <c r="O137" s="12">
        <v>2.2000000000000002</v>
      </c>
      <c r="P137" s="13">
        <v>0</v>
      </c>
      <c r="Q137" s="13">
        <v>3</v>
      </c>
      <c r="R137" s="16">
        <v>1.0066962070900001</v>
      </c>
      <c r="S137" s="16" t="e">
        <f t="shared" si="29"/>
        <v>#DIV/0!</v>
      </c>
      <c r="T137" s="16">
        <f t="shared" si="30"/>
        <v>1</v>
      </c>
      <c r="U137" s="30">
        <v>1.4948852860786368</v>
      </c>
      <c r="V137" s="15">
        <v>1.4948852860786368</v>
      </c>
      <c r="W137" s="30">
        <f t="shared" si="31"/>
        <v>2.5</v>
      </c>
      <c r="X137" s="31">
        <v>3.5697399527186762</v>
      </c>
      <c r="Y137" s="30">
        <f t="shared" si="32"/>
        <v>2.4999999999999991</v>
      </c>
      <c r="Z137" s="16">
        <v>2.4867919004300002E-4</v>
      </c>
      <c r="AA137" s="30">
        <v>0</v>
      </c>
      <c r="AB137" s="16">
        <v>0</v>
      </c>
      <c r="AC137" s="29">
        <f t="shared" si="33"/>
        <v>10.064625238797312</v>
      </c>
    </row>
    <row r="138" spans="1:29">
      <c r="A138" s="26">
        <v>13</v>
      </c>
      <c r="B138" s="3">
        <v>11100</v>
      </c>
      <c r="C138" s="3" t="s">
        <v>54</v>
      </c>
      <c r="D138" s="3" t="s">
        <v>13</v>
      </c>
      <c r="E138" s="3">
        <v>21</v>
      </c>
      <c r="F138" s="3">
        <v>310000</v>
      </c>
      <c r="G138" s="3">
        <v>310110</v>
      </c>
      <c r="H138" s="3" t="s">
        <v>14</v>
      </c>
      <c r="I138" s="3" t="s">
        <v>14</v>
      </c>
      <c r="J138" s="3" t="s">
        <v>55</v>
      </c>
      <c r="K138" s="3">
        <v>121.51112000000001</v>
      </c>
      <c r="L138" s="3">
        <v>31.276540000000001</v>
      </c>
      <c r="M138" s="3" t="s">
        <v>56</v>
      </c>
      <c r="N138" s="3" t="s">
        <v>17</v>
      </c>
      <c r="O138" s="12">
        <v>2.2000000000000002</v>
      </c>
      <c r="P138" s="13">
        <v>0</v>
      </c>
      <c r="Q138" s="13">
        <v>3</v>
      </c>
      <c r="R138" s="16">
        <v>1.03407746005</v>
      </c>
      <c r="S138" s="16" t="e">
        <f t="shared" si="29"/>
        <v>#DIV/0!</v>
      </c>
      <c r="T138" s="16">
        <f t="shared" si="30"/>
        <v>1</v>
      </c>
      <c r="U138" s="30">
        <v>1.5239736040753857</v>
      </c>
      <c r="V138" s="15">
        <v>1.5239736040753857</v>
      </c>
      <c r="W138" s="30">
        <f t="shared" si="31"/>
        <v>2.5</v>
      </c>
      <c r="X138" s="31">
        <v>3.4278959810874703</v>
      </c>
      <c r="Y138" s="30">
        <f t="shared" si="32"/>
        <v>2.4999999999999991</v>
      </c>
      <c r="Z138" s="16">
        <v>5.5262042231800001E-5</v>
      </c>
      <c r="AA138" s="30">
        <v>0</v>
      </c>
      <c r="AB138" s="16">
        <v>0</v>
      </c>
      <c r="AC138" s="29">
        <f t="shared" si="33"/>
        <v>9.9518695851628554</v>
      </c>
    </row>
    <row r="139" spans="1:29" ht="13" hidden="1" customHeight="1">
      <c r="A139" s="26">
        <v>122</v>
      </c>
      <c r="B139" s="3">
        <v>11100</v>
      </c>
      <c r="C139" s="3" t="s">
        <v>374</v>
      </c>
      <c r="D139" s="3" t="s">
        <v>13</v>
      </c>
      <c r="E139" s="3">
        <v>21</v>
      </c>
      <c r="F139" s="3">
        <v>310000</v>
      </c>
      <c r="G139" s="3">
        <v>310110</v>
      </c>
      <c r="H139" s="3" t="s">
        <v>14</v>
      </c>
      <c r="I139" s="3" t="s">
        <v>14</v>
      </c>
      <c r="J139" s="3" t="s">
        <v>375</v>
      </c>
      <c r="K139" s="3">
        <v>121.509928</v>
      </c>
      <c r="L139" s="3">
        <v>31.280642</v>
      </c>
      <c r="M139" s="3" t="s">
        <v>376</v>
      </c>
      <c r="N139" s="3" t="s">
        <v>17</v>
      </c>
      <c r="O139" s="12">
        <v>2</v>
      </c>
      <c r="P139" s="13">
        <v>0</v>
      </c>
      <c r="Q139" s="13">
        <v>2</v>
      </c>
      <c r="R139" s="16">
        <v>0</v>
      </c>
      <c r="S139" s="16" t="e">
        <f t="shared" si="29"/>
        <v>#DIV/0!</v>
      </c>
      <c r="T139" s="16">
        <f t="shared" si="30"/>
        <v>1</v>
      </c>
      <c r="U139" s="30">
        <v>0</v>
      </c>
      <c r="V139" s="15"/>
      <c r="W139" s="30">
        <f t="shared" si="31"/>
        <v>2.5</v>
      </c>
      <c r="X139" s="31">
        <v>3.6879432624113475</v>
      </c>
      <c r="Y139" s="30">
        <f t="shared" si="32"/>
        <v>3.7500000000000004</v>
      </c>
      <c r="Z139" s="16">
        <v>3.7301878506500001E-4</v>
      </c>
      <c r="AA139" s="30">
        <v>0</v>
      </c>
      <c r="AB139" s="16">
        <v>0</v>
      </c>
      <c r="AC139" s="29">
        <f t="shared" si="33"/>
        <v>9.9379432624113484</v>
      </c>
    </row>
    <row r="140" spans="1:29" ht="13" hidden="1" customHeight="1">
      <c r="A140" s="26">
        <v>103</v>
      </c>
      <c r="B140" s="3">
        <v>11100</v>
      </c>
      <c r="C140" s="3" t="s">
        <v>319</v>
      </c>
      <c r="D140" s="3" t="s">
        <v>13</v>
      </c>
      <c r="E140" s="3">
        <v>21</v>
      </c>
      <c r="F140" s="3">
        <v>310000</v>
      </c>
      <c r="G140" s="3">
        <v>310110</v>
      </c>
      <c r="H140" s="3" t="s">
        <v>14</v>
      </c>
      <c r="I140" s="3" t="s">
        <v>14</v>
      </c>
      <c r="J140" s="3" t="s">
        <v>320</v>
      </c>
      <c r="K140" s="3">
        <v>121.509539</v>
      </c>
      <c r="L140" s="3">
        <v>31.296579999999999</v>
      </c>
      <c r="M140" s="3" t="s">
        <v>321</v>
      </c>
      <c r="N140" s="3" t="s">
        <v>17</v>
      </c>
      <c r="O140" s="12">
        <v>2.1</v>
      </c>
      <c r="P140" s="13">
        <v>0</v>
      </c>
      <c r="Q140" s="13">
        <v>5</v>
      </c>
      <c r="R140" s="16">
        <v>0</v>
      </c>
      <c r="S140" s="16" t="e">
        <f t="shared" si="29"/>
        <v>#DIV/0!</v>
      </c>
      <c r="T140" s="16">
        <f t="shared" si="30"/>
        <v>1</v>
      </c>
      <c r="U140" s="30">
        <v>0</v>
      </c>
      <c r="V140" s="15"/>
      <c r="W140" s="30">
        <f t="shared" si="31"/>
        <v>2.5</v>
      </c>
      <c r="X140" s="31">
        <v>3.0969267139479904</v>
      </c>
      <c r="Y140" s="30">
        <f t="shared" si="32"/>
        <v>3.125</v>
      </c>
      <c r="Z140" s="16">
        <v>6.6898992377799997</v>
      </c>
      <c r="AA140" s="30">
        <f>Z140/57.2007826082*10</f>
        <v>1.1695468021133284</v>
      </c>
      <c r="AB140" s="16">
        <v>1.1695468021133284</v>
      </c>
      <c r="AC140" s="29">
        <f t="shared" si="33"/>
        <v>9.8914735160613194</v>
      </c>
    </row>
    <row r="141" spans="1:29">
      <c r="A141" s="26">
        <v>148</v>
      </c>
      <c r="B141" s="3">
        <v>11100</v>
      </c>
      <c r="C141" s="3" t="s">
        <v>444</v>
      </c>
      <c r="D141" s="3" t="s">
        <v>13</v>
      </c>
      <c r="E141" s="3">
        <v>21</v>
      </c>
      <c r="F141" s="3">
        <v>310000</v>
      </c>
      <c r="G141" s="3">
        <v>310110</v>
      </c>
      <c r="H141" s="3" t="s">
        <v>14</v>
      </c>
      <c r="I141" s="3" t="s">
        <v>14</v>
      </c>
      <c r="J141" s="3" t="s">
        <v>445</v>
      </c>
      <c r="K141" s="3">
        <v>121.49993499999999</v>
      </c>
      <c r="L141" s="3">
        <v>31.346015999999999</v>
      </c>
      <c r="M141" s="3" t="s">
        <v>446</v>
      </c>
      <c r="N141" s="3" t="s">
        <v>17</v>
      </c>
      <c r="O141" s="12">
        <v>2.0499999999999998</v>
      </c>
      <c r="P141" s="13">
        <v>0</v>
      </c>
      <c r="Q141" s="13">
        <v>6</v>
      </c>
      <c r="R141" s="16">
        <v>3.3632671434499999</v>
      </c>
      <c r="S141" s="16" t="e">
        <f t="shared" si="29"/>
        <v>#DIV/0!</v>
      </c>
      <c r="T141" s="16">
        <f t="shared" si="30"/>
        <v>1</v>
      </c>
      <c r="U141" s="30">
        <v>3.1619945048235247</v>
      </c>
      <c r="V141" s="15">
        <v>3.1619945048235247</v>
      </c>
      <c r="W141" s="30">
        <f t="shared" si="31"/>
        <v>2.5</v>
      </c>
      <c r="X141" s="31">
        <v>0.52009456264775411</v>
      </c>
      <c r="Y141" s="30">
        <f t="shared" si="32"/>
        <v>3.4375000000000013</v>
      </c>
      <c r="Z141" s="16">
        <v>1.6578612669600001E-4</v>
      </c>
      <c r="AA141" s="30">
        <v>0</v>
      </c>
      <c r="AB141" s="16">
        <v>0</v>
      </c>
      <c r="AC141" s="29">
        <f t="shared" si="33"/>
        <v>9.6195890674712814</v>
      </c>
    </row>
    <row r="142" spans="1:29">
      <c r="A142" s="26">
        <v>97</v>
      </c>
      <c r="B142" s="3">
        <v>11100</v>
      </c>
      <c r="C142" s="3" t="s">
        <v>302</v>
      </c>
      <c r="D142" s="3" t="s">
        <v>13</v>
      </c>
      <c r="E142" s="3">
        <v>21</v>
      </c>
      <c r="F142" s="3">
        <v>310000</v>
      </c>
      <c r="G142" s="3">
        <v>310110</v>
      </c>
      <c r="H142" s="3" t="s">
        <v>14</v>
      </c>
      <c r="I142" s="3" t="s">
        <v>14</v>
      </c>
      <c r="J142" s="3" t="s">
        <v>303</v>
      </c>
      <c r="K142" s="3">
        <v>121.493748</v>
      </c>
      <c r="L142" s="3">
        <v>31.338266999999998</v>
      </c>
      <c r="M142" s="3" t="s">
        <v>304</v>
      </c>
      <c r="N142" s="3" t="s">
        <v>17</v>
      </c>
      <c r="O142" s="12">
        <v>2</v>
      </c>
      <c r="P142" s="13">
        <v>0</v>
      </c>
      <c r="Q142" s="13">
        <v>2</v>
      </c>
      <c r="R142" s="16">
        <v>1.1216945921899999</v>
      </c>
      <c r="S142" s="16" t="e">
        <f t="shared" si="29"/>
        <v>#DIV/0!</v>
      </c>
      <c r="T142" s="16">
        <f t="shared" si="30"/>
        <v>1</v>
      </c>
      <c r="U142" s="30">
        <v>1.6144894983204061</v>
      </c>
      <c r="V142" s="15">
        <v>1.6144894983204061</v>
      </c>
      <c r="W142" s="30">
        <f t="shared" si="31"/>
        <v>2.5</v>
      </c>
      <c r="X142" s="31">
        <v>1.2765957446808509</v>
      </c>
      <c r="Y142" s="30">
        <f t="shared" si="32"/>
        <v>3.7500000000000004</v>
      </c>
      <c r="Z142" s="16">
        <v>2.76310211159E-5</v>
      </c>
      <c r="AA142" s="30">
        <v>0</v>
      </c>
      <c r="AB142" s="16">
        <v>0</v>
      </c>
      <c r="AC142" s="29">
        <f t="shared" si="33"/>
        <v>9.1410852430012568</v>
      </c>
    </row>
    <row r="143" spans="1:29" ht="13" hidden="1" customHeight="1">
      <c r="A143" s="26">
        <v>42</v>
      </c>
      <c r="B143" s="3">
        <v>11100</v>
      </c>
      <c r="C143" s="3" t="s">
        <v>141</v>
      </c>
      <c r="D143" s="3" t="s">
        <v>13</v>
      </c>
      <c r="E143" s="3">
        <v>21</v>
      </c>
      <c r="F143" s="3">
        <v>310000</v>
      </c>
      <c r="G143" s="3">
        <v>310110</v>
      </c>
      <c r="H143" s="3" t="s">
        <v>14</v>
      </c>
      <c r="I143" s="3" t="s">
        <v>14</v>
      </c>
      <c r="J143" s="3" t="s">
        <v>142</v>
      </c>
      <c r="K143" s="3">
        <v>121.500658</v>
      </c>
      <c r="L143" s="3">
        <v>31.319167</v>
      </c>
      <c r="M143" s="3" t="s">
        <v>143</v>
      </c>
      <c r="N143" s="3" t="s">
        <v>17</v>
      </c>
      <c r="O143" s="12">
        <v>2.1</v>
      </c>
      <c r="P143" s="13">
        <v>0</v>
      </c>
      <c r="Q143" s="13">
        <v>2</v>
      </c>
      <c r="R143" s="16">
        <v>0</v>
      </c>
      <c r="S143" s="16" t="e">
        <f t="shared" si="29"/>
        <v>#DIV/0!</v>
      </c>
      <c r="T143" s="16">
        <f t="shared" si="30"/>
        <v>1</v>
      </c>
      <c r="U143" s="30">
        <v>0</v>
      </c>
      <c r="V143" s="15"/>
      <c r="W143" s="30">
        <f t="shared" si="31"/>
        <v>2.5</v>
      </c>
      <c r="X143" s="31">
        <v>2.293144208037825</v>
      </c>
      <c r="Y143" s="30">
        <f t="shared" si="32"/>
        <v>3.125</v>
      </c>
      <c r="Z143" s="16">
        <v>5.7287518542400004</v>
      </c>
      <c r="AA143" s="30">
        <f>Z143/57.2007826082*10</f>
        <v>1.0015163417394848</v>
      </c>
      <c r="AB143" s="16">
        <v>1.0015163417394848</v>
      </c>
      <c r="AC143" s="29">
        <f t="shared" si="33"/>
        <v>8.9196605497773103</v>
      </c>
    </row>
    <row r="144" spans="1:29" ht="13" hidden="1" customHeight="1">
      <c r="A144" s="26">
        <v>80</v>
      </c>
      <c r="B144" s="3">
        <v>11100</v>
      </c>
      <c r="C144" s="3" t="s">
        <v>252</v>
      </c>
      <c r="D144" s="3" t="s">
        <v>13</v>
      </c>
      <c r="E144" s="3">
        <v>21</v>
      </c>
      <c r="F144" s="3">
        <v>310000</v>
      </c>
      <c r="G144" s="3">
        <v>310110</v>
      </c>
      <c r="H144" s="3" t="s">
        <v>14</v>
      </c>
      <c r="I144" s="3" t="s">
        <v>14</v>
      </c>
      <c r="J144" s="3" t="s">
        <v>253</v>
      </c>
      <c r="K144" s="3">
        <v>121.51621799999999</v>
      </c>
      <c r="L144" s="3">
        <v>31.318408000000002</v>
      </c>
      <c r="M144" s="3" t="s">
        <v>254</v>
      </c>
      <c r="N144" s="3" t="s">
        <v>17</v>
      </c>
      <c r="O144" s="12">
        <v>2.1</v>
      </c>
      <c r="P144" s="13">
        <v>0</v>
      </c>
      <c r="Q144" s="13">
        <v>3</v>
      </c>
      <c r="R144" s="16">
        <v>0</v>
      </c>
      <c r="S144" s="16" t="e">
        <f t="shared" si="29"/>
        <v>#DIV/0!</v>
      </c>
      <c r="T144" s="16">
        <f t="shared" si="30"/>
        <v>1</v>
      </c>
      <c r="U144" s="30">
        <v>0</v>
      </c>
      <c r="V144" s="15"/>
      <c r="W144" s="30">
        <f t="shared" si="31"/>
        <v>2.5</v>
      </c>
      <c r="X144" s="31">
        <v>2.8368794326241136</v>
      </c>
      <c r="Y144" s="30">
        <f t="shared" si="32"/>
        <v>3.125</v>
      </c>
      <c r="Z144" s="16">
        <v>1.9095839514099999</v>
      </c>
      <c r="AA144" s="30">
        <f>Z144/57.2007826082*10</f>
        <v>0.33383878057924543</v>
      </c>
      <c r="AB144" s="16">
        <v>0.33383878057924543</v>
      </c>
      <c r="AC144" s="29">
        <f t="shared" si="33"/>
        <v>8.7957182132033598</v>
      </c>
    </row>
    <row r="145" spans="1:29" ht="13" hidden="1" customHeight="1">
      <c r="A145" s="2">
        <v>11</v>
      </c>
      <c r="B145" s="3">
        <v>11100</v>
      </c>
      <c r="C145" s="3" t="s">
        <v>48</v>
      </c>
      <c r="D145" s="3" t="s">
        <v>13</v>
      </c>
      <c r="E145" s="3">
        <v>21</v>
      </c>
      <c r="F145" s="3">
        <v>310000</v>
      </c>
      <c r="G145" s="3">
        <v>310110</v>
      </c>
      <c r="H145" s="3" t="s">
        <v>14</v>
      </c>
      <c r="I145" s="3" t="s">
        <v>14</v>
      </c>
      <c r="J145" s="3" t="s">
        <v>49</v>
      </c>
      <c r="K145" s="3">
        <v>121.501627</v>
      </c>
      <c r="L145" s="3">
        <v>31.334786999999999</v>
      </c>
      <c r="M145" s="3" t="s">
        <v>50</v>
      </c>
      <c r="N145" s="3" t="s">
        <v>17</v>
      </c>
      <c r="O145" s="12"/>
      <c r="P145" s="13"/>
      <c r="Q145" s="13"/>
      <c r="R145" s="16">
        <v>0</v>
      </c>
      <c r="S145" s="16" t="e">
        <f t="shared" si="29"/>
        <v>#DIV/0!</v>
      </c>
      <c r="T145" s="16" t="e">
        <f t="shared" si="30"/>
        <v>#DIV/0!</v>
      </c>
      <c r="U145" s="23">
        <v>0</v>
      </c>
      <c r="V145" s="15"/>
      <c r="W145" s="15" t="e">
        <f t="shared" si="31"/>
        <v>#DIV/0!</v>
      </c>
      <c r="X145" s="22">
        <v>1.2056737588652482</v>
      </c>
      <c r="Y145" s="15"/>
      <c r="Z145" s="16">
        <v>5.5262042231800001E-5</v>
      </c>
      <c r="AA145" s="20">
        <v>0</v>
      </c>
      <c r="AB145" s="16">
        <v>0</v>
      </c>
      <c r="AC145"/>
    </row>
    <row r="146" spans="1:29">
      <c r="A146" s="26">
        <v>120</v>
      </c>
      <c r="B146" s="3">
        <v>11100</v>
      </c>
      <c r="C146" s="3" t="s">
        <v>368</v>
      </c>
      <c r="D146" s="3" t="s">
        <v>13</v>
      </c>
      <c r="E146" s="3">
        <v>21</v>
      </c>
      <c r="F146" s="3">
        <v>310000</v>
      </c>
      <c r="G146" s="3">
        <v>310110</v>
      </c>
      <c r="H146" s="3" t="s">
        <v>14</v>
      </c>
      <c r="I146" s="3" t="s">
        <v>14</v>
      </c>
      <c r="J146" s="3" t="s">
        <v>369</v>
      </c>
      <c r="K146" s="3">
        <v>121.50339700000001</v>
      </c>
      <c r="L146" s="3">
        <v>31.332460000000001</v>
      </c>
      <c r="M146" s="3" t="s">
        <v>370</v>
      </c>
      <c r="N146" s="3" t="s">
        <v>17</v>
      </c>
      <c r="O146" s="12">
        <v>2.4</v>
      </c>
      <c r="P146" s="13">
        <v>0</v>
      </c>
      <c r="Q146" s="13">
        <v>4</v>
      </c>
      <c r="R146" s="16">
        <v>5.0342966532100002</v>
      </c>
      <c r="S146" s="16" t="e">
        <f t="shared" si="29"/>
        <v>#DIV/0!</v>
      </c>
      <c r="T146" s="16">
        <f t="shared" si="30"/>
        <v>1</v>
      </c>
      <c r="U146" s="30">
        <v>3.8579113182295743</v>
      </c>
      <c r="V146" s="15">
        <v>3.8579113182295743</v>
      </c>
      <c r="W146" s="30">
        <f t="shared" si="31"/>
        <v>2.5</v>
      </c>
      <c r="X146" s="31">
        <v>0.92198581560283688</v>
      </c>
      <c r="Y146" s="30">
        <f>10*(2.6-O146)/(2.6-1)</f>
        <v>1.2500000000000011</v>
      </c>
      <c r="Z146" s="16">
        <v>0</v>
      </c>
      <c r="AA146" s="30">
        <v>0</v>
      </c>
      <c r="AB146" s="16">
        <v>0</v>
      </c>
      <c r="AC146" s="29">
        <f>U146+W146+X146+Y146+AA146</f>
        <v>8.5298971338324119</v>
      </c>
    </row>
    <row r="147" spans="1:29" hidden="1">
      <c r="A147" s="26">
        <v>92</v>
      </c>
      <c r="B147" s="3">
        <v>11100</v>
      </c>
      <c r="C147" s="3" t="s">
        <v>287</v>
      </c>
      <c r="D147" s="3" t="s">
        <v>13</v>
      </c>
      <c r="E147" s="3">
        <v>21</v>
      </c>
      <c r="F147" s="3">
        <v>310000</v>
      </c>
      <c r="G147" s="3">
        <v>310110</v>
      </c>
      <c r="H147" s="3" t="s">
        <v>14</v>
      </c>
      <c r="I147" s="3" t="s">
        <v>14</v>
      </c>
      <c r="J147" s="3" t="s">
        <v>288</v>
      </c>
      <c r="K147" s="3">
        <v>121.527597</v>
      </c>
      <c r="L147" s="3">
        <v>31.254073999999999</v>
      </c>
      <c r="M147" s="3" t="s">
        <v>289</v>
      </c>
      <c r="N147" s="3" t="s">
        <v>17</v>
      </c>
      <c r="O147" s="12">
        <v>2.6</v>
      </c>
      <c r="P147" s="13">
        <v>6</v>
      </c>
      <c r="Q147" s="13">
        <v>0</v>
      </c>
      <c r="R147" s="16">
        <v>0</v>
      </c>
      <c r="S147" s="16" t="e">
        <f t="shared" si="29"/>
        <v>#DIV/0!</v>
      </c>
      <c r="T147" s="16">
        <f t="shared" si="30"/>
        <v>4</v>
      </c>
      <c r="U147" s="30">
        <v>0</v>
      </c>
      <c r="V147" s="15"/>
      <c r="W147" s="30">
        <f t="shared" si="31"/>
        <v>10</v>
      </c>
      <c r="X147" s="31">
        <v>2.1513002364066196</v>
      </c>
      <c r="Y147" s="30">
        <f>10*(2.6-O147)/(2.6-1)</f>
        <v>0</v>
      </c>
      <c r="Z147" s="15">
        <f>10*(2.6-P147)/(2.6-1)</f>
        <v>-21.25</v>
      </c>
      <c r="AA147" s="30">
        <f>Z147/57.2007826082*10</f>
        <v>-3.7149841367648899</v>
      </c>
      <c r="AB147" s="16">
        <v>0.24236066867051295</v>
      </c>
      <c r="AC147" s="29">
        <f>U147+W147+X147+Y147+AA147</f>
        <v>8.4363160996417292</v>
      </c>
    </row>
    <row r="148" spans="1:29" hidden="1">
      <c r="A148" s="2">
        <v>8</v>
      </c>
      <c r="B148" s="3">
        <v>11100</v>
      </c>
      <c r="C148" s="3" t="s">
        <v>39</v>
      </c>
      <c r="D148" s="3" t="s">
        <v>13</v>
      </c>
      <c r="E148" s="3">
        <v>21</v>
      </c>
      <c r="F148" s="3">
        <v>310000</v>
      </c>
      <c r="G148" s="3">
        <v>310110</v>
      </c>
      <c r="H148" s="3" t="s">
        <v>14</v>
      </c>
      <c r="I148" s="3" t="s">
        <v>14</v>
      </c>
      <c r="J148" s="3" t="s">
        <v>40</v>
      </c>
      <c r="K148" s="3">
        <v>121.506277</v>
      </c>
      <c r="L148" s="3">
        <v>31.319213999999999</v>
      </c>
      <c r="M148" s="3" t="s">
        <v>41</v>
      </c>
      <c r="N148" s="3" t="s">
        <v>17</v>
      </c>
      <c r="O148" s="12"/>
      <c r="P148" s="13"/>
      <c r="Q148" s="13"/>
      <c r="R148" s="16">
        <v>0</v>
      </c>
      <c r="S148" s="16" t="e">
        <f t="shared" si="29"/>
        <v>#DIV/0!</v>
      </c>
      <c r="T148" s="16" t="e">
        <f t="shared" si="30"/>
        <v>#DIV/0!</v>
      </c>
      <c r="U148" s="23">
        <v>0</v>
      </c>
      <c r="V148" s="15"/>
      <c r="W148" s="15" t="e">
        <f t="shared" si="31"/>
        <v>#DIV/0!</v>
      </c>
      <c r="X148" s="22">
        <v>1.1583924349881798</v>
      </c>
      <c r="Y148" s="15"/>
      <c r="Z148" s="16">
        <v>1.9095839514099999</v>
      </c>
      <c r="AA148" s="20">
        <f>Z148/57.2007826082*10</f>
        <v>0.33383878057924543</v>
      </c>
      <c r="AB148" s="16">
        <v>0.33383878057924543</v>
      </c>
      <c r="AC148"/>
    </row>
    <row r="149" spans="1:29" hidden="1">
      <c r="A149" s="2">
        <v>7</v>
      </c>
      <c r="B149" s="3">
        <v>11100</v>
      </c>
      <c r="C149" s="3" t="s">
        <v>36</v>
      </c>
      <c r="D149" s="3" t="s">
        <v>13</v>
      </c>
      <c r="E149" s="3">
        <v>21</v>
      </c>
      <c r="F149" s="3">
        <v>310000</v>
      </c>
      <c r="G149" s="3">
        <v>310110</v>
      </c>
      <c r="H149" s="3" t="s">
        <v>14</v>
      </c>
      <c r="I149" s="3" t="s">
        <v>14</v>
      </c>
      <c r="J149" s="3" t="s">
        <v>37</v>
      </c>
      <c r="K149" s="3">
        <v>121.499433</v>
      </c>
      <c r="L149" s="3">
        <v>31.30256</v>
      </c>
      <c r="M149" s="3" t="s">
        <v>38</v>
      </c>
      <c r="N149" s="3" t="s">
        <v>17</v>
      </c>
      <c r="O149" s="12"/>
      <c r="P149" s="13"/>
      <c r="Q149" s="13"/>
      <c r="R149" s="16">
        <v>0</v>
      </c>
      <c r="S149" s="16" t="e">
        <f t="shared" si="29"/>
        <v>#DIV/0!</v>
      </c>
      <c r="T149" s="16" t="e">
        <f t="shared" si="30"/>
        <v>#DIV/0!</v>
      </c>
      <c r="U149" s="23">
        <v>0</v>
      </c>
      <c r="V149" s="15"/>
      <c r="W149" s="15" t="e">
        <f t="shared" si="31"/>
        <v>#DIV/0!</v>
      </c>
      <c r="X149" s="22">
        <v>1.1347517730496453</v>
      </c>
      <c r="Y149" s="15"/>
      <c r="Z149" s="16">
        <v>1.9095839514099999</v>
      </c>
      <c r="AA149" s="20">
        <f>Z149/57.2007826082*10</f>
        <v>0.33383878057924543</v>
      </c>
      <c r="AB149" s="16">
        <v>0.33383878057924543</v>
      </c>
      <c r="AC149"/>
    </row>
    <row r="150" spans="1:29">
      <c r="A150" s="26">
        <v>24</v>
      </c>
      <c r="B150" s="3">
        <v>11100</v>
      </c>
      <c r="C150" s="3" t="s">
        <v>87</v>
      </c>
      <c r="D150" s="3" t="s">
        <v>13</v>
      </c>
      <c r="E150" s="3">
        <v>21</v>
      </c>
      <c r="F150" s="3">
        <v>310000</v>
      </c>
      <c r="G150" s="3">
        <v>310110</v>
      </c>
      <c r="H150" s="3" t="s">
        <v>14</v>
      </c>
      <c r="I150" s="3" t="s">
        <v>14</v>
      </c>
      <c r="J150" s="3" t="s">
        <v>88</v>
      </c>
      <c r="K150" s="3">
        <v>121.517228</v>
      </c>
      <c r="L150" s="3">
        <v>31.298873</v>
      </c>
      <c r="M150" s="3" t="s">
        <v>89</v>
      </c>
      <c r="N150" s="3" t="s">
        <v>17</v>
      </c>
      <c r="O150" s="12">
        <v>2.4</v>
      </c>
      <c r="P150" s="13">
        <v>0</v>
      </c>
      <c r="Q150" s="13">
        <v>4</v>
      </c>
      <c r="R150" s="16">
        <v>1.45522605206</v>
      </c>
      <c r="S150" s="16" t="e">
        <f t="shared" si="29"/>
        <v>#DIV/0!</v>
      </c>
      <c r="T150" s="16">
        <f t="shared" si="30"/>
        <v>1</v>
      </c>
      <c r="U150" s="30">
        <v>1.9278592870904112</v>
      </c>
      <c r="V150" s="15">
        <v>1.9278592870904112</v>
      </c>
      <c r="W150" s="30">
        <f t="shared" si="31"/>
        <v>2.5</v>
      </c>
      <c r="X150" s="31">
        <v>2.7186761229314422</v>
      </c>
      <c r="Y150" s="30">
        <f>10*(2.6-O150)/(2.6-1)</f>
        <v>1.2500000000000011</v>
      </c>
      <c r="Z150" s="16">
        <v>2.76310211159E-5</v>
      </c>
      <c r="AA150" s="30">
        <v>0</v>
      </c>
      <c r="AB150" s="16">
        <v>0</v>
      </c>
      <c r="AC150" s="29">
        <f>U150+W150+X150+Y150+AA150</f>
        <v>8.3965354100218548</v>
      </c>
    </row>
    <row r="151" spans="1:29" hidden="1">
      <c r="A151" s="2">
        <v>5</v>
      </c>
      <c r="B151" s="3">
        <v>11100</v>
      </c>
      <c r="C151" s="3" t="s">
        <v>30</v>
      </c>
      <c r="D151" s="3" t="s">
        <v>13</v>
      </c>
      <c r="E151" s="3">
        <v>21</v>
      </c>
      <c r="F151" s="3">
        <v>310000</v>
      </c>
      <c r="G151" s="3">
        <v>310110</v>
      </c>
      <c r="H151" s="3" t="s">
        <v>14</v>
      </c>
      <c r="I151" s="3" t="s">
        <v>14</v>
      </c>
      <c r="J151" s="3" t="s">
        <v>31</v>
      </c>
      <c r="K151" s="3">
        <v>121.504926</v>
      </c>
      <c r="L151" s="3">
        <v>31.319555999999999</v>
      </c>
      <c r="M151" s="3" t="s">
        <v>32</v>
      </c>
      <c r="N151" s="3" t="s">
        <v>17</v>
      </c>
      <c r="O151" s="12"/>
      <c r="P151" s="13"/>
      <c r="Q151" s="13"/>
      <c r="R151" s="16">
        <v>0</v>
      </c>
      <c r="S151" s="16" t="e">
        <f t="shared" ref="S151:S156" si="34">LN(R151+1)/LN($R$154+1)*10</f>
        <v>#DIV/0!</v>
      </c>
      <c r="T151" s="16" t="e">
        <f t="shared" ref="T151:T156" si="35">(P151*4+Q151*1)/(P151+Q151)</f>
        <v>#DIV/0!</v>
      </c>
      <c r="U151" s="23">
        <v>0</v>
      </c>
      <c r="V151" s="15"/>
      <c r="W151" s="15" t="e">
        <f t="shared" ref="W151:W156" si="36">10*T151/4</f>
        <v>#DIV/0!</v>
      </c>
      <c r="X151" s="22">
        <v>1.0165484633569739</v>
      </c>
      <c r="Y151" s="15"/>
      <c r="Z151" s="16">
        <v>16.693654831</v>
      </c>
      <c r="AA151" s="20">
        <f>Z151/57.2007826082*10</f>
        <v>2.9184311944373444</v>
      </c>
      <c r="AB151" s="16">
        <v>2.9184311944373444</v>
      </c>
      <c r="AC151"/>
    </row>
    <row r="152" spans="1:29" hidden="1">
      <c r="A152" s="2">
        <v>4</v>
      </c>
      <c r="B152" s="3">
        <v>11100</v>
      </c>
      <c r="C152" s="3" t="s">
        <v>27</v>
      </c>
      <c r="D152" s="3" t="s">
        <v>13</v>
      </c>
      <c r="E152" s="3">
        <v>21</v>
      </c>
      <c r="F152" s="3">
        <v>310000</v>
      </c>
      <c r="G152" s="3">
        <v>310110</v>
      </c>
      <c r="H152" s="3" t="s">
        <v>14</v>
      </c>
      <c r="I152" s="3" t="s">
        <v>14</v>
      </c>
      <c r="J152" s="3" t="s">
        <v>28</v>
      </c>
      <c r="K152" s="3">
        <v>121.49964</v>
      </c>
      <c r="L152" s="3">
        <v>31.297823000000001</v>
      </c>
      <c r="M152" s="3" t="s">
        <v>29</v>
      </c>
      <c r="N152" s="3" t="s">
        <v>17</v>
      </c>
      <c r="O152" s="12"/>
      <c r="P152" s="13"/>
      <c r="Q152" s="13"/>
      <c r="R152" s="16">
        <v>0</v>
      </c>
      <c r="S152" s="16" t="e">
        <f t="shared" si="34"/>
        <v>#DIV/0!</v>
      </c>
      <c r="T152" s="16" t="e">
        <f t="shared" si="35"/>
        <v>#DIV/0!</v>
      </c>
      <c r="U152" s="23">
        <v>0</v>
      </c>
      <c r="V152" s="15"/>
      <c r="W152" s="15" t="e">
        <f t="shared" si="36"/>
        <v>#DIV/0!</v>
      </c>
      <c r="X152" s="22">
        <v>2.0330969267139478</v>
      </c>
      <c r="Y152" s="15"/>
      <c r="Z152" s="16">
        <v>16.693654831</v>
      </c>
      <c r="AA152" s="20">
        <f>Z152/57.2007826082*10</f>
        <v>2.9184311944373444</v>
      </c>
      <c r="AB152" s="16">
        <v>2.9184311944373444</v>
      </c>
      <c r="AC152"/>
    </row>
    <row r="153" spans="1:29" hidden="1">
      <c r="A153" s="2">
        <v>3</v>
      </c>
      <c r="B153" s="3">
        <v>11100</v>
      </c>
      <c r="C153" s="3" t="s">
        <v>24</v>
      </c>
      <c r="D153" s="3" t="s">
        <v>13</v>
      </c>
      <c r="E153" s="3">
        <v>21</v>
      </c>
      <c r="F153" s="3">
        <v>310000</v>
      </c>
      <c r="G153" s="3">
        <v>310110</v>
      </c>
      <c r="H153" s="3" t="s">
        <v>14</v>
      </c>
      <c r="I153" s="3" t="s">
        <v>14</v>
      </c>
      <c r="J153" s="3" t="s">
        <v>25</v>
      </c>
      <c r="K153" s="3">
        <v>121.50187200000001</v>
      </c>
      <c r="L153" s="3">
        <v>31.301197999999999</v>
      </c>
      <c r="M153" s="3" t="s">
        <v>26</v>
      </c>
      <c r="N153" s="3" t="s">
        <v>17</v>
      </c>
      <c r="O153" s="12"/>
      <c r="P153" s="13"/>
      <c r="Q153" s="13"/>
      <c r="R153" s="16">
        <v>0</v>
      </c>
      <c r="S153" s="16" t="e">
        <f t="shared" si="34"/>
        <v>#DIV/0!</v>
      </c>
      <c r="T153" s="16" t="e">
        <f t="shared" si="35"/>
        <v>#DIV/0!</v>
      </c>
      <c r="U153" s="23">
        <v>0</v>
      </c>
      <c r="V153" s="15"/>
      <c r="W153" s="15" t="e">
        <f t="shared" si="36"/>
        <v>#DIV/0!</v>
      </c>
      <c r="X153" s="22">
        <v>1.3947990543735225</v>
      </c>
      <c r="Y153" s="15"/>
      <c r="Z153" s="16">
        <v>2.76310211159E-5</v>
      </c>
      <c r="AA153" s="20">
        <v>0</v>
      </c>
      <c r="AB153" s="16">
        <v>0</v>
      </c>
      <c r="AC153"/>
    </row>
    <row r="154" spans="1:29" hidden="1">
      <c r="A154" s="26">
        <v>68</v>
      </c>
      <c r="B154" s="3">
        <v>11100</v>
      </c>
      <c r="C154" s="3" t="s">
        <v>216</v>
      </c>
      <c r="D154" s="3" t="s">
        <v>13</v>
      </c>
      <c r="E154" s="3">
        <v>21</v>
      </c>
      <c r="F154" s="3">
        <v>310000</v>
      </c>
      <c r="G154" s="3">
        <v>310110</v>
      </c>
      <c r="H154" s="3" t="s">
        <v>14</v>
      </c>
      <c r="I154" s="3" t="s">
        <v>14</v>
      </c>
      <c r="J154" s="3" t="s">
        <v>217</v>
      </c>
      <c r="K154" s="3">
        <v>121.511066</v>
      </c>
      <c r="L154" s="3">
        <v>31.265449</v>
      </c>
      <c r="M154" s="3" t="s">
        <v>218</v>
      </c>
      <c r="N154" s="3" t="s">
        <v>17</v>
      </c>
      <c r="O154" s="12">
        <v>2.2999999999999998</v>
      </c>
      <c r="P154" s="13">
        <v>0</v>
      </c>
      <c r="Q154" s="13">
        <v>10</v>
      </c>
      <c r="R154" s="16">
        <v>0</v>
      </c>
      <c r="S154" s="16" t="e">
        <f t="shared" si="34"/>
        <v>#DIV/0!</v>
      </c>
      <c r="T154" s="16">
        <f t="shared" si="35"/>
        <v>1</v>
      </c>
      <c r="U154" s="30">
        <v>0</v>
      </c>
      <c r="V154" s="15"/>
      <c r="W154" s="30">
        <f t="shared" si="36"/>
        <v>2.5</v>
      </c>
      <c r="X154" s="31">
        <v>3.7588652482269502</v>
      </c>
      <c r="Y154" s="30">
        <f>10*(2.6-O154)/(2.6-1)</f>
        <v>1.8750000000000016</v>
      </c>
      <c r="Z154" s="16">
        <v>1.3863219921400001</v>
      </c>
      <c r="AA154" s="30">
        <f>Z154/57.2007826082*10</f>
        <v>0.24236066867051295</v>
      </c>
      <c r="AB154" s="16">
        <v>0.24236066867051295</v>
      </c>
      <c r="AC154" s="29">
        <f>U154+W154+X154+Y154+AA154</f>
        <v>8.3762259168974644</v>
      </c>
    </row>
    <row r="155" spans="1:29" hidden="1">
      <c r="A155" s="2">
        <v>1</v>
      </c>
      <c r="B155" s="3">
        <v>11100</v>
      </c>
      <c r="C155" s="3" t="s">
        <v>18</v>
      </c>
      <c r="D155" s="3" t="s">
        <v>13</v>
      </c>
      <c r="E155" s="3">
        <v>21</v>
      </c>
      <c r="F155" s="3">
        <v>310000</v>
      </c>
      <c r="G155" s="3">
        <v>310110</v>
      </c>
      <c r="H155" s="3" t="s">
        <v>14</v>
      </c>
      <c r="I155" s="3" t="s">
        <v>14</v>
      </c>
      <c r="J155" s="3" t="s">
        <v>19</v>
      </c>
      <c r="K155" s="3">
        <v>121.49810100000001</v>
      </c>
      <c r="L155" s="3">
        <v>31.298715999999999</v>
      </c>
      <c r="M155" s="3" t="s">
        <v>20</v>
      </c>
      <c r="N155" s="3" t="s">
        <v>17</v>
      </c>
      <c r="O155" s="12"/>
      <c r="P155" s="13"/>
      <c r="Q155" s="13"/>
      <c r="R155" s="16">
        <v>0</v>
      </c>
      <c r="S155" s="16" t="e">
        <f t="shared" si="34"/>
        <v>#DIV/0!</v>
      </c>
      <c r="T155" s="16" t="e">
        <f t="shared" si="35"/>
        <v>#DIV/0!</v>
      </c>
      <c r="U155" s="23">
        <v>0</v>
      </c>
      <c r="V155" s="15"/>
      <c r="W155" s="15" t="e">
        <f t="shared" si="36"/>
        <v>#DIV/0!</v>
      </c>
      <c r="X155" s="22">
        <v>1.8203309692671397</v>
      </c>
      <c r="Y155" s="15"/>
      <c r="Z155" s="16">
        <v>1.9095839514099999</v>
      </c>
      <c r="AA155" s="20">
        <f>Z155/57.2007826082*10</f>
        <v>0.33383878057924543</v>
      </c>
      <c r="AB155" s="16">
        <v>0.33383878057924543</v>
      </c>
      <c r="AC155"/>
    </row>
    <row r="156" spans="1:29" hidden="1">
      <c r="A156" s="26">
        <v>43</v>
      </c>
      <c r="B156" s="3">
        <v>11100</v>
      </c>
      <c r="C156" s="3" t="s">
        <v>144</v>
      </c>
      <c r="D156" s="3" t="s">
        <v>13</v>
      </c>
      <c r="E156" s="3">
        <v>21</v>
      </c>
      <c r="F156" s="3">
        <v>310000</v>
      </c>
      <c r="G156" s="3">
        <v>310110</v>
      </c>
      <c r="H156" s="3" t="s">
        <v>14</v>
      </c>
      <c r="I156" s="3" t="s">
        <v>14</v>
      </c>
      <c r="J156" s="3" t="s">
        <v>145</v>
      </c>
      <c r="K156" s="3">
        <v>121.51384400000001</v>
      </c>
      <c r="L156" s="3">
        <v>31.304942</v>
      </c>
      <c r="M156" s="3" t="s">
        <v>146</v>
      </c>
      <c r="N156" s="3" t="s">
        <v>17</v>
      </c>
      <c r="O156" s="12">
        <v>2.2999999999999998</v>
      </c>
      <c r="P156" s="13">
        <v>0</v>
      </c>
      <c r="Q156" s="13">
        <v>5</v>
      </c>
      <c r="R156" s="16">
        <v>0</v>
      </c>
      <c r="S156" s="16" t="e">
        <f t="shared" si="34"/>
        <v>#DIV/0!</v>
      </c>
      <c r="T156" s="16">
        <f t="shared" si="35"/>
        <v>1</v>
      </c>
      <c r="U156" s="30">
        <v>0</v>
      </c>
      <c r="V156" s="15"/>
      <c r="W156" s="30">
        <f t="shared" si="36"/>
        <v>2.5</v>
      </c>
      <c r="X156" s="31">
        <v>2.9078014184397158</v>
      </c>
      <c r="Y156" s="30">
        <f>10*(2.6-O156)/(2.6-1)</f>
        <v>1.8750000000000016</v>
      </c>
      <c r="Z156" s="16">
        <v>5.7287518542400004</v>
      </c>
      <c r="AA156" s="30">
        <f>Z156/57.2007826082*10</f>
        <v>1.0015163417394848</v>
      </c>
      <c r="AB156" s="16">
        <v>1.0015163417394848</v>
      </c>
      <c r="AC156" s="29">
        <f>U156+W156+X156+Y156+AA156</f>
        <v>8.2843177601792028</v>
      </c>
    </row>
  </sheetData>
  <autoFilter ref="A1:AC156" xr:uid="{00000000-0001-0000-0000-000000000000}">
    <filterColumn colId="20">
      <filters>
        <filter val=".75"/>
        <filter val=".76"/>
        <filter val=".77"/>
        <filter val=".99"/>
        <filter val="1.13"/>
        <filter val="1.41"/>
        <filter val="1.42"/>
        <filter val="1.49"/>
        <filter val="1.52"/>
        <filter val="1.61"/>
        <filter val="1.65"/>
        <filter val="1.69"/>
        <filter val="1.72"/>
        <filter val="1.87"/>
        <filter val="1.89"/>
        <filter val="1.93"/>
        <filter val="1.94"/>
        <filter val="10."/>
        <filter val="2.09"/>
        <filter val="2.16"/>
        <filter val="2.38"/>
        <filter val="2.53"/>
        <filter val="2.55"/>
        <filter val="2.56"/>
        <filter val="2.59"/>
        <filter val="2.72"/>
        <filter val="2.83"/>
        <filter val="2.87"/>
        <filter val="2.88"/>
        <filter val="2.94"/>
        <filter val="2.96"/>
        <filter val="2.97"/>
        <filter val="3.02"/>
        <filter val="3.1"/>
        <filter val="3.11"/>
        <filter val="3.12"/>
        <filter val="3.15"/>
        <filter val="3.16"/>
        <filter val="3.17"/>
        <filter val="3.2"/>
        <filter val="3.33"/>
        <filter val="3.39"/>
        <filter val="3.4"/>
        <filter val="3.43"/>
        <filter val="3.5"/>
        <filter val="3.52"/>
        <filter val="3.62"/>
        <filter val="3.77"/>
        <filter val="3.83"/>
        <filter val="3.84"/>
        <filter val="3.86"/>
        <filter val="3.91"/>
        <filter val="4."/>
        <filter val="4.04"/>
        <filter val="4.1"/>
        <filter val="4.14"/>
        <filter val="4.25"/>
        <filter val="4.61"/>
        <filter val="4.65"/>
        <filter val="4.74"/>
        <filter val="4.82"/>
        <filter val="4.85"/>
        <filter val="4.9"/>
        <filter val="5.1"/>
        <filter val="5.34"/>
        <filter val="5.37"/>
        <filter val="5.38"/>
        <filter val="5.44"/>
        <filter val="5.57"/>
        <filter val="5.66"/>
        <filter val="5.8"/>
        <filter val="5.82"/>
        <filter val="5.86"/>
        <filter val="5.98"/>
        <filter val="6.03"/>
        <filter val="6.17"/>
        <filter val="6.2"/>
        <filter val="6.26"/>
        <filter val="6.73"/>
        <filter val="7.74"/>
        <filter val="7.77"/>
        <filter val="8.69"/>
        <filter val="8.86"/>
      </filters>
    </filterColumn>
    <filterColumn colId="24">
      <customFilters>
        <customFilter operator="notEqual" val=" "/>
      </customFilters>
    </filterColumn>
    <sortState xmlns:xlrd2="http://schemas.microsoft.com/office/spreadsheetml/2017/richdata2" ref="A3:AC150">
      <sortCondition descending="1" ref="AC1:AC156"/>
    </sortState>
  </autoFilter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"/>
  <sheetViews>
    <sheetView showGridLines="0" workbookViewId="0">
      <selection activeCell="B4" sqref="B4"/>
    </sheetView>
  </sheetViews>
  <sheetFormatPr baseColWidth="10" defaultRowHeight="13"/>
  <cols>
    <col min="1" max="1" width="0.5" customWidth="1"/>
    <col min="2" max="2" width="25" customWidth="1"/>
    <col min="3" max="3" width="0.5" customWidth="1"/>
    <col min="4" max="4" width="2.1640625" customWidth="1"/>
    <col min="5" max="6" width="6.1640625" customWidth="1"/>
    <col min="7" max="256" width="8.83203125" customWidth="1"/>
  </cols>
  <sheetData>
    <row r="1" spans="2:6" ht="28">
      <c r="B1" s="4" t="s">
        <v>469</v>
      </c>
      <c r="C1" s="4"/>
      <c r="D1" s="8"/>
      <c r="E1" s="8"/>
      <c r="F1" s="8"/>
    </row>
    <row r="2" spans="2:6" ht="14">
      <c r="B2" s="4" t="s">
        <v>470</v>
      </c>
      <c r="C2" s="4"/>
      <c r="D2" s="8"/>
      <c r="E2" s="8"/>
      <c r="F2" s="8"/>
    </row>
    <row r="3" spans="2:6">
      <c r="B3" s="5"/>
      <c r="C3" s="5"/>
      <c r="D3" s="9"/>
      <c r="E3" s="9"/>
      <c r="F3" s="9"/>
    </row>
    <row r="4" spans="2:6" ht="56">
      <c r="B4" s="5" t="s">
        <v>471</v>
      </c>
      <c r="C4" s="5"/>
      <c r="D4" s="9"/>
      <c r="E4" s="9"/>
      <c r="F4" s="9"/>
    </row>
    <row r="5" spans="2:6">
      <c r="B5" s="5"/>
      <c r="C5" s="5"/>
      <c r="D5" s="9"/>
      <c r="E5" s="9"/>
      <c r="F5" s="9"/>
    </row>
    <row r="6" spans="2:6" ht="28">
      <c r="B6" s="4" t="s">
        <v>472</v>
      </c>
      <c r="C6" s="4"/>
      <c r="D6" s="8"/>
      <c r="E6" s="8" t="s">
        <v>473</v>
      </c>
      <c r="F6" s="8" t="s">
        <v>474</v>
      </c>
    </row>
    <row r="7" spans="2:6" ht="14" thickBot="1">
      <c r="B7" s="5"/>
      <c r="C7" s="5"/>
      <c r="D7" s="9"/>
      <c r="E7" s="9"/>
      <c r="F7" s="9"/>
    </row>
    <row r="8" spans="2:6" ht="57" thickBot="1">
      <c r="B8" s="6" t="s">
        <v>475</v>
      </c>
      <c r="C8" s="7"/>
      <c r="D8" s="10"/>
      <c r="E8" s="10">
        <v>5</v>
      </c>
      <c r="F8" s="11" t="s">
        <v>476</v>
      </c>
    </row>
    <row r="9" spans="2:6">
      <c r="B9" s="5"/>
      <c r="C9" s="5"/>
      <c r="D9" s="9"/>
      <c r="E9" s="9"/>
      <c r="F9" s="9"/>
    </row>
    <row r="10" spans="2:6">
      <c r="B10" s="5"/>
      <c r="C10" s="5"/>
      <c r="D10" s="9"/>
      <c r="E10" s="9"/>
      <c r="F10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充电站数据-待补充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2022-11-26T14:55:24Z</dcterms:created>
  <dcterms:modified xsi:type="dcterms:W3CDTF">2022-11-30T02:34:46Z</dcterms:modified>
</cp:coreProperties>
</file>