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ootcamp\Excel\challenge1\"/>
    </mc:Choice>
  </mc:AlternateContent>
  <xr:revisionPtr revIDLastSave="0" documentId="13_ncr:1_{F2936FA4-1F0C-4071-8903-DDAF1BA4B452}" xr6:coauthVersionLast="47" xr6:coauthVersionMax="47" xr10:uidLastSave="{00000000-0000-0000-0000-000000000000}"/>
  <bookViews>
    <workbookView xWindow="20370" yWindow="-120" windowWidth="29040" windowHeight="15840" activeTab="5" xr2:uid="{00000000-000D-0000-FFFF-FFFF00000000}"/>
  </bookViews>
  <sheets>
    <sheet name="Crowdfunding" sheetId="1" r:id="rId1"/>
    <sheet name="Sheet3" sheetId="4" r:id="rId2"/>
    <sheet name="Sheet6" sheetId="7" r:id="rId3"/>
    <sheet name="Sheet7" sheetId="12" r:id="rId4"/>
    <sheet name="Sheet8" sheetId="13" r:id="rId5"/>
    <sheet name="Sheet10" sheetId="15" r:id="rId6"/>
  </sheets>
  <calcPr calcId="191029"/>
  <pivotCaches>
    <pivotCache cacheId="11" r:id="rId7"/>
    <pivotCache cacheId="23" r:id="rId8"/>
    <pivotCache cacheId="3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H2" i="13"/>
  <c r="G3" i="13"/>
  <c r="H3" i="13"/>
  <c r="G4" i="13"/>
  <c r="H4" i="13"/>
  <c r="G5" i="13"/>
  <c r="H5" i="13"/>
  <c r="G6" i="13"/>
  <c r="H6" i="13"/>
  <c r="G7" i="13"/>
  <c r="H7" i="13"/>
  <c r="G8" i="13"/>
  <c r="H8" i="13"/>
  <c r="G9" i="13"/>
  <c r="H9" i="13"/>
  <c r="G10" i="13"/>
  <c r="H10" i="13"/>
  <c r="G11" i="13"/>
  <c r="H11" i="13"/>
  <c r="G12" i="13"/>
  <c r="H12" i="13"/>
  <c r="G13" i="13"/>
  <c r="H13" i="13"/>
  <c r="F3" i="13"/>
  <c r="F4" i="13"/>
  <c r="F5" i="13"/>
  <c r="F6" i="13"/>
  <c r="F7" i="13"/>
  <c r="F8" i="13"/>
  <c r="F9" i="13"/>
  <c r="F10" i="13"/>
  <c r="F11" i="13"/>
  <c r="F12" i="13"/>
  <c r="F13" i="13"/>
  <c r="F2" i="13"/>
  <c r="D12" i="13"/>
  <c r="C12" i="13"/>
  <c r="B12" i="13"/>
  <c r="D11" i="13"/>
  <c r="C11" i="13"/>
  <c r="B11" i="13"/>
  <c r="D10" i="13"/>
  <c r="C10" i="13"/>
  <c r="C9" i="13"/>
  <c r="B10" i="13"/>
  <c r="B9" i="13"/>
  <c r="C8" i="13"/>
  <c r="B8" i="13"/>
  <c r="C7" i="13"/>
  <c r="B7" i="13"/>
  <c r="B6" i="13"/>
  <c r="D9" i="13"/>
  <c r="D8" i="13"/>
  <c r="D7" i="13"/>
  <c r="D6" i="13"/>
  <c r="D5" i="13"/>
  <c r="C6" i="13"/>
  <c r="C5" i="13"/>
  <c r="B5" i="13"/>
  <c r="D4" i="13"/>
  <c r="C4" i="13"/>
  <c r="B4" i="13"/>
  <c r="B3" i="13"/>
  <c r="D3" i="13"/>
  <c r="C3" i="13"/>
  <c r="C2" i="13"/>
  <c r="E2" i="13" s="1"/>
  <c r="E13" i="13"/>
  <c r="D2" i="13"/>
  <c r="D13" i="13"/>
  <c r="C13" i="13"/>
  <c r="B2" i="13"/>
  <c r="B13" i="13"/>
  <c r="I50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1" i="1" a="1"/>
  <c r="Q1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/>
  <c r="Q41" i="1" a="1"/>
  <c r="Q41" i="1" s="1"/>
  <c r="Q42" i="1" a="1"/>
  <c r="Q42" i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/>
  <c r="Q119" i="1" a="1"/>
  <c r="Q119" i="1" s="1"/>
  <c r="Q120" i="1" a="1"/>
  <c r="Q120" i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/>
  <c r="Q243" i="1" a="1"/>
  <c r="Q243" i="1" s="1"/>
  <c r="Q244" i="1" a="1"/>
  <c r="Q244" i="1"/>
  <c r="Q245" i="1" a="1"/>
  <c r="Q245" i="1" s="1"/>
  <c r="Q246" i="1" a="1"/>
  <c r="Q246" i="1" s="1"/>
  <c r="Q247" i="1" a="1"/>
  <c r="Q247" i="1" s="1"/>
  <c r="Q248" i="1" a="1"/>
  <c r="Q248" i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/>
  <c r="Q319" i="1" a="1"/>
  <c r="Q319" i="1" s="1"/>
  <c r="Q320" i="1" a="1"/>
  <c r="Q320" i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/>
  <c r="Q337" i="1" a="1"/>
  <c r="Q337" i="1" s="1"/>
  <c r="Q338" i="1" a="1"/>
  <c r="Q338" i="1"/>
  <c r="Q339" i="1" a="1"/>
  <c r="Q339" i="1" s="1"/>
  <c r="Q340" i="1" a="1"/>
  <c r="Q340" i="1" s="1"/>
  <c r="Q341" i="1" a="1"/>
  <c r="Q341" i="1" s="1"/>
  <c r="Q342" i="1" a="1"/>
  <c r="Q342" i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/>
  <c r="Q367" i="1" a="1"/>
  <c r="Q367" i="1" s="1"/>
  <c r="Q368" i="1" a="1"/>
  <c r="Q368" i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/>
  <c r="Q441" i="1" a="1"/>
  <c r="Q441" i="1" s="1"/>
  <c r="Q442" i="1" a="1"/>
  <c r="Q442" i="1"/>
  <c r="Q443" i="1" a="1"/>
  <c r="Q443" i="1" s="1"/>
  <c r="Q444" i="1" a="1"/>
  <c r="Q444" i="1" s="1"/>
  <c r="Q445" i="1" a="1"/>
  <c r="Q445" i="1" s="1"/>
  <c r="Q446" i="1" a="1"/>
  <c r="Q446" i="1"/>
  <c r="Q447" i="1" a="1"/>
  <c r="Q447" i="1" s="1"/>
  <c r="Q448" i="1" a="1"/>
  <c r="Q448" i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/>
  <c r="Q495" i="1" a="1"/>
  <c r="Q495" i="1" s="1"/>
  <c r="Q496" i="1" a="1"/>
  <c r="Q496" i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/>
  <c r="Q513" i="1" a="1"/>
  <c r="Q513" i="1" s="1"/>
  <c r="Q514" i="1" a="1"/>
  <c r="Q514" i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/>
  <c r="Q537" i="1" a="1"/>
  <c r="Q537" i="1" s="1"/>
  <c r="Q538" i="1" a="1"/>
  <c r="Q538" i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/>
  <c r="Q569" i="1" a="1"/>
  <c r="Q569" i="1" s="1"/>
  <c r="Q570" i="1" a="1"/>
  <c r="Q570" i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/>
  <c r="Q585" i="1" a="1"/>
  <c r="Q585" i="1" s="1"/>
  <c r="Q586" i="1" a="1"/>
  <c r="Q58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/>
  <c r="Q627" i="1" a="1"/>
  <c r="Q627" i="1" s="1"/>
  <c r="Q628" i="1" a="1"/>
  <c r="Q628" i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/>
  <c r="Q635" i="1" a="1"/>
  <c r="Q635" i="1" s="1"/>
  <c r="Q636" i="1" a="1"/>
  <c r="Q636" i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/>
  <c r="Q643" i="1" a="1"/>
  <c r="Q643" i="1" s="1"/>
  <c r="Q644" i="1" a="1"/>
  <c r="Q644" i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/>
  <c r="Q651" i="1" a="1"/>
  <c r="Q651" i="1" s="1"/>
  <c r="Q652" i="1" a="1"/>
  <c r="Q652" i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/>
  <c r="Q883" i="1" a="1"/>
  <c r="Q883" i="1" s="1"/>
  <c r="Q884" i="1" a="1"/>
  <c r="Q884" i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/>
  <c r="Q891" i="1" a="1"/>
  <c r="Q891" i="1" s="1"/>
  <c r="Q892" i="1" a="1"/>
  <c r="Q892" i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/>
  <c r="Q907" i="1" a="1"/>
  <c r="Q907" i="1" s="1"/>
  <c r="Q908" i="1" a="1"/>
  <c r="Q908" i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/>
  <c r="Q915" i="1" a="1"/>
  <c r="Q915" i="1" s="1"/>
  <c r="Q916" i="1" a="1"/>
  <c r="Q916" i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/>
  <c r="Q923" i="1" a="1"/>
  <c r="Q923" i="1" s="1"/>
  <c r="Q924" i="1" a="1"/>
  <c r="Q924" i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/>
  <c r="Q931" i="1" a="1"/>
  <c r="Q931" i="1" s="1"/>
  <c r="Q932" i="1" a="1"/>
  <c r="Q932" i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/>
  <c r="Q939" i="1" a="1"/>
  <c r="Q939" i="1" s="1"/>
  <c r="Q940" i="1" a="1"/>
  <c r="Q940" i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/>
  <c r="Q963" i="1" a="1"/>
  <c r="Q963" i="1" s="1"/>
  <c r="Q964" i="1" a="1"/>
  <c r="Q964" i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/>
  <c r="Q971" i="1" a="1"/>
  <c r="Q971" i="1" s="1"/>
  <c r="Q972" i="1" a="1"/>
  <c r="Q972" i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/>
  <c r="Q979" i="1" a="1"/>
  <c r="Q979" i="1" s="1"/>
  <c r="Q980" i="1" a="1"/>
  <c r="Q980" i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/>
  <c r="Q987" i="1" a="1"/>
  <c r="Q987" i="1" s="1"/>
  <c r="Q988" i="1" a="1"/>
  <c r="Q988" i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2" i="1"/>
  <c r="E12" i="13" l="1"/>
  <c r="E10" i="13"/>
  <c r="E11" i="13"/>
  <c r="E8" i="13"/>
  <c r="E7" i="13"/>
  <c r="E9" i="13"/>
  <c r="E6" i="13"/>
  <c r="E5" i="13"/>
  <c r="E4" i="13"/>
  <c r="E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A010C-648E-4C28-BF96-26690119AFBD}" sourceFile="C:\Users\HP\Documents\Bootcamp\Excel\challenge1\CrowdfundingBook.xlsx" keepAlive="1" name="CrowdfundingBook" type="5" refreshedVersion="8" background="1">
    <dbPr connection="Provider=Microsoft.ACE.OLEDB.12.0;User ID=Admin;Data Source=C:\Users\HP\Documents\Bootcamp\Excel\challenge1\CrowdfundingBook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rowdfunding$" commandType="3"/>
  </connection>
  <connection id="2" xr16:uid="{DE9E87CE-E9DE-4795-A6C2-130211D14723}" sourceFile="C:\Users\HP\Documents\Bootcamp\Excel\challenge1\CrowdfundingBook.xlsx" odcFile="C:\Users\HP\Documents\My Data Sources\CrowdfundingBook Crowdfunding$.od.odc" keepAlive="1" name="CrowdfundingBook Crowdfunding$.od" type="5" refreshedVersion="8" background="1">
    <dbPr connection="Provider=Microsoft.ACE.OLEDB.12.0;User ID=Admin;Data Source=C:\Users\HP\Documents\Bootcamp\Excel\challenge1\CrowdfundingBook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rowdfunding$" commandType="3"/>
  </connection>
  <connection id="3" xr16:uid="{E540337A-8067-4448-AB0D-C5E1DF7C1405}" sourceFile="C:\Users\HP\Documents\Bootcamp\Excel\challenge1\CrowdfundingBook.xlsx" odcFile="C:\Users\HP\Documents\My Data Sources\CrowdfundingBook Sheet3$.od.odc" keepAlive="1" name="CrowdfundingBook Sheet3$.od" type="5" refreshedVersion="8" background="1">
    <dbPr connection="Provider=Microsoft.ACE.OLEDB.12.0;User ID=Admin;Data Source=C:\Users\HP\Documents\Bootcamp\Excel\challenge1\CrowdfundingBook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3$" commandType="3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<sst xmlns="http://schemas.openxmlformats.org/spreadsheetml/2006/main" count="6129" uniqueCount="2114">
  <si>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</si>
  <si>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</si>
  <si>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</si>
  <si>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</si>
  <si>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</si>
  <si>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</si>
  <si>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</si>
  <si>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</si>
  <si>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</si>
  <si>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</si>
  <si>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</si>
  <si>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</si>
  <si>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</si>
  <si>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</si>
  <si>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</si>
  <si>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</si>
  <si>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</si>
  <si>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</si>
  <si>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</si>
  <si>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</si>
  <si>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</si>
  <si>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</si>
  <si>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</si>
  <si>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</si>
  <si>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</si>
  <si>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</si>
  <si>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</si>
  <si>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</si>
  <si>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</si>
  <si>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</si>
  <si>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</si>
  <si>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</si>
  <si>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</si>
  <si>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</si>
  <si>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</si>
  <si>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</si>
  <si>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</si>
  <si>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</si>
  <si>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</si>
  <si>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</si>
  <si>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</si>
  <si>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</si>
  <si>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</si>
  <si>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</si>
  <si>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</si>
  <si>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</si>
  <si>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</si>
  <si>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</si>
  <si>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</si>
  <si>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</si>
  <si>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</si>
  <si>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</si>
  <si>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</si>
  <si>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</si>
  <si>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</si>
  <si>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</si>
  <si>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</si>
  <si>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</si>
  <si>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</si>
  <si>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</si>
  <si>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</si>
  <si>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</si>
  <si>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</si>
  <si>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</si>
  <si>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</si>
  <si>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</si>
  <si>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</si>
  <si>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</si>
  <si>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</si>
  <si>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</si>
  <si>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</si>
  <si>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</si>
  <si>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</si>
  <si>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</si>
  <si>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</si>
  <si>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</si>
  <si>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</si>
  <si>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</si>
  <si>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</si>
  <si>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</si>
  <si>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</si>
  <si>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</si>
  <si>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</si>
  <si>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</si>
  <si>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</si>
  <si>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</si>
  <si>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</si>
  <si>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</si>
  <si>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</si>
  <si>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</si>
  <si>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</si>
  <si>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</si>
  <si>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</si>
  <si>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</si>
  <si>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</si>
  <si>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</si>
  <si>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</si>
  <si>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</si>
  <si>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</si>
  <si>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</si>
  <si>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</si>
  <si>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</si>
  <si>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</si>
  <si>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</si>
  <si>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</si>
  <si>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</si>
  <si>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</si>
  <si>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</si>
  <si>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</si>
  <si>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</si>
  <si>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</si>
  <si>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</si>
  <si>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</si>
  <si>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</si>
  <si>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</si>
  <si>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</si>
  <si>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</si>
  <si>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</si>
  <si>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</si>
  <si>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</si>
  <si>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</si>
  <si>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</si>
  <si>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</si>
  <si>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</si>
  <si>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</si>
  <si>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</si>
  <si>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</si>
  <si>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</si>
  <si>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</si>
  <si>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</si>
  <si>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</si>
  <si>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</si>
  <si>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</si>
  <si>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</si>
  <si>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</si>
  <si>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</si>
  <si>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</si>
  <si>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</si>
  <si>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</si>
  <si>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</si>
  <si>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</si>
  <si>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</si>
  <si>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</si>
  <si>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</si>
  <si>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</si>
  <si>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</si>
  <si>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</si>
  <si>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</si>
  <si>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</si>
  <si>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</si>
  <si>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</si>
  <si>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</si>
  <si>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</si>
  <si>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</si>
  <si>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</si>
  <si>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</si>
  <si>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</si>
  <si>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</si>
  <si>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</si>
  <si>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</si>
  <si>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</si>
  <si>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</si>
  <si>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</si>
  <si>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</si>
  <si>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</si>
  <si>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</si>
  <si>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</si>
  <si>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</si>
  <si>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</si>
  <si>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</si>
  <si>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</si>
  <si>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</si>
  <si>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</si>
  <si>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</si>
  <si>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</si>
  <si>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</si>
  <si>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</si>
  <si>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</si>
  <si>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</si>
  <si>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</si>
  <si>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</si>
  <si>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</si>
  <si>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</si>
  <si>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</si>
  <si>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</si>
  <si>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</si>
  <si>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</si>
  <si>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</si>
  <si>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</si>
  <si>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</si>
  <si>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</si>
  <si>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</si>
  <si>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</si>
  <si>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</si>
  <si>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</si>
  <si>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</si>
  <si>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</si>
  <si>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</si>
  <si>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</si>
  <si>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</si>
  <si>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</si>
  <si>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</si>
  <si>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</si>
  <si>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</si>
  <si>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</si>
  <si>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</si>
  <si>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</si>
  <si>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</si>
  <si>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</si>
  <si>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</si>
  <si>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</si>
  <si>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</si>
  <si>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</si>
  <si>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</si>
  <si>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</si>
  <si>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</si>
  <si>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</si>
  <si>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</si>
  <si>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</si>
  <si>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</si>
  <si>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</si>
  <si>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</si>
  <si>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</si>
  <si>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</si>
  <si>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</si>
  <si>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</si>
  <si>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</si>
  <si>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</si>
  <si>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</si>
  <si>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</si>
  <si>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</si>
  <si>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</si>
  <si>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</si>
  <si>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</si>
  <si>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</si>
  <si>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</si>
  <si>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</si>
  <si>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</si>
  <si>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</si>
  <si>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</si>
  <si>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</si>
  <si>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</si>
  <si>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</si>
  <si>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</si>
  <si>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</si>
  <si>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</si>
  <si>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</si>
  <si>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</si>
  <si>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</si>
  <si>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</si>
  <si>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</si>
  <si>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</si>
  <si>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</si>
  <si>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</si>
  <si>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</si>
  <si>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</si>
  <si>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</si>
  <si>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</si>
  <si>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</si>
  <si>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</si>
  <si>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</si>
  <si>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</si>
  <si>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</si>
  <si>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</si>
  <si>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</si>
  <si>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</si>
  <si>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</si>
  <si>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</si>
  <si>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</si>
  <si>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</si>
  <si>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</si>
  <si>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</si>
  <si>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</si>
  <si>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</si>
  <si>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</si>
  <si>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</si>
  <si>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</si>
  <si>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</si>
  <si>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</si>
  <si>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</si>
  <si>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</si>
  <si>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</si>
  <si>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</si>
  <si>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</si>
  <si>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</si>
  <si>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</si>
  <si>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</si>
  <si>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</si>
  <si>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</si>
  <si>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</si>
  <si>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</si>
  <si>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</si>
  <si>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</si>
  <si>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</si>
  <si>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</si>
  <si>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</si>
  <si>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</si>
  <si>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</si>
  <si>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</si>
  <si>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</si>
  <si>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</si>
  <si>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</si>
  <si>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</si>
  <si>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</si>
  <si>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</si>
  <si>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</si>
  <si>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</si>
  <si>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</si>
  <si>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</si>
  <si>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</si>
  <si>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</si>
  <si>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</si>
  <si>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</si>
  <si>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</si>
  <si>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</si>
  <si>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</si>
  <si>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</si>
  <si>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</si>
  <si>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</si>
  <si>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</si>
  <si>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</si>
  <si>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</si>
  <si>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</si>
  <si>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</si>
  <si>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</si>
  <si>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</si>
  <si>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</si>
  <si>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</si>
  <si>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</si>
  <si>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</si>
  <si>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</si>
  <si>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</si>
  <si>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</si>
  <si>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</si>
  <si>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</si>
  <si>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</si>
  <si>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</si>
  <si>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</si>
  <si>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</si>
  <si>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</si>
  <si>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</si>
  <si>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</si>
  <si>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</si>
  <si>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</si>
  <si>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</si>
  <si>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</si>
  <si>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</si>
  <si>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</si>
  <si>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</si>
  <si>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</si>
  <si>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</si>
  <si>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</si>
  <si>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</si>
  <si>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</si>
  <si>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</si>
  <si>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</si>
  <si>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</si>
  <si>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</si>
  <si>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</si>
  <si>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</si>
  <si>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</si>
  <si>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</si>
  <si>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</si>
  <si>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</si>
  <si>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</si>
  <si>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</si>
  <si>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</si>
  <si>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</si>
  <si>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</si>
  <si>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</si>
  <si>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</si>
  <si>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</si>
  <si>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</si>
  <si>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</si>
  <si>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</si>
  <si>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</si>
  <si>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</si>
  <si>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</si>
  <si>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</si>
  <si>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</si>
  <si>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</si>
  <si>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</si>
  <si>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</si>
  <si>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</si>
  <si>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</si>
  <si>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</si>
  <si>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</si>
  <si>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</si>
  <si>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</si>
  <si>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</si>
  <si>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</si>
  <si>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</si>
  <si>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</si>
  <si>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</si>
  <si>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</si>
  <si>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</si>
  <si>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</si>
  <si>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</si>
  <si>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</si>
  <si>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</si>
  <si>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</si>
  <si>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</si>
  <si>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</si>
  <si>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</si>
  <si>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</si>
  <si>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</si>
  <si>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</si>
  <si>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</si>
  <si>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</si>
  <si>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</si>
  <si>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</si>
  <si>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</si>
  <si>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</si>
  <si>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</si>
  <si>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</si>
  <si>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</si>
  <si>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</si>
  <si>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</si>
  <si>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</si>
  <si>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</si>
  <si>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</si>
  <si>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</si>
  <si>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</si>
  <si>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</si>
  <si>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</si>
  <si>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</si>
  <si>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</si>
  <si>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</si>
  <si>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</si>
  <si>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</si>
  <si>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</si>
  <si>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</si>
  <si>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</si>
  <si>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</si>
  <si>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</si>
  <si>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</si>
  <si>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</si>
  <si>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</si>
  <si>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</si>
  <si>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</si>
  <si>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</si>
  <si>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</si>
  <si>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</si>
  <si>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</si>
  <si>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</si>
  <si>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</si>
  <si>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</si>
  <si>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</si>
  <si>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</si>
  <si>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</si>
  <si>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</si>
  <si>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</si>
  <si>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</si>
  <si>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</si>
  <si>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</si>
  <si>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</si>
  <si>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</si>
  <si>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</si>
  <si>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</si>
  <si>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</si>
  <si>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</si>
  <si>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</si>
  <si>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</si>
  <si>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</si>
  <si>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</si>
  <si>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</si>
  <si>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</si>
  <si>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</si>
  <si>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</si>
  <si>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</si>
  <si>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</si>
  <si>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</si>
  <si>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</si>
  <si>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</si>
  <si>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</si>
  <si>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</si>
  <si>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</si>
  <si>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</si>
  <si>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</si>
  <si>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</si>
  <si>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</si>
  <si>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</si>
  <si>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</si>
  <si>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</si>
  <si>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</si>
  <si>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</si>
  <si>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</si>
  <si>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</si>
  <si>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</si>
  <si>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</si>
  <si>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</si>
  <si>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</si>
  <si>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</si>
  <si>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</si>
  <si>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</si>
  <si>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</si>
  <si>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</si>
  <si>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</si>
  <si>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</si>
  <si>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</si>
  <si>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</si>
  <si>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</si>
  <si>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</si>
  <si>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</si>
  <si>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</si>
  <si>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</si>
  <si>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</si>
  <si>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</si>
  <si>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</si>
  <si>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</si>
  <si>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</si>
  <si>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</si>
  <si>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</si>
  <si>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</si>
  <si>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</si>
  <si>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</si>
  <si>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</si>
  <si>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</si>
  <si>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</si>
  <si>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</si>
  <si>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</si>
  <si>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</si>
  <si>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</si>
  <si>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</si>
  <si>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</si>
  <si>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</si>
  <si>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</si>
  <si>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</si>
  <si>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</si>
  <si>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</si>
  <si>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</si>
  <si>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</si>
  <si>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</si>
  <si>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</si>
  <si>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</si>
  <si>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</si>
  <si>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</si>
  <si>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</si>
  <si>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</si>
  <si>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</si>
  <si>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</si>
  <si>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</si>
  <si>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</si>
  <si>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</si>
  <si>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</si>
  <si>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</si>
  <si>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</si>
  <si>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</si>
  <si>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</si>
  <si>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</si>
  <si>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</si>
  <si>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</si>
  <si>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</si>
  <si>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</si>
  <si>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</si>
  <si>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</si>
  <si>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</si>
  <si>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</si>
  <si>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</si>
  <si>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</si>
  <si>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</si>
  <si>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</si>
  <si>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</si>
  <si>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</si>
  <si>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</si>
  <si>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</si>
  <si>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</si>
  <si>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</si>
  <si>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</si>
  <si>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</si>
  <si>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</si>
  <si>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</si>
  <si>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</si>
  <si>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</si>
  <si>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</si>
  <si>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</si>
  <si>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</si>
  <si>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</si>
  <si>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</si>
  <si>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</si>
  <si>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</si>
  <si>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</si>
  <si>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</si>
  <si>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</si>
  <si>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</si>
  <si>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</si>
  <si>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</si>
  <si>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</si>
  <si>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</si>
  <si>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</si>
  <si>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</si>
  <si>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</si>
  <si>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</si>
  <si>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</si>
  <si>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</si>
  <si>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</si>
  <si>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</si>
  <si>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</si>
  <si>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</si>
  <si>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</si>
  <si>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</si>
  <si>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</si>
  <si>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</si>
  <si>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</si>
  <si>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</si>
  <si>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</si>
  <si>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</si>
  <si>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</si>
  <si>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</si>
  <si>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</si>
  <si>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</si>
  <si>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</si>
  <si>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</si>
  <si>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</si>
  <si>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</si>
  <si>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</si>
  <si>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</si>
  <si>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</si>
  <si>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</si>
  <si>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</si>
  <si>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</si>
  <si>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</si>
  <si>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</si>
  <si>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</si>
  <si>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</si>
  <si>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</si>
  <si>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</si>
  <si>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</si>
  <si>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</si>
  <si>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</si>
  <si>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</si>
  <si>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</si>
  <si>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</si>
  <si>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</si>
  <si>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</si>
  <si>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</si>
  <si>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</si>
  <si>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</si>
  <si>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</si>
  <si>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</si>
  <si>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</si>
  <si>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</si>
  <si>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</si>
  <si>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</si>
  <si>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</si>
  <si>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</si>
  <si>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</si>
  <si>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</si>
  <si>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</si>
  <si>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</si>
  <si>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</si>
  <si>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</si>
  <si>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</si>
  <si>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</si>
  <si>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</si>
  <si>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</si>
  <si>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</si>
  <si>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</si>
  <si>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</si>
  <si>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</si>
  <si>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</si>
  <si>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</si>
  <si>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</si>
  <si>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</si>
  <si>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</si>
  <si>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</si>
  <si>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</si>
  <si>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</si>
  <si>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</si>
  <si>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</si>
  <si>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</si>
  <si>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</si>
  <si>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</si>
  <si>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</si>
  <si>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</si>
  <si>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</si>
  <si>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</si>
  <si>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</si>
  <si>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</si>
  <si>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</si>
  <si>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</si>
  <si>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</si>
  <si>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</si>
  <si>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</si>
  <si>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</si>
  <si>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</si>
  <si>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</si>
  <si>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</si>
  <si>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</si>
  <si>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</si>
  <si>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</si>
  <si>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</si>
  <si>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</si>
  <si>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</si>
  <si>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</si>
  <si>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</si>
  <si>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</si>
  <si>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</si>
  <si>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</si>
  <si>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</si>
  <si>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</si>
  <si>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</si>
  <si>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</si>
  <si>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</si>
  <si>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</si>
  <si>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</si>
  <si>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</si>
  <si>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</si>
  <si>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</si>
  <si>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</si>
  <si>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</si>
  <si>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</si>
  <si>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</si>
  <si>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</si>
  <si>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</si>
  <si>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</si>
  <si>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</si>
  <si>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</si>
  <si>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</si>
  <si>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</si>
  <si>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</si>
  <si>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</si>
  <si>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</si>
  <si>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</si>
  <si>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</si>
  <si>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</si>
  <si>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</si>
  <si>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</si>
  <si>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</si>
  <si>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</si>
  <si>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</si>
  <si>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</si>
  <si>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</si>
  <si>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</si>
  <si>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</si>
  <si>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</si>
  <si>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</si>
  <si>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</si>
  <si>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</si>
  <si>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</si>
  <si>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</si>
  <si>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</si>
  <si>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</si>
  <si>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</si>
  <si>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</si>
  <si>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</si>
  <si>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</si>
  <si>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</si>
  <si>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</si>
  <si>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</si>
  <si>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</si>
  <si>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</si>
  <si>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</si>
  <si>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</si>
  <si>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</si>
  <si>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</si>
  <si>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</si>
  <si>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</si>
  <si>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</si>
  <si>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</si>
  <si>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</si>
  <si>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</si>
  <si>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</si>
  <si>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</si>
  <si>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</si>
  <si>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</si>
  <si>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</si>
  <si>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</si>
  <si>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</si>
  <si>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</si>
  <si>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</si>
  <si>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</si>
  <si>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</si>
  <si>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</si>
  <si>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</si>
  <si>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</si>
  <si>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</si>
  <si>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</si>
  <si>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</si>
  <si>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</si>
  <si>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</si>
  <si>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</si>
  <si>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</si>
  <si>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</si>
  <si>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</si>
  <si>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</si>
  <si>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</si>
  <si>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</si>
  <si>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</si>
  <si>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</si>
  <si>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</si>
  <si>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</si>
  <si>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</si>
  <si>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</si>
  <si>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</si>
  <si>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</si>
  <si>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</si>
  <si>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</si>
  <si>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</si>
  <si>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</si>
  <si>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</si>
  <si>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</si>
  <si>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</si>
  <si>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</si>
  <si>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</si>
  <si>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</si>
  <si>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</si>
  <si>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</si>
  <si>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</si>
  <si>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</si>
  <si>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</si>
  <si>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</si>
  <si>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</si>
  <si>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</si>
  <si>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</si>
  <si>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</si>
  <si>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</si>
  <si>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</si>
  <si>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</si>
  <si>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</si>
  <si>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</si>
  <si>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</si>
  <si>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</si>
  <si>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</si>
  <si>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</si>
  <si>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</si>
  <si>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</si>
  <si>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</si>
  <si>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</si>
  <si>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</si>
  <si>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</si>
  <si>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</si>
  <si>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</si>
  <si>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</si>
  <si>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</si>
  <si>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</si>
  <si>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</si>
  <si>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</si>
  <si>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</si>
  <si>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</si>
  <si>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</si>
  <si>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</si>
  <si>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</si>
  <si>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</si>
  <si>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</si>
  <si>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</si>
  <si>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</si>
  <si>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</si>
  <si>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</si>
  <si>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</si>
  <si>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</si>
  <si>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</si>
  <si>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</si>
  <si>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</si>
  <si>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</si>
  <si>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</si>
  <si>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</si>
  <si>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</si>
  <si>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</si>
  <si>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</si>
  <si>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</si>
  <si>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</si>
  <si>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</si>
  <si>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</si>
  <si>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</si>
  <si>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</si>
  <si>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</si>
  <si>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</si>
  <si>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</si>
  <si>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</si>
  <si>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</si>
  <si>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</si>
  <si>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</si>
  <si>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</si>
  <si>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</si>
  <si>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</si>
  <si>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</si>
  <si>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</si>
  <si>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</si>
  <si>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</si>
  <si>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</si>
  <si>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</si>
  <si>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</si>
  <si>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</si>
  <si>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</si>
  <si>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</si>
  <si>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</si>
  <si>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</si>
  <si>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</si>
  <si>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</si>
  <si>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</si>
  <si>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</si>
  <si>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</si>
  <si>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</si>
  <si>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</si>
  <si>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</si>
  <si>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</si>
  <si>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</si>
  <si>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</si>
  <si>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</si>
  <si>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</si>
  <si>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</si>
  <si>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</si>
  <si>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</si>
  <si>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</si>
  <si>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</si>
  <si>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</si>
  <si>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</si>
  <si>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</si>
  <si>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</si>
  <si>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</si>
  <si>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</si>
  <si>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</si>
  <si>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</si>
  <si>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</si>
  <si>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</si>
  <si>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</si>
  <si>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</si>
  <si>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</si>
  <si>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</si>
  <si>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</si>
  <si>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</si>
  <si>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</si>
  <si>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</si>
  <si>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</si>
  <si>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</si>
  <si>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</si>
  <si>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</si>
  <si>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</si>
  <si>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</si>
  <si>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</si>
  <si>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</si>
  <si>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</si>
  <si>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</si>
  <si>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</si>
  <si>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</si>
  <si>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</si>
  <si>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</si>
  <si>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</si>
  <si>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</si>
  <si>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</si>
  <si>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</si>
  <si>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</si>
  <si>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</si>
  <si>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</si>
  <si>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</si>
  <si>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</si>
  <si>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</si>
  <si>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</si>
  <si>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</si>
  <si>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</si>
  <si>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</si>
  <si>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</si>
  <si>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</si>
  <si>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</si>
  <si>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</si>
  <si>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</si>
  <si>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</si>
  <si>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</si>
  <si>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</si>
  <si>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</si>
  <si>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</si>
  <si>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</si>
  <si>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</si>
  <si>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</si>
  <si>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</si>
  <si>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</si>
  <si>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</si>
  <si>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</si>
  <si>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</si>
  <si>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</si>
  <si>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</si>
  <si>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</si>
  <si>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</si>
  <si>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</si>
  <si>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</si>
  <si>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</si>
  <si>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</si>
  <si>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</si>
  <si>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</si>
  <si>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</si>
  <si>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</si>
  <si>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</si>
  <si>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</si>
  <si>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</si>
  <si>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</si>
  <si>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</si>
  <si>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</si>
  <si>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</si>
  <si>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</si>
  <si>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</si>
  <si>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</si>
  <si>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</si>
  <si>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</si>
  <si>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</si>
  <si>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</si>
  <si>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</si>
  <si>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</si>
  <si>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</si>
  <si>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</si>
  <si>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</si>
  <si>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</si>
  <si>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</si>
  <si>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</si>
  <si>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</si>
  <si>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</si>
  <si>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</si>
  <si>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</si>
  <si>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</si>
  <si>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</si>
  <si>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</si>
  <si>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</si>
  <si>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</si>
  <si>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</si>
  <si>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</si>
  <si>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</si>
  <si>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</si>
  <si>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</si>
  <si>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</si>
  <si>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</si>
  <si>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</si>
  <si>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</si>
  <si>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</si>
  <si>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</si>
  <si>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</si>
  <si>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</si>
  <si>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</si>
  <si>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</si>
  <si>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</si>
  <si>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</si>
  <si>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</si>
  <si>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</si>
  <si>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</si>
  <si>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</si>
  <si>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</si>
  <si>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</si>
  <si>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</si>
  <si>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</si>
  <si>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</si>
  <si>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</si>
  <si>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</si>
  <si>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</si>
  <si>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</si>
  <si>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</si>
  <si>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</si>
  <si>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</si>
  <si>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</si>
  <si>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</si>
  <si>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</si>
  <si>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</si>
  <si>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</si>
  <si>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</si>
  <si>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</si>
  <si>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</si>
  <si>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</si>
  <si>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</si>
  <si>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</si>
  <si>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</si>
  <si>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</si>
  <si>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</si>
  <si>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</si>
  <si>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</si>
  <si>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</si>
  <si>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</si>
  <si>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</si>
  <si>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</si>
  <si>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</si>
  <si>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</si>
  <si>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</si>
  <si>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</si>
  <si>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</si>
  <si>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</si>
  <si>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</si>
  <si>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</si>
  <si>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</si>
  <si>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</si>
  <si>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</si>
  <si>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</si>
  <si>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</si>
  <si>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</si>
  <si>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</si>
  <si>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</si>
  <si>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</si>
  <si>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</si>
  <si>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</si>
  <si>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</si>
  <si>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</si>
  <si>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</si>
  <si>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</si>
  <si>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</si>
  <si>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</si>
  <si>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</si>
  <si>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</si>
  <si>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</si>
  <si>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</si>
  <si>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</si>
  <si>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</si>
  <si>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</si>
  <si>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</si>
  <si>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</si>
  <si>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</si>
  <si>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</si>
  <si>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</si>
  <si>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</si>
  <si>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</si>
  <si>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</si>
  <si>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</si>
  <si>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</si>
  <si>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</si>
  <si>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</si>
  <si>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</si>
  <si>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</si>
  <si>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</si>
  <si>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</si>
  <si>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</si>
  <si>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</si>
  <si>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</si>
  <si>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</si>
  <si>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</si>
  <si>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</si>
  <si>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</si>
  <si>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</si>
  <si>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</si>
  <si>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</si>
  <si>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</si>
  <si>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</si>
  <si>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</si>
  <si>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</si>
  <si>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</si>
  <si>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</si>
  <si>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</si>
  <si>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</si>
  <si>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</si>
  <si>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</si>
  <si>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</si>
  <si>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</si>
  <si>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</si>
  <si>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</si>
  <si>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</si>
  <si>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</si>
  <si>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</si>
  <si>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</si>
  <si>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</si>
  <si>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</si>
  <si>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</si>
  <si>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</si>
  <si>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</si>
  <si>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</si>
  <si>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</si>
  <si>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</si>
  <si>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</si>
  <si>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</si>
  <si>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</si>
  <si>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</si>
  <si>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</si>
  <si>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</si>
  <si>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</si>
  <si>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</si>
  <si>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</si>
  <si>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</si>
  <si>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</si>
  <si>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</si>
  <si>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</si>
  <si>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</si>
  <si>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</si>
  <si>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</si>
  <si>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</si>
  <si>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</si>
  <si>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</si>
  <si>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</si>
  <si>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</si>
  <si>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</si>
  <si>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</si>
  <si>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</si>
  <si>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</si>
  <si>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</si>
  <si>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</si>
  <si>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</si>
  <si>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</si>
  <si>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</si>
  <si>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</si>
  <si>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</si>
  <si>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</si>
  <si>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</si>
  <si>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</si>
  <si>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</si>
  <si>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</si>
  <si>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</si>
  <si>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</si>
  <si>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</si>
  <si>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</si>
  <si>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</si>
  <si>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</si>
  <si>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</si>
  <si>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</si>
  <si>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</si>
  <si>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</si>
  <si>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</si>
  <si>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</si>
  <si>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</si>
  <si>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</si>
  <si>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</si>
  <si>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</si>
  <si>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</si>
  <si>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</si>
  <si>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</si>
  <si>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</si>
  <si>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</si>
  <si>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</si>
  <si>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</si>
  <si>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</si>
  <si>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</si>
  <si>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</si>
  <si>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</si>
  <si>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</si>
  <si>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</si>
  <si>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</si>
  <si>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</si>
  <si>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</si>
  <si>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</si>
  <si>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</si>
  <si>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</si>
  <si>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</si>
  <si>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</si>
  <si>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</si>
  <si>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</si>
  <si>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</si>
  <si>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</si>
  <si>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</si>
  <si>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</si>
  <si>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</si>
  <si>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</si>
  <si>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</si>
  <si>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</si>
  <si>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</si>
  <si>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</si>
  <si>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</si>
  <si>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</si>
  <si>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</si>
  <si>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</si>
  <si>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</si>
  <si>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</si>
  <si>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</si>
  <si>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</si>
  <si>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</si>
  <si>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</si>
  <si>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</si>
  <si>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</si>
  <si>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</si>
  <si>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</si>
  <si>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</si>
  <si>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</si>
  <si>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</si>
  <si>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</si>
  <si>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</si>
  <si>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</si>
  <si>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</si>
  <si>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</si>
  <si>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</si>
  <si>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</si>
  <si>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</si>
  <si>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</si>
  <si>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</si>
  <si>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</si>
  <si>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</si>
  <si>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</si>
  <si>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</si>
  <si>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</si>
  <si>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</si>
  <si>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</si>
  <si>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</si>
  <si>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</si>
  <si>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</si>
  <si>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</si>
  <si>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</si>
  <si>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</si>
  <si>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</si>
  <si>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</si>
  <si>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</si>
  <si>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</si>
  <si>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</si>
  <si>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</si>
  <si>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</si>
  <si>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</si>
  <si>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</si>
  <si>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</si>
  <si>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</si>
  <si>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</si>
  <si>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</si>
  <si>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</si>
  <si>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</si>
  <si>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</si>
  <si>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</si>
  <si>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</si>
  <si>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</si>
  <si>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</si>
  <si>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</si>
  <si>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</si>
  <si>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</si>
  <si>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</si>
  <si>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</si>
  <si>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</si>
  <si>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</si>
  <si>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</si>
  <si>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</si>
  <si>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</si>
  <si>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</si>
  <si>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</si>
  <si>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</si>
  <si>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</si>
  <si>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</si>
  <si>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</si>
  <si>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</si>
  <si>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</si>
  <si>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</si>
  <si>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</si>
  <si>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</si>
  <si>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</si>
  <si>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</si>
  <si>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</si>
  <si>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</si>
  <si>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</si>
  <si>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</si>
  <si>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</si>
  <si>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</si>
  <si>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</si>
  <si>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</si>
  <si>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</si>
  <si>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</si>
  <si>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</si>
  <si>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</si>
  <si>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</si>
  <si>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</si>
  <si>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</si>
  <si>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</si>
  <si>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</si>
  <si>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</si>
  <si>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</si>
  <si>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</si>
  <si>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</si>
  <si>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</si>
  <si>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</si>
  <si>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</si>
  <si>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</si>
  <si>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</si>
  <si>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</si>
  <si>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</si>
  <si>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</si>
  <si>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</si>
  <si>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</si>
  <si>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</si>
  <si>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</si>
  <si>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</si>
  <si>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</si>
  <si>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</si>
  <si>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</si>
  <si>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</si>
  <si>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</si>
  <si>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</si>
  <si>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</si>
  <si>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</si>
  <si>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</si>
  <si>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</si>
  <si>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</si>
  <si>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</si>
  <si>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</si>
  <si>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</si>
  <si>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</si>
  <si>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</si>
  <si>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</si>
  <si>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</si>
  <si>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</si>
  <si>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</si>
  <si>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</si>
  <si>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</si>
  <si>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</si>
  <si>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</si>
  <si>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</si>
  <si>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</si>
  <si>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</si>
  <si>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</si>
  <si>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</si>
  <si>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</si>
  <si>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</si>
  <si>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</si>
  <si>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</si>
  <si>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</si>
  <si>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</si>
  <si>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</si>
  <si>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</si>
  <si>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</si>
  <si>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</si>
  <si>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</si>
  <si>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</si>
  <si>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</si>
  <si>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</si>
  <si>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</si>
  <si>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</si>
  <si>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</si>
  <si>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</si>
  <si>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</si>
  <si>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</si>
  <si>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</si>
  <si>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</si>
  <si>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</si>
  <si>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</si>
  <si>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</si>
  <si>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</si>
  <si>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</si>
  <si>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</si>
  <si>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</si>
  <si>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</si>
  <si>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</si>
  <si>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</si>
  <si>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</si>
  <si>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</si>
  <si>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</si>
  <si>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</si>
  <si>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</si>
  <si>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</si>
  <si>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</si>
  <si>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</si>
  <si>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</si>
  <si>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</si>
  <si>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</si>
  <si>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</si>
  <si>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</si>
  <si>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</si>
  <si>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</si>
  <si>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</si>
  <si>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</si>
  <si>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</si>
  <si>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</si>
  <si>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</si>
  <si>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</si>
  <si>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</si>
  <si>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</si>
  <si>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</si>
  <si>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</si>
  <si>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</si>
  <si>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</si>
  <si>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</si>
  <si>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</si>
  <si>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</si>
  <si>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</si>
  <si>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</si>
  <si>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</si>
  <si>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</si>
  <si>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</si>
  <si>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</si>
  <si>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</si>
  <si>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</si>
  <si>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</si>
  <si>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</si>
  <si>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</si>
  <si>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</si>
  <si>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</si>
  <si>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</si>
  <si>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</si>
  <si>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</si>
  <si>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</si>
  <si>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</si>
  <si>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</si>
  <si>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</si>
  <si>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</si>
  <si>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</si>
  <si>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</si>
  <si>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</si>
  <si>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</si>
  <si>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</si>
  <si>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</si>
  <si>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</si>
  <si>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</si>
  <si>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</si>
  <si>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</si>
  <si>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</si>
  <si>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</si>
  <si>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</si>
  <si>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</si>
  <si>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</si>
  <si>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</si>
  <si>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</si>
  <si>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</si>
  <si>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</si>
  <si>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</si>
  <si>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</si>
  <si>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</si>
  <si>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</si>
  <si>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</si>
  <si>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</si>
  <si>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</si>
  <si>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</si>
  <si>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</si>
  <si>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</si>
  <si>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</si>
  <si>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</si>
  <si>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</si>
  <si>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</si>
  <si>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</si>
  <si>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</si>
  <si>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</si>
  <si>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</si>
  <si>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</si>
  <si>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</si>
  <si>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</si>
  <si>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</si>
  <si>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</si>
  <si>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</si>
  <si>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</si>
  <si>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</si>
  <si>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</si>
  <si>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</si>
  <si>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</si>
  <si>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</si>
  <si>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</si>
  <si>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</si>
  <si>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</si>
  <si>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</si>
  <si>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</si>
  <si>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</si>
  <si>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</si>
  <si>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</si>
  <si>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</si>
  <si>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</si>
  <si>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</si>
  <si>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</si>
  <si>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</si>
  <si>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</si>
  <si>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</si>
  <si>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</si>
  <si>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</si>
  <si>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</si>
  <si>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</si>
  <si>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</si>
  <si>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</si>
  <si>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</si>
  <si>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</si>
  <si>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</si>
  <si>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</si>
  <si>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</si>
  <si>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</si>
  <si>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</si>
  <si>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</si>
  <si>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</si>
  <si>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</si>
  <si>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</si>
  <si>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</si>
  <si>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</si>
  <si>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</si>
  <si>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</si>
  <si>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</si>
  <si>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</si>
  <si>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</si>
  <si>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</si>
  <si>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</si>
  <si>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</si>
  <si>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</si>
  <si>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</si>
  <si>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</si>
  <si>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</si>
  <si>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</si>
  <si>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</si>
  <si>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</si>
  <si>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</si>
  <si>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</si>
  <si>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</si>
  <si>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</si>
  <si>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</si>
  <si>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</si>
  <si>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</si>
  <si>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</si>
  <si>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</si>
  <si>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</si>
  <si>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</si>
  <si>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</si>
  <si>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</si>
  <si>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</si>
  <si>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</si>
  <si>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</si>
  <si>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</si>
  <si>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</si>
  <si>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</si>
  <si>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</si>
  <si>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</si>
  <si>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</si>
  <si>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</si>
  <si>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</si>
  <si>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</si>
  <si>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</si>
  <si>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</si>
  <si>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</si>
  <si>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</si>
  <si>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</si>
  <si>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</si>
  <si>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</si>
  <si>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</si>
  <si>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</si>
  <si>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</si>
  <si>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</si>
  <si>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</si>
  <si>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</si>
  <si>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</si>
  <si>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</si>
  <si>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</si>
  <si>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</si>
  <si>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</si>
  <si>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</si>
  <si>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</si>
  <si>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</si>
  <si>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</si>
  <si>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</si>
  <si>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</si>
  <si>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</si>
  <si>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</si>
  <si>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</si>
  <si>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</si>
  <si>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</si>
  <si>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</si>
  <si>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</si>
  <si>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</si>
  <si>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</si>
  <si>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</si>
  <si>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</si>
  <si>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</si>
  <si>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</si>
  <si>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</si>
  <si>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</si>
  <si>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</si>
  <si>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</si>
  <si>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</si>
  <si>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</si>
  <si>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</si>
  <si>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</si>
  <si>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</si>
  <si>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</si>
  <si>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</si>
  <si>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</si>
  <si>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</si>
  <si>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</si>
  <si>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</si>
  <si>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</si>
  <si>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</si>
  <si>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</si>
  <si>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</si>
  <si>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</si>
  <si>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</si>
  <si>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</si>
  <si>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</si>
  <si>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</si>
  <si>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</si>
  <si>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</si>
  <si>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</si>
  <si>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</si>
  <si>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</si>
  <si>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</si>
  <si>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</si>
  <si>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</si>
  <si>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</si>
  <si>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</si>
  <si>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</si>
  <si>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</si>
  <si>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</si>
  <si>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</si>
  <si>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</si>
  <si>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</si>
  <si>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</si>
  <si>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</si>
  <si>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</si>
  <si>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</si>
  <si>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</si>
  <si>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</si>
  <si>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</si>
  <si>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</si>
  <si>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</si>
  <si>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</si>
  <si>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</si>
  <si>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</si>
  <si>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</si>
  <si>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</si>
  <si>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</si>
  <si>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</si>
  <si>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</si>
  <si>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</si>
  <si>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</si>
  <si>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</si>
  <si>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</si>
  <si>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</si>
  <si>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</si>
  <si>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</si>
  <si>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</si>
  <si>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</si>
  <si>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</si>
  <si>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</si>
  <si>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</si>
  <si>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</si>
  <si>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</si>
  <si>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</si>
  <si>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</si>
  <si>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</si>
  <si>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</si>
  <si>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</si>
  <si>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</si>
  <si>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</si>
  <si>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</si>
  <si>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</si>
  <si>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</si>
  <si>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</si>
  <si>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</si>
  <si>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</si>
  <si>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</si>
  <si>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</si>
  <si>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</si>
  <si>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</si>
  <si>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</si>
  <si>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</si>
  <si>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</si>
  <si>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</si>
  <si>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</si>
  <si>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</si>
  <si>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</si>
  <si>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</si>
  <si>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</si>
  <si>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</si>
  <si>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</si>
  <si>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</si>
  <si>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</si>
  <si>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</si>
  <si>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</si>
  <si>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</si>
  <si>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</si>
  <si>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</si>
  <si>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</si>
  <si>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</si>
  <si>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</si>
  <si>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</si>
  <si>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</si>
  <si>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</si>
  <si>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</si>
  <si>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</si>
  <si>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</si>
  <si>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</si>
  <si>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</si>
  <si>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</si>
  <si>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</si>
  <si>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</si>
  <si>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</si>
  <si>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</si>
  <si>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</si>
  <si>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</si>
  <si>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</si>
  <si>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</si>
  <si>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</si>
  <si>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</si>
  <si>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</si>
  <si>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</si>
  <si>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</si>
  <si>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</si>
  <si>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</si>
  <si>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</si>
  <si>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</si>
  <si>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</si>
  <si>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</si>
  <si>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</si>
  <si>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</si>
  <si>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</si>
  <si>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</si>
  <si>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</si>
  <si>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</si>
  <si>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</si>
  <si>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</si>
  <si>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</si>
  <si>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</si>
  <si>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</si>
  <si>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</si>
  <si>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</si>
  <si>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</si>
  <si>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</si>
  <si>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</si>
  <si>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</si>
  <si>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</si>
  <si>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</si>
  <si>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</si>
  <si>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</si>
  <si>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</si>
  <si>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</si>
  <si>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</si>
  <si>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</si>
  <si>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</si>
  <si>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</si>
  <si>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</si>
  <si>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</si>
  <si>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</si>
  <si>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</si>
  <si>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</si>
  <si>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</si>
  <si>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</si>
  <si>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</si>
  <si>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</si>
  <si>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</si>
  <si>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</si>
  <si>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</si>
  <si>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</si>
  <si>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</si>
  <si>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</si>
  <si>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</si>
  <si>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</si>
  <si>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</si>
  <si>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</si>
  <si>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</si>
  <si>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</si>
  <si>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</si>
  <si>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</si>
  <si>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</si>
  <si>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</si>
  <si>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</si>
  <si>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</si>
  <si>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</si>
  <si>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</si>
  <si>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</si>
  <si>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</si>
  <si>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</si>
  <si>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</si>
  <si>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</si>
  <si>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</si>
  <si>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</si>
  <si>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</si>
  <si>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</si>
  <si>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</si>
  <si>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</si>
  <si>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</si>
  <si>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</si>
  <si>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</si>
  <si>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</si>
  <si>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</si>
  <si>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</si>
  <si>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</si>
  <si>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</si>
  <si>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</si>
  <si>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</si>
  <si>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</si>
  <si>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</si>
  <si>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</si>
  <si>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</si>
  <si>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</si>
  <si>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</si>
  <si>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</si>
  <si>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</si>
  <si>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</si>
  <si>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</si>
  <si>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</si>
  <si>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</si>
  <si>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</si>
  <si>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</si>
  <si>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</si>
  <si>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</si>
  <si>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</si>
  <si>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</si>
  <si>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</si>
  <si>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</si>
  <si>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</si>
  <si>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</si>
  <si>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</si>
  <si>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</si>
  <si>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</si>
  <si>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</si>
  <si>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</si>
  <si>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</si>
  <si>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</si>
  <si>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</si>
  <si>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</si>
  <si>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</si>
  <si>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</si>
  <si>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</si>
  <si>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</si>
  <si>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</si>
  <si>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</si>
  <si>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</si>
  <si>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</si>
  <si>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</si>
  <si>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</si>
  <si>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</si>
  <si>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</si>
  <si>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</si>
  <si>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</si>
  <si>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</si>
  <si>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</si>
  <si>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</si>
  <si>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</si>
  <si>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</si>
  <si>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</si>
  <si>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</si>
  <si>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</si>
  <si>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</si>
  <si>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</si>
  <si>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</si>
  <si>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</si>
  <si>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</si>
  <si>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</si>
  <si>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</si>
  <si>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</si>
  <si>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</si>
  <si>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</si>
  <si>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</si>
  <si>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</si>
  <si>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</si>
  <si>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</si>
  <si>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</si>
  <si>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</si>
  <si>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</si>
  <si>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</si>
  <si>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</si>
  <si>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</si>
  <si>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</si>
  <si>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</si>
  <si>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</si>
  <si>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</si>
  <si>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</si>
  <si>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</si>
  <si>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</si>
  <si>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</si>
  <si>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</si>
  <si>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</si>
  <si>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</si>
  <si>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</si>
  <si>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</si>
  <si>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</si>
  <si>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</si>
  <si>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</si>
  <si>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</si>
  <si>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</si>
  <si>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</si>
  <si>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</si>
  <si>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</si>
  <si>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</si>
  <si>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</si>
  <si>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</si>
  <si>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</si>
  <si>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</si>
  <si>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</si>
  <si>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</si>
  <si>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</si>
  <si>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</si>
  <si>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</si>
  <si>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</si>
  <si>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</si>
  <si>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</si>
  <si>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</si>
  <si>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</si>
  <si>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</si>
  <si>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</si>
  <si>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</si>
  <si>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</si>
  <si>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</si>
  <si>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</si>
  <si>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</si>
  <si>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</si>
  <si>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</si>
  <si>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</si>
  <si>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</si>
  <si>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</si>
  <si>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</si>
  <si>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</si>
  <si>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</si>
  <si>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</si>
  <si>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</si>
  <si>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</si>
  <si>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</si>
  <si>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</si>
  <si>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</si>
  <si>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</si>
  <si>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</si>
  <si>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</si>
  <si>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</si>
  <si>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</si>
  <si>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</si>
  <si>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</si>
  <si>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</si>
  <si>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</si>
  <si>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</si>
  <si>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</si>
  <si>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</si>
  <si>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</si>
  <si>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</si>
  <si>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</si>
  <si>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</si>
  <si>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</si>
  <si>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</si>
  <si>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</si>
  <si>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</si>
  <si>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</si>
  <si>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</si>
  <si>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</si>
  <si>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</si>
  <si>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</si>
  <si>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</si>
  <si>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</si>
  <si>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</si>
  <si>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</si>
  <si>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</si>
  <si>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</si>
  <si>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</si>
  <si>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</si>
  <si>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</si>
  <si>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</si>
  <si>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</si>
  <si>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</si>
  <si>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</si>
  <si>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</si>
  <si>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</si>
  <si>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</si>
  <si>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</si>
  <si>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</si>
  <si>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</si>
  <si>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</si>
  <si>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</si>
  <si>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</si>
  <si>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</si>
  <si>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</si>
  <si>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</si>
  <si>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</si>
  <si>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</si>
  <si>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</si>
  <si>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</si>
  <si>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</si>
  <si>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</si>
  <si>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</si>
  <si>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</si>
  <si>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</si>
  <si>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</si>
  <si>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</si>
  <si>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Avararege Donation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</si>
  <si>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</si>
  <si>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</si>
  <si>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</si>
  <si>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</si>
  <si>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</si>
  <si>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</si>
  <si>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</si>
  <si>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</si>
  <si>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</si>
  <si>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</si>
  <si>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</si>
  <si>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</si>
  <si>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</si>
  <si>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</si>
  <si>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</si>
  <si>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</si>
  <si>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</si>
  <si>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</si>
  <si>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</si>
  <si>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</si>
  <si>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</si>
  <si>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</si>
  <si>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</si>
  <si>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</si>
  <si>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</si>
  <si>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</si>
  <si>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</si>
  <si>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</si>
  <si>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</si>
  <si>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</si>
  <si>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</si>
  <si>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</si>
  <si>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</si>
  <si>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</si>
  <si>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</si>
  <si>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</si>
  <si>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Column Labels</t>
  </si>
  <si>
    <t>Count of name</t>
  </si>
  <si>
    <t>Sum of backers_count</t>
  </si>
  <si>
    <t>category</t>
  </si>
  <si>
    <t>Date Created Conversion</t>
  </si>
  <si>
    <t>Date Ended Conversion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</si>
  <si>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</si>
  <si>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</si>
  <si>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</si>
  <si>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</si>
  <si>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</si>
  <si>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</si>
  <si>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</si>
  <si>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</si>
  <si>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</si>
  <si>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</si>
  <si>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</si>
  <si>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</si>
  <si>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Years (Date Created Conversion)</t>
  </si>
  <si>
    <t>Count of outcome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</si>
  <si>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</si>
  <si>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</si>
  <si>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</si>
  <si>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</si>
  <si>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</si>
  <si>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</si>
  <si>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</si>
  <si>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</si>
  <si>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</si>
  <si>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</si>
  <si>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</si>
  <si>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</si>
  <si>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</si>
  <si>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</si>
  <si>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</si>
  <si>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</si>
  <si>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</si>
  <si>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</si>
  <si>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</si>
  <si>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</si>
  <si>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Max of backers_count</t>
  </si>
  <si>
    <t>Average of backers_count</t>
  </si>
  <si>
    <t>Min of backers_count</t>
  </si>
  <si>
    <t>Var of backers_count</t>
  </si>
  <si>
    <t>StdDev of backers_count</t>
  </si>
  <si>
    <t>Values</t>
  </si>
  <si>
    <t xml:space="preserve">One thing I can see in this table is that there are more sucessful campaigns than failed ones and that there is a diference in how much the  variance and  standard deviation differ from the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</si>
</sst>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Roboto"/>
    </font>
    <font>
      <b/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9" fontId="0" fillId="0" borderId="0" xfId="42" applyFont="1"/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A6A6A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474FC"/>
      <color rgb="FF68A343"/>
      <color rgb="FFF94545"/>
      <color rgb="FFFA6A6A"/>
      <color rgb="FFDC6028"/>
      <color rgb="FFCC0000"/>
      <color rgb="FFCC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9-4BA6-A643-51A82D634E0E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9-4BA6-A643-51A82D634E0E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09-4BA6-A643-51A82D634E0E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09-4BA6-A643-51A82D634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1933551"/>
        <c:axId val="1791934031"/>
      </c:barChart>
      <c:catAx>
        <c:axId val="179193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1934031"/>
        <c:crosses val="autoZero"/>
        <c:auto val="1"/>
        <c:lblAlgn val="ctr"/>
        <c:lblOffset val="100"/>
        <c:noMultiLvlLbl val="0"/>
      </c:catAx>
      <c:valAx>
        <c:axId val="179193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193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[CrowdfundingBook.xlsx]Sheet6!PivotTable11</c:name>
    <c:fmtId val="2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5-4B36-846F-D7F558263198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5-4B36-846F-D7F558263198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5-4B36-846F-D7F558263198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Sheet6!$E$5:$E$29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85-4B36-846F-D7F558263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4265647"/>
        <c:axId val="354266127"/>
      </c:barChart>
      <c:catAx>
        <c:axId val="35426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266127"/>
        <c:crosses val="autoZero"/>
        <c:auto val="1"/>
        <c:lblAlgn val="ctr"/>
        <c:lblOffset val="100"/>
        <c:noMultiLvlLbl val="0"/>
      </c:catAx>
      <c:valAx>
        <c:axId val="3542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426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[CrowdfundingBook.xlsx]Sheet7!PivotTable9</c:name>
    <c:fmtId val="9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Sheet7!$B$6:$B$18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2-4CEE-A5AF-8E8D9A741E71}"/>
            </c:ext>
          </c:extLst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Sheet7!$C$6:$C$18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42-4CEE-A5AF-8E8D9A741E71}"/>
            </c:ext>
          </c:extLst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Sheet7!$A$6:$A$18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Sheet7!$D$6:$D$18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2-4CEE-A5AF-8E8D9A741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388608"/>
        <c:axId val="1519983232"/>
      </c:lineChart>
      <c:catAx>
        <c:axId val="17963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19983232"/>
        <c:crosses val="autoZero"/>
        <c:auto val="1"/>
        <c:lblAlgn val="ctr"/>
        <c:lblOffset val="100"/>
        <c:noMultiLvlLbl val="0"/>
      </c:catAx>
      <c:valAx>
        <c:axId val="15199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638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Sheet8!$F$1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Sheet8!$F$2:$F$13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8C-467D-B70A-6EA25050A295}"/>
            </c:ext>
          </c:extLst>
        </c:ser>
        <c:ser>
          <c:idx val="5"/>
          <c:order val="5"/>
          <c:tx>
            <c:strRef>
              <c:f>Sheet8!$G$1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Sheet8!$G$2:$G$13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8C-467D-B70A-6EA25050A295}"/>
            </c:ext>
          </c:extLst>
        </c:ser>
        <c:ser>
          <c:idx val="6"/>
          <c:order val="6"/>
          <c:tx>
            <c:strRef>
              <c:f>Sheet8!$H$1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Sheet8!$H$2:$H$13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8C-467D-B70A-6EA25050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007168"/>
        <c:axId val="2025999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Sheet8!$B$1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Sheet8!$B$2:$B$13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58C-467D-B70A-6EA25050A29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Sheet8!$C$2:$C$13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58C-467D-B70A-6EA25050A29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Sheet8!$D$2:$D$13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58C-467D-B70A-6EA25050A29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Sheet8!$A$2:$A$13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Sheet8!$E$2:$E$13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58C-467D-B70A-6EA25050A295}"/>
                  </c:ext>
                </c:extLst>
              </c15:ser>
            </c15:filteredLineSeries>
          </c:ext>
        </c:extLst>
      </c:lineChart>
      <c:catAx>
        <c:axId val="20260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5999008"/>
        <c:crosses val="autoZero"/>
        <c:auto val="1"/>
        <c:lblAlgn val="ctr"/>
        <c:lblOffset val="100"/>
        <c:noMultiLvlLbl val="0"/>
      </c:catAx>
      <c:valAx>
        <c:axId val="20259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60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509586</xdr:colOff>
      <xdr:row>2</xdr:row>
      <xdr:rowOff>171450</xdr:rowOff>
    </xdr:from>
    <xdr:to>
      <xdr:col>14</xdr:col>
      <xdr:colOff>495299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E7748-26E4-C819-9565-1F3E38D0B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338136</xdr:colOff>
      <xdr:row>3</xdr:row>
      <xdr:rowOff>47624</xdr:rowOff>
    </xdr:from>
    <xdr:to>
      <xdr:col>18</xdr:col>
      <xdr:colOff>85725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597F7-508B-17D2-6D69-E55CB7B1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728661</xdr:colOff>
      <xdr:row>2</xdr:row>
      <xdr:rowOff>104774</xdr:rowOff>
    </xdr:from>
    <xdr:to>
      <xdr:col>15</xdr:col>
      <xdr:colOff>638174</xdr:colOff>
      <xdr:row>23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DD00E-51AA-A8FF-4BF9-C8A8EEF69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</xdr:colOff>
      <xdr:row>13</xdr:row>
      <xdr:rowOff>38099</xdr:rowOff>
    </xdr:from>
    <xdr:to>
      <xdr:col>7</xdr:col>
      <xdr:colOff>1419225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E757E-2A8D-17B6-6CE1-D57BF3BBA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ida janeth delgado bernal" refreshedDate="45102.976683333334" backgroundQuery="1" createdVersion="8" refreshedVersion="8" minRefreshableVersion="3" recordCount="1000" xr:uid="{40DA36B7-7E53-423D-91AD-A363B9F98387}">
  <cacheSource type="external" connectionId="2"/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arege Donation" numFmtId="0">
      <sharedItems containsString="0" containsBlank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ida janeth delgado bernal" refreshedDate="45104.58714664352" createdVersion="8" refreshedVersion="8" minRefreshableVersion="3" recordCount="1000" xr:uid="{838309C3-A6C5-4B78-9C5D-3905CDC7962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are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09/01/201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ida janeth delgado bernal" refreshedDate="45104.666584143517" createdVersion="8" refreshedVersion="8" minRefreshableVersion="3" recordCount="1001" xr:uid="{2CDEEAB2-7086-4773-AF6B-1C8DBAF5D5F2}">
  <cacheSource type="worksheet">
    <worksheetSource ref="G1:H1048576" sheet="Crowdfunding"/>
  </cacheSource>
  <cacheFields count="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x v="0"/>
    <n v="1448690400"/>
    <n v="1450159200"/>
    <x v="0"/>
    <x v="0"/>
    <x v="0"/>
    <x v="0"/>
    <x v="0"/>
  </r>
  <r>
    <n v="1"/>
    <x v="1"/>
    <s v="Managed bottom-line architecture"/>
    <n v="1400"/>
    <n v="14560"/>
    <n v="1040"/>
    <x v="1"/>
    <n v="158"/>
    <n v="92.151898734177209"/>
    <x v="1"/>
    <x v="1"/>
    <n v="1408424400"/>
    <n v="1408597200"/>
    <x v="0"/>
    <x v="1"/>
    <x v="1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x v="2"/>
    <n v="1384668000"/>
    <n v="1384840800"/>
    <x v="0"/>
    <x v="0"/>
    <x v="2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x v="1"/>
    <n v="1565499600"/>
    <n v="1568955600"/>
    <x v="0"/>
    <x v="0"/>
    <x v="1"/>
    <x v="1"/>
    <x v="1"/>
  </r>
  <r>
    <n v="4"/>
    <x v="4"/>
    <s v="Proactive foreground core"/>
    <n v="7600"/>
    <n v="5265"/>
    <n v="69.276315789473685"/>
    <x v="0"/>
    <n v="53"/>
    <n v="99.339622641509436"/>
    <x v="1"/>
    <x v="1"/>
    <n v="1547964000"/>
    <n v="1548309600"/>
    <x v="0"/>
    <x v="0"/>
    <x v="3"/>
    <x v="3"/>
    <x v="3"/>
  </r>
  <r>
    <n v="5"/>
    <x v="5"/>
    <s v="Open-source optimizing database"/>
    <n v="7600"/>
    <n v="13195"/>
    <n v="173.61842105263159"/>
    <x v="1"/>
    <n v="174"/>
    <n v="75.833333333333329"/>
    <x v="3"/>
    <x v="3"/>
    <n v="1346130000"/>
    <n v="1347080400"/>
    <x v="0"/>
    <x v="0"/>
    <x v="3"/>
    <x v="3"/>
    <x v="3"/>
  </r>
  <r>
    <n v="6"/>
    <x v="6"/>
    <s v="Operative upward-trending algorithm"/>
    <n v="5200"/>
    <n v="1090"/>
    <n v="20.961538461538463"/>
    <x v="0"/>
    <n v="18"/>
    <n v="60.555555555555557"/>
    <x v="4"/>
    <x v="4"/>
    <n v="1505278800"/>
    <n v="1505365200"/>
    <x v="0"/>
    <x v="0"/>
    <x v="4"/>
    <x v="4"/>
    <x v="4"/>
  </r>
  <r>
    <n v="7"/>
    <x v="7"/>
    <s v="Centralized cohesive challenge"/>
    <n v="4500"/>
    <n v="14741"/>
    <n v="327.57777777777778"/>
    <x v="1"/>
    <n v="227"/>
    <n v="64.93832599118943"/>
    <x v="3"/>
    <x v="3"/>
    <n v="1439442000"/>
    <n v="1439614800"/>
    <x v="0"/>
    <x v="0"/>
    <x v="3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x v="3"/>
    <n v="1281330000"/>
    <n v="1281502800"/>
    <x v="0"/>
    <x v="0"/>
    <x v="3"/>
    <x v="3"/>
    <x v="3"/>
  </r>
  <r>
    <n v="9"/>
    <x v="9"/>
    <s v="Open-source fresh-thinking model"/>
    <n v="6200"/>
    <n v="3208"/>
    <n v="51.741935483870968"/>
    <x v="0"/>
    <n v="44"/>
    <n v="72.909090909090907"/>
    <x v="1"/>
    <x v="1"/>
    <n v="1379566800"/>
    <n v="1383804000"/>
    <x v="0"/>
    <x v="0"/>
    <x v="5"/>
    <x v="1"/>
    <x v="5"/>
  </r>
  <r>
    <n v="10"/>
    <x v="10"/>
    <s v="Monitored empowering installation"/>
    <n v="5200"/>
    <n v="13838"/>
    <n v="266.11538461538464"/>
    <x v="1"/>
    <n v="220"/>
    <n v="62.9"/>
    <x v="1"/>
    <x v="1"/>
    <n v="1281762000"/>
    <n v="1285909200"/>
    <x v="0"/>
    <x v="0"/>
    <x v="6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x v="1"/>
    <n v="1285045200"/>
    <n v="1285563600"/>
    <x v="0"/>
    <x v="1"/>
    <x v="3"/>
    <x v="3"/>
    <x v="3"/>
  </r>
  <r>
    <n v="12"/>
    <x v="12"/>
    <s v="Assimilated hybrid intranet"/>
    <n v="6300"/>
    <n v="5629"/>
    <n v="89.349206349206341"/>
    <x v="0"/>
    <n v="55"/>
    <n v="102.34545454545454"/>
    <x v="1"/>
    <x v="1"/>
    <n v="1571720400"/>
    <n v="1572411600"/>
    <x v="0"/>
    <x v="0"/>
    <x v="6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x v="1"/>
    <n v="1465621200"/>
    <n v="1466658000"/>
    <x v="0"/>
    <x v="0"/>
    <x v="7"/>
    <x v="1"/>
    <x v="7"/>
  </r>
  <r>
    <n v="14"/>
    <x v="14"/>
    <s v="Cloned directional synergy"/>
    <n v="28200"/>
    <n v="18829"/>
    <n v="66.769503546099301"/>
    <x v="0"/>
    <n v="200"/>
    <n v="94.144999999999996"/>
    <x v="1"/>
    <x v="1"/>
    <n v="1331013600"/>
    <n v="1333342800"/>
    <x v="0"/>
    <x v="0"/>
    <x v="7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x v="1"/>
    <n v="1575957600"/>
    <n v="1576303200"/>
    <x v="0"/>
    <x v="0"/>
    <x v="8"/>
    <x v="2"/>
    <x v="8"/>
  </r>
  <r>
    <n v="16"/>
    <x v="16"/>
    <s v="Cross-platform systemic adapter"/>
    <n v="1700"/>
    <n v="11041"/>
    <n v="649.47058823529414"/>
    <x v="1"/>
    <n v="100"/>
    <n v="110.41"/>
    <x v="1"/>
    <x v="1"/>
    <n v="1390370400"/>
    <n v="1392271200"/>
    <x v="0"/>
    <x v="0"/>
    <x v="9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x v="1"/>
    <n v="1294812000"/>
    <n v="1294898400"/>
    <x v="0"/>
    <x v="0"/>
    <x v="10"/>
    <x v="4"/>
    <x v="10"/>
  </r>
  <r>
    <n v="18"/>
    <x v="18"/>
    <s v="Exclusive needs-based adapter"/>
    <n v="9100"/>
    <n v="6089"/>
    <n v="66.912087912087912"/>
    <x v="3"/>
    <n v="135"/>
    <n v="45.103703703703701"/>
    <x v="1"/>
    <x v="1"/>
    <n v="1536382800"/>
    <n v="1537074000"/>
    <x v="0"/>
    <x v="0"/>
    <x v="3"/>
    <x v="3"/>
    <x v="3"/>
  </r>
  <r>
    <n v="19"/>
    <x v="19"/>
    <s v="Down-sized cohesive archive"/>
    <n v="62500"/>
    <n v="30331"/>
    <n v="48.529600000000002"/>
    <x v="0"/>
    <n v="674"/>
    <n v="45.001483679525222"/>
    <x v="1"/>
    <x v="1"/>
    <n v="1551679200"/>
    <n v="1553490000"/>
    <x v="0"/>
    <x v="1"/>
    <x v="3"/>
    <x v="3"/>
    <x v="3"/>
  </r>
  <r>
    <n v="20"/>
    <x v="20"/>
    <s v="Proactive composite alliance"/>
    <n v="131800"/>
    <n v="147936"/>
    <n v="112.24279210925646"/>
    <x v="1"/>
    <n v="1396"/>
    <n v="105.97134670487107"/>
    <x v="1"/>
    <x v="1"/>
    <n v="1406523600"/>
    <n v="1406523600"/>
    <x v="0"/>
    <x v="0"/>
    <x v="6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x v="1"/>
    <n v="1313384400"/>
    <n v="1316322000"/>
    <x v="0"/>
    <x v="0"/>
    <x v="3"/>
    <x v="3"/>
    <x v="3"/>
  </r>
  <r>
    <n v="22"/>
    <x v="22"/>
    <s v="Enhanced dynamic definition"/>
    <n v="59100"/>
    <n v="75690"/>
    <n v="128.07106598984771"/>
    <x v="1"/>
    <n v="890"/>
    <n v="85.044943820224717"/>
    <x v="1"/>
    <x v="1"/>
    <n v="1522731600"/>
    <n v="1524027600"/>
    <x v="0"/>
    <x v="0"/>
    <x v="3"/>
    <x v="3"/>
    <x v="3"/>
  </r>
  <r>
    <n v="23"/>
    <x v="23"/>
    <s v="Devolved next generation adapter"/>
    <n v="4500"/>
    <n v="14942"/>
    <n v="332.04444444444448"/>
    <x v="1"/>
    <n v="142"/>
    <n v="105.22535211267606"/>
    <x v="4"/>
    <x v="4"/>
    <n v="1550124000"/>
    <n v="1554699600"/>
    <x v="0"/>
    <x v="0"/>
    <x v="4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x v="1"/>
    <n v="1403326800"/>
    <n v="1403499600"/>
    <x v="0"/>
    <x v="0"/>
    <x v="8"/>
    <x v="2"/>
    <x v="8"/>
  </r>
  <r>
    <n v="25"/>
    <x v="25"/>
    <s v="Monitored impactful analyzer"/>
    <n v="5500"/>
    <n v="11904"/>
    <n v="216.43636363636364"/>
    <x v="1"/>
    <n v="163"/>
    <n v="73.030674846625772"/>
    <x v="1"/>
    <x v="1"/>
    <n v="1305694800"/>
    <n v="1307422800"/>
    <x v="0"/>
    <x v="1"/>
    <x v="11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x v="1"/>
    <n v="1533013200"/>
    <n v="1535346000"/>
    <x v="0"/>
    <x v="0"/>
    <x v="3"/>
    <x v="3"/>
    <x v="3"/>
  </r>
  <r>
    <n v="27"/>
    <x v="27"/>
    <s v="Diverse transitional migration"/>
    <n v="2000"/>
    <n v="1599"/>
    <n v="79.95"/>
    <x v="0"/>
    <n v="15"/>
    <n v="106.6"/>
    <x v="1"/>
    <x v="1"/>
    <n v="1443848400"/>
    <n v="1444539600"/>
    <x v="0"/>
    <x v="0"/>
    <x v="1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x v="1"/>
    <n v="1265695200"/>
    <n v="1267682400"/>
    <x v="0"/>
    <x v="1"/>
    <x v="3"/>
    <x v="3"/>
    <x v="3"/>
  </r>
  <r>
    <n v="29"/>
    <x v="29"/>
    <s v="Focused 6thgeneration forecast"/>
    <n v="45900"/>
    <n v="150965"/>
    <n v="328.89978213507629"/>
    <x v="1"/>
    <n v="1606"/>
    <n v="94.000622665006233"/>
    <x v="5"/>
    <x v="5"/>
    <n v="1532062800"/>
    <n v="1535518800"/>
    <x v="0"/>
    <x v="0"/>
    <x v="12"/>
    <x v="4"/>
    <x v="12"/>
  </r>
  <r>
    <n v="30"/>
    <x v="30"/>
    <s v="Down-sized analyzing challenge"/>
    <n v="9000"/>
    <n v="14455"/>
    <n v="160.61111111111111"/>
    <x v="1"/>
    <n v="129"/>
    <n v="112.05426356589147"/>
    <x v="1"/>
    <x v="1"/>
    <n v="1558674000"/>
    <n v="1559106000"/>
    <x v="0"/>
    <x v="0"/>
    <x v="10"/>
    <x v="4"/>
    <x v="10"/>
  </r>
  <r>
    <n v="31"/>
    <x v="31"/>
    <s v="Progressive needs-based focus group"/>
    <n v="3500"/>
    <n v="10850"/>
    <n v="310"/>
    <x v="1"/>
    <n v="226"/>
    <n v="48.008849557522126"/>
    <x v="4"/>
    <x v="4"/>
    <n v="1451973600"/>
    <n v="1454392800"/>
    <x v="0"/>
    <x v="0"/>
    <x v="11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x v="6"/>
    <n v="1515564000"/>
    <n v="1517896800"/>
    <x v="0"/>
    <x v="0"/>
    <x v="4"/>
    <x v="4"/>
    <x v="4"/>
  </r>
  <r>
    <n v="33"/>
    <x v="33"/>
    <s v="Exclusive interactive approach"/>
    <n v="50200"/>
    <n v="189666"/>
    <n v="377.82071713147411"/>
    <x v="1"/>
    <n v="5419"/>
    <n v="35.000184535892231"/>
    <x v="1"/>
    <x v="1"/>
    <n v="1412485200"/>
    <n v="1415685600"/>
    <x v="0"/>
    <x v="0"/>
    <x v="3"/>
    <x v="3"/>
    <x v="3"/>
  </r>
  <r>
    <n v="34"/>
    <x v="34"/>
    <s v="Reverse-engineered asynchronous archive"/>
    <n v="9300"/>
    <n v="14025"/>
    <n v="150.80645161290323"/>
    <x v="1"/>
    <n v="165"/>
    <n v="85"/>
    <x v="1"/>
    <x v="1"/>
    <n v="1490245200"/>
    <n v="1490677200"/>
    <x v="0"/>
    <x v="0"/>
    <x v="4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x v="3"/>
    <n v="1547877600"/>
    <n v="1551506400"/>
    <x v="0"/>
    <x v="1"/>
    <x v="6"/>
    <x v="4"/>
    <x v="6"/>
  </r>
  <r>
    <n v="36"/>
    <x v="36"/>
    <s v="Monitored multi-state encryption"/>
    <n v="700"/>
    <n v="1101"/>
    <n v="157.28571428571431"/>
    <x v="1"/>
    <n v="16"/>
    <n v="68.8125"/>
    <x v="1"/>
    <x v="1"/>
    <n v="1298700000"/>
    <n v="1300856400"/>
    <x v="0"/>
    <x v="0"/>
    <x v="3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x v="1"/>
    <n v="1570338000"/>
    <n v="1573192800"/>
    <x v="0"/>
    <x v="1"/>
    <x v="13"/>
    <x v="5"/>
    <x v="13"/>
  </r>
  <r>
    <n v="38"/>
    <x v="38"/>
    <s v="Digitized client-driven database"/>
    <n v="3100"/>
    <n v="10085"/>
    <n v="325.32258064516128"/>
    <x v="1"/>
    <n v="134"/>
    <n v="75.261194029850742"/>
    <x v="1"/>
    <x v="1"/>
    <n v="1287378000"/>
    <n v="1287810000"/>
    <x v="0"/>
    <x v="0"/>
    <x v="14"/>
    <x v="7"/>
    <x v="14"/>
  </r>
  <r>
    <n v="39"/>
    <x v="39"/>
    <s v="Organized bi-directional function"/>
    <n v="9900"/>
    <n v="5027"/>
    <n v="50.777777777777779"/>
    <x v="0"/>
    <n v="88"/>
    <n v="57.125"/>
    <x v="3"/>
    <x v="3"/>
    <n v="1361772000"/>
    <n v="1362978000"/>
    <x v="0"/>
    <x v="0"/>
    <x v="3"/>
    <x v="3"/>
    <x v="3"/>
  </r>
  <r>
    <n v="40"/>
    <x v="40"/>
    <s v="Reduced stable middleware"/>
    <n v="8800"/>
    <n v="14878"/>
    <n v="169.06818181818181"/>
    <x v="1"/>
    <n v="198"/>
    <n v="75.141414141414145"/>
    <x v="1"/>
    <x v="1"/>
    <n v="1275714000"/>
    <n v="1277355600"/>
    <x v="0"/>
    <x v="1"/>
    <x v="8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x v="6"/>
    <n v="1346734800"/>
    <n v="1348981200"/>
    <x v="0"/>
    <x v="1"/>
    <x v="1"/>
    <x v="1"/>
    <x v="1"/>
  </r>
  <r>
    <n v="42"/>
    <x v="42"/>
    <s v="Virtual uniform frame"/>
    <n v="1800"/>
    <n v="7991"/>
    <n v="443.94444444444446"/>
    <x v="1"/>
    <n v="222"/>
    <n v="35.995495495495497"/>
    <x v="1"/>
    <x v="1"/>
    <n v="1309755600"/>
    <n v="1310533200"/>
    <x v="0"/>
    <x v="0"/>
    <x v="0"/>
    <x v="0"/>
    <x v="0"/>
  </r>
  <r>
    <n v="43"/>
    <x v="43"/>
    <s v="Profound explicit paradigm"/>
    <n v="90200"/>
    <n v="167717"/>
    <n v="185.9390243902439"/>
    <x v="1"/>
    <n v="6212"/>
    <n v="26.998873148744366"/>
    <x v="1"/>
    <x v="1"/>
    <n v="1406178000"/>
    <n v="1407560400"/>
    <x v="0"/>
    <x v="0"/>
    <x v="15"/>
    <x v="5"/>
    <x v="15"/>
  </r>
  <r>
    <n v="44"/>
    <x v="44"/>
    <s v="Visionary real-time groupware"/>
    <n v="1600"/>
    <n v="10541"/>
    <n v="658.8125"/>
    <x v="1"/>
    <n v="98"/>
    <n v="107.56122448979592"/>
    <x v="3"/>
    <x v="3"/>
    <n v="1552798800"/>
    <n v="1552885200"/>
    <x v="0"/>
    <x v="0"/>
    <x v="13"/>
    <x v="5"/>
    <x v="13"/>
  </r>
  <r>
    <n v="45"/>
    <x v="45"/>
    <s v="Networked tertiary Graphical User Interface"/>
    <n v="9500"/>
    <n v="4530"/>
    <n v="47.684210526315788"/>
    <x v="0"/>
    <n v="48"/>
    <n v="94.375"/>
    <x v="1"/>
    <x v="1"/>
    <n v="1478062800"/>
    <n v="1479362400"/>
    <x v="0"/>
    <x v="1"/>
    <x v="3"/>
    <x v="3"/>
    <x v="3"/>
  </r>
  <r>
    <n v="46"/>
    <x v="46"/>
    <s v="Virtual grid-enabled task-force"/>
    <n v="3700"/>
    <n v="4247"/>
    <n v="114.78378378378378"/>
    <x v="1"/>
    <n v="92"/>
    <n v="46.163043478260867"/>
    <x v="1"/>
    <x v="1"/>
    <n v="1278565200"/>
    <n v="1280552400"/>
    <x v="0"/>
    <x v="0"/>
    <x v="1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x v="1"/>
    <n v="1396069200"/>
    <n v="1398661200"/>
    <x v="0"/>
    <x v="0"/>
    <x v="3"/>
    <x v="3"/>
    <x v="3"/>
  </r>
  <r>
    <n v="48"/>
    <x v="48"/>
    <s v="Optimized leadingedge concept"/>
    <n v="33300"/>
    <n v="128862"/>
    <n v="386.97297297297297"/>
    <x v="1"/>
    <n v="2431"/>
    <n v="53.007815713698065"/>
    <x v="1"/>
    <x v="1"/>
    <n v="1435208400"/>
    <n v="1436245200"/>
    <x v="0"/>
    <x v="0"/>
    <x v="3"/>
    <x v="3"/>
    <x v="3"/>
  </r>
  <r>
    <n v="49"/>
    <x v="49"/>
    <s v="Sharable holistic interface"/>
    <n v="7200"/>
    <n v="13653"/>
    <n v="189.625"/>
    <x v="1"/>
    <n v="303"/>
    <n v="45.059405940594061"/>
    <x v="1"/>
    <x v="1"/>
    <n v="1571547600"/>
    <n v="1575439200"/>
    <x v="0"/>
    <x v="0"/>
    <x v="1"/>
    <x v="1"/>
    <x v="1"/>
  </r>
  <r>
    <n v="50"/>
    <x v="50"/>
    <s v="Down-sized system-worthy secured line"/>
    <n v="100"/>
    <n v="2"/>
    <n v="2"/>
    <x v="0"/>
    <n v="1"/>
    <n v="2"/>
    <x v="6"/>
    <x v="6"/>
    <n v="1375333200"/>
    <n v="1377752400"/>
    <x v="0"/>
    <x v="0"/>
    <x v="16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x v="4"/>
    <n v="1332824400"/>
    <n v="1334206800"/>
    <x v="0"/>
    <x v="1"/>
    <x v="8"/>
    <x v="2"/>
    <x v="8"/>
  </r>
  <r>
    <n v="52"/>
    <x v="52"/>
    <s v="Organic foreground leverage"/>
    <n v="7200"/>
    <n v="2459"/>
    <n v="34.152777777777779"/>
    <x v="0"/>
    <n v="75"/>
    <n v="32.786666666666669"/>
    <x v="1"/>
    <x v="1"/>
    <n v="1284526800"/>
    <n v="1284872400"/>
    <x v="0"/>
    <x v="0"/>
    <x v="3"/>
    <x v="3"/>
    <x v="3"/>
  </r>
  <r>
    <n v="53"/>
    <x v="53"/>
    <s v="Reverse-engineered static concept"/>
    <n v="8800"/>
    <n v="12356"/>
    <n v="140.40909090909091"/>
    <x v="1"/>
    <n v="209"/>
    <n v="59.119617224880386"/>
    <x v="1"/>
    <x v="1"/>
    <n v="1400562000"/>
    <n v="1403931600"/>
    <x v="0"/>
    <x v="0"/>
    <x v="6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x v="1"/>
    <n v="1520748000"/>
    <n v="1521262800"/>
    <x v="0"/>
    <x v="0"/>
    <x v="8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x v="1"/>
    <n v="1532926800"/>
    <n v="1533358800"/>
    <x v="0"/>
    <x v="0"/>
    <x v="17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x v="1"/>
    <n v="1420869600"/>
    <n v="1421474400"/>
    <x v="0"/>
    <x v="0"/>
    <x v="8"/>
    <x v="2"/>
    <x v="8"/>
  </r>
  <r>
    <n v="57"/>
    <x v="57"/>
    <s v="Cross-group multi-state task-force"/>
    <n v="2900"/>
    <n v="6243"/>
    <n v="215.27586206896552"/>
    <x v="1"/>
    <n v="201"/>
    <n v="31.059701492537314"/>
    <x v="1"/>
    <x v="1"/>
    <n v="1504242000"/>
    <n v="1505278800"/>
    <x v="0"/>
    <x v="0"/>
    <x v="11"/>
    <x v="6"/>
    <x v="11"/>
  </r>
  <r>
    <n v="58"/>
    <x v="58"/>
    <s v="Expanded 3rdgeneration strategy"/>
    <n v="2700"/>
    <n v="6132"/>
    <n v="227.11111111111114"/>
    <x v="1"/>
    <n v="211"/>
    <n v="29.061611374407583"/>
    <x v="1"/>
    <x v="1"/>
    <n v="1442811600"/>
    <n v="1443934800"/>
    <x v="0"/>
    <x v="0"/>
    <x v="3"/>
    <x v="3"/>
    <x v="3"/>
  </r>
  <r>
    <n v="59"/>
    <x v="59"/>
    <s v="Assimilated real-time support"/>
    <n v="1400"/>
    <n v="3851"/>
    <n v="275.07142857142861"/>
    <x v="1"/>
    <n v="128"/>
    <n v="30.0859375"/>
    <x v="1"/>
    <x v="1"/>
    <n v="1497243600"/>
    <n v="1498539600"/>
    <x v="0"/>
    <x v="1"/>
    <x v="3"/>
    <x v="3"/>
    <x v="3"/>
  </r>
  <r>
    <n v="60"/>
    <x v="60"/>
    <s v="User-centric regional database"/>
    <n v="94200"/>
    <n v="135997"/>
    <n v="144.37048832271762"/>
    <x v="1"/>
    <n v="1600"/>
    <n v="84.998125000000002"/>
    <x v="0"/>
    <x v="0"/>
    <n v="1342501200"/>
    <n v="1342760400"/>
    <x v="0"/>
    <x v="0"/>
    <x v="3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x v="0"/>
    <n v="1298268000"/>
    <n v="1301720400"/>
    <x v="0"/>
    <x v="0"/>
    <x v="3"/>
    <x v="3"/>
    <x v="3"/>
  </r>
  <r>
    <n v="62"/>
    <x v="62"/>
    <s v="Organized incremental standardization"/>
    <n v="2000"/>
    <n v="14452"/>
    <n v="722.6"/>
    <x v="1"/>
    <n v="249"/>
    <n v="58.040160642570278"/>
    <x v="1"/>
    <x v="1"/>
    <n v="1433480400"/>
    <n v="1433566800"/>
    <x v="0"/>
    <x v="0"/>
    <x v="2"/>
    <x v="2"/>
    <x v="2"/>
  </r>
  <r>
    <n v="63"/>
    <x v="63"/>
    <s v="Assimilated didactic open system"/>
    <n v="4700"/>
    <n v="557"/>
    <n v="11.851063829787234"/>
    <x v="0"/>
    <n v="5"/>
    <n v="111.4"/>
    <x v="1"/>
    <x v="1"/>
    <n v="1493355600"/>
    <n v="1493874000"/>
    <x v="0"/>
    <x v="0"/>
    <x v="3"/>
    <x v="3"/>
    <x v="3"/>
  </r>
  <r>
    <n v="64"/>
    <x v="64"/>
    <s v="Vision-oriented logistical intranet"/>
    <n v="2800"/>
    <n v="2734"/>
    <n v="97.642857142857139"/>
    <x v="0"/>
    <n v="38"/>
    <n v="71.94736842105263"/>
    <x v="1"/>
    <x v="1"/>
    <n v="1530507600"/>
    <n v="1531803600"/>
    <x v="0"/>
    <x v="1"/>
    <x v="2"/>
    <x v="2"/>
    <x v="2"/>
  </r>
  <r>
    <n v="65"/>
    <x v="65"/>
    <s v="Mandatory incremental projection"/>
    <n v="6100"/>
    <n v="14405"/>
    <n v="236.14754098360655"/>
    <x v="1"/>
    <n v="236"/>
    <n v="61.038135593220339"/>
    <x v="1"/>
    <x v="1"/>
    <n v="1296108000"/>
    <n v="1296712800"/>
    <x v="0"/>
    <x v="0"/>
    <x v="3"/>
    <x v="3"/>
    <x v="3"/>
  </r>
  <r>
    <n v="66"/>
    <x v="66"/>
    <s v="Grass-roots needs-based encryption"/>
    <n v="2900"/>
    <n v="1307"/>
    <n v="45.068965517241381"/>
    <x v="0"/>
    <n v="12"/>
    <n v="108.91666666666667"/>
    <x v="1"/>
    <x v="1"/>
    <n v="1428469200"/>
    <n v="1428901200"/>
    <x v="0"/>
    <x v="1"/>
    <x v="3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x v="4"/>
    <n v="1264399200"/>
    <n v="1264831200"/>
    <x v="0"/>
    <x v="1"/>
    <x v="8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x v="6"/>
    <n v="1501131600"/>
    <n v="1505192400"/>
    <x v="0"/>
    <x v="1"/>
    <x v="3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x v="1"/>
    <n v="1292738400"/>
    <n v="1295676000"/>
    <x v="0"/>
    <x v="0"/>
    <x v="3"/>
    <x v="3"/>
    <x v="3"/>
  </r>
  <r>
    <n v="70"/>
    <x v="70"/>
    <s v="Re-engineered 24/7 task-force"/>
    <n v="128000"/>
    <n v="158389"/>
    <n v="123.74140625000001"/>
    <x v="1"/>
    <n v="2475"/>
    <n v="63.995555555555555"/>
    <x v="6"/>
    <x v="6"/>
    <n v="1288674000"/>
    <n v="1292911200"/>
    <x v="0"/>
    <x v="1"/>
    <x v="3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x v="1"/>
    <n v="1575093600"/>
    <n v="1575439200"/>
    <x v="0"/>
    <x v="0"/>
    <x v="3"/>
    <x v="3"/>
    <x v="3"/>
  </r>
  <r>
    <n v="72"/>
    <x v="72"/>
    <s v="Seamless coherent parallelism"/>
    <n v="600"/>
    <n v="4022"/>
    <n v="670.33333333333326"/>
    <x v="1"/>
    <n v="54"/>
    <n v="74.481481481481481"/>
    <x v="1"/>
    <x v="1"/>
    <n v="1435726800"/>
    <n v="1438837200"/>
    <x v="0"/>
    <x v="0"/>
    <x v="10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x v="1"/>
    <n v="1480226400"/>
    <n v="1480485600"/>
    <x v="0"/>
    <x v="0"/>
    <x v="17"/>
    <x v="1"/>
    <x v="17"/>
  </r>
  <r>
    <n v="74"/>
    <x v="74"/>
    <s v="Progressive tertiary framework"/>
    <n v="3900"/>
    <n v="4776"/>
    <n v="122.46153846153847"/>
    <x v="1"/>
    <n v="85"/>
    <n v="56.188235294117646"/>
    <x v="4"/>
    <x v="4"/>
    <n v="1459054800"/>
    <n v="1459141200"/>
    <x v="0"/>
    <x v="0"/>
    <x v="16"/>
    <x v="1"/>
    <x v="16"/>
  </r>
  <r>
    <n v="75"/>
    <x v="75"/>
    <s v="Multi-layered dynamic protocol"/>
    <n v="9700"/>
    <n v="14606"/>
    <n v="150.57731958762886"/>
    <x v="1"/>
    <n v="170"/>
    <n v="85.917647058823533"/>
    <x v="1"/>
    <x v="1"/>
    <n v="1531630800"/>
    <n v="1532322000"/>
    <x v="0"/>
    <x v="0"/>
    <x v="14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x v="1"/>
    <n v="1421992800"/>
    <n v="1426222800"/>
    <x v="1"/>
    <x v="1"/>
    <x v="3"/>
    <x v="3"/>
    <x v="3"/>
  </r>
  <r>
    <n v="77"/>
    <x v="77"/>
    <s v="Pre-emptive impactful model"/>
    <n v="9500"/>
    <n v="4460"/>
    <n v="46.94736842105263"/>
    <x v="0"/>
    <n v="56"/>
    <n v="79.642857142857139"/>
    <x v="1"/>
    <x v="1"/>
    <n v="1285563600"/>
    <n v="1286773200"/>
    <x v="0"/>
    <x v="1"/>
    <x v="10"/>
    <x v="4"/>
    <x v="10"/>
  </r>
  <r>
    <n v="78"/>
    <x v="78"/>
    <s v="User-centric bifurcated knowledge user"/>
    <n v="4500"/>
    <n v="13536"/>
    <n v="300.8"/>
    <x v="1"/>
    <n v="330"/>
    <n v="41.018181818181816"/>
    <x v="1"/>
    <x v="1"/>
    <n v="1523854800"/>
    <n v="1523941200"/>
    <x v="0"/>
    <x v="0"/>
    <x v="18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x v="1"/>
    <n v="1529125200"/>
    <n v="1529557200"/>
    <x v="0"/>
    <x v="0"/>
    <x v="3"/>
    <x v="3"/>
    <x v="3"/>
  </r>
  <r>
    <n v="80"/>
    <x v="80"/>
    <s v="Cross-platform needs-based approach"/>
    <n v="1100"/>
    <n v="7012"/>
    <n v="637.4545454545455"/>
    <x v="1"/>
    <n v="127"/>
    <n v="55.212598425196852"/>
    <x v="1"/>
    <x v="1"/>
    <n v="1503982800"/>
    <n v="1506574800"/>
    <x v="0"/>
    <x v="0"/>
    <x v="11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x v="1"/>
    <n v="1511416800"/>
    <n v="1513576800"/>
    <x v="0"/>
    <x v="0"/>
    <x v="1"/>
    <x v="1"/>
    <x v="1"/>
  </r>
  <r>
    <n v="82"/>
    <x v="82"/>
    <s v="Reactive content-based framework"/>
    <n v="1000"/>
    <n v="14973"/>
    <n v="1497.3000000000002"/>
    <x v="1"/>
    <n v="180"/>
    <n v="83.183333333333337"/>
    <x v="4"/>
    <x v="4"/>
    <n v="1547704800"/>
    <n v="1548309600"/>
    <x v="0"/>
    <x v="1"/>
    <x v="11"/>
    <x v="6"/>
    <x v="11"/>
  </r>
  <r>
    <n v="83"/>
    <x v="83"/>
    <s v="Realigned user-facing concept"/>
    <n v="106400"/>
    <n v="39996"/>
    <n v="37.590225563909776"/>
    <x v="0"/>
    <n v="1000"/>
    <n v="39.996000000000002"/>
    <x v="1"/>
    <x v="1"/>
    <n v="1469682000"/>
    <n v="1471582800"/>
    <x v="0"/>
    <x v="0"/>
    <x v="5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x v="1"/>
    <n v="1343451600"/>
    <n v="1344315600"/>
    <x v="0"/>
    <x v="0"/>
    <x v="8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x v="2"/>
    <n v="1315717200"/>
    <n v="1316408400"/>
    <x v="0"/>
    <x v="0"/>
    <x v="7"/>
    <x v="1"/>
    <x v="7"/>
  </r>
  <r>
    <n v="86"/>
    <x v="86"/>
    <s v="Organic motivating firmware"/>
    <n v="7400"/>
    <n v="12405"/>
    <n v="167.63513513513513"/>
    <x v="1"/>
    <n v="203"/>
    <n v="61.108374384236456"/>
    <x v="1"/>
    <x v="1"/>
    <n v="1430715600"/>
    <n v="1431838800"/>
    <x v="1"/>
    <x v="0"/>
    <x v="3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x v="2"/>
    <n v="1299564000"/>
    <n v="1300510800"/>
    <x v="0"/>
    <x v="1"/>
    <x v="1"/>
    <x v="1"/>
    <x v="1"/>
  </r>
  <r>
    <n v="88"/>
    <x v="88"/>
    <s v="Grass-roots fault-tolerant policy"/>
    <n v="4800"/>
    <n v="12516"/>
    <n v="260.75"/>
    <x v="1"/>
    <n v="113"/>
    <n v="110.76106194690266"/>
    <x v="1"/>
    <x v="1"/>
    <n v="1429160400"/>
    <n v="1431061200"/>
    <x v="0"/>
    <x v="0"/>
    <x v="18"/>
    <x v="5"/>
    <x v="18"/>
  </r>
  <r>
    <n v="89"/>
    <x v="89"/>
    <s v="Monitored scalable knowledgebase"/>
    <n v="3400"/>
    <n v="8588"/>
    <n v="252.58823529411765"/>
    <x v="1"/>
    <n v="96"/>
    <n v="89.458333333333329"/>
    <x v="1"/>
    <x v="1"/>
    <n v="1271307600"/>
    <n v="1271480400"/>
    <x v="0"/>
    <x v="0"/>
    <x v="3"/>
    <x v="3"/>
    <x v="3"/>
  </r>
  <r>
    <n v="90"/>
    <x v="90"/>
    <s v="Synergistic explicit parallelism"/>
    <n v="7800"/>
    <n v="6132"/>
    <n v="78.615384615384613"/>
    <x v="0"/>
    <n v="106"/>
    <n v="57.849056603773583"/>
    <x v="1"/>
    <x v="1"/>
    <n v="1456380000"/>
    <n v="1456380000"/>
    <x v="0"/>
    <x v="1"/>
    <x v="3"/>
    <x v="3"/>
    <x v="3"/>
  </r>
  <r>
    <n v="91"/>
    <x v="91"/>
    <s v="Enhanced systemic analyzer"/>
    <n v="154300"/>
    <n v="74688"/>
    <n v="48.404406999351913"/>
    <x v="0"/>
    <n v="679"/>
    <n v="109.99705449189985"/>
    <x v="6"/>
    <x v="6"/>
    <n v="1470459600"/>
    <n v="1472878800"/>
    <x v="0"/>
    <x v="0"/>
    <x v="18"/>
    <x v="5"/>
    <x v="18"/>
  </r>
  <r>
    <n v="92"/>
    <x v="92"/>
    <s v="Object-based analyzing knowledge user"/>
    <n v="20000"/>
    <n v="51775"/>
    <n v="258.875"/>
    <x v="1"/>
    <n v="498"/>
    <n v="103.96586345381526"/>
    <x v="5"/>
    <x v="5"/>
    <n v="1277269200"/>
    <n v="1277355600"/>
    <x v="0"/>
    <x v="1"/>
    <x v="11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x v="1"/>
    <n v="1350709200"/>
    <n v="1351054800"/>
    <x v="0"/>
    <x v="1"/>
    <x v="3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x v="4"/>
    <n v="1554613200"/>
    <n v="1555563600"/>
    <x v="0"/>
    <x v="0"/>
    <x v="2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x v="1"/>
    <n v="1571029200"/>
    <n v="1571634000"/>
    <x v="0"/>
    <x v="0"/>
    <x v="4"/>
    <x v="4"/>
    <x v="4"/>
  </r>
  <r>
    <n v="96"/>
    <x v="96"/>
    <s v="Down-sized systematic policy"/>
    <n v="69700"/>
    <n v="151513"/>
    <n v="217.37876614060258"/>
    <x v="1"/>
    <n v="2331"/>
    <n v="64.999141999141997"/>
    <x v="1"/>
    <x v="1"/>
    <n v="1299736800"/>
    <n v="1300856400"/>
    <x v="0"/>
    <x v="0"/>
    <x v="3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x v="1"/>
    <n v="1435208400"/>
    <n v="1439874000"/>
    <x v="0"/>
    <x v="0"/>
    <x v="0"/>
    <x v="0"/>
    <x v="0"/>
  </r>
  <r>
    <n v="98"/>
    <x v="98"/>
    <s v="Seamless transitional portal"/>
    <n v="97800"/>
    <n v="32951"/>
    <n v="33.692229038854805"/>
    <x v="0"/>
    <n v="1220"/>
    <n v="27.009016393442622"/>
    <x v="2"/>
    <x v="2"/>
    <n v="1437973200"/>
    <n v="1438318800"/>
    <x v="0"/>
    <x v="0"/>
    <x v="11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x v="1"/>
    <n v="1416895200"/>
    <n v="1419400800"/>
    <x v="0"/>
    <x v="0"/>
    <x v="3"/>
    <x v="3"/>
    <x v="3"/>
  </r>
  <r>
    <n v="100"/>
    <x v="100"/>
    <s v="Upgradable fault-tolerant approach"/>
    <n v="100"/>
    <n v="1"/>
    <n v="1"/>
    <x v="0"/>
    <n v="1"/>
    <n v="1"/>
    <x v="1"/>
    <x v="1"/>
    <n v="1319000400"/>
    <n v="1320555600"/>
    <x v="0"/>
    <x v="0"/>
    <x v="3"/>
    <x v="3"/>
    <x v="3"/>
  </r>
  <r>
    <n v="101"/>
    <x v="101"/>
    <s v="Reduced heuristic moratorium"/>
    <n v="900"/>
    <n v="9193"/>
    <n v="1021.4444444444445"/>
    <x v="1"/>
    <n v="164"/>
    <n v="56.054878048780488"/>
    <x v="1"/>
    <x v="1"/>
    <n v="1424498400"/>
    <n v="1425103200"/>
    <x v="0"/>
    <x v="1"/>
    <x v="5"/>
    <x v="1"/>
    <x v="5"/>
  </r>
  <r>
    <n v="102"/>
    <x v="102"/>
    <s v="Front-line web-enabled model"/>
    <n v="3700"/>
    <n v="10422"/>
    <n v="281.67567567567568"/>
    <x v="1"/>
    <n v="336"/>
    <n v="31.017857142857142"/>
    <x v="1"/>
    <x v="1"/>
    <n v="1526274000"/>
    <n v="1526878800"/>
    <x v="0"/>
    <x v="1"/>
    <x v="8"/>
    <x v="2"/>
    <x v="8"/>
  </r>
  <r>
    <n v="103"/>
    <x v="103"/>
    <s v="Polarized incremental emulation"/>
    <n v="10000"/>
    <n v="2461"/>
    <n v="24.610000000000003"/>
    <x v="0"/>
    <n v="37"/>
    <n v="66.513513513513516"/>
    <x v="6"/>
    <x v="6"/>
    <n v="1287896400"/>
    <n v="1288674000"/>
    <x v="0"/>
    <x v="0"/>
    <x v="5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x v="1"/>
    <n v="1495515600"/>
    <n v="1495602000"/>
    <x v="0"/>
    <x v="0"/>
    <x v="7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x v="1"/>
    <n v="1364878800"/>
    <n v="1366434000"/>
    <x v="0"/>
    <x v="0"/>
    <x v="2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x v="1"/>
    <n v="1567918800"/>
    <n v="1568350800"/>
    <x v="0"/>
    <x v="0"/>
    <x v="3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x v="1"/>
    <n v="1524459600"/>
    <n v="1525928400"/>
    <x v="0"/>
    <x v="1"/>
    <x v="3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x v="1"/>
    <n v="1333688400"/>
    <n v="1336885200"/>
    <x v="0"/>
    <x v="0"/>
    <x v="4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x v="1"/>
    <n v="1389506400"/>
    <n v="1389679200"/>
    <x v="0"/>
    <x v="0"/>
    <x v="19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x v="1"/>
    <n v="1536642000"/>
    <n v="1538283600"/>
    <x v="0"/>
    <x v="0"/>
    <x v="0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x v="1"/>
    <n v="1348290000"/>
    <n v="1348808400"/>
    <x v="0"/>
    <x v="0"/>
    <x v="15"/>
    <x v="5"/>
    <x v="15"/>
  </r>
  <r>
    <n v="112"/>
    <x v="112"/>
    <s v="Re-engineered client-driven hub"/>
    <n v="4700"/>
    <n v="12635"/>
    <n v="268.82978723404256"/>
    <x v="1"/>
    <n v="361"/>
    <n v="35"/>
    <x v="2"/>
    <x v="2"/>
    <n v="1408856400"/>
    <n v="1410152400"/>
    <x v="0"/>
    <x v="0"/>
    <x v="2"/>
    <x v="2"/>
    <x v="2"/>
  </r>
  <r>
    <n v="113"/>
    <x v="113"/>
    <s v="User-friendly tertiary array"/>
    <n v="3300"/>
    <n v="12437"/>
    <n v="376.87878787878788"/>
    <x v="1"/>
    <n v="131"/>
    <n v="94.938931297709928"/>
    <x v="1"/>
    <x v="1"/>
    <n v="1505192400"/>
    <n v="1505797200"/>
    <x v="0"/>
    <x v="0"/>
    <x v="0"/>
    <x v="0"/>
    <x v="0"/>
  </r>
  <r>
    <n v="114"/>
    <x v="114"/>
    <s v="Robust heuristic encoding"/>
    <n v="1900"/>
    <n v="13816"/>
    <n v="727.15789473684208"/>
    <x v="1"/>
    <n v="126"/>
    <n v="109.65079365079364"/>
    <x v="1"/>
    <x v="1"/>
    <n v="1554786000"/>
    <n v="1554872400"/>
    <x v="0"/>
    <x v="1"/>
    <x v="8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x v="6"/>
    <n v="1510898400"/>
    <n v="1513922400"/>
    <x v="0"/>
    <x v="0"/>
    <x v="13"/>
    <x v="5"/>
    <x v="13"/>
  </r>
  <r>
    <n v="116"/>
    <x v="116"/>
    <s v="De-engineered motivating standardization"/>
    <n v="7200"/>
    <n v="6336"/>
    <n v="88"/>
    <x v="0"/>
    <n v="73"/>
    <n v="86.794520547945211"/>
    <x v="1"/>
    <x v="1"/>
    <n v="1442552400"/>
    <n v="1442638800"/>
    <x v="0"/>
    <x v="0"/>
    <x v="3"/>
    <x v="3"/>
    <x v="3"/>
  </r>
  <r>
    <n v="117"/>
    <x v="117"/>
    <s v="Business-focused 24hour groupware"/>
    <n v="4900"/>
    <n v="8523"/>
    <n v="173.9387755102041"/>
    <x v="1"/>
    <n v="275"/>
    <n v="30.992727272727272"/>
    <x v="1"/>
    <x v="1"/>
    <n v="1316667600"/>
    <n v="1317186000"/>
    <x v="0"/>
    <x v="0"/>
    <x v="19"/>
    <x v="4"/>
    <x v="19"/>
  </r>
  <r>
    <n v="118"/>
    <x v="118"/>
    <s v="Organic next generation protocol"/>
    <n v="5400"/>
    <n v="6351"/>
    <n v="117.61111111111111"/>
    <x v="1"/>
    <n v="67"/>
    <n v="94.791044776119406"/>
    <x v="1"/>
    <x v="1"/>
    <n v="1390716000"/>
    <n v="1391234400"/>
    <x v="0"/>
    <x v="0"/>
    <x v="14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x v="1"/>
    <n v="1402894800"/>
    <n v="1404363600"/>
    <x v="0"/>
    <x v="1"/>
    <x v="4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x v="1"/>
    <n v="1429246800"/>
    <n v="1429592400"/>
    <x v="0"/>
    <x v="1"/>
    <x v="20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x v="1"/>
    <n v="1412485200"/>
    <n v="1413608400"/>
    <x v="0"/>
    <x v="0"/>
    <x v="11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x v="1"/>
    <n v="1417068000"/>
    <n v="1419400800"/>
    <x v="0"/>
    <x v="0"/>
    <x v="13"/>
    <x v="5"/>
    <x v="13"/>
  </r>
  <r>
    <n v="123"/>
    <x v="123"/>
    <s v="Enhanced scalable concept"/>
    <n v="177700"/>
    <n v="33092"/>
    <n v="18.622397298818232"/>
    <x v="0"/>
    <n v="662"/>
    <n v="49.987915407854985"/>
    <x v="0"/>
    <x v="0"/>
    <n v="1448344800"/>
    <n v="1448604000"/>
    <x v="1"/>
    <x v="0"/>
    <x v="3"/>
    <x v="3"/>
    <x v="3"/>
  </r>
  <r>
    <n v="124"/>
    <x v="124"/>
    <s v="Polarized uniform software"/>
    <n v="2600"/>
    <n v="9562"/>
    <n v="367.76923076923077"/>
    <x v="1"/>
    <n v="94"/>
    <n v="101.72340425531915"/>
    <x v="6"/>
    <x v="6"/>
    <n v="1557723600"/>
    <n v="1562302800"/>
    <x v="0"/>
    <x v="0"/>
    <x v="14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x v="1"/>
    <n v="1537333200"/>
    <n v="1537678800"/>
    <x v="0"/>
    <x v="0"/>
    <x v="3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x v="1"/>
    <n v="1471150800"/>
    <n v="1473570000"/>
    <x v="0"/>
    <x v="1"/>
    <x v="3"/>
    <x v="3"/>
    <x v="3"/>
  </r>
  <r>
    <n v="127"/>
    <x v="127"/>
    <s v="Team-oriented 6thgeneration matrix"/>
    <n v="103200"/>
    <n v="53067"/>
    <n v="51.42151162790698"/>
    <x v="0"/>
    <n v="672"/>
    <n v="78.96875"/>
    <x v="0"/>
    <x v="0"/>
    <n v="1273640400"/>
    <n v="1273899600"/>
    <x v="0"/>
    <x v="0"/>
    <x v="3"/>
    <x v="3"/>
    <x v="3"/>
  </r>
  <r>
    <n v="128"/>
    <x v="128"/>
    <s v="Phased human-resource core"/>
    <n v="70600"/>
    <n v="42596"/>
    <n v="60.334277620396605"/>
    <x v="3"/>
    <n v="532"/>
    <n v="80.067669172932327"/>
    <x v="1"/>
    <x v="1"/>
    <n v="1282885200"/>
    <n v="1284008400"/>
    <x v="0"/>
    <x v="0"/>
    <x v="1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x v="2"/>
    <n v="1422943200"/>
    <n v="1425103200"/>
    <x v="0"/>
    <x v="0"/>
    <x v="0"/>
    <x v="0"/>
    <x v="0"/>
  </r>
  <r>
    <n v="130"/>
    <x v="130"/>
    <s v="Secured directional encryption"/>
    <n v="9600"/>
    <n v="14925"/>
    <n v="155.46875"/>
    <x v="1"/>
    <n v="533"/>
    <n v="28.001876172607879"/>
    <x v="3"/>
    <x v="3"/>
    <n v="1319605200"/>
    <n v="1320991200"/>
    <x v="0"/>
    <x v="0"/>
    <x v="6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x v="4"/>
    <n v="1385704800"/>
    <n v="1386828000"/>
    <x v="0"/>
    <x v="0"/>
    <x v="2"/>
    <x v="2"/>
    <x v="2"/>
  </r>
  <r>
    <n v="132"/>
    <x v="132"/>
    <s v="Virtual static core"/>
    <n v="3300"/>
    <n v="3834"/>
    <n v="116.18181818181819"/>
    <x v="1"/>
    <n v="89"/>
    <n v="43.078651685393261"/>
    <x v="1"/>
    <x v="1"/>
    <n v="1515736800"/>
    <n v="1517119200"/>
    <x v="0"/>
    <x v="1"/>
    <x v="3"/>
    <x v="3"/>
    <x v="3"/>
  </r>
  <r>
    <n v="133"/>
    <x v="133"/>
    <s v="Secured content-based product"/>
    <n v="4500"/>
    <n v="13985"/>
    <n v="310.77777777777777"/>
    <x v="1"/>
    <n v="159"/>
    <n v="87.95597484276729"/>
    <x v="1"/>
    <x v="1"/>
    <n v="1313125200"/>
    <n v="1315026000"/>
    <x v="0"/>
    <x v="0"/>
    <x v="21"/>
    <x v="1"/>
    <x v="21"/>
  </r>
  <r>
    <n v="134"/>
    <x v="134"/>
    <s v="Secured executive concept"/>
    <n v="99500"/>
    <n v="89288"/>
    <n v="89.73668341708543"/>
    <x v="0"/>
    <n v="940"/>
    <n v="94.987234042553197"/>
    <x v="5"/>
    <x v="5"/>
    <n v="1308459600"/>
    <n v="1312693200"/>
    <x v="0"/>
    <x v="1"/>
    <x v="4"/>
    <x v="4"/>
    <x v="4"/>
  </r>
  <r>
    <n v="135"/>
    <x v="135"/>
    <s v="Balanced zero-defect software"/>
    <n v="7700"/>
    <n v="5488"/>
    <n v="71.27272727272728"/>
    <x v="0"/>
    <n v="117"/>
    <n v="46.905982905982903"/>
    <x v="1"/>
    <x v="1"/>
    <n v="1362636000"/>
    <n v="1363064400"/>
    <x v="0"/>
    <x v="1"/>
    <x v="3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x v="1"/>
    <n v="1402117200"/>
    <n v="1403154000"/>
    <x v="0"/>
    <x v="1"/>
    <x v="6"/>
    <x v="4"/>
    <x v="6"/>
  </r>
  <r>
    <n v="137"/>
    <x v="137"/>
    <s v="Down-sized disintermediate support"/>
    <n v="1800"/>
    <n v="4712"/>
    <n v="261.77777777777777"/>
    <x v="1"/>
    <n v="50"/>
    <n v="94.24"/>
    <x v="1"/>
    <x v="1"/>
    <n v="1286341200"/>
    <n v="1286859600"/>
    <x v="0"/>
    <x v="0"/>
    <x v="9"/>
    <x v="5"/>
    <x v="9"/>
  </r>
  <r>
    <n v="138"/>
    <x v="138"/>
    <s v="Stand-alone mission-critical moratorium"/>
    <n v="9600"/>
    <n v="9216"/>
    <n v="96"/>
    <x v="0"/>
    <n v="115"/>
    <n v="80.139130434782615"/>
    <x v="1"/>
    <x v="1"/>
    <n v="1348808400"/>
    <n v="1349326800"/>
    <x v="0"/>
    <x v="0"/>
    <x v="20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x v="1"/>
    <n v="1429592400"/>
    <n v="1430974800"/>
    <x v="0"/>
    <x v="1"/>
    <x v="8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x v="1"/>
    <n v="1519538400"/>
    <n v="1519970400"/>
    <x v="0"/>
    <x v="0"/>
    <x v="4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x v="1"/>
    <n v="1434085200"/>
    <n v="1434603600"/>
    <x v="0"/>
    <x v="0"/>
    <x v="2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x v="1"/>
    <n v="1333688400"/>
    <n v="1337230800"/>
    <x v="0"/>
    <x v="0"/>
    <x v="2"/>
    <x v="2"/>
    <x v="2"/>
  </r>
  <r>
    <n v="143"/>
    <x v="143"/>
    <s v="Implemented discrete secured line"/>
    <n v="5400"/>
    <n v="7322"/>
    <n v="135.59259259259261"/>
    <x v="1"/>
    <n v="70"/>
    <n v="104.6"/>
    <x v="1"/>
    <x v="1"/>
    <n v="1277701200"/>
    <n v="1279429200"/>
    <x v="0"/>
    <x v="0"/>
    <x v="7"/>
    <x v="1"/>
    <x v="7"/>
  </r>
  <r>
    <n v="144"/>
    <x v="144"/>
    <s v="Multi-lateral actuating installation"/>
    <n v="9000"/>
    <n v="11619"/>
    <n v="129.1"/>
    <x v="1"/>
    <n v="135"/>
    <n v="86.066666666666663"/>
    <x v="1"/>
    <x v="1"/>
    <n v="1560747600"/>
    <n v="1561438800"/>
    <x v="0"/>
    <x v="0"/>
    <x v="3"/>
    <x v="3"/>
    <x v="3"/>
  </r>
  <r>
    <n v="145"/>
    <x v="145"/>
    <s v="Secured reciprocal array"/>
    <n v="25000"/>
    <n v="59128"/>
    <n v="236.512"/>
    <x v="1"/>
    <n v="768"/>
    <n v="76.989583333333329"/>
    <x v="5"/>
    <x v="5"/>
    <n v="1410066000"/>
    <n v="1410498000"/>
    <x v="0"/>
    <x v="0"/>
    <x v="8"/>
    <x v="2"/>
    <x v="8"/>
  </r>
  <r>
    <n v="146"/>
    <x v="146"/>
    <s v="Optional bandwidth-monitored middleware"/>
    <n v="8800"/>
    <n v="1518"/>
    <n v="17.25"/>
    <x v="3"/>
    <n v="51"/>
    <n v="29.764705882352942"/>
    <x v="1"/>
    <x v="1"/>
    <n v="1320732000"/>
    <n v="1322460000"/>
    <x v="0"/>
    <x v="0"/>
    <x v="3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x v="1"/>
    <n v="1465794000"/>
    <n v="1466312400"/>
    <x v="0"/>
    <x v="1"/>
    <x v="3"/>
    <x v="3"/>
    <x v="3"/>
  </r>
  <r>
    <n v="148"/>
    <x v="148"/>
    <s v="Upgradable hybrid capability"/>
    <n v="9300"/>
    <n v="11255"/>
    <n v="121.02150537634408"/>
    <x v="1"/>
    <n v="107"/>
    <n v="105.18691588785046"/>
    <x v="1"/>
    <x v="1"/>
    <n v="1500958800"/>
    <n v="1501736400"/>
    <x v="0"/>
    <x v="0"/>
    <x v="8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x v="1"/>
    <n v="1357020000"/>
    <n v="1361512800"/>
    <x v="0"/>
    <x v="0"/>
    <x v="7"/>
    <x v="1"/>
    <x v="7"/>
  </r>
  <r>
    <n v="150"/>
    <x v="150"/>
    <s v="Networked stable workforce"/>
    <n v="100"/>
    <n v="1"/>
    <n v="1"/>
    <x v="0"/>
    <n v="1"/>
    <n v="1"/>
    <x v="1"/>
    <x v="1"/>
    <n v="1544940000"/>
    <n v="1545026400"/>
    <x v="0"/>
    <x v="0"/>
    <x v="1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x v="1"/>
    <n v="1402290000"/>
    <n v="1406696400"/>
    <x v="0"/>
    <x v="0"/>
    <x v="5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x v="1"/>
    <n v="1487311200"/>
    <n v="1487916000"/>
    <x v="0"/>
    <x v="0"/>
    <x v="7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x v="1"/>
    <n v="1350622800"/>
    <n v="1351141200"/>
    <x v="0"/>
    <x v="0"/>
    <x v="3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x v="1"/>
    <n v="1463029200"/>
    <n v="1465016400"/>
    <x v="0"/>
    <x v="1"/>
    <x v="7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x v="1"/>
    <n v="1269493200"/>
    <n v="1270789200"/>
    <x v="0"/>
    <x v="0"/>
    <x v="3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x v="2"/>
    <n v="1570251600"/>
    <n v="1572325200"/>
    <x v="0"/>
    <x v="0"/>
    <x v="1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x v="2"/>
    <n v="1388383200"/>
    <n v="1389420000"/>
    <x v="0"/>
    <x v="0"/>
    <x v="14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x v="1"/>
    <n v="1449554400"/>
    <n v="1449640800"/>
    <x v="0"/>
    <x v="0"/>
    <x v="1"/>
    <x v="1"/>
    <x v="1"/>
  </r>
  <r>
    <n v="159"/>
    <x v="159"/>
    <s v="Robust explicit hardware"/>
    <n v="191200"/>
    <n v="191222"/>
    <n v="100.01150627615063"/>
    <x v="1"/>
    <n v="1821"/>
    <n v="105.00933552992861"/>
    <x v="1"/>
    <x v="1"/>
    <n v="1553662800"/>
    <n v="1555218000"/>
    <x v="0"/>
    <x v="1"/>
    <x v="3"/>
    <x v="3"/>
    <x v="3"/>
  </r>
  <r>
    <n v="160"/>
    <x v="160"/>
    <s v="Stand-alone actuating support"/>
    <n v="8000"/>
    <n v="12985"/>
    <n v="162.3125"/>
    <x v="1"/>
    <n v="164"/>
    <n v="79.176829268292678"/>
    <x v="1"/>
    <x v="1"/>
    <n v="1556341200"/>
    <n v="1557723600"/>
    <x v="0"/>
    <x v="0"/>
    <x v="8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x v="1"/>
    <n v="1442984400"/>
    <n v="1443502800"/>
    <x v="0"/>
    <x v="1"/>
    <x v="2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x v="5"/>
    <n v="1544248800"/>
    <n v="1546840800"/>
    <x v="0"/>
    <x v="0"/>
    <x v="1"/>
    <x v="1"/>
    <x v="1"/>
  </r>
  <r>
    <n v="163"/>
    <x v="163"/>
    <s v="Extended reciprocal circuit"/>
    <n v="3500"/>
    <n v="8864"/>
    <n v="253.25714285714284"/>
    <x v="1"/>
    <n v="246"/>
    <n v="36.032520325203251"/>
    <x v="1"/>
    <x v="1"/>
    <n v="1508475600"/>
    <n v="1512712800"/>
    <x v="0"/>
    <x v="1"/>
    <x v="14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x v="1"/>
    <n v="1507438800"/>
    <n v="1507525200"/>
    <x v="0"/>
    <x v="0"/>
    <x v="3"/>
    <x v="3"/>
    <x v="3"/>
  </r>
  <r>
    <n v="165"/>
    <x v="165"/>
    <s v="Synergized radical product"/>
    <n v="90400"/>
    <n v="110279"/>
    <n v="121.99004424778761"/>
    <x v="1"/>
    <n v="2506"/>
    <n v="44.005985634477256"/>
    <x v="1"/>
    <x v="1"/>
    <n v="1501563600"/>
    <n v="1504328400"/>
    <x v="0"/>
    <x v="0"/>
    <x v="2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x v="1"/>
    <n v="1292997600"/>
    <n v="1293343200"/>
    <x v="0"/>
    <x v="0"/>
    <x v="14"/>
    <x v="7"/>
    <x v="14"/>
  </r>
  <r>
    <n v="167"/>
    <x v="167"/>
    <s v="Robust content-based emulation"/>
    <n v="2600"/>
    <n v="10804"/>
    <n v="415.53846153846149"/>
    <x v="1"/>
    <n v="146"/>
    <n v="74"/>
    <x v="2"/>
    <x v="2"/>
    <n v="1370840400"/>
    <n v="1371704400"/>
    <x v="0"/>
    <x v="0"/>
    <x v="3"/>
    <x v="3"/>
    <x v="3"/>
  </r>
  <r>
    <n v="168"/>
    <x v="168"/>
    <s v="Ergonomic uniform open system"/>
    <n v="128100"/>
    <n v="40107"/>
    <n v="31.30913348946136"/>
    <x v="0"/>
    <n v="955"/>
    <n v="41.996858638743454"/>
    <x v="3"/>
    <x v="3"/>
    <n v="1550815200"/>
    <n v="1552798800"/>
    <x v="0"/>
    <x v="1"/>
    <x v="7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x v="1"/>
    <n v="1339909200"/>
    <n v="1342328400"/>
    <x v="0"/>
    <x v="1"/>
    <x v="12"/>
    <x v="4"/>
    <x v="12"/>
  </r>
  <r>
    <n v="170"/>
    <x v="170"/>
    <s v="Mandatory mobile product"/>
    <n v="188100"/>
    <n v="5528"/>
    <n v="2.93886230728336"/>
    <x v="0"/>
    <n v="67"/>
    <n v="82.507462686567166"/>
    <x v="1"/>
    <x v="1"/>
    <n v="1501736400"/>
    <n v="1502341200"/>
    <x v="0"/>
    <x v="0"/>
    <x v="7"/>
    <x v="1"/>
    <x v="7"/>
  </r>
  <r>
    <n v="171"/>
    <x v="171"/>
    <s v="Public-key 3rdgeneration budgetary management"/>
    <n v="4900"/>
    <n v="521"/>
    <n v="10.63265306122449"/>
    <x v="0"/>
    <n v="5"/>
    <n v="104.2"/>
    <x v="1"/>
    <x v="1"/>
    <n v="1395291600"/>
    <n v="1397192400"/>
    <x v="0"/>
    <x v="0"/>
    <x v="18"/>
    <x v="5"/>
    <x v="18"/>
  </r>
  <r>
    <n v="172"/>
    <x v="172"/>
    <s v="Centralized national firmware"/>
    <n v="800"/>
    <n v="663"/>
    <n v="82.875"/>
    <x v="0"/>
    <n v="26"/>
    <n v="25.5"/>
    <x v="1"/>
    <x v="1"/>
    <n v="1405746000"/>
    <n v="1407042000"/>
    <x v="0"/>
    <x v="1"/>
    <x v="4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x v="1"/>
    <n v="1368853200"/>
    <n v="1369371600"/>
    <x v="0"/>
    <x v="0"/>
    <x v="3"/>
    <x v="3"/>
    <x v="3"/>
  </r>
  <r>
    <n v="174"/>
    <x v="174"/>
    <s v="Pre-emptive scalable access"/>
    <n v="600"/>
    <n v="5368"/>
    <n v="894.66666666666674"/>
    <x v="1"/>
    <n v="48"/>
    <n v="111.83333333333333"/>
    <x v="1"/>
    <x v="1"/>
    <n v="1444021200"/>
    <n v="1444107600"/>
    <x v="0"/>
    <x v="1"/>
    <x v="8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x v="1"/>
    <n v="1472619600"/>
    <n v="1474261200"/>
    <x v="0"/>
    <x v="0"/>
    <x v="3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x v="1"/>
    <n v="1472878800"/>
    <n v="1473656400"/>
    <x v="0"/>
    <x v="0"/>
    <x v="3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x v="1"/>
    <n v="1289800800"/>
    <n v="1291960800"/>
    <x v="0"/>
    <x v="0"/>
    <x v="3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x v="1"/>
    <n v="1505970000"/>
    <n v="1506747600"/>
    <x v="0"/>
    <x v="0"/>
    <x v="0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x v="0"/>
    <n v="1363496400"/>
    <n v="1363582800"/>
    <x v="0"/>
    <x v="1"/>
    <x v="3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x v="2"/>
    <n v="1269234000"/>
    <n v="1269666000"/>
    <x v="0"/>
    <x v="0"/>
    <x v="8"/>
    <x v="2"/>
    <x v="8"/>
  </r>
  <r>
    <n v="181"/>
    <x v="181"/>
    <s v="Centralized global approach"/>
    <n v="8600"/>
    <n v="5315"/>
    <n v="61.802325581395344"/>
    <x v="0"/>
    <n v="136"/>
    <n v="39.080882352941174"/>
    <x v="1"/>
    <x v="1"/>
    <n v="1507093200"/>
    <n v="1508648400"/>
    <x v="0"/>
    <x v="0"/>
    <x v="2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x v="3"/>
    <n v="1560574800"/>
    <n v="1561957200"/>
    <x v="0"/>
    <x v="0"/>
    <x v="3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x v="0"/>
    <n v="1284008400"/>
    <n v="1285131600"/>
    <x v="0"/>
    <x v="0"/>
    <x v="1"/>
    <x v="1"/>
    <x v="1"/>
  </r>
  <r>
    <n v="184"/>
    <x v="184"/>
    <s v="Adaptive asynchronous emulation"/>
    <n v="3600"/>
    <n v="10550"/>
    <n v="293.05555555555554"/>
    <x v="1"/>
    <n v="340"/>
    <n v="31.029411764705884"/>
    <x v="1"/>
    <x v="1"/>
    <n v="1556859600"/>
    <n v="1556946000"/>
    <x v="0"/>
    <x v="0"/>
    <x v="3"/>
    <x v="3"/>
    <x v="3"/>
  </r>
  <r>
    <n v="185"/>
    <x v="185"/>
    <s v="Innovative actuating conglomeration"/>
    <n v="1000"/>
    <n v="718"/>
    <n v="71.8"/>
    <x v="0"/>
    <n v="19"/>
    <n v="37.789473684210527"/>
    <x v="1"/>
    <x v="1"/>
    <n v="1526187600"/>
    <n v="1527138000"/>
    <x v="0"/>
    <x v="0"/>
    <x v="19"/>
    <x v="4"/>
    <x v="19"/>
  </r>
  <r>
    <n v="186"/>
    <x v="186"/>
    <s v="Grass-roots foreground policy"/>
    <n v="88800"/>
    <n v="28358"/>
    <n v="31.934684684684683"/>
    <x v="0"/>
    <n v="886"/>
    <n v="32.006772009029348"/>
    <x v="1"/>
    <x v="1"/>
    <n v="1400821200"/>
    <n v="1402117200"/>
    <x v="0"/>
    <x v="0"/>
    <x v="3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x v="0"/>
    <n v="1361599200"/>
    <n v="1364014800"/>
    <x v="0"/>
    <x v="1"/>
    <x v="12"/>
    <x v="4"/>
    <x v="12"/>
  </r>
  <r>
    <n v="188"/>
    <x v="188"/>
    <s v="Networked didactic info-mediaries"/>
    <n v="8200"/>
    <n v="2625"/>
    <n v="32.012195121951223"/>
    <x v="0"/>
    <n v="35"/>
    <n v="75"/>
    <x v="6"/>
    <x v="6"/>
    <n v="1417500000"/>
    <n v="1417586400"/>
    <x v="0"/>
    <x v="0"/>
    <x v="3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x v="1"/>
    <n v="1457071200"/>
    <n v="1457071200"/>
    <x v="0"/>
    <x v="0"/>
    <x v="3"/>
    <x v="3"/>
    <x v="3"/>
  </r>
  <r>
    <n v="190"/>
    <x v="190"/>
    <s v="Up-sized dynamic throughput"/>
    <n v="3700"/>
    <n v="2538"/>
    <n v="68.594594594594597"/>
    <x v="0"/>
    <n v="24"/>
    <n v="105.75"/>
    <x v="1"/>
    <x v="1"/>
    <n v="1370322000"/>
    <n v="1370408400"/>
    <x v="0"/>
    <x v="1"/>
    <x v="3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x v="6"/>
    <n v="1552366800"/>
    <n v="1552626000"/>
    <x v="0"/>
    <x v="0"/>
    <x v="3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x v="1"/>
    <n v="1403845200"/>
    <n v="1404190800"/>
    <x v="0"/>
    <x v="0"/>
    <x v="1"/>
    <x v="1"/>
    <x v="1"/>
  </r>
  <r>
    <n v="193"/>
    <x v="193"/>
    <s v="Progressive discrete hub"/>
    <n v="6600"/>
    <n v="3012"/>
    <n v="45.636363636363633"/>
    <x v="0"/>
    <n v="65"/>
    <n v="46.338461538461537"/>
    <x v="1"/>
    <x v="1"/>
    <n v="1523163600"/>
    <n v="1523509200"/>
    <x v="1"/>
    <x v="0"/>
    <x v="7"/>
    <x v="1"/>
    <x v="7"/>
  </r>
  <r>
    <n v="194"/>
    <x v="194"/>
    <s v="Assimilated multi-tasking archive"/>
    <n v="7100"/>
    <n v="8716"/>
    <n v="122.7605633802817"/>
    <x v="1"/>
    <n v="126"/>
    <n v="69.174603174603178"/>
    <x v="1"/>
    <x v="1"/>
    <n v="1442206800"/>
    <n v="1443589200"/>
    <x v="0"/>
    <x v="0"/>
    <x v="16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x v="1"/>
    <n v="1532840400"/>
    <n v="1533445200"/>
    <x v="0"/>
    <x v="0"/>
    <x v="5"/>
    <x v="1"/>
    <x v="5"/>
  </r>
  <r>
    <n v="196"/>
    <x v="196"/>
    <s v="Organic bandwidth-monitored frame"/>
    <n v="8200"/>
    <n v="5178"/>
    <n v="63.146341463414636"/>
    <x v="0"/>
    <n v="100"/>
    <n v="51.78"/>
    <x v="3"/>
    <x v="3"/>
    <n v="1472878800"/>
    <n v="1474520400"/>
    <x v="0"/>
    <x v="0"/>
    <x v="8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x v="1"/>
    <n v="1498194000"/>
    <n v="1499403600"/>
    <x v="0"/>
    <x v="0"/>
    <x v="6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x v="1"/>
    <n v="1281070800"/>
    <n v="1283576400"/>
    <x v="0"/>
    <x v="0"/>
    <x v="5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x v="1"/>
    <n v="1436245200"/>
    <n v="1436590800"/>
    <x v="0"/>
    <x v="0"/>
    <x v="1"/>
    <x v="1"/>
    <x v="1"/>
  </r>
  <r>
    <n v="200"/>
    <x v="200"/>
    <s v="Reduced dedicated capability"/>
    <n v="100"/>
    <n v="2"/>
    <n v="2"/>
    <x v="0"/>
    <n v="1"/>
    <n v="2"/>
    <x v="0"/>
    <x v="0"/>
    <n v="1269493200"/>
    <n v="1270443600"/>
    <x v="0"/>
    <x v="0"/>
    <x v="3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x v="1"/>
    <n v="1406264400"/>
    <n v="1407819600"/>
    <x v="0"/>
    <x v="0"/>
    <x v="2"/>
    <x v="2"/>
    <x v="2"/>
  </r>
  <r>
    <n v="202"/>
    <x v="202"/>
    <s v="Upgradable scalable methodology"/>
    <n v="8300"/>
    <n v="6543"/>
    <n v="78.831325301204828"/>
    <x v="3"/>
    <n v="82"/>
    <n v="79.792682926829272"/>
    <x v="1"/>
    <x v="1"/>
    <n v="1317531600"/>
    <n v="1317877200"/>
    <x v="0"/>
    <x v="0"/>
    <x v="0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x v="2"/>
    <n v="1484632800"/>
    <n v="1484805600"/>
    <x v="0"/>
    <x v="0"/>
    <x v="3"/>
    <x v="3"/>
    <x v="3"/>
  </r>
  <r>
    <n v="204"/>
    <x v="204"/>
    <s v="Mandatory multimedia leverage"/>
    <n v="75000"/>
    <n v="2529"/>
    <n v="3.3719999999999999"/>
    <x v="0"/>
    <n v="40"/>
    <n v="63.225000000000001"/>
    <x v="1"/>
    <x v="1"/>
    <n v="1301806800"/>
    <n v="1302670800"/>
    <x v="0"/>
    <x v="0"/>
    <x v="17"/>
    <x v="1"/>
    <x v="17"/>
  </r>
  <r>
    <n v="205"/>
    <x v="205"/>
    <s v="Focused analyzing circuit"/>
    <n v="1300"/>
    <n v="5614"/>
    <n v="431.84615384615387"/>
    <x v="1"/>
    <n v="80"/>
    <n v="70.174999999999997"/>
    <x v="1"/>
    <x v="1"/>
    <n v="1539752400"/>
    <n v="1540789200"/>
    <x v="1"/>
    <x v="0"/>
    <x v="3"/>
    <x v="3"/>
    <x v="3"/>
  </r>
  <r>
    <n v="206"/>
    <x v="206"/>
    <s v="Fundamental grid-enabled strategy"/>
    <n v="9000"/>
    <n v="3496"/>
    <n v="38.844444444444441"/>
    <x v="3"/>
    <n v="57"/>
    <n v="61.333333333333336"/>
    <x v="1"/>
    <x v="1"/>
    <n v="1267250400"/>
    <n v="1268028000"/>
    <x v="0"/>
    <x v="0"/>
    <x v="13"/>
    <x v="5"/>
    <x v="13"/>
  </r>
  <r>
    <n v="207"/>
    <x v="207"/>
    <s v="Digitized 5thgeneration knowledgebase"/>
    <n v="1000"/>
    <n v="4257"/>
    <n v="425.7"/>
    <x v="1"/>
    <n v="43"/>
    <n v="99"/>
    <x v="1"/>
    <x v="1"/>
    <n v="1535432400"/>
    <n v="1537160400"/>
    <x v="0"/>
    <x v="1"/>
    <x v="1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x v="1"/>
    <n v="1510207200"/>
    <n v="1512280800"/>
    <x v="0"/>
    <x v="0"/>
    <x v="4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x v="2"/>
    <n v="1462510800"/>
    <n v="1463115600"/>
    <x v="0"/>
    <x v="0"/>
    <x v="4"/>
    <x v="4"/>
    <x v="4"/>
  </r>
  <r>
    <n v="210"/>
    <x v="210"/>
    <s v="Synergistic tertiary time-frame"/>
    <n v="9400"/>
    <n v="6338"/>
    <n v="67.425531914893625"/>
    <x v="0"/>
    <n v="226"/>
    <n v="28.044247787610619"/>
    <x v="3"/>
    <x v="3"/>
    <n v="1488520800"/>
    <n v="1490850000"/>
    <x v="0"/>
    <x v="0"/>
    <x v="22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x v="1"/>
    <n v="1377579600"/>
    <n v="1379653200"/>
    <x v="0"/>
    <x v="0"/>
    <x v="3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x v="1"/>
    <n v="1576389600"/>
    <n v="1580364000"/>
    <x v="0"/>
    <x v="0"/>
    <x v="3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x v="1"/>
    <n v="1289019600"/>
    <n v="1289714400"/>
    <x v="0"/>
    <x v="1"/>
    <x v="7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x v="1"/>
    <n v="1282194000"/>
    <n v="1282712400"/>
    <x v="0"/>
    <x v="0"/>
    <x v="1"/>
    <x v="1"/>
    <x v="1"/>
  </r>
  <r>
    <n v="215"/>
    <x v="215"/>
    <s v="Extended 24/7 implementation"/>
    <n v="156800"/>
    <n v="6024"/>
    <n v="3.841836734693878"/>
    <x v="0"/>
    <n v="143"/>
    <n v="42.125874125874127"/>
    <x v="1"/>
    <x v="1"/>
    <n v="1550037600"/>
    <n v="1550210400"/>
    <x v="0"/>
    <x v="0"/>
    <x v="3"/>
    <x v="3"/>
    <x v="3"/>
  </r>
  <r>
    <n v="216"/>
    <x v="216"/>
    <s v="Organic dynamic algorithm"/>
    <n v="121700"/>
    <n v="188721"/>
    <n v="155.07066557107643"/>
    <x v="1"/>
    <n v="1815"/>
    <n v="103.97851239669421"/>
    <x v="1"/>
    <x v="1"/>
    <n v="1321941600"/>
    <n v="1322114400"/>
    <x v="0"/>
    <x v="0"/>
    <x v="3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x v="1"/>
    <n v="1556427600"/>
    <n v="1557205200"/>
    <x v="0"/>
    <x v="0"/>
    <x v="22"/>
    <x v="4"/>
    <x v="22"/>
  </r>
  <r>
    <n v="218"/>
    <x v="218"/>
    <s v="Adaptive logistical initiative"/>
    <n v="5700"/>
    <n v="12309"/>
    <n v="215.94736842105263"/>
    <x v="1"/>
    <n v="397"/>
    <n v="31.005037783375315"/>
    <x v="4"/>
    <x v="4"/>
    <n v="1320991200"/>
    <n v="1323928800"/>
    <x v="0"/>
    <x v="1"/>
    <x v="12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x v="1"/>
    <n v="1345093200"/>
    <n v="1346130000"/>
    <x v="0"/>
    <x v="0"/>
    <x v="10"/>
    <x v="4"/>
    <x v="10"/>
  </r>
  <r>
    <n v="220"/>
    <x v="220"/>
    <s v="Focused composite approach"/>
    <n v="7900"/>
    <n v="667"/>
    <n v="8.4430379746835449"/>
    <x v="0"/>
    <n v="17"/>
    <n v="39.235294117647058"/>
    <x v="1"/>
    <x v="1"/>
    <n v="1309496400"/>
    <n v="1311051600"/>
    <x v="1"/>
    <x v="0"/>
    <x v="3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x v="1"/>
    <n v="1340254800"/>
    <n v="1340427600"/>
    <x v="1"/>
    <x v="0"/>
    <x v="0"/>
    <x v="0"/>
    <x v="0"/>
  </r>
  <r>
    <n v="222"/>
    <x v="222"/>
    <s v="Cross-group cohesive circuit"/>
    <n v="4800"/>
    <n v="6623"/>
    <n v="137.97916666666669"/>
    <x v="1"/>
    <n v="138"/>
    <n v="47.992753623188406"/>
    <x v="1"/>
    <x v="1"/>
    <n v="1412226000"/>
    <n v="1412312400"/>
    <x v="0"/>
    <x v="0"/>
    <x v="14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x v="1"/>
    <n v="1458104400"/>
    <n v="1459314000"/>
    <x v="0"/>
    <x v="0"/>
    <x v="3"/>
    <x v="3"/>
    <x v="3"/>
  </r>
  <r>
    <n v="224"/>
    <x v="224"/>
    <s v="Diverse analyzing definition"/>
    <n v="46300"/>
    <n v="186885"/>
    <n v="403.63930885529157"/>
    <x v="1"/>
    <n v="3594"/>
    <n v="51.999165275459099"/>
    <x v="1"/>
    <x v="1"/>
    <n v="1411534800"/>
    <n v="1415426400"/>
    <x v="0"/>
    <x v="0"/>
    <x v="22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x v="1"/>
    <n v="1399093200"/>
    <n v="1399093200"/>
    <x v="1"/>
    <x v="0"/>
    <x v="1"/>
    <x v="1"/>
    <x v="1"/>
  </r>
  <r>
    <n v="226"/>
    <x v="102"/>
    <s v="Progressive neutral middleware"/>
    <n v="3000"/>
    <n v="10999"/>
    <n v="366.63333333333333"/>
    <x v="1"/>
    <n v="112"/>
    <n v="98.205357142857139"/>
    <x v="1"/>
    <x v="1"/>
    <n v="1270702800"/>
    <n v="1273899600"/>
    <x v="0"/>
    <x v="0"/>
    <x v="14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x v="1"/>
    <n v="1431666000"/>
    <n v="1432184400"/>
    <x v="0"/>
    <x v="0"/>
    <x v="20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x v="1"/>
    <n v="1472619600"/>
    <n v="1474779600"/>
    <x v="0"/>
    <x v="0"/>
    <x v="10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x v="1"/>
    <n v="1496293200"/>
    <n v="1500440400"/>
    <x v="0"/>
    <x v="1"/>
    <x v="20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x v="1"/>
    <n v="1575612000"/>
    <n v="1575612000"/>
    <x v="0"/>
    <x v="0"/>
    <x v="11"/>
    <x v="6"/>
    <x v="11"/>
  </r>
  <r>
    <n v="231"/>
    <x v="230"/>
    <s v="Cross-platform uniform hardware"/>
    <n v="7200"/>
    <n v="5523"/>
    <n v="76.708333333333329"/>
    <x v="3"/>
    <n v="67"/>
    <n v="82.432835820895519"/>
    <x v="1"/>
    <x v="1"/>
    <n v="1369112400"/>
    <n v="1374123600"/>
    <x v="0"/>
    <x v="0"/>
    <x v="3"/>
    <x v="3"/>
    <x v="3"/>
  </r>
  <r>
    <n v="232"/>
    <x v="231"/>
    <s v="Progressive secondary portal"/>
    <n v="3400"/>
    <n v="5823"/>
    <n v="171.26470588235293"/>
    <x v="1"/>
    <n v="92"/>
    <n v="63.293478260869563"/>
    <x v="1"/>
    <x v="1"/>
    <n v="1469422800"/>
    <n v="1469509200"/>
    <x v="0"/>
    <x v="0"/>
    <x v="3"/>
    <x v="3"/>
    <x v="3"/>
  </r>
  <r>
    <n v="233"/>
    <x v="232"/>
    <s v="Multi-lateral national adapter"/>
    <n v="3800"/>
    <n v="6000"/>
    <n v="157.89473684210526"/>
    <x v="1"/>
    <n v="62"/>
    <n v="96.774193548387103"/>
    <x v="1"/>
    <x v="1"/>
    <n v="1307854800"/>
    <n v="1309237200"/>
    <x v="0"/>
    <x v="0"/>
    <x v="10"/>
    <x v="4"/>
    <x v="10"/>
  </r>
  <r>
    <n v="234"/>
    <x v="233"/>
    <s v="Enterprise-wide motivating matrices"/>
    <n v="7500"/>
    <n v="8181"/>
    <n v="109.08"/>
    <x v="1"/>
    <n v="149"/>
    <n v="54.906040268456373"/>
    <x v="6"/>
    <x v="6"/>
    <n v="1503378000"/>
    <n v="1503982800"/>
    <x v="0"/>
    <x v="1"/>
    <x v="11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x v="1"/>
    <n v="1486965600"/>
    <n v="1487397600"/>
    <x v="0"/>
    <x v="0"/>
    <x v="10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x v="2"/>
    <n v="1561438800"/>
    <n v="1562043600"/>
    <x v="0"/>
    <x v="1"/>
    <x v="1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x v="1"/>
    <n v="1398402000"/>
    <n v="1398574800"/>
    <x v="0"/>
    <x v="0"/>
    <x v="10"/>
    <x v="4"/>
    <x v="10"/>
  </r>
  <r>
    <n v="238"/>
    <x v="237"/>
    <s v="Distributed systemic adapter"/>
    <n v="2400"/>
    <n v="10138"/>
    <n v="422.41666666666669"/>
    <x v="1"/>
    <n v="97"/>
    <n v="104.51546391752578"/>
    <x v="3"/>
    <x v="3"/>
    <n v="1513231200"/>
    <n v="1515391200"/>
    <x v="0"/>
    <x v="1"/>
    <x v="3"/>
    <x v="3"/>
    <x v="3"/>
  </r>
  <r>
    <n v="239"/>
    <x v="238"/>
    <s v="Networked web-enabled instruction set"/>
    <n v="3200"/>
    <n v="3127"/>
    <n v="97.71875"/>
    <x v="0"/>
    <n v="41"/>
    <n v="76.268292682926827"/>
    <x v="1"/>
    <x v="1"/>
    <n v="1440824400"/>
    <n v="1441170000"/>
    <x v="0"/>
    <x v="0"/>
    <x v="8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x v="1"/>
    <n v="1281070800"/>
    <n v="1281157200"/>
    <x v="0"/>
    <x v="0"/>
    <x v="3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x v="2"/>
    <n v="1397365200"/>
    <n v="1398229200"/>
    <x v="0"/>
    <x v="1"/>
    <x v="9"/>
    <x v="5"/>
    <x v="9"/>
  </r>
  <r>
    <n v="242"/>
    <x v="241"/>
    <s v="Sharable scalable core"/>
    <n v="8400"/>
    <n v="10729"/>
    <n v="127.72619047619047"/>
    <x v="1"/>
    <n v="250"/>
    <n v="42.915999999999997"/>
    <x v="1"/>
    <x v="1"/>
    <n v="1494392400"/>
    <n v="1495256400"/>
    <x v="0"/>
    <x v="1"/>
    <x v="1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x v="1"/>
    <n v="1520143200"/>
    <n v="1520402400"/>
    <x v="0"/>
    <x v="0"/>
    <x v="3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x v="1"/>
    <n v="1405314000"/>
    <n v="1409806800"/>
    <x v="0"/>
    <x v="0"/>
    <x v="3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x v="1"/>
    <n v="1396846800"/>
    <n v="1396933200"/>
    <x v="0"/>
    <x v="0"/>
    <x v="3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x v="1"/>
    <n v="1375678800"/>
    <n v="1376024400"/>
    <x v="0"/>
    <x v="0"/>
    <x v="2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x v="1"/>
    <n v="1482386400"/>
    <n v="1483682400"/>
    <x v="0"/>
    <x v="1"/>
    <x v="13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x v="2"/>
    <n v="1420005600"/>
    <n v="1420437600"/>
    <x v="0"/>
    <x v="0"/>
    <x v="20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x v="1"/>
    <n v="1420178400"/>
    <n v="1420783200"/>
    <x v="0"/>
    <x v="0"/>
    <x v="18"/>
    <x v="5"/>
    <x v="18"/>
  </r>
  <r>
    <n v="250"/>
    <x v="249"/>
    <s v="Future-proofed directional synergy"/>
    <n v="100"/>
    <n v="3"/>
    <n v="3"/>
    <x v="0"/>
    <n v="1"/>
    <n v="3"/>
    <x v="1"/>
    <x v="1"/>
    <n v="1264399200"/>
    <n v="1267423200"/>
    <x v="0"/>
    <x v="0"/>
    <x v="1"/>
    <x v="1"/>
    <x v="1"/>
  </r>
  <r>
    <n v="251"/>
    <x v="250"/>
    <s v="Enhanced user-facing function"/>
    <n v="7100"/>
    <n v="3840"/>
    <n v="54.084507042253513"/>
    <x v="0"/>
    <n v="101"/>
    <n v="38.019801980198018"/>
    <x v="1"/>
    <x v="1"/>
    <n v="1355032800"/>
    <n v="1355205600"/>
    <x v="0"/>
    <x v="0"/>
    <x v="3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x v="1"/>
    <n v="1382677200"/>
    <n v="1383109200"/>
    <x v="0"/>
    <x v="0"/>
    <x v="3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x v="0"/>
    <n v="1302238800"/>
    <n v="1303275600"/>
    <x v="0"/>
    <x v="0"/>
    <x v="6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x v="1"/>
    <n v="1487656800"/>
    <n v="1487829600"/>
    <x v="0"/>
    <x v="0"/>
    <x v="9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x v="1"/>
    <n v="1297836000"/>
    <n v="1298268000"/>
    <x v="0"/>
    <x v="1"/>
    <x v="1"/>
    <x v="1"/>
    <x v="1"/>
  </r>
  <r>
    <n v="256"/>
    <x v="255"/>
    <s v="Optimized actuating toolset"/>
    <n v="4100"/>
    <n v="959"/>
    <n v="23.390243902439025"/>
    <x v="0"/>
    <n v="15"/>
    <n v="63.93333333333333"/>
    <x v="4"/>
    <x v="4"/>
    <n v="1453615200"/>
    <n v="1456812000"/>
    <x v="0"/>
    <x v="0"/>
    <x v="1"/>
    <x v="1"/>
    <x v="1"/>
  </r>
  <r>
    <n v="257"/>
    <x v="256"/>
    <s v="Decentralized exuding strategy"/>
    <n v="5700"/>
    <n v="8322"/>
    <n v="146"/>
    <x v="1"/>
    <n v="92"/>
    <n v="90.456521739130437"/>
    <x v="1"/>
    <x v="1"/>
    <n v="1362463200"/>
    <n v="1363669200"/>
    <x v="0"/>
    <x v="0"/>
    <x v="3"/>
    <x v="3"/>
    <x v="3"/>
  </r>
  <r>
    <n v="258"/>
    <x v="257"/>
    <s v="Assimilated coherent hardware"/>
    <n v="5000"/>
    <n v="13424"/>
    <n v="268.48"/>
    <x v="1"/>
    <n v="186"/>
    <n v="72.172043010752688"/>
    <x v="1"/>
    <x v="1"/>
    <n v="1481176800"/>
    <n v="1482904800"/>
    <x v="0"/>
    <x v="1"/>
    <x v="3"/>
    <x v="3"/>
    <x v="3"/>
  </r>
  <r>
    <n v="259"/>
    <x v="258"/>
    <s v="Multi-channeled responsive implementation"/>
    <n v="1800"/>
    <n v="10755"/>
    <n v="597.5"/>
    <x v="1"/>
    <n v="138"/>
    <n v="77.934782608695656"/>
    <x v="1"/>
    <x v="1"/>
    <n v="1354946400"/>
    <n v="1356588000"/>
    <x v="1"/>
    <x v="0"/>
    <x v="14"/>
    <x v="7"/>
    <x v="14"/>
  </r>
  <r>
    <n v="260"/>
    <x v="259"/>
    <s v="Centralized modular initiative"/>
    <n v="6300"/>
    <n v="9935"/>
    <n v="157.69841269841268"/>
    <x v="1"/>
    <n v="261"/>
    <n v="38.065134099616856"/>
    <x v="1"/>
    <x v="1"/>
    <n v="1348808400"/>
    <n v="1349845200"/>
    <x v="0"/>
    <x v="0"/>
    <x v="1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x v="1"/>
    <n v="1282712400"/>
    <n v="1283058000"/>
    <x v="0"/>
    <x v="1"/>
    <x v="1"/>
    <x v="1"/>
    <x v="1"/>
  </r>
  <r>
    <n v="262"/>
    <x v="261"/>
    <s v="Compatible multimedia hub"/>
    <n v="1700"/>
    <n v="5328"/>
    <n v="313.41176470588238"/>
    <x v="1"/>
    <n v="107"/>
    <n v="49.794392523364486"/>
    <x v="1"/>
    <x v="1"/>
    <n v="1301979600"/>
    <n v="1304226000"/>
    <x v="0"/>
    <x v="1"/>
    <x v="7"/>
    <x v="1"/>
    <x v="7"/>
  </r>
  <r>
    <n v="263"/>
    <x v="262"/>
    <s v="Organic eco-centric success"/>
    <n v="2900"/>
    <n v="10756"/>
    <n v="370.89655172413791"/>
    <x v="1"/>
    <n v="199"/>
    <n v="54.050251256281406"/>
    <x v="1"/>
    <x v="1"/>
    <n v="1263016800"/>
    <n v="1263016800"/>
    <x v="0"/>
    <x v="0"/>
    <x v="14"/>
    <x v="7"/>
    <x v="14"/>
  </r>
  <r>
    <n v="264"/>
    <x v="263"/>
    <s v="Virtual reciprocal policy"/>
    <n v="45600"/>
    <n v="165375"/>
    <n v="362.66447368421052"/>
    <x v="1"/>
    <n v="5512"/>
    <n v="30.002721335268504"/>
    <x v="1"/>
    <x v="1"/>
    <n v="1360648800"/>
    <n v="1362031200"/>
    <x v="0"/>
    <x v="0"/>
    <x v="3"/>
    <x v="3"/>
    <x v="3"/>
  </r>
  <r>
    <n v="265"/>
    <x v="264"/>
    <s v="Persevering interactive emulation"/>
    <n v="4900"/>
    <n v="6031"/>
    <n v="123.08163265306122"/>
    <x v="1"/>
    <n v="86"/>
    <n v="70.127906976744185"/>
    <x v="1"/>
    <x v="1"/>
    <n v="1451800800"/>
    <n v="1455602400"/>
    <x v="0"/>
    <x v="0"/>
    <x v="3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x v="6"/>
    <n v="1415340000"/>
    <n v="1418191200"/>
    <x v="0"/>
    <x v="1"/>
    <x v="17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x v="2"/>
    <n v="1351054800"/>
    <n v="1352440800"/>
    <x v="0"/>
    <x v="0"/>
    <x v="3"/>
    <x v="3"/>
    <x v="3"/>
  </r>
  <r>
    <n v="268"/>
    <x v="267"/>
    <s v="Networked optimal productivity"/>
    <n v="1500"/>
    <n v="2708"/>
    <n v="180.53333333333333"/>
    <x v="1"/>
    <n v="48"/>
    <n v="56.416666666666664"/>
    <x v="1"/>
    <x v="1"/>
    <n v="1349326800"/>
    <n v="1353304800"/>
    <x v="0"/>
    <x v="0"/>
    <x v="4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x v="1"/>
    <n v="1548914400"/>
    <n v="1550728800"/>
    <x v="0"/>
    <x v="0"/>
    <x v="19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x v="1"/>
    <n v="1291269600"/>
    <n v="1291442400"/>
    <x v="0"/>
    <x v="0"/>
    <x v="11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x v="1"/>
    <n v="1449468000"/>
    <n v="1452146400"/>
    <x v="0"/>
    <x v="0"/>
    <x v="14"/>
    <x v="7"/>
    <x v="14"/>
  </r>
  <r>
    <n v="272"/>
    <x v="271"/>
    <s v="Networked radical neural-net"/>
    <n v="51100"/>
    <n v="155349"/>
    <n v="304.0097847358121"/>
    <x v="1"/>
    <n v="1894"/>
    <n v="82.021647307286173"/>
    <x v="1"/>
    <x v="1"/>
    <n v="1562734800"/>
    <n v="1564894800"/>
    <x v="0"/>
    <x v="1"/>
    <x v="3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x v="0"/>
    <n v="1505624400"/>
    <n v="1505883600"/>
    <x v="0"/>
    <x v="0"/>
    <x v="3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x v="1"/>
    <n v="1509948000"/>
    <n v="1510380000"/>
    <x v="0"/>
    <x v="0"/>
    <x v="3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x v="1"/>
    <n v="1554526800"/>
    <n v="1555218000"/>
    <x v="0"/>
    <x v="0"/>
    <x v="18"/>
    <x v="5"/>
    <x v="18"/>
  </r>
  <r>
    <n v="276"/>
    <x v="275"/>
    <s v="Front-line foreground project"/>
    <n v="5500"/>
    <n v="5324"/>
    <n v="96.8"/>
    <x v="0"/>
    <n v="133"/>
    <n v="40.030075187969928"/>
    <x v="1"/>
    <x v="1"/>
    <n v="1334811600"/>
    <n v="1335243600"/>
    <x v="0"/>
    <x v="1"/>
    <x v="11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x v="1"/>
    <n v="1279515600"/>
    <n v="1279688400"/>
    <x v="0"/>
    <x v="0"/>
    <x v="3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x v="1"/>
    <n v="1353909600"/>
    <n v="1356069600"/>
    <x v="0"/>
    <x v="0"/>
    <x v="2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x v="1"/>
    <n v="1535950800"/>
    <n v="1536210000"/>
    <x v="0"/>
    <x v="0"/>
    <x v="3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x v="1"/>
    <n v="1511244000"/>
    <n v="1511762400"/>
    <x v="0"/>
    <x v="0"/>
    <x v="10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x v="1"/>
    <n v="1331445600"/>
    <n v="1333256400"/>
    <x v="0"/>
    <x v="1"/>
    <x v="3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x v="1"/>
    <n v="1480226400"/>
    <n v="1480744800"/>
    <x v="0"/>
    <x v="1"/>
    <x v="19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x v="3"/>
    <n v="1464584400"/>
    <n v="1465016400"/>
    <x v="0"/>
    <x v="0"/>
    <x v="1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x v="1"/>
    <n v="1335848400"/>
    <n v="1336280400"/>
    <x v="0"/>
    <x v="0"/>
    <x v="2"/>
    <x v="2"/>
    <x v="2"/>
  </r>
  <r>
    <n v="285"/>
    <x v="284"/>
    <s v="Front-line optimizing emulation"/>
    <n v="900"/>
    <n v="6357"/>
    <n v="706.33333333333337"/>
    <x v="1"/>
    <n v="254"/>
    <n v="25.027559055118111"/>
    <x v="1"/>
    <x v="1"/>
    <n v="1473483600"/>
    <n v="1476766800"/>
    <x v="0"/>
    <x v="0"/>
    <x v="3"/>
    <x v="3"/>
    <x v="3"/>
  </r>
  <r>
    <n v="286"/>
    <x v="285"/>
    <s v="Devolved uniform complexity"/>
    <n v="112100"/>
    <n v="19557"/>
    <n v="17.446030330062445"/>
    <x v="3"/>
    <n v="184"/>
    <n v="106.28804347826087"/>
    <x v="1"/>
    <x v="1"/>
    <n v="1479880800"/>
    <n v="1480485600"/>
    <x v="0"/>
    <x v="0"/>
    <x v="3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x v="1"/>
    <n v="1430197200"/>
    <n v="1430197200"/>
    <x v="0"/>
    <x v="0"/>
    <x v="5"/>
    <x v="1"/>
    <x v="5"/>
  </r>
  <r>
    <n v="288"/>
    <x v="287"/>
    <s v="Secured global success"/>
    <n v="5600"/>
    <n v="5476"/>
    <n v="97.785714285714292"/>
    <x v="0"/>
    <n v="137"/>
    <n v="39.970802919708028"/>
    <x v="3"/>
    <x v="3"/>
    <n v="1331701200"/>
    <n v="1331787600"/>
    <x v="0"/>
    <x v="1"/>
    <x v="16"/>
    <x v="1"/>
    <x v="16"/>
  </r>
  <r>
    <n v="289"/>
    <x v="288"/>
    <s v="Grass-roots mission-critical capability"/>
    <n v="800"/>
    <n v="13474"/>
    <n v="1684.25"/>
    <x v="1"/>
    <n v="337"/>
    <n v="39.982195845697326"/>
    <x v="0"/>
    <x v="0"/>
    <n v="1438578000"/>
    <n v="1438837200"/>
    <x v="0"/>
    <x v="0"/>
    <x v="3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x v="1"/>
    <n v="1368162000"/>
    <n v="1370926800"/>
    <x v="0"/>
    <x v="1"/>
    <x v="4"/>
    <x v="4"/>
    <x v="4"/>
  </r>
  <r>
    <n v="291"/>
    <x v="290"/>
    <s v="Self-enabling uniform complexity"/>
    <n v="1800"/>
    <n v="8219"/>
    <n v="456.61111111111109"/>
    <x v="1"/>
    <n v="107"/>
    <n v="76.813084112149539"/>
    <x v="1"/>
    <x v="1"/>
    <n v="1318654800"/>
    <n v="1319000400"/>
    <x v="1"/>
    <x v="0"/>
    <x v="2"/>
    <x v="2"/>
    <x v="2"/>
  </r>
  <r>
    <n v="292"/>
    <x v="291"/>
    <s v="Versatile cohesive encoding"/>
    <n v="7300"/>
    <n v="717"/>
    <n v="9.8219178082191778"/>
    <x v="0"/>
    <n v="10"/>
    <n v="71.7"/>
    <x v="1"/>
    <x v="1"/>
    <n v="1331874000"/>
    <n v="1333429200"/>
    <x v="0"/>
    <x v="0"/>
    <x v="0"/>
    <x v="0"/>
    <x v="0"/>
  </r>
  <r>
    <n v="293"/>
    <x v="292"/>
    <s v="Organized executive solution"/>
    <n v="6500"/>
    <n v="1065"/>
    <n v="16.384615384615383"/>
    <x v="3"/>
    <n v="32"/>
    <n v="33.28125"/>
    <x v="6"/>
    <x v="6"/>
    <n v="1286254800"/>
    <n v="1287032400"/>
    <x v="0"/>
    <x v="0"/>
    <x v="3"/>
    <x v="3"/>
    <x v="3"/>
  </r>
  <r>
    <n v="294"/>
    <x v="293"/>
    <s v="Automated local emulation"/>
    <n v="600"/>
    <n v="8038"/>
    <n v="1339.6666666666667"/>
    <x v="1"/>
    <n v="183"/>
    <n v="43.923497267759565"/>
    <x v="1"/>
    <x v="1"/>
    <n v="1540530000"/>
    <n v="1541570400"/>
    <x v="0"/>
    <x v="0"/>
    <x v="3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x v="5"/>
    <n v="1381813200"/>
    <n v="1383976800"/>
    <x v="0"/>
    <x v="0"/>
    <x v="3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x v="2"/>
    <n v="1548655200"/>
    <n v="1550556000"/>
    <x v="0"/>
    <x v="0"/>
    <x v="3"/>
    <x v="3"/>
    <x v="3"/>
  </r>
  <r>
    <n v="297"/>
    <x v="296"/>
    <s v="Organized client-driven capacity"/>
    <n v="7200"/>
    <n v="6785"/>
    <n v="94.236111111111114"/>
    <x v="0"/>
    <n v="104"/>
    <n v="65.240384615384613"/>
    <x v="2"/>
    <x v="2"/>
    <n v="1389679200"/>
    <n v="1390456800"/>
    <x v="0"/>
    <x v="1"/>
    <x v="3"/>
    <x v="3"/>
    <x v="3"/>
  </r>
  <r>
    <n v="298"/>
    <x v="297"/>
    <s v="Adaptive intangible database"/>
    <n v="3500"/>
    <n v="5037"/>
    <n v="143.91428571428571"/>
    <x v="1"/>
    <n v="72"/>
    <n v="69.958333333333329"/>
    <x v="1"/>
    <x v="1"/>
    <n v="1456466400"/>
    <n v="1458018000"/>
    <x v="0"/>
    <x v="1"/>
    <x v="1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x v="1"/>
    <n v="1456984800"/>
    <n v="1461819600"/>
    <x v="0"/>
    <x v="0"/>
    <x v="0"/>
    <x v="0"/>
    <x v="0"/>
  </r>
  <r>
    <n v="300"/>
    <x v="299"/>
    <s v="Focused executive core"/>
    <n v="100"/>
    <n v="5"/>
    <n v="5"/>
    <x v="0"/>
    <n v="1"/>
    <n v="5"/>
    <x v="3"/>
    <x v="3"/>
    <n v="1504069200"/>
    <n v="1504155600"/>
    <x v="0"/>
    <x v="1"/>
    <x v="9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x v="1"/>
    <n v="1424930400"/>
    <n v="1426395600"/>
    <x v="0"/>
    <x v="0"/>
    <x v="4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x v="1"/>
    <n v="1535864400"/>
    <n v="1537074000"/>
    <x v="0"/>
    <x v="0"/>
    <x v="3"/>
    <x v="3"/>
    <x v="3"/>
  </r>
  <r>
    <n v="303"/>
    <x v="302"/>
    <s v="Networked optimal architecture"/>
    <n v="3400"/>
    <n v="2809"/>
    <n v="82.617647058823536"/>
    <x v="0"/>
    <n v="32"/>
    <n v="87.78125"/>
    <x v="1"/>
    <x v="1"/>
    <n v="1452146400"/>
    <n v="1452578400"/>
    <x v="0"/>
    <x v="0"/>
    <x v="7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x v="1"/>
    <n v="1470546000"/>
    <n v="1474088400"/>
    <x v="0"/>
    <x v="0"/>
    <x v="4"/>
    <x v="4"/>
    <x v="4"/>
  </r>
  <r>
    <n v="305"/>
    <x v="304"/>
    <s v="Grass-roots actuating policy"/>
    <n v="2800"/>
    <n v="8014"/>
    <n v="286.21428571428572"/>
    <x v="1"/>
    <n v="85"/>
    <n v="94.28235294117647"/>
    <x v="1"/>
    <x v="1"/>
    <n v="1458363600"/>
    <n v="1461906000"/>
    <x v="0"/>
    <x v="0"/>
    <x v="3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x v="1"/>
    <n v="1500008400"/>
    <n v="1500267600"/>
    <x v="0"/>
    <x v="1"/>
    <x v="3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x v="3"/>
    <n v="1338958800"/>
    <n v="1340686800"/>
    <x v="0"/>
    <x v="1"/>
    <x v="13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x v="1"/>
    <n v="1303102800"/>
    <n v="1303189200"/>
    <x v="0"/>
    <x v="0"/>
    <x v="3"/>
    <x v="3"/>
    <x v="3"/>
  </r>
  <r>
    <n v="309"/>
    <x v="308"/>
    <s v="User-centric 6thgeneration attitude"/>
    <n v="4100"/>
    <n v="3087"/>
    <n v="75.292682926829272"/>
    <x v="3"/>
    <n v="75"/>
    <n v="41.16"/>
    <x v="1"/>
    <x v="1"/>
    <n v="1316581200"/>
    <n v="1318309200"/>
    <x v="0"/>
    <x v="1"/>
    <x v="7"/>
    <x v="1"/>
    <x v="7"/>
  </r>
  <r>
    <n v="310"/>
    <x v="309"/>
    <s v="Switchable zero tolerance website"/>
    <n v="7800"/>
    <n v="1586"/>
    <n v="20.333333333333332"/>
    <x v="0"/>
    <n v="16"/>
    <n v="99.125"/>
    <x v="1"/>
    <x v="1"/>
    <n v="1270789200"/>
    <n v="1272171600"/>
    <x v="0"/>
    <x v="0"/>
    <x v="11"/>
    <x v="6"/>
    <x v="11"/>
  </r>
  <r>
    <n v="311"/>
    <x v="310"/>
    <s v="Focused real-time help-desk"/>
    <n v="6300"/>
    <n v="12812"/>
    <n v="203.36507936507937"/>
    <x v="1"/>
    <n v="121"/>
    <n v="105.88429752066116"/>
    <x v="1"/>
    <x v="1"/>
    <n v="1297836000"/>
    <n v="1298872800"/>
    <x v="0"/>
    <x v="0"/>
    <x v="3"/>
    <x v="3"/>
    <x v="3"/>
  </r>
  <r>
    <n v="312"/>
    <x v="311"/>
    <s v="Robust impactful approach"/>
    <n v="59100"/>
    <n v="183345"/>
    <n v="310.2284263959391"/>
    <x v="1"/>
    <n v="3742"/>
    <n v="48.996525921966864"/>
    <x v="1"/>
    <x v="1"/>
    <n v="1382677200"/>
    <n v="1383282000"/>
    <x v="0"/>
    <x v="0"/>
    <x v="3"/>
    <x v="3"/>
    <x v="3"/>
  </r>
  <r>
    <n v="313"/>
    <x v="312"/>
    <s v="Secured maximized policy"/>
    <n v="2200"/>
    <n v="8697"/>
    <n v="395.31818181818181"/>
    <x v="1"/>
    <n v="223"/>
    <n v="39"/>
    <x v="1"/>
    <x v="1"/>
    <n v="1330322400"/>
    <n v="1330495200"/>
    <x v="0"/>
    <x v="0"/>
    <x v="1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x v="1"/>
    <n v="1552366800"/>
    <n v="1552798800"/>
    <x v="0"/>
    <x v="1"/>
    <x v="4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x v="1"/>
    <n v="1400907600"/>
    <n v="1403413200"/>
    <x v="0"/>
    <x v="0"/>
    <x v="3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x v="6"/>
    <n v="1574143200"/>
    <n v="1574229600"/>
    <x v="0"/>
    <x v="1"/>
    <x v="0"/>
    <x v="0"/>
    <x v="0"/>
  </r>
  <r>
    <n v="317"/>
    <x v="316"/>
    <s v="Cross-group coherent hierarchy"/>
    <n v="6600"/>
    <n v="1269"/>
    <n v="19.227272727272727"/>
    <x v="0"/>
    <n v="30"/>
    <n v="42.3"/>
    <x v="1"/>
    <x v="1"/>
    <n v="1494738000"/>
    <n v="1495861200"/>
    <x v="0"/>
    <x v="0"/>
    <x v="3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x v="1"/>
    <n v="1392357600"/>
    <n v="1392530400"/>
    <x v="0"/>
    <x v="0"/>
    <x v="1"/>
    <x v="1"/>
    <x v="1"/>
  </r>
  <r>
    <n v="319"/>
    <x v="318"/>
    <s v="Advanced empowering matrix"/>
    <n v="8400"/>
    <n v="3251"/>
    <n v="38.702380952380956"/>
    <x v="3"/>
    <n v="64"/>
    <n v="50.796875"/>
    <x v="1"/>
    <x v="1"/>
    <n v="1281589200"/>
    <n v="1283662800"/>
    <x v="0"/>
    <x v="0"/>
    <x v="2"/>
    <x v="2"/>
    <x v="2"/>
  </r>
  <r>
    <n v="320"/>
    <x v="319"/>
    <s v="Phased holistic implementation"/>
    <n v="84400"/>
    <n v="8092"/>
    <n v="9.5876777251184837"/>
    <x v="0"/>
    <n v="80"/>
    <n v="101.15"/>
    <x v="1"/>
    <x v="1"/>
    <n v="1305003600"/>
    <n v="1305781200"/>
    <x v="0"/>
    <x v="0"/>
    <x v="13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x v="1"/>
    <n v="1301634000"/>
    <n v="1302325200"/>
    <x v="0"/>
    <x v="0"/>
    <x v="12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x v="1"/>
    <n v="1290664800"/>
    <n v="1291788000"/>
    <x v="0"/>
    <x v="0"/>
    <x v="3"/>
    <x v="3"/>
    <x v="3"/>
  </r>
  <r>
    <n v="323"/>
    <x v="322"/>
    <s v="Integrated zero-defect help-desk"/>
    <n v="8900"/>
    <n v="2148"/>
    <n v="24.134831460674157"/>
    <x v="0"/>
    <n v="26"/>
    <n v="82.615384615384613"/>
    <x v="4"/>
    <x v="4"/>
    <n v="1395896400"/>
    <n v="1396069200"/>
    <x v="0"/>
    <x v="0"/>
    <x v="4"/>
    <x v="4"/>
    <x v="4"/>
  </r>
  <r>
    <n v="324"/>
    <x v="323"/>
    <s v="Inverse analyzing matrices"/>
    <n v="7100"/>
    <n v="11648"/>
    <n v="164.05633802816902"/>
    <x v="1"/>
    <n v="307"/>
    <n v="37.941368078175898"/>
    <x v="1"/>
    <x v="1"/>
    <n v="1434862800"/>
    <n v="1435899600"/>
    <x v="0"/>
    <x v="1"/>
    <x v="3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x v="1"/>
    <n v="1529125200"/>
    <n v="1531112400"/>
    <x v="0"/>
    <x v="1"/>
    <x v="3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x v="1"/>
    <n v="1451109600"/>
    <n v="1451628000"/>
    <x v="0"/>
    <x v="0"/>
    <x v="10"/>
    <x v="4"/>
    <x v="10"/>
  </r>
  <r>
    <n v="327"/>
    <x v="326"/>
    <s v="Digitized 3rdgeneration encoding"/>
    <n v="2600"/>
    <n v="1002"/>
    <n v="38.53846153846154"/>
    <x v="0"/>
    <n v="33"/>
    <n v="30.363636363636363"/>
    <x v="1"/>
    <x v="1"/>
    <n v="1566968400"/>
    <n v="1567314000"/>
    <x v="0"/>
    <x v="1"/>
    <x v="3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x v="1"/>
    <n v="1543557600"/>
    <n v="1544508000"/>
    <x v="0"/>
    <x v="0"/>
    <x v="1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x v="1"/>
    <n v="1481522400"/>
    <n v="1482472800"/>
    <x v="0"/>
    <x v="0"/>
    <x v="11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x v="4"/>
    <n v="1512712800"/>
    <n v="1512799200"/>
    <x v="0"/>
    <x v="0"/>
    <x v="4"/>
    <x v="4"/>
    <x v="4"/>
  </r>
  <r>
    <n v="331"/>
    <x v="330"/>
    <s v="Intuitive static portal"/>
    <n v="3300"/>
    <n v="14643"/>
    <n v="443.72727272727275"/>
    <x v="1"/>
    <n v="190"/>
    <n v="77.068421052631578"/>
    <x v="1"/>
    <x v="1"/>
    <n v="1324274400"/>
    <n v="1324360800"/>
    <x v="0"/>
    <x v="0"/>
    <x v="0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x v="1"/>
    <n v="1364446800"/>
    <n v="1364533200"/>
    <x v="0"/>
    <x v="0"/>
    <x v="8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x v="1"/>
    <n v="1542693600"/>
    <n v="1545112800"/>
    <x v="0"/>
    <x v="0"/>
    <x v="3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x v="1"/>
    <n v="1515564000"/>
    <n v="1516168800"/>
    <x v="0"/>
    <x v="0"/>
    <x v="1"/>
    <x v="1"/>
    <x v="1"/>
  </r>
  <r>
    <n v="335"/>
    <x v="334"/>
    <s v="Operative uniform hub"/>
    <n v="173800"/>
    <n v="198628"/>
    <n v="114.28538550057536"/>
    <x v="1"/>
    <n v="2283"/>
    <n v="87.003066141042481"/>
    <x v="1"/>
    <x v="1"/>
    <n v="1573797600"/>
    <n v="1574920800"/>
    <x v="0"/>
    <x v="0"/>
    <x v="1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x v="1"/>
    <n v="1292392800"/>
    <n v="1292479200"/>
    <x v="0"/>
    <x v="1"/>
    <x v="1"/>
    <x v="1"/>
    <x v="1"/>
  </r>
  <r>
    <n v="337"/>
    <x v="336"/>
    <s v="Innovative didactic analyzer"/>
    <n v="94500"/>
    <n v="116064"/>
    <n v="122.81904761904762"/>
    <x v="1"/>
    <n v="1095"/>
    <n v="105.9945205479452"/>
    <x v="1"/>
    <x v="1"/>
    <n v="1573452000"/>
    <n v="1573538400"/>
    <x v="0"/>
    <x v="0"/>
    <x v="3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x v="1"/>
    <n v="1317790800"/>
    <n v="1320382800"/>
    <x v="0"/>
    <x v="0"/>
    <x v="3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x v="0"/>
    <n v="1501650000"/>
    <n v="1502859600"/>
    <x v="0"/>
    <x v="0"/>
    <x v="3"/>
    <x v="3"/>
    <x v="3"/>
  </r>
  <r>
    <n v="340"/>
    <x v="339"/>
    <s v="Switchable didactic matrices"/>
    <n v="37100"/>
    <n v="34964"/>
    <n v="94.242587601078171"/>
    <x v="0"/>
    <n v="393"/>
    <n v="88.966921119592882"/>
    <x v="1"/>
    <x v="1"/>
    <n v="1323669600"/>
    <n v="1323756000"/>
    <x v="0"/>
    <x v="0"/>
    <x v="14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x v="1"/>
    <n v="1440738000"/>
    <n v="1441342800"/>
    <x v="0"/>
    <x v="0"/>
    <x v="7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x v="1"/>
    <n v="1374296400"/>
    <n v="1375333200"/>
    <x v="0"/>
    <x v="0"/>
    <x v="3"/>
    <x v="3"/>
    <x v="3"/>
  </r>
  <r>
    <n v="343"/>
    <x v="342"/>
    <s v="Optional zero-defect task-force"/>
    <n v="9000"/>
    <n v="4853"/>
    <n v="53.922222222222224"/>
    <x v="0"/>
    <n v="147"/>
    <n v="33.013605442176868"/>
    <x v="1"/>
    <x v="1"/>
    <n v="1384840800"/>
    <n v="1389420000"/>
    <x v="0"/>
    <x v="0"/>
    <x v="3"/>
    <x v="3"/>
    <x v="3"/>
  </r>
  <r>
    <n v="344"/>
    <x v="343"/>
    <s v="Devolved exuding emulation"/>
    <n v="197600"/>
    <n v="82959"/>
    <n v="41.983299595141702"/>
    <x v="0"/>
    <n v="830"/>
    <n v="99.950602409638549"/>
    <x v="1"/>
    <x v="1"/>
    <n v="1516600800"/>
    <n v="1520056800"/>
    <x v="0"/>
    <x v="0"/>
    <x v="11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x v="4"/>
    <n v="1436418000"/>
    <n v="1436504400"/>
    <x v="0"/>
    <x v="0"/>
    <x v="6"/>
    <x v="4"/>
    <x v="6"/>
  </r>
  <r>
    <n v="346"/>
    <x v="345"/>
    <s v="Virtual attitude-oriented migration"/>
    <n v="8000"/>
    <n v="2758"/>
    <n v="34.475000000000001"/>
    <x v="0"/>
    <n v="25"/>
    <n v="110.32"/>
    <x v="1"/>
    <x v="1"/>
    <n v="1503550800"/>
    <n v="1508302800"/>
    <x v="0"/>
    <x v="1"/>
    <x v="7"/>
    <x v="1"/>
    <x v="7"/>
  </r>
  <r>
    <n v="347"/>
    <x v="346"/>
    <s v="Open-source full-range portal"/>
    <n v="900"/>
    <n v="12607"/>
    <n v="1400.7777777777778"/>
    <x v="1"/>
    <n v="191"/>
    <n v="66.005235602094245"/>
    <x v="1"/>
    <x v="1"/>
    <n v="1423634400"/>
    <n v="1425708000"/>
    <x v="0"/>
    <x v="0"/>
    <x v="2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x v="1"/>
    <n v="1487224800"/>
    <n v="1488348000"/>
    <x v="0"/>
    <x v="0"/>
    <x v="0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x v="1"/>
    <n v="1500008400"/>
    <n v="1502600400"/>
    <x v="0"/>
    <x v="0"/>
    <x v="3"/>
    <x v="3"/>
    <x v="3"/>
  </r>
  <r>
    <n v="350"/>
    <x v="349"/>
    <s v="Pre-emptive neutral capacity"/>
    <n v="100"/>
    <n v="5"/>
    <n v="5"/>
    <x v="0"/>
    <n v="1"/>
    <n v="5"/>
    <x v="1"/>
    <x v="1"/>
    <n v="1432098000"/>
    <n v="1433653200"/>
    <x v="0"/>
    <x v="1"/>
    <x v="17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x v="1"/>
    <n v="1440392400"/>
    <n v="1441602000"/>
    <x v="0"/>
    <x v="0"/>
    <x v="1"/>
    <x v="1"/>
    <x v="1"/>
  </r>
  <r>
    <n v="352"/>
    <x v="351"/>
    <s v="Expanded hybrid hardware"/>
    <n v="2800"/>
    <n v="977"/>
    <n v="34.892857142857139"/>
    <x v="0"/>
    <n v="33"/>
    <n v="29.606060606060606"/>
    <x v="0"/>
    <x v="0"/>
    <n v="1446876000"/>
    <n v="1447567200"/>
    <x v="0"/>
    <x v="0"/>
    <x v="3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x v="1"/>
    <n v="1562302800"/>
    <n v="1562389200"/>
    <x v="0"/>
    <x v="0"/>
    <x v="3"/>
    <x v="3"/>
    <x v="3"/>
  </r>
  <r>
    <n v="354"/>
    <x v="353"/>
    <s v="Profit-focused transitional capability"/>
    <n v="6100"/>
    <n v="7548"/>
    <n v="123.73770491803278"/>
    <x v="1"/>
    <n v="80"/>
    <n v="94.35"/>
    <x v="3"/>
    <x v="3"/>
    <n v="1378184400"/>
    <n v="1378789200"/>
    <x v="0"/>
    <x v="0"/>
    <x v="4"/>
    <x v="4"/>
    <x v="4"/>
  </r>
  <r>
    <n v="355"/>
    <x v="354"/>
    <s v="Front-line scalable definition"/>
    <n v="3800"/>
    <n v="2241"/>
    <n v="58.973684210526315"/>
    <x v="2"/>
    <n v="86"/>
    <n v="26.058139534883722"/>
    <x v="1"/>
    <x v="1"/>
    <n v="1485064800"/>
    <n v="1488520800"/>
    <x v="0"/>
    <x v="0"/>
    <x v="8"/>
    <x v="2"/>
    <x v="8"/>
  </r>
  <r>
    <n v="356"/>
    <x v="355"/>
    <s v="Open-source systematic protocol"/>
    <n v="9300"/>
    <n v="3431"/>
    <n v="36.892473118279568"/>
    <x v="0"/>
    <n v="40"/>
    <n v="85.775000000000006"/>
    <x v="6"/>
    <x v="6"/>
    <n v="1326520800"/>
    <n v="1327298400"/>
    <x v="0"/>
    <x v="0"/>
    <x v="3"/>
    <x v="3"/>
    <x v="3"/>
  </r>
  <r>
    <n v="357"/>
    <x v="356"/>
    <s v="Implemented tangible algorithm"/>
    <n v="2300"/>
    <n v="4253"/>
    <n v="184.91304347826087"/>
    <x v="1"/>
    <n v="41"/>
    <n v="103.73170731707317"/>
    <x v="1"/>
    <x v="1"/>
    <n v="1441256400"/>
    <n v="1443416400"/>
    <x v="0"/>
    <x v="0"/>
    <x v="11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x v="0"/>
    <n v="1533877200"/>
    <n v="1534136400"/>
    <x v="1"/>
    <x v="0"/>
    <x v="14"/>
    <x v="7"/>
    <x v="14"/>
  </r>
  <r>
    <n v="359"/>
    <x v="358"/>
    <s v="Compatible needs-based architecture"/>
    <n v="4000"/>
    <n v="11948"/>
    <n v="298.7"/>
    <x v="1"/>
    <n v="187"/>
    <n v="63.893048128342244"/>
    <x v="1"/>
    <x v="1"/>
    <n v="1314421200"/>
    <n v="1315026000"/>
    <x v="0"/>
    <x v="0"/>
    <x v="10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x v="4"/>
    <n v="1293861600"/>
    <n v="1295071200"/>
    <x v="0"/>
    <x v="1"/>
    <x v="3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x v="1"/>
    <n v="1507352400"/>
    <n v="1509426000"/>
    <x v="0"/>
    <x v="0"/>
    <x v="3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x v="1"/>
    <n v="1296108000"/>
    <n v="1299391200"/>
    <x v="0"/>
    <x v="0"/>
    <x v="1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x v="1"/>
    <n v="1324965600"/>
    <n v="1325052000"/>
    <x v="0"/>
    <x v="0"/>
    <x v="1"/>
    <x v="1"/>
    <x v="1"/>
  </r>
  <r>
    <n v="364"/>
    <x v="363"/>
    <s v="Switchable intangible definition"/>
    <n v="900"/>
    <n v="14547"/>
    <n v="1616.3333333333335"/>
    <x v="1"/>
    <n v="186"/>
    <n v="78.209677419354833"/>
    <x v="1"/>
    <x v="1"/>
    <n v="1520229600"/>
    <n v="1522818000"/>
    <x v="0"/>
    <x v="0"/>
    <x v="7"/>
    <x v="1"/>
    <x v="7"/>
  </r>
  <r>
    <n v="365"/>
    <x v="364"/>
    <s v="Networked bottom-line initiative"/>
    <n v="1600"/>
    <n v="11735"/>
    <n v="733.4375"/>
    <x v="1"/>
    <n v="112"/>
    <n v="104.77678571428571"/>
    <x v="2"/>
    <x v="2"/>
    <n v="1482991200"/>
    <n v="1485324000"/>
    <x v="0"/>
    <x v="0"/>
    <x v="3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x v="1"/>
    <n v="1294034400"/>
    <n v="1294120800"/>
    <x v="0"/>
    <x v="1"/>
    <x v="3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x v="1"/>
    <n v="1413608400"/>
    <n v="1415685600"/>
    <x v="0"/>
    <x v="1"/>
    <x v="3"/>
    <x v="3"/>
    <x v="3"/>
  </r>
  <r>
    <n v="368"/>
    <x v="367"/>
    <s v="Reactive directional capacity"/>
    <n v="5200"/>
    <n v="14394"/>
    <n v="276.80769230769232"/>
    <x v="1"/>
    <n v="206"/>
    <n v="69.873786407766985"/>
    <x v="4"/>
    <x v="4"/>
    <n v="1286946000"/>
    <n v="1288933200"/>
    <x v="0"/>
    <x v="1"/>
    <x v="4"/>
    <x v="4"/>
    <x v="4"/>
  </r>
  <r>
    <n v="369"/>
    <x v="368"/>
    <s v="Polarized needs-based approach"/>
    <n v="5400"/>
    <n v="14743"/>
    <n v="273.01851851851848"/>
    <x v="1"/>
    <n v="154"/>
    <n v="95.733766233766232"/>
    <x v="1"/>
    <x v="1"/>
    <n v="1359871200"/>
    <n v="1363237200"/>
    <x v="0"/>
    <x v="1"/>
    <x v="19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x v="1"/>
    <n v="1555304400"/>
    <n v="1555822800"/>
    <x v="0"/>
    <x v="0"/>
    <x v="3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x v="1"/>
    <n v="1423375200"/>
    <n v="1427778000"/>
    <x v="0"/>
    <x v="0"/>
    <x v="3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x v="1"/>
    <n v="1420696800"/>
    <n v="1422424800"/>
    <x v="0"/>
    <x v="1"/>
    <x v="4"/>
    <x v="4"/>
    <x v="4"/>
  </r>
  <r>
    <n v="373"/>
    <x v="372"/>
    <s v="Down-sized coherent toolset"/>
    <n v="22500"/>
    <n v="164291"/>
    <n v="730.18222222222221"/>
    <x v="1"/>
    <n v="2106"/>
    <n v="78.010921177587846"/>
    <x v="1"/>
    <x v="1"/>
    <n v="1502946000"/>
    <n v="1503637200"/>
    <x v="0"/>
    <x v="0"/>
    <x v="3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x v="1"/>
    <n v="1547186400"/>
    <n v="1547618400"/>
    <x v="0"/>
    <x v="1"/>
    <x v="4"/>
    <x v="4"/>
    <x v="4"/>
  </r>
  <r>
    <n v="375"/>
    <x v="374"/>
    <s v="Future-proofed upward-trending contingency"/>
    <n v="2700"/>
    <n v="1479"/>
    <n v="54.777777777777779"/>
    <x v="0"/>
    <n v="25"/>
    <n v="59.16"/>
    <x v="1"/>
    <x v="1"/>
    <n v="1444971600"/>
    <n v="1449900000"/>
    <x v="0"/>
    <x v="0"/>
    <x v="7"/>
    <x v="1"/>
    <x v="7"/>
  </r>
  <r>
    <n v="376"/>
    <x v="375"/>
    <s v="Mandatory uniform matrix"/>
    <n v="3400"/>
    <n v="12275"/>
    <n v="361.02941176470591"/>
    <x v="1"/>
    <n v="131"/>
    <n v="93.702290076335885"/>
    <x v="1"/>
    <x v="1"/>
    <n v="1404622800"/>
    <n v="1405141200"/>
    <x v="0"/>
    <x v="0"/>
    <x v="1"/>
    <x v="1"/>
    <x v="1"/>
  </r>
  <r>
    <n v="377"/>
    <x v="376"/>
    <s v="Phased methodical initiative"/>
    <n v="49700"/>
    <n v="5098"/>
    <n v="10.257545271629779"/>
    <x v="0"/>
    <n v="127"/>
    <n v="40.14173228346457"/>
    <x v="1"/>
    <x v="1"/>
    <n v="1571720400"/>
    <n v="1572933600"/>
    <x v="0"/>
    <x v="0"/>
    <x v="3"/>
    <x v="3"/>
    <x v="3"/>
  </r>
  <r>
    <n v="378"/>
    <x v="377"/>
    <s v="Managed stable function"/>
    <n v="178200"/>
    <n v="24882"/>
    <n v="13.962962962962964"/>
    <x v="0"/>
    <n v="355"/>
    <n v="70.090140845070422"/>
    <x v="1"/>
    <x v="1"/>
    <n v="1526878800"/>
    <n v="1530162000"/>
    <x v="0"/>
    <x v="0"/>
    <x v="4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x v="4"/>
    <n v="1319691600"/>
    <n v="1320904800"/>
    <x v="0"/>
    <x v="0"/>
    <x v="3"/>
    <x v="3"/>
    <x v="3"/>
  </r>
  <r>
    <n v="380"/>
    <x v="379"/>
    <s v="Optional clear-thinking process improvement"/>
    <n v="2500"/>
    <n v="4008"/>
    <n v="160.32"/>
    <x v="1"/>
    <n v="84"/>
    <n v="47.714285714285715"/>
    <x v="1"/>
    <x v="1"/>
    <n v="1371963600"/>
    <n v="1372395600"/>
    <x v="0"/>
    <x v="0"/>
    <x v="3"/>
    <x v="3"/>
    <x v="3"/>
  </r>
  <r>
    <n v="381"/>
    <x v="380"/>
    <s v="Cross-group global moratorium"/>
    <n v="5300"/>
    <n v="9749"/>
    <n v="183.9433962264151"/>
    <x v="1"/>
    <n v="155"/>
    <n v="62.896774193548389"/>
    <x v="1"/>
    <x v="1"/>
    <n v="1433739600"/>
    <n v="1437714000"/>
    <x v="0"/>
    <x v="0"/>
    <x v="3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x v="1"/>
    <n v="1508130000"/>
    <n v="1509771600"/>
    <x v="0"/>
    <x v="0"/>
    <x v="14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x v="1"/>
    <n v="1550037600"/>
    <n v="1550556000"/>
    <x v="0"/>
    <x v="1"/>
    <x v="0"/>
    <x v="0"/>
    <x v="0"/>
  </r>
  <r>
    <n v="384"/>
    <x v="383"/>
    <s v="Reactive real-time software"/>
    <n v="114400"/>
    <n v="196779"/>
    <n v="172.00961538461539"/>
    <x v="1"/>
    <n v="4799"/>
    <n v="41.004167534903104"/>
    <x v="1"/>
    <x v="1"/>
    <n v="1486706400"/>
    <n v="1489039200"/>
    <x v="1"/>
    <x v="1"/>
    <x v="4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x v="1"/>
    <n v="1553835600"/>
    <n v="1556600400"/>
    <x v="0"/>
    <x v="0"/>
    <x v="9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x v="1"/>
    <n v="1277528400"/>
    <n v="1278565200"/>
    <x v="0"/>
    <x v="0"/>
    <x v="3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x v="1"/>
    <n v="1339477200"/>
    <n v="1339909200"/>
    <x v="0"/>
    <x v="0"/>
    <x v="8"/>
    <x v="2"/>
    <x v="8"/>
  </r>
  <r>
    <n v="388"/>
    <x v="387"/>
    <s v="Exclusive dynamic adapter"/>
    <n v="114800"/>
    <n v="12938"/>
    <n v="11.270034843205574"/>
    <x v="3"/>
    <n v="145"/>
    <n v="89.227586206896547"/>
    <x v="5"/>
    <x v="5"/>
    <n v="1325656800"/>
    <n v="1325829600"/>
    <x v="0"/>
    <x v="0"/>
    <x v="7"/>
    <x v="1"/>
    <x v="7"/>
  </r>
  <r>
    <n v="389"/>
    <x v="388"/>
    <s v="Automated systemic hierarchy"/>
    <n v="83000"/>
    <n v="101352"/>
    <n v="122.11084337349398"/>
    <x v="1"/>
    <n v="1152"/>
    <n v="87.979166666666671"/>
    <x v="1"/>
    <x v="1"/>
    <n v="1288242000"/>
    <n v="1290578400"/>
    <x v="0"/>
    <x v="0"/>
    <x v="3"/>
    <x v="3"/>
    <x v="3"/>
  </r>
  <r>
    <n v="390"/>
    <x v="389"/>
    <s v="Digitized eco-centric core"/>
    <n v="2400"/>
    <n v="4477"/>
    <n v="186.54166666666669"/>
    <x v="1"/>
    <n v="50"/>
    <n v="89.54"/>
    <x v="1"/>
    <x v="1"/>
    <n v="1379048400"/>
    <n v="1380344400"/>
    <x v="0"/>
    <x v="0"/>
    <x v="14"/>
    <x v="7"/>
    <x v="14"/>
  </r>
  <r>
    <n v="391"/>
    <x v="390"/>
    <s v="Mandatory uniform strategy"/>
    <n v="60400"/>
    <n v="4393"/>
    <n v="7.2731788079470201"/>
    <x v="0"/>
    <n v="151"/>
    <n v="29.09271523178808"/>
    <x v="1"/>
    <x v="1"/>
    <n v="1389679200"/>
    <n v="1389852000"/>
    <x v="0"/>
    <x v="0"/>
    <x v="9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x v="1"/>
    <n v="1294293600"/>
    <n v="1294466400"/>
    <x v="0"/>
    <x v="0"/>
    <x v="8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x v="0"/>
    <n v="1500267600"/>
    <n v="1500354000"/>
    <x v="0"/>
    <x v="0"/>
    <x v="17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x v="1"/>
    <n v="1375074000"/>
    <n v="1375938000"/>
    <x v="0"/>
    <x v="1"/>
    <x v="4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x v="1"/>
    <n v="1323324000"/>
    <n v="1323410400"/>
    <x v="1"/>
    <x v="0"/>
    <x v="3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x v="2"/>
    <n v="1538715600"/>
    <n v="1539406800"/>
    <x v="0"/>
    <x v="0"/>
    <x v="6"/>
    <x v="4"/>
    <x v="6"/>
  </r>
  <r>
    <n v="397"/>
    <x v="395"/>
    <s v="Virtual systematic monitoring"/>
    <n v="8100"/>
    <n v="14083"/>
    <n v="173.8641975308642"/>
    <x v="1"/>
    <n v="454"/>
    <n v="31.019823788546255"/>
    <x v="1"/>
    <x v="1"/>
    <n v="1369285200"/>
    <n v="1369803600"/>
    <x v="0"/>
    <x v="0"/>
    <x v="1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x v="6"/>
    <n v="1525755600"/>
    <n v="1525928400"/>
    <x v="0"/>
    <x v="1"/>
    <x v="10"/>
    <x v="4"/>
    <x v="10"/>
  </r>
  <r>
    <n v="399"/>
    <x v="397"/>
    <s v="Pre-emptive interactive model"/>
    <n v="97300"/>
    <n v="62127"/>
    <n v="63.850976361767728"/>
    <x v="0"/>
    <n v="941"/>
    <n v="66.022316684378325"/>
    <x v="1"/>
    <x v="1"/>
    <n v="1296626400"/>
    <n v="1297231200"/>
    <x v="0"/>
    <x v="0"/>
    <x v="7"/>
    <x v="1"/>
    <x v="7"/>
  </r>
  <r>
    <n v="400"/>
    <x v="398"/>
    <s v="Ergonomic eco-centric open architecture"/>
    <n v="100"/>
    <n v="2"/>
    <n v="2"/>
    <x v="0"/>
    <n v="1"/>
    <n v="2"/>
    <x v="1"/>
    <x v="1"/>
    <n v="1376629200"/>
    <n v="1378530000"/>
    <x v="0"/>
    <x v="1"/>
    <x v="14"/>
    <x v="7"/>
    <x v="14"/>
  </r>
  <r>
    <n v="401"/>
    <x v="399"/>
    <s v="Inverse radical hierarchy"/>
    <n v="900"/>
    <n v="13772"/>
    <n v="1530.2222222222222"/>
    <x v="1"/>
    <n v="299"/>
    <n v="46.060200668896321"/>
    <x v="1"/>
    <x v="1"/>
    <n v="1572152400"/>
    <n v="1572152400"/>
    <x v="0"/>
    <x v="0"/>
    <x v="3"/>
    <x v="3"/>
    <x v="3"/>
  </r>
  <r>
    <n v="402"/>
    <x v="400"/>
    <s v="Team-oriented static interface"/>
    <n v="7300"/>
    <n v="2946"/>
    <n v="40.356164383561641"/>
    <x v="0"/>
    <n v="40"/>
    <n v="73.650000000000006"/>
    <x v="1"/>
    <x v="1"/>
    <n v="1325829600"/>
    <n v="1329890400"/>
    <x v="0"/>
    <x v="1"/>
    <x v="12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x v="0"/>
    <n v="1273640400"/>
    <n v="1276750800"/>
    <x v="0"/>
    <x v="1"/>
    <x v="3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x v="1"/>
    <n v="1510639200"/>
    <n v="1510898400"/>
    <x v="0"/>
    <x v="0"/>
    <x v="3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x v="1"/>
    <n v="1528088400"/>
    <n v="1532408400"/>
    <x v="0"/>
    <x v="0"/>
    <x v="3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x v="1"/>
    <n v="1359525600"/>
    <n v="1360562400"/>
    <x v="1"/>
    <x v="0"/>
    <x v="4"/>
    <x v="4"/>
    <x v="4"/>
  </r>
  <r>
    <n v="407"/>
    <x v="405"/>
    <s v="Organized bandwidth-monitored core"/>
    <n v="3400"/>
    <n v="12100"/>
    <n v="355.88235294117646"/>
    <x v="1"/>
    <n v="484"/>
    <n v="25"/>
    <x v="3"/>
    <x v="3"/>
    <n v="1570942800"/>
    <n v="1571547600"/>
    <x v="0"/>
    <x v="0"/>
    <x v="3"/>
    <x v="3"/>
    <x v="3"/>
  </r>
  <r>
    <n v="408"/>
    <x v="406"/>
    <s v="Cloned leadingedge utilization"/>
    <n v="9200"/>
    <n v="12129"/>
    <n v="131.83695652173913"/>
    <x v="1"/>
    <n v="154"/>
    <n v="78.759740259740255"/>
    <x v="0"/>
    <x v="0"/>
    <n v="1466398800"/>
    <n v="1468126800"/>
    <x v="0"/>
    <x v="0"/>
    <x v="4"/>
    <x v="4"/>
    <x v="4"/>
  </r>
  <r>
    <n v="409"/>
    <x v="97"/>
    <s v="Secured asymmetric projection"/>
    <n v="135600"/>
    <n v="62804"/>
    <n v="46.315634218289084"/>
    <x v="0"/>
    <n v="714"/>
    <n v="87.960784313725483"/>
    <x v="1"/>
    <x v="1"/>
    <n v="1492491600"/>
    <n v="1492837200"/>
    <x v="0"/>
    <x v="0"/>
    <x v="1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x v="1"/>
    <n v="1430197200"/>
    <n v="1430197200"/>
    <x v="0"/>
    <x v="0"/>
    <x v="20"/>
    <x v="6"/>
    <x v="20"/>
  </r>
  <r>
    <n v="411"/>
    <x v="408"/>
    <s v="Down-sized maximized function"/>
    <n v="7800"/>
    <n v="8161"/>
    <n v="104.62820512820512"/>
    <x v="1"/>
    <n v="82"/>
    <n v="99.524390243902445"/>
    <x v="1"/>
    <x v="1"/>
    <n v="1496034000"/>
    <n v="1496206800"/>
    <x v="0"/>
    <x v="0"/>
    <x v="3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x v="1"/>
    <n v="1388728800"/>
    <n v="1389592800"/>
    <x v="0"/>
    <x v="0"/>
    <x v="13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x v="1"/>
    <n v="1543298400"/>
    <n v="1545631200"/>
    <x v="0"/>
    <x v="0"/>
    <x v="10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x v="1"/>
    <n v="1271739600"/>
    <n v="1272430800"/>
    <x v="0"/>
    <x v="1"/>
    <x v="0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x v="1"/>
    <n v="1326434400"/>
    <n v="1327903200"/>
    <x v="0"/>
    <x v="0"/>
    <x v="3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x v="1"/>
    <n v="1295244000"/>
    <n v="1296021600"/>
    <x v="0"/>
    <x v="1"/>
    <x v="4"/>
    <x v="4"/>
    <x v="4"/>
  </r>
  <r>
    <n v="417"/>
    <x v="414"/>
    <s v="Upgradable 24/7 emulation"/>
    <n v="1700"/>
    <n v="943"/>
    <n v="55.470588235294116"/>
    <x v="0"/>
    <n v="15"/>
    <n v="62.866666666666667"/>
    <x v="1"/>
    <x v="1"/>
    <n v="1541221200"/>
    <n v="1543298400"/>
    <x v="0"/>
    <x v="0"/>
    <x v="3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x v="0"/>
    <n v="1336280400"/>
    <n v="1336366800"/>
    <x v="0"/>
    <x v="0"/>
    <x v="4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x v="1"/>
    <n v="1324533600"/>
    <n v="1325052000"/>
    <x v="0"/>
    <x v="0"/>
    <x v="2"/>
    <x v="2"/>
    <x v="2"/>
  </r>
  <r>
    <n v="420"/>
    <x v="416"/>
    <s v="Cross-platform interactive synergy"/>
    <n v="5000"/>
    <n v="6423"/>
    <n v="128.46"/>
    <x v="1"/>
    <n v="94"/>
    <n v="68.329787234042556"/>
    <x v="1"/>
    <x v="1"/>
    <n v="1498366800"/>
    <n v="1499576400"/>
    <x v="0"/>
    <x v="0"/>
    <x v="3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x v="1"/>
    <n v="1498712400"/>
    <n v="1501304400"/>
    <x v="0"/>
    <x v="1"/>
    <x v="8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x v="1"/>
    <n v="1271480400"/>
    <n v="1273208400"/>
    <x v="0"/>
    <x v="1"/>
    <x v="3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x v="1"/>
    <n v="1316667600"/>
    <n v="1316840400"/>
    <x v="0"/>
    <x v="1"/>
    <x v="0"/>
    <x v="0"/>
    <x v="0"/>
  </r>
  <r>
    <n v="424"/>
    <x v="420"/>
    <s v="User-centric impactful projection"/>
    <n v="5100"/>
    <n v="2064"/>
    <n v="40.470588235294116"/>
    <x v="0"/>
    <n v="83"/>
    <n v="24.867469879518072"/>
    <x v="1"/>
    <x v="1"/>
    <n v="1524027600"/>
    <n v="1524546000"/>
    <x v="0"/>
    <x v="0"/>
    <x v="7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x v="1"/>
    <n v="1438059600"/>
    <n v="1438578000"/>
    <x v="0"/>
    <x v="0"/>
    <x v="14"/>
    <x v="7"/>
    <x v="14"/>
  </r>
  <r>
    <n v="426"/>
    <x v="422"/>
    <s v="Virtual leadingedge framework"/>
    <n v="1800"/>
    <n v="10313"/>
    <n v="572.94444444444446"/>
    <x v="1"/>
    <n v="219"/>
    <n v="47.091324200913242"/>
    <x v="1"/>
    <x v="1"/>
    <n v="1361944800"/>
    <n v="1362549600"/>
    <x v="0"/>
    <x v="0"/>
    <x v="3"/>
    <x v="3"/>
    <x v="3"/>
  </r>
  <r>
    <n v="427"/>
    <x v="423"/>
    <s v="Managed discrete framework"/>
    <n v="174500"/>
    <n v="197018"/>
    <n v="112.90429799426933"/>
    <x v="1"/>
    <n v="2526"/>
    <n v="77.996041171813147"/>
    <x v="1"/>
    <x v="1"/>
    <n v="1410584400"/>
    <n v="1413349200"/>
    <x v="0"/>
    <x v="1"/>
    <x v="3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x v="1"/>
    <n v="1297404000"/>
    <n v="1298008800"/>
    <x v="0"/>
    <x v="0"/>
    <x v="10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x v="1"/>
    <n v="1392012000"/>
    <n v="1394427600"/>
    <x v="0"/>
    <x v="1"/>
    <x v="14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x v="1"/>
    <n v="1569733200"/>
    <n v="1572670800"/>
    <x v="0"/>
    <x v="0"/>
    <x v="3"/>
    <x v="3"/>
    <x v="3"/>
  </r>
  <r>
    <n v="431"/>
    <x v="427"/>
    <s v="Compatible multimedia utilization"/>
    <n v="5100"/>
    <n v="9817"/>
    <n v="192.49019607843135"/>
    <x v="1"/>
    <n v="94"/>
    <n v="104.43617021276596"/>
    <x v="1"/>
    <x v="1"/>
    <n v="1529643600"/>
    <n v="1531112400"/>
    <x v="1"/>
    <x v="0"/>
    <x v="3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x v="1"/>
    <n v="1399006800"/>
    <n v="1400734800"/>
    <x v="0"/>
    <x v="0"/>
    <x v="3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x v="1"/>
    <n v="1385359200"/>
    <n v="1386741600"/>
    <x v="0"/>
    <x v="1"/>
    <x v="4"/>
    <x v="4"/>
    <x v="4"/>
  </r>
  <r>
    <n v="434"/>
    <x v="430"/>
    <s v="Cloned transitional hierarchy"/>
    <n v="5400"/>
    <n v="903"/>
    <n v="16.722222222222221"/>
    <x v="3"/>
    <n v="10"/>
    <n v="90.3"/>
    <x v="0"/>
    <x v="0"/>
    <n v="1480572000"/>
    <n v="1481781600"/>
    <x v="1"/>
    <x v="0"/>
    <x v="3"/>
    <x v="3"/>
    <x v="3"/>
  </r>
  <r>
    <n v="435"/>
    <x v="431"/>
    <s v="Advanced discrete leverage"/>
    <n v="152400"/>
    <n v="178120"/>
    <n v="116.87664041994749"/>
    <x v="1"/>
    <n v="1713"/>
    <n v="103.98131932282546"/>
    <x v="6"/>
    <x v="6"/>
    <n v="1418623200"/>
    <n v="1419660000"/>
    <x v="0"/>
    <x v="1"/>
    <x v="3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x v="1"/>
    <n v="1555736400"/>
    <n v="1555822800"/>
    <x v="0"/>
    <x v="0"/>
    <x v="17"/>
    <x v="1"/>
    <x v="17"/>
  </r>
  <r>
    <n v="437"/>
    <x v="433"/>
    <s v="Centralized regional interface"/>
    <n v="8100"/>
    <n v="9969"/>
    <n v="123.07407407407408"/>
    <x v="1"/>
    <n v="192"/>
    <n v="51.921875"/>
    <x v="1"/>
    <x v="1"/>
    <n v="1442120400"/>
    <n v="1442379600"/>
    <x v="0"/>
    <x v="1"/>
    <x v="10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x v="1"/>
    <n v="1362376800"/>
    <n v="1364965200"/>
    <x v="0"/>
    <x v="0"/>
    <x v="3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x v="1"/>
    <n v="1478408400"/>
    <n v="1479016800"/>
    <x v="0"/>
    <x v="0"/>
    <x v="22"/>
    <x v="4"/>
    <x v="22"/>
  </r>
  <r>
    <n v="440"/>
    <x v="436"/>
    <s v="Networked optimal adapter"/>
    <n v="102500"/>
    <n v="165954"/>
    <n v="161.90634146341463"/>
    <x v="1"/>
    <n v="3131"/>
    <n v="53.003513254551258"/>
    <x v="1"/>
    <x v="1"/>
    <n v="1498798800"/>
    <n v="1499662800"/>
    <x v="0"/>
    <x v="0"/>
    <x v="19"/>
    <x v="4"/>
    <x v="19"/>
  </r>
  <r>
    <n v="441"/>
    <x v="437"/>
    <s v="Automated optimal function"/>
    <n v="7000"/>
    <n v="1744"/>
    <n v="24.914285714285715"/>
    <x v="0"/>
    <n v="32"/>
    <n v="54.5"/>
    <x v="1"/>
    <x v="1"/>
    <n v="1335416400"/>
    <n v="1337835600"/>
    <x v="0"/>
    <x v="0"/>
    <x v="8"/>
    <x v="2"/>
    <x v="8"/>
  </r>
  <r>
    <n v="442"/>
    <x v="438"/>
    <s v="Devolved system-worthy framework"/>
    <n v="5400"/>
    <n v="10731"/>
    <n v="198.72222222222223"/>
    <x v="1"/>
    <n v="143"/>
    <n v="75.04195804195804"/>
    <x v="6"/>
    <x v="6"/>
    <n v="1504328400"/>
    <n v="1505710800"/>
    <x v="0"/>
    <x v="0"/>
    <x v="3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x v="1"/>
    <n v="1285822800"/>
    <n v="1287464400"/>
    <x v="0"/>
    <x v="0"/>
    <x v="3"/>
    <x v="3"/>
    <x v="3"/>
  </r>
  <r>
    <n v="444"/>
    <x v="347"/>
    <s v="Versatile global attitude"/>
    <n v="6200"/>
    <n v="10938"/>
    <n v="176.41935483870967"/>
    <x v="1"/>
    <n v="296"/>
    <n v="36.952702702702702"/>
    <x v="1"/>
    <x v="1"/>
    <n v="1311483600"/>
    <n v="1311656400"/>
    <x v="0"/>
    <x v="1"/>
    <x v="7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x v="1"/>
    <n v="1291356000"/>
    <n v="1293170400"/>
    <x v="0"/>
    <x v="1"/>
    <x v="3"/>
    <x v="3"/>
    <x v="3"/>
  </r>
  <r>
    <n v="446"/>
    <x v="441"/>
    <s v="Assimilated uniform methodology"/>
    <n v="6800"/>
    <n v="5579"/>
    <n v="82.044117647058826"/>
    <x v="0"/>
    <n v="186"/>
    <n v="29.99462365591398"/>
    <x v="1"/>
    <x v="1"/>
    <n v="1355810400"/>
    <n v="1355983200"/>
    <x v="0"/>
    <x v="0"/>
    <x v="8"/>
    <x v="2"/>
    <x v="8"/>
  </r>
  <r>
    <n v="447"/>
    <x v="442"/>
    <s v="Self-enabling next generation algorithm"/>
    <n v="155200"/>
    <n v="37754"/>
    <n v="24.326030927835053"/>
    <x v="3"/>
    <n v="439"/>
    <n v="86"/>
    <x v="4"/>
    <x v="4"/>
    <n v="1513663200"/>
    <n v="1515045600"/>
    <x v="0"/>
    <x v="0"/>
    <x v="19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x v="1"/>
    <n v="1365915600"/>
    <n v="1366088400"/>
    <x v="0"/>
    <x v="1"/>
    <x v="11"/>
    <x v="6"/>
    <x v="11"/>
  </r>
  <r>
    <n v="449"/>
    <x v="444"/>
    <s v="Public-key coherent ability"/>
    <n v="900"/>
    <n v="8703"/>
    <n v="967"/>
    <x v="1"/>
    <n v="86"/>
    <n v="101.19767441860465"/>
    <x v="3"/>
    <x v="3"/>
    <n v="1551852000"/>
    <n v="1553317200"/>
    <x v="0"/>
    <x v="0"/>
    <x v="11"/>
    <x v="6"/>
    <x v="11"/>
  </r>
  <r>
    <n v="450"/>
    <x v="445"/>
    <s v="Up-sized composite success"/>
    <n v="100"/>
    <n v="4"/>
    <n v="4"/>
    <x v="0"/>
    <n v="1"/>
    <n v="4"/>
    <x v="0"/>
    <x v="0"/>
    <n v="1540098000"/>
    <n v="1542088800"/>
    <x v="0"/>
    <x v="0"/>
    <x v="10"/>
    <x v="4"/>
    <x v="10"/>
  </r>
  <r>
    <n v="451"/>
    <x v="446"/>
    <s v="Innovative exuding matrix"/>
    <n v="148400"/>
    <n v="182302"/>
    <n v="122.84501347708894"/>
    <x v="1"/>
    <n v="6286"/>
    <n v="29.001272669424118"/>
    <x v="1"/>
    <x v="1"/>
    <n v="1500440400"/>
    <n v="1503118800"/>
    <x v="0"/>
    <x v="0"/>
    <x v="1"/>
    <x v="1"/>
    <x v="1"/>
  </r>
  <r>
    <n v="452"/>
    <x v="447"/>
    <s v="Realigned impactful artificial intelligence"/>
    <n v="4800"/>
    <n v="3045"/>
    <n v="63.4375"/>
    <x v="0"/>
    <n v="31"/>
    <n v="98.225806451612897"/>
    <x v="1"/>
    <x v="1"/>
    <n v="1278392400"/>
    <n v="1278478800"/>
    <x v="0"/>
    <x v="0"/>
    <x v="6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x v="1"/>
    <n v="1480572000"/>
    <n v="1484114400"/>
    <x v="0"/>
    <x v="0"/>
    <x v="22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x v="1"/>
    <n v="1382331600"/>
    <n v="1385445600"/>
    <x v="0"/>
    <x v="1"/>
    <x v="6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x v="1"/>
    <n v="1316754000"/>
    <n v="1318741200"/>
    <x v="0"/>
    <x v="0"/>
    <x v="3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x v="1"/>
    <n v="1518242400"/>
    <n v="1518242400"/>
    <x v="0"/>
    <x v="1"/>
    <x v="7"/>
    <x v="1"/>
    <x v="7"/>
  </r>
  <r>
    <n v="457"/>
    <x v="452"/>
    <s v="Cloned asymmetric functionalities"/>
    <n v="5000"/>
    <n v="1332"/>
    <n v="26.640000000000004"/>
    <x v="0"/>
    <n v="46"/>
    <n v="28.956521739130434"/>
    <x v="1"/>
    <x v="1"/>
    <n v="1476421200"/>
    <n v="1476594000"/>
    <x v="0"/>
    <x v="0"/>
    <x v="3"/>
    <x v="3"/>
    <x v="3"/>
  </r>
  <r>
    <n v="458"/>
    <x v="453"/>
    <s v="Pre-emptive neutral portal"/>
    <n v="33800"/>
    <n v="118706"/>
    <n v="351.20118343195264"/>
    <x v="1"/>
    <n v="2120"/>
    <n v="55.993396226415094"/>
    <x v="1"/>
    <x v="1"/>
    <n v="1269752400"/>
    <n v="1273554000"/>
    <x v="0"/>
    <x v="0"/>
    <x v="3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x v="1"/>
    <n v="1419746400"/>
    <n v="1421906400"/>
    <x v="0"/>
    <x v="0"/>
    <x v="4"/>
    <x v="4"/>
    <x v="4"/>
  </r>
  <r>
    <n v="460"/>
    <x v="455"/>
    <s v="Business-focused static ability"/>
    <n v="2400"/>
    <n v="4119"/>
    <n v="171.625"/>
    <x v="1"/>
    <n v="50"/>
    <n v="82.38"/>
    <x v="1"/>
    <x v="1"/>
    <n v="1281330000"/>
    <n v="1281589200"/>
    <x v="0"/>
    <x v="0"/>
    <x v="3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x v="1"/>
    <n v="1398661200"/>
    <n v="1400389200"/>
    <x v="0"/>
    <x v="0"/>
    <x v="6"/>
    <x v="4"/>
    <x v="6"/>
  </r>
  <r>
    <n v="462"/>
    <x v="457"/>
    <s v="Total multimedia website"/>
    <n v="188800"/>
    <n v="57734"/>
    <n v="30.57944915254237"/>
    <x v="0"/>
    <n v="535"/>
    <n v="107.91401869158878"/>
    <x v="1"/>
    <x v="1"/>
    <n v="1359525600"/>
    <n v="1362808800"/>
    <x v="0"/>
    <x v="0"/>
    <x v="20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x v="1"/>
    <n v="1388469600"/>
    <n v="1388815200"/>
    <x v="0"/>
    <x v="0"/>
    <x v="10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x v="1"/>
    <n v="1518328800"/>
    <n v="1519538400"/>
    <x v="0"/>
    <x v="0"/>
    <x v="3"/>
    <x v="3"/>
    <x v="3"/>
  </r>
  <r>
    <n v="465"/>
    <x v="460"/>
    <s v="Up-sized responsive protocol"/>
    <n v="4700"/>
    <n v="8829"/>
    <n v="187.85106382978722"/>
    <x v="1"/>
    <n v="80"/>
    <n v="110.3625"/>
    <x v="1"/>
    <x v="1"/>
    <n v="1517032800"/>
    <n v="1517810400"/>
    <x v="0"/>
    <x v="0"/>
    <x v="18"/>
    <x v="5"/>
    <x v="18"/>
  </r>
  <r>
    <n v="466"/>
    <x v="461"/>
    <s v="Pre-emptive transitional frame"/>
    <n v="1200"/>
    <n v="3984"/>
    <n v="332"/>
    <x v="1"/>
    <n v="42"/>
    <n v="94.857142857142861"/>
    <x v="1"/>
    <x v="1"/>
    <n v="1368594000"/>
    <n v="1370581200"/>
    <x v="0"/>
    <x v="1"/>
    <x v="8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x v="0"/>
    <n v="1448258400"/>
    <n v="1448863200"/>
    <x v="0"/>
    <x v="1"/>
    <x v="2"/>
    <x v="2"/>
    <x v="2"/>
  </r>
  <r>
    <n v="468"/>
    <x v="463"/>
    <s v="Streamlined neutral analyzer"/>
    <n v="4000"/>
    <n v="1620"/>
    <n v="40.5"/>
    <x v="0"/>
    <n v="16"/>
    <n v="101.25"/>
    <x v="1"/>
    <x v="1"/>
    <n v="1555218000"/>
    <n v="1556600400"/>
    <x v="0"/>
    <x v="0"/>
    <x v="3"/>
    <x v="3"/>
    <x v="3"/>
  </r>
  <r>
    <n v="469"/>
    <x v="464"/>
    <s v="Assimilated neutral utilization"/>
    <n v="5600"/>
    <n v="10328"/>
    <n v="184.42857142857144"/>
    <x v="1"/>
    <n v="159"/>
    <n v="64.95597484276729"/>
    <x v="1"/>
    <x v="1"/>
    <n v="1431925200"/>
    <n v="1432098000"/>
    <x v="0"/>
    <x v="0"/>
    <x v="6"/>
    <x v="4"/>
    <x v="6"/>
  </r>
  <r>
    <n v="470"/>
    <x v="465"/>
    <s v="Extended dedicated archive"/>
    <n v="3600"/>
    <n v="10289"/>
    <n v="285.80555555555554"/>
    <x v="1"/>
    <n v="381"/>
    <n v="27.00524934383202"/>
    <x v="1"/>
    <x v="1"/>
    <n v="1481522400"/>
    <n v="1482127200"/>
    <x v="0"/>
    <x v="0"/>
    <x v="8"/>
    <x v="2"/>
    <x v="8"/>
  </r>
  <r>
    <n v="471"/>
    <x v="197"/>
    <s v="Configurable static help-desk"/>
    <n v="3100"/>
    <n v="9889"/>
    <n v="319"/>
    <x v="1"/>
    <n v="194"/>
    <n v="50.97422680412371"/>
    <x v="4"/>
    <x v="4"/>
    <n v="1335934800"/>
    <n v="1335934800"/>
    <x v="0"/>
    <x v="1"/>
    <x v="0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x v="1"/>
    <n v="1552280400"/>
    <n v="1556946000"/>
    <x v="0"/>
    <x v="0"/>
    <x v="1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x v="1"/>
    <n v="1529989200"/>
    <n v="1530075600"/>
    <x v="0"/>
    <x v="0"/>
    <x v="5"/>
    <x v="1"/>
    <x v="5"/>
  </r>
  <r>
    <n v="474"/>
    <x v="468"/>
    <s v="Enhanced neutral ability"/>
    <n v="4000"/>
    <n v="14606"/>
    <n v="365.15"/>
    <x v="1"/>
    <n v="142"/>
    <n v="102.85915492957747"/>
    <x v="1"/>
    <x v="1"/>
    <n v="1418709600"/>
    <n v="1418796000"/>
    <x v="0"/>
    <x v="0"/>
    <x v="19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x v="1"/>
    <n v="1372136400"/>
    <n v="1372482000"/>
    <x v="0"/>
    <x v="1"/>
    <x v="18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x v="1"/>
    <n v="1533877200"/>
    <n v="1534395600"/>
    <x v="0"/>
    <x v="0"/>
    <x v="13"/>
    <x v="5"/>
    <x v="13"/>
  </r>
  <r>
    <n v="477"/>
    <x v="471"/>
    <s v="Organic object-oriented core"/>
    <n v="8500"/>
    <n v="4613"/>
    <n v="54.270588235294113"/>
    <x v="0"/>
    <n v="113"/>
    <n v="40.823008849557525"/>
    <x v="1"/>
    <x v="1"/>
    <n v="1309064400"/>
    <n v="1311397200"/>
    <x v="0"/>
    <x v="0"/>
    <x v="22"/>
    <x v="4"/>
    <x v="22"/>
  </r>
  <r>
    <n v="478"/>
    <x v="472"/>
    <s v="Balanced impactful circuit"/>
    <n v="68800"/>
    <n v="162603"/>
    <n v="236.34156976744185"/>
    <x v="1"/>
    <n v="2756"/>
    <n v="58.999637155297535"/>
    <x v="1"/>
    <x v="1"/>
    <n v="1425877200"/>
    <n v="1426914000"/>
    <x v="0"/>
    <x v="0"/>
    <x v="8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x v="4"/>
    <n v="1501304400"/>
    <n v="1501477200"/>
    <x v="0"/>
    <x v="0"/>
    <x v="0"/>
    <x v="0"/>
    <x v="0"/>
  </r>
  <r>
    <n v="480"/>
    <x v="474"/>
    <s v="Balanced bifurcated leverage"/>
    <n v="8600"/>
    <n v="8656"/>
    <n v="100.65116279069768"/>
    <x v="1"/>
    <n v="87"/>
    <n v="99.494252873563212"/>
    <x v="1"/>
    <x v="1"/>
    <n v="1268287200"/>
    <n v="1269061200"/>
    <x v="0"/>
    <x v="1"/>
    <x v="14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x v="1"/>
    <n v="1412139600"/>
    <n v="1415772000"/>
    <x v="0"/>
    <x v="1"/>
    <x v="3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x v="1"/>
    <n v="1330063200"/>
    <n v="1331013600"/>
    <x v="0"/>
    <x v="1"/>
    <x v="13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x v="1"/>
    <n v="1576130400"/>
    <n v="1576735200"/>
    <x v="0"/>
    <x v="0"/>
    <x v="3"/>
    <x v="3"/>
    <x v="3"/>
  </r>
  <r>
    <n v="484"/>
    <x v="478"/>
    <s v="Synergistic cohesive adapter"/>
    <n v="29600"/>
    <n v="77021"/>
    <n v="260.20608108108109"/>
    <x v="1"/>
    <n v="1572"/>
    <n v="48.99554707379135"/>
    <x v="4"/>
    <x v="4"/>
    <n v="1407128400"/>
    <n v="1411362000"/>
    <x v="0"/>
    <x v="1"/>
    <x v="0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x v="4"/>
    <n v="1560142800"/>
    <n v="1563685200"/>
    <x v="0"/>
    <x v="0"/>
    <x v="3"/>
    <x v="3"/>
    <x v="3"/>
  </r>
  <r>
    <n v="486"/>
    <x v="480"/>
    <s v="Compatible exuding Graphical User Interface"/>
    <n v="5200"/>
    <n v="702"/>
    <n v="13.5"/>
    <x v="0"/>
    <n v="21"/>
    <n v="33.428571428571431"/>
    <x v="4"/>
    <x v="4"/>
    <n v="1520575200"/>
    <n v="1521867600"/>
    <x v="0"/>
    <x v="1"/>
    <x v="18"/>
    <x v="5"/>
    <x v="18"/>
  </r>
  <r>
    <n v="487"/>
    <x v="481"/>
    <s v="Monitored 24/7 time-frame"/>
    <n v="110300"/>
    <n v="197024"/>
    <n v="178.62556663644605"/>
    <x v="1"/>
    <n v="2346"/>
    <n v="83.982949701619773"/>
    <x v="1"/>
    <x v="1"/>
    <n v="1492664400"/>
    <n v="1495515600"/>
    <x v="0"/>
    <x v="0"/>
    <x v="3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x v="1"/>
    <n v="1454479200"/>
    <n v="1455948000"/>
    <x v="0"/>
    <x v="0"/>
    <x v="3"/>
    <x v="3"/>
    <x v="3"/>
  </r>
  <r>
    <n v="489"/>
    <x v="483"/>
    <s v="Down-sized mobile time-frame"/>
    <n v="9200"/>
    <n v="9339"/>
    <n v="101.5108695652174"/>
    <x v="1"/>
    <n v="85"/>
    <n v="109.87058823529412"/>
    <x v="6"/>
    <x v="6"/>
    <n v="1281934800"/>
    <n v="1282366800"/>
    <x v="0"/>
    <x v="0"/>
    <x v="8"/>
    <x v="2"/>
    <x v="8"/>
  </r>
  <r>
    <n v="490"/>
    <x v="484"/>
    <s v="Innovative disintermediate encryption"/>
    <n v="2400"/>
    <n v="4596"/>
    <n v="191.5"/>
    <x v="1"/>
    <n v="144"/>
    <n v="31.916666666666668"/>
    <x v="1"/>
    <x v="1"/>
    <n v="1573970400"/>
    <n v="1574575200"/>
    <x v="0"/>
    <x v="0"/>
    <x v="23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x v="1"/>
    <n v="1372654800"/>
    <n v="1374901200"/>
    <x v="0"/>
    <x v="1"/>
    <x v="0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x v="1"/>
    <n v="1275886800"/>
    <n v="1278910800"/>
    <x v="1"/>
    <x v="1"/>
    <x v="12"/>
    <x v="4"/>
    <x v="12"/>
  </r>
  <r>
    <n v="493"/>
    <x v="487"/>
    <s v="Seamless background framework"/>
    <n v="900"/>
    <n v="6514"/>
    <n v="723.77777777777771"/>
    <x v="1"/>
    <n v="64"/>
    <n v="101.78125"/>
    <x v="1"/>
    <x v="1"/>
    <n v="1561784400"/>
    <n v="1562907600"/>
    <x v="0"/>
    <x v="0"/>
    <x v="14"/>
    <x v="7"/>
    <x v="14"/>
  </r>
  <r>
    <n v="494"/>
    <x v="488"/>
    <s v="Balanced upward-trending productivity"/>
    <n v="2500"/>
    <n v="13684"/>
    <n v="547.36"/>
    <x v="1"/>
    <n v="268"/>
    <n v="51.059701492537314"/>
    <x v="1"/>
    <x v="1"/>
    <n v="1332392400"/>
    <n v="1332478800"/>
    <x v="0"/>
    <x v="0"/>
    <x v="8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x v="3"/>
    <n v="1402376400"/>
    <n v="1402722000"/>
    <x v="0"/>
    <x v="0"/>
    <x v="3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x v="1"/>
    <n v="1495342800"/>
    <n v="1496811600"/>
    <x v="0"/>
    <x v="0"/>
    <x v="10"/>
    <x v="4"/>
    <x v="10"/>
  </r>
  <r>
    <n v="497"/>
    <x v="491"/>
    <s v="Intuitive actuating benchmark"/>
    <n v="9800"/>
    <n v="3349"/>
    <n v="34.173469387755098"/>
    <x v="0"/>
    <n v="120"/>
    <n v="27.908333333333335"/>
    <x v="1"/>
    <x v="1"/>
    <n v="1482213600"/>
    <n v="1482213600"/>
    <x v="0"/>
    <x v="1"/>
    <x v="8"/>
    <x v="2"/>
    <x v="8"/>
  </r>
  <r>
    <n v="498"/>
    <x v="492"/>
    <s v="Devolved background project"/>
    <n v="193400"/>
    <n v="46317"/>
    <n v="23.948810754912099"/>
    <x v="0"/>
    <n v="579"/>
    <n v="79.994818652849744"/>
    <x v="3"/>
    <x v="3"/>
    <n v="1420092000"/>
    <n v="1420264800"/>
    <x v="0"/>
    <x v="0"/>
    <x v="2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x v="1"/>
    <n v="1458018000"/>
    <n v="1458450000"/>
    <x v="0"/>
    <x v="1"/>
    <x v="4"/>
    <x v="4"/>
    <x v="4"/>
  </r>
  <r>
    <n v="500"/>
    <x v="494"/>
    <s v="Team-oriented clear-thinking matrix"/>
    <n v="100"/>
    <n v="0"/>
    <n v="0"/>
    <x v="0"/>
    <n v="0"/>
    <m/>
    <x v="1"/>
    <x v="1"/>
    <n v="1367384400"/>
    <n v="1369803600"/>
    <x v="0"/>
    <x v="1"/>
    <x v="3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x v="1"/>
    <n v="1363064400"/>
    <n v="1363237200"/>
    <x v="0"/>
    <x v="0"/>
    <x v="4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x v="2"/>
    <n v="1343365200"/>
    <n v="1345870800"/>
    <x v="0"/>
    <x v="1"/>
    <x v="11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x v="1"/>
    <n v="1435726800"/>
    <n v="1437454800"/>
    <x v="0"/>
    <x v="0"/>
    <x v="6"/>
    <x v="4"/>
    <x v="6"/>
  </r>
  <r>
    <n v="504"/>
    <x v="497"/>
    <s v="De-engineered cohesive moderator"/>
    <n v="7500"/>
    <n v="6924"/>
    <n v="92.320000000000007"/>
    <x v="0"/>
    <n v="62"/>
    <n v="111.6774193548387"/>
    <x v="6"/>
    <x v="6"/>
    <n v="1431925200"/>
    <n v="1432011600"/>
    <x v="0"/>
    <x v="0"/>
    <x v="1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x v="1"/>
    <n v="1362722400"/>
    <n v="1366347600"/>
    <x v="0"/>
    <x v="1"/>
    <x v="15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x v="1"/>
    <n v="1511416800"/>
    <n v="1512885600"/>
    <x v="0"/>
    <x v="1"/>
    <x v="3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x v="1"/>
    <n v="1365483600"/>
    <n v="1369717200"/>
    <x v="0"/>
    <x v="1"/>
    <x v="2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x v="1"/>
    <n v="1532840400"/>
    <n v="1534654800"/>
    <x v="0"/>
    <x v="0"/>
    <x v="3"/>
    <x v="3"/>
    <x v="3"/>
  </r>
  <r>
    <n v="509"/>
    <x v="173"/>
    <s v="Robust zero-defect project"/>
    <n v="168500"/>
    <n v="119510"/>
    <n v="70.925816023738875"/>
    <x v="0"/>
    <n v="1258"/>
    <n v="95"/>
    <x v="1"/>
    <x v="1"/>
    <n v="1336194000"/>
    <n v="1337058000"/>
    <x v="0"/>
    <x v="0"/>
    <x v="3"/>
    <x v="3"/>
    <x v="3"/>
  </r>
  <r>
    <n v="510"/>
    <x v="502"/>
    <s v="Re-engineered mobile task-force"/>
    <n v="7800"/>
    <n v="9289"/>
    <n v="119.08974358974358"/>
    <x v="1"/>
    <n v="131"/>
    <n v="70.908396946564892"/>
    <x v="2"/>
    <x v="2"/>
    <n v="1527742800"/>
    <n v="1529816400"/>
    <x v="0"/>
    <x v="0"/>
    <x v="6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x v="1"/>
    <n v="1564030800"/>
    <n v="1564894800"/>
    <x v="0"/>
    <x v="0"/>
    <x v="3"/>
    <x v="3"/>
    <x v="3"/>
  </r>
  <r>
    <n v="512"/>
    <x v="504"/>
    <s v="Organized explicit core"/>
    <n v="9100"/>
    <n v="12678"/>
    <n v="139.31868131868131"/>
    <x v="1"/>
    <n v="239"/>
    <n v="53.046025104602514"/>
    <x v="1"/>
    <x v="1"/>
    <n v="1404536400"/>
    <n v="1404622800"/>
    <x v="0"/>
    <x v="1"/>
    <x v="11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x v="1"/>
    <n v="1284008400"/>
    <n v="1284181200"/>
    <x v="0"/>
    <x v="0"/>
    <x v="19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x v="5"/>
    <n v="1386309600"/>
    <n v="1386741600"/>
    <x v="0"/>
    <x v="1"/>
    <x v="1"/>
    <x v="1"/>
    <x v="1"/>
  </r>
  <r>
    <n v="515"/>
    <x v="507"/>
    <s v="Phased 24hour flexibility"/>
    <n v="8600"/>
    <n v="4797"/>
    <n v="55.779069767441861"/>
    <x v="0"/>
    <n v="133"/>
    <n v="36.067669172932334"/>
    <x v="0"/>
    <x v="0"/>
    <n v="1324620000"/>
    <n v="1324792800"/>
    <x v="0"/>
    <x v="1"/>
    <x v="3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x v="1"/>
    <n v="1281070800"/>
    <n v="1284354000"/>
    <x v="0"/>
    <x v="0"/>
    <x v="9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x v="1"/>
    <n v="1493960400"/>
    <n v="1494392400"/>
    <x v="0"/>
    <x v="0"/>
    <x v="0"/>
    <x v="0"/>
    <x v="0"/>
  </r>
  <r>
    <n v="518"/>
    <x v="510"/>
    <s v="Open-architected uniform instruction set"/>
    <n v="8800"/>
    <n v="622"/>
    <n v="7.0681818181818183"/>
    <x v="0"/>
    <n v="10"/>
    <n v="62.2"/>
    <x v="1"/>
    <x v="1"/>
    <n v="1519365600"/>
    <n v="1519538400"/>
    <x v="0"/>
    <x v="1"/>
    <x v="10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x v="1"/>
    <n v="1420696800"/>
    <n v="1421906400"/>
    <x v="0"/>
    <x v="1"/>
    <x v="1"/>
    <x v="1"/>
    <x v="1"/>
  </r>
  <r>
    <n v="520"/>
    <x v="512"/>
    <s v="Organic radical collaboration"/>
    <n v="800"/>
    <n v="3406"/>
    <n v="425.75"/>
    <x v="1"/>
    <n v="32"/>
    <n v="106.4375"/>
    <x v="1"/>
    <x v="1"/>
    <n v="1555650000"/>
    <n v="1555909200"/>
    <x v="0"/>
    <x v="0"/>
    <x v="3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x v="1"/>
    <n v="1471928400"/>
    <n v="1472446800"/>
    <x v="0"/>
    <x v="1"/>
    <x v="6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x v="1"/>
    <n v="1341291600"/>
    <n v="1342328400"/>
    <x v="0"/>
    <x v="0"/>
    <x v="12"/>
    <x v="4"/>
    <x v="12"/>
  </r>
  <r>
    <n v="523"/>
    <x v="515"/>
    <s v="Triple-buffered holistic ability"/>
    <n v="900"/>
    <n v="6303"/>
    <n v="700.33333333333326"/>
    <x v="1"/>
    <n v="89"/>
    <n v="70.82022471910112"/>
    <x v="1"/>
    <x v="1"/>
    <n v="1267682400"/>
    <n v="1268114400"/>
    <x v="0"/>
    <x v="0"/>
    <x v="12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x v="1"/>
    <n v="1272258000"/>
    <n v="1273381200"/>
    <x v="0"/>
    <x v="0"/>
    <x v="3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x v="1"/>
    <n v="1290492000"/>
    <n v="1290837600"/>
    <x v="0"/>
    <x v="0"/>
    <x v="8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x v="1"/>
    <n v="1451109600"/>
    <n v="1454306400"/>
    <x v="0"/>
    <x v="1"/>
    <x v="3"/>
    <x v="3"/>
    <x v="3"/>
  </r>
  <r>
    <n v="527"/>
    <x v="519"/>
    <s v="Enterprise-wide intermediate portal"/>
    <n v="189200"/>
    <n v="188480"/>
    <n v="99.619450317124731"/>
    <x v="0"/>
    <n v="6080"/>
    <n v="31"/>
    <x v="0"/>
    <x v="0"/>
    <n v="1454652000"/>
    <n v="1457762400"/>
    <x v="0"/>
    <x v="0"/>
    <x v="10"/>
    <x v="4"/>
    <x v="10"/>
  </r>
  <r>
    <n v="528"/>
    <x v="520"/>
    <s v="Focused leadingedge matrix"/>
    <n v="9000"/>
    <n v="7227"/>
    <n v="80.300000000000011"/>
    <x v="0"/>
    <n v="80"/>
    <n v="90.337500000000006"/>
    <x v="4"/>
    <x v="4"/>
    <n v="1385186400"/>
    <n v="1389074400"/>
    <x v="0"/>
    <x v="0"/>
    <x v="7"/>
    <x v="1"/>
    <x v="7"/>
  </r>
  <r>
    <n v="529"/>
    <x v="521"/>
    <s v="Seamless logistical encryption"/>
    <n v="5100"/>
    <n v="574"/>
    <n v="11.254901960784313"/>
    <x v="0"/>
    <n v="9"/>
    <n v="63.777777777777779"/>
    <x v="1"/>
    <x v="1"/>
    <n v="1399698000"/>
    <n v="1402117200"/>
    <x v="0"/>
    <x v="0"/>
    <x v="11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x v="1"/>
    <n v="1283230800"/>
    <n v="1284440400"/>
    <x v="0"/>
    <x v="1"/>
    <x v="13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x v="5"/>
    <n v="1384149600"/>
    <n v="1388988000"/>
    <x v="0"/>
    <x v="0"/>
    <x v="11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x v="0"/>
    <n v="1516860000"/>
    <n v="1516946400"/>
    <x v="0"/>
    <x v="0"/>
    <x v="3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x v="4"/>
    <n v="1374642000"/>
    <n v="1377752400"/>
    <x v="0"/>
    <x v="0"/>
    <x v="7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x v="1"/>
    <n v="1534482000"/>
    <n v="1534568400"/>
    <x v="0"/>
    <x v="1"/>
    <x v="6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x v="6"/>
    <n v="1528434000"/>
    <n v="1528606800"/>
    <x v="0"/>
    <x v="1"/>
    <x v="3"/>
    <x v="3"/>
    <x v="3"/>
  </r>
  <r>
    <n v="536"/>
    <x v="528"/>
    <s v="Enhanced methodical middleware"/>
    <n v="9800"/>
    <n v="14697"/>
    <n v="149.96938775510205"/>
    <x v="1"/>
    <n v="140"/>
    <n v="104.97857142857143"/>
    <x v="6"/>
    <x v="6"/>
    <n v="1282626000"/>
    <n v="1284872400"/>
    <x v="0"/>
    <x v="0"/>
    <x v="13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x v="3"/>
    <n v="1535605200"/>
    <n v="1537592400"/>
    <x v="1"/>
    <x v="1"/>
    <x v="4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x v="1"/>
    <n v="1379826000"/>
    <n v="1381208400"/>
    <x v="0"/>
    <x v="0"/>
    <x v="20"/>
    <x v="6"/>
    <x v="20"/>
  </r>
  <r>
    <n v="539"/>
    <x v="531"/>
    <s v="Assimilated exuding toolset"/>
    <n v="9800"/>
    <n v="7120"/>
    <n v="72.653061224489804"/>
    <x v="0"/>
    <n v="77"/>
    <n v="92.467532467532465"/>
    <x v="1"/>
    <x v="1"/>
    <n v="1561957200"/>
    <n v="1562475600"/>
    <x v="0"/>
    <x v="1"/>
    <x v="0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x v="1"/>
    <n v="1525496400"/>
    <n v="1527397200"/>
    <x v="0"/>
    <x v="0"/>
    <x v="14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x v="6"/>
    <n v="1433912400"/>
    <n v="1436158800"/>
    <x v="0"/>
    <x v="0"/>
    <x v="20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x v="4"/>
    <n v="1453442400"/>
    <n v="1456034400"/>
    <x v="0"/>
    <x v="0"/>
    <x v="7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x v="1"/>
    <n v="1378875600"/>
    <n v="1380171600"/>
    <x v="0"/>
    <x v="0"/>
    <x v="11"/>
    <x v="6"/>
    <x v="11"/>
  </r>
  <r>
    <n v="544"/>
    <x v="536"/>
    <s v="Public-key 3rdgeneration system engine"/>
    <n v="2800"/>
    <n v="7742"/>
    <n v="276.5"/>
    <x v="1"/>
    <n v="84"/>
    <n v="92.166666666666671"/>
    <x v="1"/>
    <x v="1"/>
    <n v="1452232800"/>
    <n v="1453356000"/>
    <x v="0"/>
    <x v="0"/>
    <x v="1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x v="1"/>
    <n v="1577253600"/>
    <n v="1578981600"/>
    <x v="0"/>
    <x v="0"/>
    <x v="3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x v="1"/>
    <n v="1537160400"/>
    <n v="1537419600"/>
    <x v="0"/>
    <x v="1"/>
    <x v="3"/>
    <x v="3"/>
    <x v="3"/>
  </r>
  <r>
    <n v="547"/>
    <x v="539"/>
    <s v="Focused solution-oriented matrix"/>
    <n v="1300"/>
    <n v="12597"/>
    <n v="969"/>
    <x v="1"/>
    <n v="156"/>
    <n v="80.75"/>
    <x v="1"/>
    <x v="1"/>
    <n v="1422165600"/>
    <n v="1423202400"/>
    <x v="0"/>
    <x v="0"/>
    <x v="6"/>
    <x v="4"/>
    <x v="6"/>
  </r>
  <r>
    <n v="548"/>
    <x v="540"/>
    <s v="Monitored discrete toolset"/>
    <n v="66100"/>
    <n v="179074"/>
    <n v="270.91376701966715"/>
    <x v="1"/>
    <n v="2985"/>
    <n v="59.991289782244557"/>
    <x v="1"/>
    <x v="1"/>
    <n v="1459486800"/>
    <n v="1460610000"/>
    <x v="0"/>
    <x v="0"/>
    <x v="3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x v="1"/>
    <n v="1369717200"/>
    <n v="1370494800"/>
    <x v="0"/>
    <x v="0"/>
    <x v="8"/>
    <x v="2"/>
    <x v="8"/>
  </r>
  <r>
    <n v="550"/>
    <x v="542"/>
    <s v="De-engineered disintermediate encoding"/>
    <n v="100"/>
    <n v="4"/>
    <n v="4"/>
    <x v="3"/>
    <n v="1"/>
    <n v="4"/>
    <x v="5"/>
    <x v="5"/>
    <n v="1330495200"/>
    <n v="1332306000"/>
    <x v="0"/>
    <x v="0"/>
    <x v="7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x v="2"/>
    <n v="1419055200"/>
    <n v="1422511200"/>
    <x v="0"/>
    <x v="1"/>
    <x v="2"/>
    <x v="2"/>
    <x v="2"/>
  </r>
  <r>
    <n v="552"/>
    <x v="544"/>
    <s v="Distributed human-resource policy"/>
    <n v="9000"/>
    <n v="8866"/>
    <n v="98.51111111111112"/>
    <x v="0"/>
    <n v="92"/>
    <n v="96.369565217391298"/>
    <x v="1"/>
    <x v="1"/>
    <n v="1480140000"/>
    <n v="1480312800"/>
    <x v="0"/>
    <x v="0"/>
    <x v="3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x v="1"/>
    <n v="1293948000"/>
    <n v="1294034400"/>
    <x v="0"/>
    <x v="0"/>
    <x v="1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x v="0"/>
    <n v="1482127200"/>
    <n v="1482645600"/>
    <x v="0"/>
    <x v="0"/>
    <x v="7"/>
    <x v="1"/>
    <x v="7"/>
  </r>
  <r>
    <n v="555"/>
    <x v="547"/>
    <s v="Organic maximized database"/>
    <n v="6300"/>
    <n v="14089"/>
    <n v="223.63492063492063"/>
    <x v="1"/>
    <n v="135"/>
    <n v="104.36296296296297"/>
    <x v="3"/>
    <x v="3"/>
    <n v="1396414800"/>
    <n v="1399093200"/>
    <x v="0"/>
    <x v="0"/>
    <x v="1"/>
    <x v="1"/>
    <x v="1"/>
  </r>
  <r>
    <n v="556"/>
    <x v="195"/>
    <s v="Grass-roots 24/7 attitude"/>
    <n v="5200"/>
    <n v="12467"/>
    <n v="239.75"/>
    <x v="1"/>
    <n v="122"/>
    <n v="102.18852459016394"/>
    <x v="1"/>
    <x v="1"/>
    <n v="1315285200"/>
    <n v="1315890000"/>
    <x v="0"/>
    <x v="1"/>
    <x v="18"/>
    <x v="5"/>
    <x v="18"/>
  </r>
  <r>
    <n v="557"/>
    <x v="548"/>
    <s v="Team-oriented global strategy"/>
    <n v="6000"/>
    <n v="11960"/>
    <n v="199.33333333333334"/>
    <x v="1"/>
    <n v="221"/>
    <n v="54.117647058823529"/>
    <x v="1"/>
    <x v="1"/>
    <n v="1443762000"/>
    <n v="1444021200"/>
    <x v="0"/>
    <x v="1"/>
    <x v="22"/>
    <x v="4"/>
    <x v="22"/>
  </r>
  <r>
    <n v="558"/>
    <x v="549"/>
    <s v="Enhanced client-driven capacity"/>
    <n v="5800"/>
    <n v="7966"/>
    <n v="137.34482758620689"/>
    <x v="1"/>
    <n v="126"/>
    <n v="63.222222222222221"/>
    <x v="1"/>
    <x v="1"/>
    <n v="1456293600"/>
    <n v="1460005200"/>
    <x v="0"/>
    <x v="0"/>
    <x v="3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x v="1"/>
    <n v="1470114000"/>
    <n v="1470718800"/>
    <x v="0"/>
    <x v="0"/>
    <x v="3"/>
    <x v="3"/>
    <x v="3"/>
  </r>
  <r>
    <n v="560"/>
    <x v="551"/>
    <s v="Re-engineered radical policy"/>
    <n v="20000"/>
    <n v="158832"/>
    <n v="794.16"/>
    <x v="1"/>
    <n v="3177"/>
    <n v="49.994334277620396"/>
    <x v="1"/>
    <x v="1"/>
    <n v="1321596000"/>
    <n v="1325052000"/>
    <x v="0"/>
    <x v="0"/>
    <x v="10"/>
    <x v="4"/>
    <x v="10"/>
  </r>
  <r>
    <n v="561"/>
    <x v="552"/>
    <s v="Down-sized logistical adapter"/>
    <n v="3000"/>
    <n v="11091"/>
    <n v="369.7"/>
    <x v="1"/>
    <n v="198"/>
    <n v="56.015151515151516"/>
    <x v="5"/>
    <x v="5"/>
    <n v="1318827600"/>
    <n v="1319000400"/>
    <x v="0"/>
    <x v="0"/>
    <x v="3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x v="5"/>
    <n v="1552366800"/>
    <n v="1552539600"/>
    <x v="0"/>
    <x v="0"/>
    <x v="1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x v="2"/>
    <n v="1542088800"/>
    <n v="1543816800"/>
    <x v="0"/>
    <x v="0"/>
    <x v="4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x v="1"/>
    <n v="1426395600"/>
    <n v="1427086800"/>
    <x v="0"/>
    <x v="0"/>
    <x v="3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x v="1"/>
    <n v="1321336800"/>
    <n v="1323064800"/>
    <x v="0"/>
    <x v="0"/>
    <x v="3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x v="1"/>
    <n v="1456293600"/>
    <n v="1458277200"/>
    <x v="0"/>
    <x v="1"/>
    <x v="5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x v="1"/>
    <n v="1404968400"/>
    <n v="1405141200"/>
    <x v="0"/>
    <x v="0"/>
    <x v="1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x v="1"/>
    <n v="1279170000"/>
    <n v="1283058000"/>
    <x v="0"/>
    <x v="0"/>
    <x v="3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x v="6"/>
    <n v="1294725600"/>
    <n v="1295762400"/>
    <x v="0"/>
    <x v="0"/>
    <x v="10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x v="1"/>
    <n v="1419055200"/>
    <n v="1419573600"/>
    <x v="0"/>
    <x v="1"/>
    <x v="1"/>
    <x v="1"/>
    <x v="1"/>
  </r>
  <r>
    <n v="571"/>
    <x v="562"/>
    <s v="Monitored grid-enabled model"/>
    <n v="3500"/>
    <n v="3295"/>
    <n v="94.142857142857139"/>
    <x v="0"/>
    <n v="35"/>
    <n v="94.142857142857139"/>
    <x v="6"/>
    <x v="6"/>
    <n v="1434690000"/>
    <n v="1438750800"/>
    <x v="0"/>
    <x v="0"/>
    <x v="12"/>
    <x v="4"/>
    <x v="12"/>
  </r>
  <r>
    <n v="572"/>
    <x v="563"/>
    <s v="Assimilated actuating policy"/>
    <n v="9000"/>
    <n v="4896"/>
    <n v="54.400000000000006"/>
    <x v="3"/>
    <n v="94"/>
    <n v="52.085106382978722"/>
    <x v="1"/>
    <x v="1"/>
    <n v="1443416400"/>
    <n v="1444798800"/>
    <x v="0"/>
    <x v="1"/>
    <x v="1"/>
    <x v="1"/>
    <x v="1"/>
  </r>
  <r>
    <n v="573"/>
    <x v="564"/>
    <s v="Total incremental productivity"/>
    <n v="6700"/>
    <n v="7496"/>
    <n v="111.88059701492537"/>
    <x v="1"/>
    <n v="300"/>
    <n v="24.986666666666668"/>
    <x v="1"/>
    <x v="1"/>
    <n v="1399006800"/>
    <n v="1399179600"/>
    <x v="0"/>
    <x v="0"/>
    <x v="23"/>
    <x v="8"/>
    <x v="23"/>
  </r>
  <r>
    <n v="574"/>
    <x v="565"/>
    <s v="Adaptive local task-force"/>
    <n v="2700"/>
    <n v="9967"/>
    <n v="369.14814814814815"/>
    <x v="1"/>
    <n v="144"/>
    <n v="69.215277777777771"/>
    <x v="1"/>
    <x v="1"/>
    <n v="1575698400"/>
    <n v="1576562400"/>
    <x v="0"/>
    <x v="1"/>
    <x v="0"/>
    <x v="0"/>
    <x v="0"/>
  </r>
  <r>
    <n v="575"/>
    <x v="566"/>
    <s v="Universal zero-defect concept"/>
    <n v="83300"/>
    <n v="52421"/>
    <n v="62.930372148859547"/>
    <x v="0"/>
    <n v="558"/>
    <n v="93.944444444444443"/>
    <x v="1"/>
    <x v="1"/>
    <n v="1400562000"/>
    <n v="1400821200"/>
    <x v="0"/>
    <x v="1"/>
    <x v="3"/>
    <x v="3"/>
    <x v="3"/>
  </r>
  <r>
    <n v="576"/>
    <x v="567"/>
    <s v="Object-based bottom-line superstructure"/>
    <n v="9700"/>
    <n v="6298"/>
    <n v="64.927835051546396"/>
    <x v="0"/>
    <n v="64"/>
    <n v="98.40625"/>
    <x v="1"/>
    <x v="1"/>
    <n v="1509512400"/>
    <n v="1510984800"/>
    <x v="0"/>
    <x v="0"/>
    <x v="3"/>
    <x v="3"/>
    <x v="3"/>
  </r>
  <r>
    <n v="577"/>
    <x v="568"/>
    <s v="Adaptive 24hour projection"/>
    <n v="8200"/>
    <n v="1546"/>
    <n v="18.853658536585368"/>
    <x v="3"/>
    <n v="37"/>
    <n v="41.783783783783782"/>
    <x v="1"/>
    <x v="1"/>
    <n v="1299823200"/>
    <n v="1302066000"/>
    <x v="0"/>
    <x v="0"/>
    <x v="17"/>
    <x v="1"/>
    <x v="17"/>
  </r>
  <r>
    <n v="578"/>
    <x v="569"/>
    <s v="Sharable radical toolset"/>
    <n v="96500"/>
    <n v="16168"/>
    <n v="16.754404145077721"/>
    <x v="0"/>
    <n v="245"/>
    <n v="65.991836734693877"/>
    <x v="1"/>
    <x v="1"/>
    <n v="1322719200"/>
    <n v="1322978400"/>
    <x v="0"/>
    <x v="0"/>
    <x v="22"/>
    <x v="4"/>
    <x v="22"/>
  </r>
  <r>
    <n v="579"/>
    <x v="570"/>
    <s v="Focused multimedia knowledgebase"/>
    <n v="6200"/>
    <n v="6269"/>
    <n v="101.11290322580646"/>
    <x v="1"/>
    <n v="87"/>
    <n v="72.05747126436782"/>
    <x v="1"/>
    <x v="1"/>
    <n v="1312693200"/>
    <n v="1313730000"/>
    <x v="0"/>
    <x v="0"/>
    <x v="17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x v="1"/>
    <n v="1393394400"/>
    <n v="1394085600"/>
    <x v="0"/>
    <x v="0"/>
    <x v="3"/>
    <x v="3"/>
    <x v="3"/>
  </r>
  <r>
    <n v="581"/>
    <x v="571"/>
    <s v="Sharable mobile knowledgebase"/>
    <n v="6000"/>
    <n v="3841"/>
    <n v="64.016666666666666"/>
    <x v="0"/>
    <n v="71"/>
    <n v="54.098591549295776"/>
    <x v="1"/>
    <x v="1"/>
    <n v="1304053200"/>
    <n v="1305349200"/>
    <x v="0"/>
    <x v="0"/>
    <x v="2"/>
    <x v="2"/>
    <x v="2"/>
  </r>
  <r>
    <n v="582"/>
    <x v="572"/>
    <s v="Cross-group global system engine"/>
    <n v="8700"/>
    <n v="4531"/>
    <n v="52.080459770114942"/>
    <x v="0"/>
    <n v="42"/>
    <n v="107.88095238095238"/>
    <x v="1"/>
    <x v="1"/>
    <n v="1433912400"/>
    <n v="1434344400"/>
    <x v="0"/>
    <x v="1"/>
    <x v="11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x v="1"/>
    <n v="1329717600"/>
    <n v="1331186400"/>
    <x v="0"/>
    <x v="0"/>
    <x v="4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x v="1"/>
    <n v="1335330000"/>
    <n v="1336539600"/>
    <x v="0"/>
    <x v="0"/>
    <x v="2"/>
    <x v="2"/>
    <x v="2"/>
  </r>
  <r>
    <n v="585"/>
    <x v="574"/>
    <s v="Reactive analyzing function"/>
    <n v="8900"/>
    <n v="13065"/>
    <n v="146.79775280898878"/>
    <x v="1"/>
    <n v="136"/>
    <n v="96.066176470588232"/>
    <x v="1"/>
    <x v="1"/>
    <n v="1268888400"/>
    <n v="1269752400"/>
    <x v="0"/>
    <x v="0"/>
    <x v="18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x v="1"/>
    <n v="1289973600"/>
    <n v="1291615200"/>
    <x v="0"/>
    <x v="0"/>
    <x v="1"/>
    <x v="1"/>
    <x v="1"/>
  </r>
  <r>
    <n v="587"/>
    <x v="576"/>
    <s v="Open-source analyzing monitoring"/>
    <n v="9400"/>
    <n v="6852"/>
    <n v="72.893617021276597"/>
    <x v="0"/>
    <n v="156"/>
    <n v="43.92307692307692"/>
    <x v="0"/>
    <x v="0"/>
    <n v="1547877600"/>
    <n v="1552366800"/>
    <x v="0"/>
    <x v="1"/>
    <x v="0"/>
    <x v="0"/>
    <x v="0"/>
  </r>
  <r>
    <n v="588"/>
    <x v="577"/>
    <s v="Up-sized discrete firmware"/>
    <n v="157600"/>
    <n v="124517"/>
    <n v="79.008248730964468"/>
    <x v="0"/>
    <n v="1368"/>
    <n v="91.021198830409361"/>
    <x v="4"/>
    <x v="4"/>
    <n v="1269493200"/>
    <n v="1272171600"/>
    <x v="0"/>
    <x v="0"/>
    <x v="3"/>
    <x v="3"/>
    <x v="3"/>
  </r>
  <r>
    <n v="589"/>
    <x v="578"/>
    <s v="Exclusive intangible extranet"/>
    <n v="7900"/>
    <n v="5113"/>
    <n v="64.721518987341781"/>
    <x v="0"/>
    <n v="102"/>
    <n v="50.127450980392155"/>
    <x v="1"/>
    <x v="1"/>
    <n v="1436072400"/>
    <n v="1436677200"/>
    <x v="0"/>
    <x v="0"/>
    <x v="4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x v="2"/>
    <n v="1419141600"/>
    <n v="1420092000"/>
    <x v="0"/>
    <x v="0"/>
    <x v="15"/>
    <x v="5"/>
    <x v="15"/>
  </r>
  <r>
    <n v="591"/>
    <x v="580"/>
    <s v="Realigned dedicated system engine"/>
    <n v="600"/>
    <n v="6226"/>
    <n v="1037.6666666666667"/>
    <x v="1"/>
    <n v="102"/>
    <n v="61.03921568627451"/>
    <x v="1"/>
    <x v="1"/>
    <n v="1279083600"/>
    <n v="1279947600"/>
    <x v="0"/>
    <x v="0"/>
    <x v="11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x v="1"/>
    <n v="1401426000"/>
    <n v="1402203600"/>
    <x v="0"/>
    <x v="0"/>
    <x v="3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x v="1"/>
    <n v="1395810000"/>
    <n v="1396933200"/>
    <x v="0"/>
    <x v="0"/>
    <x v="10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x v="1"/>
    <n v="1467003600"/>
    <n v="1467262800"/>
    <x v="0"/>
    <x v="1"/>
    <x v="3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x v="1"/>
    <n v="1268715600"/>
    <n v="1270530000"/>
    <x v="0"/>
    <x v="1"/>
    <x v="3"/>
    <x v="3"/>
    <x v="3"/>
  </r>
  <r>
    <n v="596"/>
    <x v="585"/>
    <s v="Managed optimizing archive"/>
    <n v="7900"/>
    <n v="7875"/>
    <n v="99.683544303797461"/>
    <x v="0"/>
    <n v="183"/>
    <n v="43.032786885245905"/>
    <x v="1"/>
    <x v="1"/>
    <n v="1457157600"/>
    <n v="1457762400"/>
    <x v="0"/>
    <x v="1"/>
    <x v="6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x v="1"/>
    <n v="1573970400"/>
    <n v="1575525600"/>
    <x v="0"/>
    <x v="0"/>
    <x v="3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x v="6"/>
    <n v="1276578000"/>
    <n v="1279083600"/>
    <x v="0"/>
    <x v="0"/>
    <x v="1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x v="3"/>
    <n v="1423720800"/>
    <n v="1424412000"/>
    <x v="0"/>
    <x v="0"/>
    <x v="4"/>
    <x v="4"/>
    <x v="4"/>
  </r>
  <r>
    <n v="600"/>
    <x v="589"/>
    <s v="Cross-platform tertiary array"/>
    <n v="100"/>
    <n v="5"/>
    <n v="5"/>
    <x v="0"/>
    <n v="1"/>
    <n v="5"/>
    <x v="4"/>
    <x v="4"/>
    <n v="1375160400"/>
    <n v="1376197200"/>
    <x v="0"/>
    <x v="0"/>
    <x v="0"/>
    <x v="0"/>
    <x v="0"/>
  </r>
  <r>
    <n v="601"/>
    <x v="590"/>
    <s v="Inverse neutral structure"/>
    <n v="6300"/>
    <n v="13018"/>
    <n v="206.63492063492063"/>
    <x v="1"/>
    <n v="194"/>
    <n v="67.103092783505161"/>
    <x v="1"/>
    <x v="1"/>
    <n v="1401426000"/>
    <n v="1402894800"/>
    <x v="1"/>
    <x v="0"/>
    <x v="8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x v="1"/>
    <n v="1433480400"/>
    <n v="1434430800"/>
    <x v="0"/>
    <x v="0"/>
    <x v="3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x v="1"/>
    <n v="1555563600"/>
    <n v="1557896400"/>
    <x v="0"/>
    <x v="0"/>
    <x v="3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x v="1"/>
    <n v="1295676000"/>
    <n v="1297490400"/>
    <x v="0"/>
    <x v="0"/>
    <x v="3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x v="1"/>
    <n v="1443848400"/>
    <n v="1447394400"/>
    <x v="0"/>
    <x v="0"/>
    <x v="9"/>
    <x v="5"/>
    <x v="9"/>
  </r>
  <r>
    <n v="606"/>
    <x v="595"/>
    <s v="Extended asynchronous initiative"/>
    <n v="3400"/>
    <n v="6405"/>
    <n v="188.38235294117646"/>
    <x v="1"/>
    <n v="160"/>
    <n v="40.03125"/>
    <x v="4"/>
    <x v="4"/>
    <n v="1457330400"/>
    <n v="1458277200"/>
    <x v="0"/>
    <x v="0"/>
    <x v="1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x v="1"/>
    <n v="1395550800"/>
    <n v="1395723600"/>
    <x v="0"/>
    <x v="0"/>
    <x v="0"/>
    <x v="0"/>
    <x v="0"/>
  </r>
  <r>
    <n v="608"/>
    <x v="597"/>
    <s v="Compatible full-range leverage"/>
    <n v="3900"/>
    <n v="11075"/>
    <n v="283.97435897435901"/>
    <x v="1"/>
    <n v="316"/>
    <n v="35.047468354430379"/>
    <x v="1"/>
    <x v="1"/>
    <n v="1551852000"/>
    <n v="1552197600"/>
    <x v="0"/>
    <x v="1"/>
    <x v="17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x v="1"/>
    <n v="1547618400"/>
    <n v="1549087200"/>
    <x v="0"/>
    <x v="0"/>
    <x v="22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x v="1"/>
    <n v="1355637600"/>
    <n v="1356847200"/>
    <x v="0"/>
    <x v="0"/>
    <x v="3"/>
    <x v="3"/>
    <x v="3"/>
  </r>
  <r>
    <n v="611"/>
    <x v="600"/>
    <s v="Multi-lateral maximized core"/>
    <n v="8200"/>
    <n v="1136"/>
    <n v="13.853658536585368"/>
    <x v="3"/>
    <n v="15"/>
    <n v="75.733333333333334"/>
    <x v="1"/>
    <x v="1"/>
    <n v="1374728400"/>
    <n v="1375765200"/>
    <x v="0"/>
    <x v="0"/>
    <x v="3"/>
    <x v="3"/>
    <x v="3"/>
  </r>
  <r>
    <n v="612"/>
    <x v="601"/>
    <s v="Innovative holistic hub"/>
    <n v="6200"/>
    <n v="8645"/>
    <n v="139.43548387096774"/>
    <x v="1"/>
    <n v="192"/>
    <n v="45.026041666666664"/>
    <x v="1"/>
    <x v="1"/>
    <n v="1287810000"/>
    <n v="1289800800"/>
    <x v="0"/>
    <x v="0"/>
    <x v="5"/>
    <x v="1"/>
    <x v="5"/>
  </r>
  <r>
    <n v="613"/>
    <x v="602"/>
    <s v="Reverse-engineered 24/7 methodology"/>
    <n v="1100"/>
    <n v="1914"/>
    <n v="174"/>
    <x v="1"/>
    <n v="26"/>
    <n v="73.615384615384613"/>
    <x v="0"/>
    <x v="0"/>
    <n v="1503723600"/>
    <n v="1504501200"/>
    <x v="0"/>
    <x v="0"/>
    <x v="3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x v="1"/>
    <n v="1484114400"/>
    <n v="1485669600"/>
    <x v="0"/>
    <x v="0"/>
    <x v="3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x v="6"/>
    <n v="1461906000"/>
    <n v="1462770000"/>
    <x v="0"/>
    <x v="0"/>
    <x v="3"/>
    <x v="3"/>
    <x v="3"/>
  </r>
  <r>
    <n v="616"/>
    <x v="605"/>
    <s v="Quality-focused 24/7 superstructure"/>
    <n v="6400"/>
    <n v="12129"/>
    <n v="189.515625"/>
    <x v="1"/>
    <n v="238"/>
    <n v="50.962184873949582"/>
    <x v="4"/>
    <x v="4"/>
    <n v="1379653200"/>
    <n v="1379739600"/>
    <x v="0"/>
    <x v="1"/>
    <x v="7"/>
    <x v="1"/>
    <x v="7"/>
  </r>
  <r>
    <n v="617"/>
    <x v="606"/>
    <s v="Multi-channeled local intranet"/>
    <n v="1400"/>
    <n v="3496"/>
    <n v="249.71428571428572"/>
    <x v="1"/>
    <n v="55"/>
    <n v="63.563636363636363"/>
    <x v="1"/>
    <x v="1"/>
    <n v="1401858000"/>
    <n v="1402722000"/>
    <x v="0"/>
    <x v="0"/>
    <x v="3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x v="1"/>
    <n v="1367470800"/>
    <n v="1369285200"/>
    <x v="0"/>
    <x v="0"/>
    <x v="9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x v="1"/>
    <n v="1304658000"/>
    <n v="1304744400"/>
    <x v="1"/>
    <x v="1"/>
    <x v="3"/>
    <x v="3"/>
    <x v="3"/>
  </r>
  <r>
    <n v="620"/>
    <x v="609"/>
    <s v="Synergized well-modulated project"/>
    <n v="4300"/>
    <n v="11525"/>
    <n v="268.02325581395348"/>
    <x v="1"/>
    <n v="128"/>
    <n v="90.0390625"/>
    <x v="2"/>
    <x v="2"/>
    <n v="1467954000"/>
    <n v="1468299600"/>
    <x v="0"/>
    <x v="0"/>
    <x v="14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x v="1"/>
    <n v="1473742800"/>
    <n v="1474174800"/>
    <x v="0"/>
    <x v="0"/>
    <x v="3"/>
    <x v="3"/>
    <x v="3"/>
  </r>
  <r>
    <n v="622"/>
    <x v="611"/>
    <s v="Total leadingedge neural-net"/>
    <n v="189000"/>
    <n v="5916"/>
    <n v="3.1301587301587301"/>
    <x v="0"/>
    <n v="64"/>
    <n v="92.4375"/>
    <x v="1"/>
    <x v="1"/>
    <n v="1523768400"/>
    <n v="1526014800"/>
    <x v="0"/>
    <x v="0"/>
    <x v="7"/>
    <x v="1"/>
    <x v="7"/>
  </r>
  <r>
    <n v="623"/>
    <x v="612"/>
    <s v="Organic actuating protocol"/>
    <n v="94300"/>
    <n v="150806"/>
    <n v="159.92152704135739"/>
    <x v="1"/>
    <n v="2693"/>
    <n v="55.999257333828446"/>
    <x v="4"/>
    <x v="4"/>
    <n v="1437022800"/>
    <n v="1437454800"/>
    <x v="0"/>
    <x v="0"/>
    <x v="3"/>
    <x v="3"/>
    <x v="3"/>
  </r>
  <r>
    <n v="624"/>
    <x v="613"/>
    <s v="Down-sized national software"/>
    <n v="5100"/>
    <n v="14249"/>
    <n v="279.39215686274508"/>
    <x v="1"/>
    <n v="432"/>
    <n v="32.983796296296298"/>
    <x v="1"/>
    <x v="1"/>
    <n v="1422165600"/>
    <n v="1422684000"/>
    <x v="0"/>
    <x v="0"/>
    <x v="14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x v="1"/>
    <n v="1580104800"/>
    <n v="1581314400"/>
    <x v="0"/>
    <x v="0"/>
    <x v="3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x v="1"/>
    <n v="1285650000"/>
    <n v="1286427600"/>
    <x v="0"/>
    <x v="1"/>
    <x v="3"/>
    <x v="3"/>
    <x v="3"/>
  </r>
  <r>
    <n v="627"/>
    <x v="616"/>
    <s v="Open-architected incremental ability"/>
    <n v="1600"/>
    <n v="11108"/>
    <n v="694.25"/>
    <x v="1"/>
    <n v="154"/>
    <n v="72.129870129870127"/>
    <x v="4"/>
    <x v="4"/>
    <n v="1276664400"/>
    <n v="1278738000"/>
    <x v="1"/>
    <x v="0"/>
    <x v="0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x v="1"/>
    <n v="1286168400"/>
    <n v="1286427600"/>
    <x v="0"/>
    <x v="0"/>
    <x v="7"/>
    <x v="1"/>
    <x v="7"/>
  </r>
  <r>
    <n v="629"/>
    <x v="618"/>
    <s v="Multi-tiered executive toolset"/>
    <n v="85900"/>
    <n v="55476"/>
    <n v="64.58207217694995"/>
    <x v="0"/>
    <n v="750"/>
    <n v="73.968000000000004"/>
    <x v="1"/>
    <x v="1"/>
    <n v="1467781200"/>
    <n v="1467954000"/>
    <x v="0"/>
    <x v="1"/>
    <x v="3"/>
    <x v="3"/>
    <x v="3"/>
  </r>
  <r>
    <n v="630"/>
    <x v="619"/>
    <s v="Grass-roots directional workforce"/>
    <n v="9500"/>
    <n v="5973"/>
    <n v="62.873684210526314"/>
    <x v="3"/>
    <n v="87"/>
    <n v="68.65517241379311"/>
    <x v="1"/>
    <x v="1"/>
    <n v="1556686800"/>
    <n v="1557637200"/>
    <x v="0"/>
    <x v="1"/>
    <x v="3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x v="1"/>
    <n v="1553576400"/>
    <n v="1553922000"/>
    <x v="0"/>
    <x v="0"/>
    <x v="3"/>
    <x v="3"/>
    <x v="3"/>
  </r>
  <r>
    <n v="632"/>
    <x v="621"/>
    <s v="Reduced interactive matrix"/>
    <n v="72100"/>
    <n v="30902"/>
    <n v="42.859916782246884"/>
    <x v="2"/>
    <n v="278"/>
    <n v="111.15827338129496"/>
    <x v="1"/>
    <x v="1"/>
    <n v="1414904400"/>
    <n v="1416463200"/>
    <x v="0"/>
    <x v="0"/>
    <x v="3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x v="1"/>
    <n v="1446876000"/>
    <n v="1447221600"/>
    <x v="0"/>
    <x v="0"/>
    <x v="10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x v="1"/>
    <n v="1490418000"/>
    <n v="1491627600"/>
    <x v="0"/>
    <x v="0"/>
    <x v="19"/>
    <x v="4"/>
    <x v="19"/>
  </r>
  <r>
    <n v="635"/>
    <x v="624"/>
    <s v="Reactive regional access"/>
    <n v="139000"/>
    <n v="158590"/>
    <n v="114.09352517985612"/>
    <x v="1"/>
    <n v="2266"/>
    <n v="69.986760812003524"/>
    <x v="1"/>
    <x v="1"/>
    <n v="1360389600"/>
    <n v="1363150800"/>
    <x v="0"/>
    <x v="0"/>
    <x v="19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x v="3"/>
    <n v="1326866400"/>
    <n v="1330754400"/>
    <x v="0"/>
    <x v="1"/>
    <x v="10"/>
    <x v="4"/>
    <x v="10"/>
  </r>
  <r>
    <n v="637"/>
    <x v="626"/>
    <s v="Open-architected 24/7 throughput"/>
    <n v="8500"/>
    <n v="6750"/>
    <n v="79.411764705882348"/>
    <x v="0"/>
    <n v="65"/>
    <n v="103.84615384615384"/>
    <x v="1"/>
    <x v="1"/>
    <n v="1479103200"/>
    <n v="1479794400"/>
    <x v="0"/>
    <x v="0"/>
    <x v="3"/>
    <x v="3"/>
    <x v="3"/>
  </r>
  <r>
    <n v="638"/>
    <x v="627"/>
    <s v="Monitored 24/7 approach"/>
    <n v="81600"/>
    <n v="9318"/>
    <n v="11.419117647058824"/>
    <x v="0"/>
    <n v="94"/>
    <n v="99.127659574468083"/>
    <x v="1"/>
    <x v="1"/>
    <n v="1280206800"/>
    <n v="1281243600"/>
    <x v="0"/>
    <x v="1"/>
    <x v="3"/>
    <x v="3"/>
    <x v="3"/>
  </r>
  <r>
    <n v="639"/>
    <x v="628"/>
    <s v="Upgradable explicit forecast"/>
    <n v="8600"/>
    <n v="4832"/>
    <n v="56.186046511627907"/>
    <x v="2"/>
    <n v="45"/>
    <n v="107.37777777777778"/>
    <x v="1"/>
    <x v="1"/>
    <n v="1532754000"/>
    <n v="1532754000"/>
    <x v="0"/>
    <x v="1"/>
    <x v="6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x v="1"/>
    <n v="1453096800"/>
    <n v="1453356000"/>
    <x v="0"/>
    <x v="0"/>
    <x v="3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x v="5"/>
    <n v="1487570400"/>
    <n v="1489986000"/>
    <x v="0"/>
    <x v="0"/>
    <x v="3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x v="0"/>
    <n v="1545026400"/>
    <n v="1545804000"/>
    <x v="0"/>
    <x v="0"/>
    <x v="8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x v="1"/>
    <n v="1488348000"/>
    <n v="1489899600"/>
    <x v="0"/>
    <x v="0"/>
    <x v="3"/>
    <x v="3"/>
    <x v="3"/>
  </r>
  <r>
    <n v="644"/>
    <x v="633"/>
    <s v="Distributed real-time algorithm"/>
    <n v="169400"/>
    <n v="81984"/>
    <n v="48.396694214876035"/>
    <x v="0"/>
    <n v="2928"/>
    <n v="28"/>
    <x v="0"/>
    <x v="0"/>
    <n v="1545112800"/>
    <n v="1546495200"/>
    <x v="0"/>
    <x v="0"/>
    <x v="3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x v="1"/>
    <n v="1537938000"/>
    <n v="1539752400"/>
    <x v="0"/>
    <x v="1"/>
    <x v="1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x v="1"/>
    <n v="1363150800"/>
    <n v="1364101200"/>
    <x v="0"/>
    <x v="0"/>
    <x v="11"/>
    <x v="6"/>
    <x v="11"/>
  </r>
  <r>
    <n v="647"/>
    <x v="636"/>
    <s v="Inverse multimedia Graphic Interface"/>
    <n v="4500"/>
    <n v="1863"/>
    <n v="41.4"/>
    <x v="0"/>
    <n v="18"/>
    <n v="103.5"/>
    <x v="1"/>
    <x v="1"/>
    <n v="1523250000"/>
    <n v="1525323600"/>
    <x v="0"/>
    <x v="0"/>
    <x v="18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x v="1"/>
    <n v="1499317200"/>
    <n v="1500872400"/>
    <x v="1"/>
    <x v="0"/>
    <x v="0"/>
    <x v="0"/>
    <x v="0"/>
  </r>
  <r>
    <n v="649"/>
    <x v="638"/>
    <s v="Reactive 6thgeneration hub"/>
    <n v="121700"/>
    <n v="59003"/>
    <n v="48.482333607230892"/>
    <x v="0"/>
    <n v="602"/>
    <n v="98.011627906976742"/>
    <x v="5"/>
    <x v="5"/>
    <n v="1287550800"/>
    <n v="1288501200"/>
    <x v="1"/>
    <x v="1"/>
    <x v="3"/>
    <x v="3"/>
    <x v="3"/>
  </r>
  <r>
    <n v="650"/>
    <x v="639"/>
    <s v="Optional asymmetric success"/>
    <n v="100"/>
    <n v="2"/>
    <n v="2"/>
    <x v="0"/>
    <n v="1"/>
    <n v="2"/>
    <x v="1"/>
    <x v="1"/>
    <n v="1404795600"/>
    <n v="1407128400"/>
    <x v="0"/>
    <x v="0"/>
    <x v="17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x v="6"/>
    <n v="1393048800"/>
    <n v="1394344800"/>
    <x v="0"/>
    <x v="0"/>
    <x v="12"/>
    <x v="4"/>
    <x v="12"/>
  </r>
  <r>
    <n v="652"/>
    <x v="641"/>
    <s v="Vision-oriented regional hub"/>
    <n v="10000"/>
    <n v="12684"/>
    <n v="126.84"/>
    <x v="1"/>
    <n v="409"/>
    <n v="31.012224938875306"/>
    <x v="1"/>
    <x v="1"/>
    <n v="1470373200"/>
    <n v="1474088400"/>
    <x v="0"/>
    <x v="0"/>
    <x v="2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x v="1"/>
    <n v="1460091600"/>
    <n v="1460264400"/>
    <x v="0"/>
    <x v="0"/>
    <x v="2"/>
    <x v="2"/>
    <x v="2"/>
  </r>
  <r>
    <n v="654"/>
    <x v="643"/>
    <s v="Programmable static middleware"/>
    <n v="35000"/>
    <n v="177936"/>
    <n v="508.38857142857148"/>
    <x v="1"/>
    <n v="3016"/>
    <n v="58.9973474801061"/>
    <x v="1"/>
    <x v="1"/>
    <n v="1440392400"/>
    <n v="1440824400"/>
    <x v="0"/>
    <x v="0"/>
    <x v="16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x v="1"/>
    <n v="1488434400"/>
    <n v="1489554000"/>
    <x v="1"/>
    <x v="0"/>
    <x v="14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x v="2"/>
    <n v="1514440800"/>
    <n v="1514872800"/>
    <x v="0"/>
    <x v="0"/>
    <x v="0"/>
    <x v="0"/>
    <x v="0"/>
  </r>
  <r>
    <n v="657"/>
    <x v="646"/>
    <s v="Balanced optimal hardware"/>
    <n v="10000"/>
    <n v="824"/>
    <n v="8.24"/>
    <x v="0"/>
    <n v="14"/>
    <n v="58.857142857142854"/>
    <x v="1"/>
    <x v="1"/>
    <n v="1514354400"/>
    <n v="1515736800"/>
    <x v="0"/>
    <x v="0"/>
    <x v="22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x v="1"/>
    <n v="1440910800"/>
    <n v="1442898000"/>
    <x v="0"/>
    <x v="0"/>
    <x v="1"/>
    <x v="1"/>
    <x v="1"/>
  </r>
  <r>
    <n v="659"/>
    <x v="648"/>
    <s v="Grass-roots dynamic emulation"/>
    <n v="120700"/>
    <n v="57010"/>
    <n v="47.232808616404313"/>
    <x v="0"/>
    <n v="750"/>
    <n v="76.013333333333335"/>
    <x v="4"/>
    <x v="4"/>
    <n v="1296108000"/>
    <n v="1296194400"/>
    <x v="0"/>
    <x v="0"/>
    <x v="4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x v="1"/>
    <n v="1440133200"/>
    <n v="1440910800"/>
    <x v="1"/>
    <x v="0"/>
    <x v="3"/>
    <x v="3"/>
    <x v="3"/>
  </r>
  <r>
    <n v="661"/>
    <x v="650"/>
    <s v="Right-sized secondary challenge"/>
    <n v="106800"/>
    <n v="57872"/>
    <n v="54.187265917603"/>
    <x v="0"/>
    <n v="752"/>
    <n v="76.957446808510639"/>
    <x v="3"/>
    <x v="3"/>
    <n v="1332910800"/>
    <n v="1335502800"/>
    <x v="0"/>
    <x v="0"/>
    <x v="17"/>
    <x v="1"/>
    <x v="17"/>
  </r>
  <r>
    <n v="662"/>
    <x v="651"/>
    <s v="Implemented exuding software"/>
    <n v="9100"/>
    <n v="8906"/>
    <n v="97.868131868131869"/>
    <x v="0"/>
    <n v="131"/>
    <n v="67.984732824427482"/>
    <x v="1"/>
    <x v="1"/>
    <n v="1544335200"/>
    <n v="1544680800"/>
    <x v="0"/>
    <x v="0"/>
    <x v="3"/>
    <x v="3"/>
    <x v="3"/>
  </r>
  <r>
    <n v="663"/>
    <x v="652"/>
    <s v="Total optimizing software"/>
    <n v="10000"/>
    <n v="7724"/>
    <n v="77.239999999999995"/>
    <x v="0"/>
    <n v="87"/>
    <n v="88.781609195402297"/>
    <x v="1"/>
    <x v="1"/>
    <n v="1286427600"/>
    <n v="1288414800"/>
    <x v="0"/>
    <x v="0"/>
    <x v="3"/>
    <x v="3"/>
    <x v="3"/>
  </r>
  <r>
    <n v="664"/>
    <x v="327"/>
    <s v="Optional maximized attitude"/>
    <n v="79400"/>
    <n v="26571"/>
    <n v="33.464735516372798"/>
    <x v="0"/>
    <n v="1063"/>
    <n v="24.99623706491063"/>
    <x v="1"/>
    <x v="1"/>
    <n v="1329717600"/>
    <n v="1330581600"/>
    <x v="0"/>
    <x v="0"/>
    <x v="17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x v="1"/>
    <n v="1310187600"/>
    <n v="1311397200"/>
    <x v="0"/>
    <x v="1"/>
    <x v="4"/>
    <x v="4"/>
    <x v="4"/>
  </r>
  <r>
    <n v="666"/>
    <x v="654"/>
    <s v="Cloned bottom-line success"/>
    <n v="3100"/>
    <n v="1985"/>
    <n v="64.032258064516128"/>
    <x v="3"/>
    <n v="25"/>
    <n v="79.400000000000006"/>
    <x v="1"/>
    <x v="1"/>
    <n v="1377838800"/>
    <n v="1378357200"/>
    <x v="0"/>
    <x v="1"/>
    <x v="3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x v="1"/>
    <n v="1410325200"/>
    <n v="1411102800"/>
    <x v="0"/>
    <x v="0"/>
    <x v="23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x v="1"/>
    <n v="1343797200"/>
    <n v="1344834000"/>
    <x v="0"/>
    <x v="0"/>
    <x v="3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x v="6"/>
    <n v="1498453200"/>
    <n v="1499230800"/>
    <x v="0"/>
    <x v="0"/>
    <x v="3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x v="1"/>
    <n v="1456380000"/>
    <n v="1457416800"/>
    <x v="0"/>
    <x v="0"/>
    <x v="7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x v="1"/>
    <n v="1280552400"/>
    <n v="1280898000"/>
    <x v="0"/>
    <x v="1"/>
    <x v="3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x v="2"/>
    <n v="1521608400"/>
    <n v="1522472400"/>
    <x v="0"/>
    <x v="0"/>
    <x v="3"/>
    <x v="3"/>
    <x v="3"/>
  </r>
  <r>
    <n v="673"/>
    <x v="660"/>
    <s v="Assimilated regional groupware"/>
    <n v="5600"/>
    <n v="2445"/>
    <n v="43.660714285714285"/>
    <x v="0"/>
    <n v="58"/>
    <n v="42.155172413793103"/>
    <x v="6"/>
    <x v="6"/>
    <n v="1460696400"/>
    <n v="1462510800"/>
    <x v="0"/>
    <x v="0"/>
    <x v="7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x v="1"/>
    <n v="1313730000"/>
    <n v="1317790800"/>
    <x v="0"/>
    <x v="0"/>
    <x v="14"/>
    <x v="7"/>
    <x v="14"/>
  </r>
  <r>
    <n v="675"/>
    <x v="662"/>
    <s v="Right-sized web-enabled intranet"/>
    <n v="9700"/>
    <n v="11929"/>
    <n v="122.97938144329896"/>
    <x v="1"/>
    <n v="331"/>
    <n v="36.0392749244713"/>
    <x v="1"/>
    <x v="1"/>
    <n v="1568178000"/>
    <n v="1568782800"/>
    <x v="0"/>
    <x v="0"/>
    <x v="23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x v="1"/>
    <n v="1348635600"/>
    <n v="1349413200"/>
    <x v="0"/>
    <x v="0"/>
    <x v="14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x v="1"/>
    <n v="1468126800"/>
    <n v="1472446800"/>
    <x v="0"/>
    <x v="0"/>
    <x v="13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x v="1"/>
    <n v="1547877600"/>
    <n v="1548050400"/>
    <x v="0"/>
    <x v="0"/>
    <x v="6"/>
    <x v="4"/>
    <x v="6"/>
  </r>
  <r>
    <n v="679"/>
    <x v="307"/>
    <s v="Synchronized motivating solution"/>
    <n v="1400"/>
    <n v="14511"/>
    <n v="1036.5"/>
    <x v="1"/>
    <n v="363"/>
    <n v="39.97520661157025"/>
    <x v="1"/>
    <x v="1"/>
    <n v="1571374800"/>
    <n v="1571806800"/>
    <x v="0"/>
    <x v="1"/>
    <x v="0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x v="1"/>
    <n v="1576303200"/>
    <n v="1576476000"/>
    <x v="0"/>
    <x v="1"/>
    <x v="20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x v="1"/>
    <n v="1324447200"/>
    <n v="1324965600"/>
    <x v="0"/>
    <x v="0"/>
    <x v="3"/>
    <x v="3"/>
    <x v="3"/>
  </r>
  <r>
    <n v="682"/>
    <x v="668"/>
    <s v="Compatible 5thgeneration concept"/>
    <n v="5400"/>
    <n v="8109"/>
    <n v="150.16666666666666"/>
    <x v="1"/>
    <n v="103"/>
    <n v="78.728155339805824"/>
    <x v="1"/>
    <x v="1"/>
    <n v="1386741600"/>
    <n v="1387519200"/>
    <x v="0"/>
    <x v="0"/>
    <x v="3"/>
    <x v="3"/>
    <x v="3"/>
  </r>
  <r>
    <n v="683"/>
    <x v="669"/>
    <s v="Virtual systemic intranet"/>
    <n v="2300"/>
    <n v="8244"/>
    <n v="358.43478260869563"/>
    <x v="1"/>
    <n v="147"/>
    <n v="56.081632653061227"/>
    <x v="1"/>
    <x v="1"/>
    <n v="1537074000"/>
    <n v="1537246800"/>
    <x v="0"/>
    <x v="0"/>
    <x v="3"/>
    <x v="3"/>
    <x v="3"/>
  </r>
  <r>
    <n v="684"/>
    <x v="670"/>
    <s v="Optimized systemic algorithm"/>
    <n v="1400"/>
    <n v="7600"/>
    <n v="542.85714285714289"/>
    <x v="1"/>
    <n v="110"/>
    <n v="69.090909090909093"/>
    <x v="0"/>
    <x v="0"/>
    <n v="1277787600"/>
    <n v="1279515600"/>
    <x v="0"/>
    <x v="0"/>
    <x v="9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x v="0"/>
    <n v="1440306000"/>
    <n v="1442379600"/>
    <x v="0"/>
    <x v="0"/>
    <x v="3"/>
    <x v="3"/>
    <x v="3"/>
  </r>
  <r>
    <n v="686"/>
    <x v="672"/>
    <s v="Front-line cohesive extranet"/>
    <n v="7500"/>
    <n v="14381"/>
    <n v="191.74666666666667"/>
    <x v="1"/>
    <n v="134"/>
    <n v="107.32089552238806"/>
    <x v="1"/>
    <x v="1"/>
    <n v="1522126800"/>
    <n v="1523077200"/>
    <x v="0"/>
    <x v="0"/>
    <x v="8"/>
    <x v="2"/>
    <x v="8"/>
  </r>
  <r>
    <n v="687"/>
    <x v="673"/>
    <s v="Distributed holistic neural-net"/>
    <n v="1500"/>
    <n v="13980"/>
    <n v="932"/>
    <x v="1"/>
    <n v="269"/>
    <n v="51.970260223048328"/>
    <x v="1"/>
    <x v="1"/>
    <n v="1489298400"/>
    <n v="1489554000"/>
    <x v="0"/>
    <x v="0"/>
    <x v="3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x v="1"/>
    <n v="1547100000"/>
    <n v="1548482400"/>
    <x v="0"/>
    <x v="1"/>
    <x v="19"/>
    <x v="4"/>
    <x v="19"/>
  </r>
  <r>
    <n v="689"/>
    <x v="675"/>
    <s v="Seamless directional capacity"/>
    <n v="7300"/>
    <n v="7348"/>
    <n v="100.65753424657535"/>
    <x v="1"/>
    <n v="69"/>
    <n v="106.49275362318841"/>
    <x v="1"/>
    <x v="1"/>
    <n v="1383022800"/>
    <n v="1384063200"/>
    <x v="0"/>
    <x v="0"/>
    <x v="2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x v="1"/>
    <n v="1322373600"/>
    <n v="1322892000"/>
    <x v="0"/>
    <x v="1"/>
    <x v="4"/>
    <x v="4"/>
    <x v="4"/>
  </r>
  <r>
    <n v="691"/>
    <x v="677"/>
    <s v="Front-line disintermediate hub"/>
    <n v="5000"/>
    <n v="7119"/>
    <n v="142.38"/>
    <x v="1"/>
    <n v="237"/>
    <n v="30.037974683544302"/>
    <x v="1"/>
    <x v="1"/>
    <n v="1349240400"/>
    <n v="1350709200"/>
    <x v="1"/>
    <x v="1"/>
    <x v="4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x v="4"/>
    <n v="1562648400"/>
    <n v="1564203600"/>
    <x v="0"/>
    <x v="0"/>
    <x v="1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x v="1"/>
    <n v="1508216400"/>
    <n v="1509685200"/>
    <x v="0"/>
    <x v="0"/>
    <x v="3"/>
    <x v="3"/>
    <x v="3"/>
  </r>
  <r>
    <n v="694"/>
    <x v="680"/>
    <s v="Programmable tangible ability"/>
    <n v="9100"/>
    <n v="7656"/>
    <n v="84.131868131868131"/>
    <x v="0"/>
    <n v="79"/>
    <n v="96.911392405063296"/>
    <x v="1"/>
    <x v="1"/>
    <n v="1511762400"/>
    <n v="1514959200"/>
    <x v="0"/>
    <x v="0"/>
    <x v="3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x v="6"/>
    <n v="1447480800"/>
    <n v="1448863200"/>
    <x v="1"/>
    <x v="0"/>
    <x v="1"/>
    <x v="1"/>
    <x v="1"/>
  </r>
  <r>
    <n v="696"/>
    <x v="682"/>
    <s v="Total real-time hardware"/>
    <n v="164100"/>
    <n v="96888"/>
    <n v="59.042047531992694"/>
    <x v="0"/>
    <n v="889"/>
    <n v="108.98537682789652"/>
    <x v="1"/>
    <x v="1"/>
    <n v="1429506000"/>
    <n v="1429592400"/>
    <x v="0"/>
    <x v="1"/>
    <x v="3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x v="1"/>
    <n v="1522472400"/>
    <n v="1522645200"/>
    <x v="0"/>
    <x v="0"/>
    <x v="5"/>
    <x v="1"/>
    <x v="5"/>
  </r>
  <r>
    <n v="698"/>
    <x v="684"/>
    <s v="Cloned hybrid focus group"/>
    <n v="42100"/>
    <n v="188057"/>
    <n v="446.69121140142522"/>
    <x v="1"/>
    <n v="2893"/>
    <n v="65.004147943311438"/>
    <x v="0"/>
    <x v="0"/>
    <n v="1322114400"/>
    <n v="1323324000"/>
    <x v="0"/>
    <x v="0"/>
    <x v="8"/>
    <x v="2"/>
    <x v="8"/>
  </r>
  <r>
    <n v="699"/>
    <x v="196"/>
    <s v="Ergonomic dedicated focus group"/>
    <n v="7400"/>
    <n v="6245"/>
    <n v="84.391891891891888"/>
    <x v="0"/>
    <n v="56"/>
    <n v="111.51785714285714"/>
    <x v="1"/>
    <x v="1"/>
    <n v="1561438800"/>
    <n v="1561525200"/>
    <x v="0"/>
    <x v="0"/>
    <x v="6"/>
    <x v="4"/>
    <x v="6"/>
  </r>
  <r>
    <n v="700"/>
    <x v="685"/>
    <s v="Realigned zero administration paradigm"/>
    <n v="100"/>
    <n v="3"/>
    <n v="3"/>
    <x v="0"/>
    <n v="1"/>
    <n v="3"/>
    <x v="1"/>
    <x v="1"/>
    <n v="1264399200"/>
    <n v="1265695200"/>
    <x v="0"/>
    <x v="0"/>
    <x v="8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x v="1"/>
    <n v="1301202000"/>
    <n v="1301806800"/>
    <x v="1"/>
    <x v="0"/>
    <x v="3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x v="1"/>
    <n v="1374469200"/>
    <n v="1374901200"/>
    <x v="0"/>
    <x v="0"/>
    <x v="8"/>
    <x v="2"/>
    <x v="8"/>
  </r>
  <r>
    <n v="703"/>
    <x v="688"/>
    <s v="Cross-platform tertiary hub"/>
    <n v="63400"/>
    <n v="197728"/>
    <n v="311.87381703470032"/>
    <x v="1"/>
    <n v="2038"/>
    <n v="97.020608439646708"/>
    <x v="1"/>
    <x v="1"/>
    <n v="1334984400"/>
    <n v="1336453200"/>
    <x v="1"/>
    <x v="1"/>
    <x v="18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x v="1"/>
    <n v="1467608400"/>
    <n v="1468904400"/>
    <x v="0"/>
    <x v="0"/>
    <x v="10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x v="4"/>
    <n v="1386741600"/>
    <n v="1387087200"/>
    <x v="0"/>
    <x v="0"/>
    <x v="9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x v="2"/>
    <n v="1546754400"/>
    <n v="1547445600"/>
    <x v="0"/>
    <x v="1"/>
    <x v="2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x v="1"/>
    <n v="1544248800"/>
    <n v="1547359200"/>
    <x v="0"/>
    <x v="0"/>
    <x v="6"/>
    <x v="4"/>
    <x v="6"/>
  </r>
  <r>
    <n v="708"/>
    <x v="693"/>
    <s v="Secured bifurcated intranet"/>
    <n v="1700"/>
    <n v="12020"/>
    <n v="707.05882352941171"/>
    <x v="1"/>
    <n v="137"/>
    <n v="87.737226277372258"/>
    <x v="5"/>
    <x v="5"/>
    <n v="1495429200"/>
    <n v="1496293200"/>
    <x v="0"/>
    <x v="0"/>
    <x v="3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x v="6"/>
    <n v="1334811600"/>
    <n v="1335416400"/>
    <x v="0"/>
    <x v="0"/>
    <x v="3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x v="1"/>
    <n v="1531544400"/>
    <n v="1532149200"/>
    <x v="0"/>
    <x v="1"/>
    <x v="3"/>
    <x v="3"/>
    <x v="3"/>
  </r>
  <r>
    <n v="711"/>
    <x v="696"/>
    <s v="Customizable full-range artificial intelligence"/>
    <n v="6200"/>
    <n v="1260"/>
    <n v="20.322580645161288"/>
    <x v="0"/>
    <n v="14"/>
    <n v="90"/>
    <x v="6"/>
    <x v="6"/>
    <n v="1453615200"/>
    <n v="1453788000"/>
    <x v="1"/>
    <x v="1"/>
    <x v="3"/>
    <x v="3"/>
    <x v="3"/>
  </r>
  <r>
    <n v="712"/>
    <x v="697"/>
    <s v="Programmable leadingedge contingency"/>
    <n v="800"/>
    <n v="14725"/>
    <n v="1840.625"/>
    <x v="1"/>
    <n v="202"/>
    <n v="72.896039603960389"/>
    <x v="1"/>
    <x v="1"/>
    <n v="1467954000"/>
    <n v="1471496400"/>
    <x v="0"/>
    <x v="0"/>
    <x v="3"/>
    <x v="3"/>
    <x v="3"/>
  </r>
  <r>
    <n v="713"/>
    <x v="698"/>
    <s v="Multi-layered global groupware"/>
    <n v="6900"/>
    <n v="11174"/>
    <n v="161.94202898550725"/>
    <x v="1"/>
    <n v="103"/>
    <n v="108.48543689320388"/>
    <x v="1"/>
    <x v="1"/>
    <n v="1471842000"/>
    <n v="1472878800"/>
    <x v="0"/>
    <x v="0"/>
    <x v="15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x v="1"/>
    <n v="1408424400"/>
    <n v="1408510800"/>
    <x v="0"/>
    <x v="0"/>
    <x v="1"/>
    <x v="1"/>
    <x v="1"/>
  </r>
  <r>
    <n v="715"/>
    <x v="700"/>
    <s v="Expanded even-keeled portal"/>
    <n v="118000"/>
    <n v="28870"/>
    <n v="24.466101694915253"/>
    <x v="0"/>
    <n v="656"/>
    <n v="44.009146341463413"/>
    <x v="1"/>
    <x v="1"/>
    <n v="1281157200"/>
    <n v="1281589200"/>
    <x v="0"/>
    <x v="0"/>
    <x v="20"/>
    <x v="6"/>
    <x v="20"/>
  </r>
  <r>
    <n v="716"/>
    <x v="701"/>
    <s v="Advanced modular moderator"/>
    <n v="2000"/>
    <n v="10353"/>
    <n v="517.65"/>
    <x v="1"/>
    <n v="157"/>
    <n v="65.942675159235662"/>
    <x v="1"/>
    <x v="1"/>
    <n v="1373432400"/>
    <n v="1375851600"/>
    <x v="0"/>
    <x v="1"/>
    <x v="3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x v="1"/>
    <n v="1313989200"/>
    <n v="1315803600"/>
    <x v="0"/>
    <x v="0"/>
    <x v="4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x v="1"/>
    <n v="1371445200"/>
    <n v="1373691600"/>
    <x v="0"/>
    <x v="0"/>
    <x v="8"/>
    <x v="2"/>
    <x v="8"/>
  </r>
  <r>
    <n v="719"/>
    <x v="704"/>
    <s v="Down-sized uniform ability"/>
    <n v="6900"/>
    <n v="10557"/>
    <n v="153"/>
    <x v="1"/>
    <n v="123"/>
    <n v="85.829268292682926"/>
    <x v="1"/>
    <x v="1"/>
    <n v="1338267600"/>
    <n v="1339218000"/>
    <x v="0"/>
    <x v="0"/>
    <x v="13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x v="3"/>
    <n v="1519192800"/>
    <n v="1520402400"/>
    <x v="0"/>
    <x v="1"/>
    <x v="3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x v="1"/>
    <n v="1522818000"/>
    <n v="1523336400"/>
    <x v="0"/>
    <x v="0"/>
    <x v="1"/>
    <x v="1"/>
    <x v="1"/>
  </r>
  <r>
    <n v="722"/>
    <x v="707"/>
    <s v="Proactive 24hour frame"/>
    <n v="48500"/>
    <n v="75906"/>
    <n v="156.50721649484535"/>
    <x v="1"/>
    <n v="3036"/>
    <n v="25.00197628458498"/>
    <x v="1"/>
    <x v="1"/>
    <n v="1509948000"/>
    <n v="1512280800"/>
    <x v="0"/>
    <x v="0"/>
    <x v="4"/>
    <x v="4"/>
    <x v="4"/>
  </r>
  <r>
    <n v="723"/>
    <x v="708"/>
    <s v="Exclusive fresh-thinking model"/>
    <n v="4900"/>
    <n v="13250"/>
    <n v="270.40816326530609"/>
    <x v="1"/>
    <n v="144"/>
    <n v="92.013888888888886"/>
    <x v="2"/>
    <x v="2"/>
    <n v="1456898400"/>
    <n v="1458709200"/>
    <x v="0"/>
    <x v="0"/>
    <x v="3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x v="4"/>
    <n v="1413954000"/>
    <n v="1414126800"/>
    <x v="0"/>
    <x v="1"/>
    <x v="3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x v="1"/>
    <n v="1416031200"/>
    <n v="1416204000"/>
    <x v="0"/>
    <x v="0"/>
    <x v="20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x v="1"/>
    <n v="1287982800"/>
    <n v="1288501200"/>
    <x v="0"/>
    <x v="1"/>
    <x v="3"/>
    <x v="3"/>
    <x v="3"/>
  </r>
  <r>
    <n v="727"/>
    <x v="712"/>
    <s v="Enterprise-wide multimedia software"/>
    <n v="8900"/>
    <n v="14685"/>
    <n v="165"/>
    <x v="1"/>
    <n v="181"/>
    <n v="81.132596685082873"/>
    <x v="1"/>
    <x v="1"/>
    <n v="1547964000"/>
    <n v="1552971600"/>
    <x v="0"/>
    <x v="0"/>
    <x v="2"/>
    <x v="2"/>
    <x v="2"/>
  </r>
  <r>
    <n v="728"/>
    <x v="713"/>
    <s v="Versatile mission-critical knowledgebase"/>
    <n v="4200"/>
    <n v="735"/>
    <n v="17.5"/>
    <x v="0"/>
    <n v="10"/>
    <n v="73.5"/>
    <x v="1"/>
    <x v="1"/>
    <n v="1464152400"/>
    <n v="1465102800"/>
    <x v="0"/>
    <x v="0"/>
    <x v="3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x v="1"/>
    <n v="1359957600"/>
    <n v="1360130400"/>
    <x v="0"/>
    <x v="0"/>
    <x v="6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x v="0"/>
    <n v="1432357200"/>
    <n v="1432875600"/>
    <x v="0"/>
    <x v="0"/>
    <x v="8"/>
    <x v="2"/>
    <x v="8"/>
  </r>
  <r>
    <n v="731"/>
    <x v="716"/>
    <s v="Synergized content-based hierarchy"/>
    <n v="8000"/>
    <n v="7220"/>
    <n v="90.25"/>
    <x v="3"/>
    <n v="219"/>
    <n v="32.968036529680369"/>
    <x v="1"/>
    <x v="1"/>
    <n v="1500786000"/>
    <n v="1500872400"/>
    <x v="0"/>
    <x v="0"/>
    <x v="2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x v="1"/>
    <n v="1490158800"/>
    <n v="1492146000"/>
    <x v="0"/>
    <x v="1"/>
    <x v="1"/>
    <x v="1"/>
    <x v="1"/>
  </r>
  <r>
    <n v="733"/>
    <x v="718"/>
    <s v="Automated hybrid orchestration"/>
    <n v="15800"/>
    <n v="83267"/>
    <n v="527.00632911392404"/>
    <x v="1"/>
    <n v="980"/>
    <n v="84.96632653061225"/>
    <x v="1"/>
    <x v="1"/>
    <n v="1406178000"/>
    <n v="1407301200"/>
    <x v="0"/>
    <x v="0"/>
    <x v="16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x v="1"/>
    <n v="1485583200"/>
    <n v="1486620000"/>
    <x v="0"/>
    <x v="1"/>
    <x v="3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x v="1"/>
    <n v="1459314000"/>
    <n v="1459918800"/>
    <x v="0"/>
    <x v="0"/>
    <x v="14"/>
    <x v="7"/>
    <x v="14"/>
  </r>
  <r>
    <n v="736"/>
    <x v="721"/>
    <s v="Proactive heuristic orchestration"/>
    <n v="7700"/>
    <n v="2533"/>
    <n v="32.896103896103895"/>
    <x v="3"/>
    <n v="29"/>
    <n v="87.34482758620689"/>
    <x v="1"/>
    <x v="1"/>
    <n v="1424412000"/>
    <n v="1424757600"/>
    <x v="0"/>
    <x v="0"/>
    <x v="9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x v="1"/>
    <n v="1478844000"/>
    <n v="1479880800"/>
    <x v="0"/>
    <x v="0"/>
    <x v="7"/>
    <x v="1"/>
    <x v="7"/>
  </r>
  <r>
    <n v="738"/>
    <x v="486"/>
    <s v="Extended zero administration software"/>
    <n v="74700"/>
    <n v="1557"/>
    <n v="2.0843373493975905"/>
    <x v="0"/>
    <n v="15"/>
    <n v="103.8"/>
    <x v="1"/>
    <x v="1"/>
    <n v="1416117600"/>
    <n v="1418018400"/>
    <x v="0"/>
    <x v="1"/>
    <x v="3"/>
    <x v="3"/>
    <x v="3"/>
  </r>
  <r>
    <n v="739"/>
    <x v="723"/>
    <s v="Multi-tiered discrete support"/>
    <n v="10000"/>
    <n v="6100"/>
    <n v="61"/>
    <x v="0"/>
    <n v="191"/>
    <n v="31.937172774869111"/>
    <x v="1"/>
    <x v="1"/>
    <n v="1340946000"/>
    <n v="1341032400"/>
    <x v="0"/>
    <x v="0"/>
    <x v="7"/>
    <x v="1"/>
    <x v="7"/>
  </r>
  <r>
    <n v="740"/>
    <x v="724"/>
    <s v="Phased system-worthy conglomeration"/>
    <n v="5300"/>
    <n v="1592"/>
    <n v="30.037735849056602"/>
    <x v="0"/>
    <n v="16"/>
    <n v="99.5"/>
    <x v="1"/>
    <x v="1"/>
    <n v="1486101600"/>
    <n v="1486360800"/>
    <x v="0"/>
    <x v="0"/>
    <x v="3"/>
    <x v="3"/>
    <x v="3"/>
  </r>
  <r>
    <n v="741"/>
    <x v="287"/>
    <s v="Balanced mobile alliance"/>
    <n v="1200"/>
    <n v="14150"/>
    <n v="1179.1666666666665"/>
    <x v="1"/>
    <n v="130"/>
    <n v="108.84615384615384"/>
    <x v="1"/>
    <x v="1"/>
    <n v="1274590800"/>
    <n v="1274677200"/>
    <x v="0"/>
    <x v="0"/>
    <x v="3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x v="1"/>
    <n v="1263880800"/>
    <n v="1267509600"/>
    <x v="0"/>
    <x v="0"/>
    <x v="5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x v="1"/>
    <n v="1445403600"/>
    <n v="1445922000"/>
    <x v="0"/>
    <x v="1"/>
    <x v="3"/>
    <x v="3"/>
    <x v="3"/>
  </r>
  <r>
    <n v="744"/>
    <x v="727"/>
    <s v="Intuitive exuding initiative"/>
    <n v="2000"/>
    <n v="14240"/>
    <n v="712"/>
    <x v="1"/>
    <n v="140"/>
    <n v="101.71428571428571"/>
    <x v="1"/>
    <x v="1"/>
    <n v="1533877200"/>
    <n v="1534050000"/>
    <x v="0"/>
    <x v="1"/>
    <x v="3"/>
    <x v="3"/>
    <x v="3"/>
  </r>
  <r>
    <n v="745"/>
    <x v="728"/>
    <s v="Streamlined needs-based knowledge user"/>
    <n v="6900"/>
    <n v="2091"/>
    <n v="30.304347826086957"/>
    <x v="0"/>
    <n v="34"/>
    <n v="61.5"/>
    <x v="1"/>
    <x v="1"/>
    <n v="1275195600"/>
    <n v="1277528400"/>
    <x v="0"/>
    <x v="0"/>
    <x v="8"/>
    <x v="2"/>
    <x v="8"/>
  </r>
  <r>
    <n v="746"/>
    <x v="729"/>
    <s v="Automated system-worthy structure"/>
    <n v="55800"/>
    <n v="118580"/>
    <n v="212.50896057347671"/>
    <x v="1"/>
    <n v="3388"/>
    <n v="35"/>
    <x v="1"/>
    <x v="1"/>
    <n v="1318136400"/>
    <n v="1318568400"/>
    <x v="0"/>
    <x v="0"/>
    <x v="2"/>
    <x v="2"/>
    <x v="2"/>
  </r>
  <r>
    <n v="747"/>
    <x v="730"/>
    <s v="Secured clear-thinking intranet"/>
    <n v="4900"/>
    <n v="11214"/>
    <n v="228.85714285714286"/>
    <x v="1"/>
    <n v="280"/>
    <n v="40.049999999999997"/>
    <x v="1"/>
    <x v="1"/>
    <n v="1283403600"/>
    <n v="1284354000"/>
    <x v="0"/>
    <x v="0"/>
    <x v="3"/>
    <x v="3"/>
    <x v="3"/>
  </r>
  <r>
    <n v="748"/>
    <x v="731"/>
    <s v="Cloned actuating architecture"/>
    <n v="194900"/>
    <n v="68137"/>
    <n v="34.959979476654695"/>
    <x v="3"/>
    <n v="614"/>
    <n v="110.97231270358306"/>
    <x v="1"/>
    <x v="1"/>
    <n v="1267423200"/>
    <n v="1269579600"/>
    <x v="0"/>
    <x v="1"/>
    <x v="10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x v="6"/>
    <n v="1412744400"/>
    <n v="1413781200"/>
    <x v="0"/>
    <x v="1"/>
    <x v="8"/>
    <x v="2"/>
    <x v="8"/>
  </r>
  <r>
    <n v="750"/>
    <x v="733"/>
    <s v="Extended responsive Internet solution"/>
    <n v="100"/>
    <n v="1"/>
    <n v="1"/>
    <x v="0"/>
    <n v="1"/>
    <n v="1"/>
    <x v="4"/>
    <x v="4"/>
    <n v="1277960400"/>
    <n v="1280120400"/>
    <x v="0"/>
    <x v="0"/>
    <x v="5"/>
    <x v="1"/>
    <x v="5"/>
  </r>
  <r>
    <n v="751"/>
    <x v="734"/>
    <s v="Universal value-added moderator"/>
    <n v="3600"/>
    <n v="8363"/>
    <n v="232.30555555555554"/>
    <x v="1"/>
    <n v="270"/>
    <n v="30.974074074074075"/>
    <x v="1"/>
    <x v="1"/>
    <n v="1458190800"/>
    <n v="1459486800"/>
    <x v="1"/>
    <x v="1"/>
    <x v="9"/>
    <x v="5"/>
    <x v="9"/>
  </r>
  <r>
    <n v="752"/>
    <x v="735"/>
    <s v="Sharable motivating emulation"/>
    <n v="5800"/>
    <n v="5362"/>
    <n v="92.448275862068968"/>
    <x v="3"/>
    <n v="114"/>
    <n v="47.035087719298247"/>
    <x v="1"/>
    <x v="1"/>
    <n v="1280984400"/>
    <n v="1282539600"/>
    <x v="0"/>
    <x v="1"/>
    <x v="3"/>
    <x v="3"/>
    <x v="3"/>
  </r>
  <r>
    <n v="753"/>
    <x v="736"/>
    <s v="Networked web-enabled product"/>
    <n v="4700"/>
    <n v="12065"/>
    <n v="256.70212765957444"/>
    <x v="1"/>
    <n v="137"/>
    <n v="88.065693430656935"/>
    <x v="1"/>
    <x v="1"/>
    <n v="1274590800"/>
    <n v="1275886800"/>
    <x v="0"/>
    <x v="0"/>
    <x v="14"/>
    <x v="7"/>
    <x v="14"/>
  </r>
  <r>
    <n v="754"/>
    <x v="737"/>
    <s v="Advanced dedicated encoding"/>
    <n v="70400"/>
    <n v="118603"/>
    <n v="168.47017045454547"/>
    <x v="1"/>
    <n v="3205"/>
    <n v="37.005616224648989"/>
    <x v="1"/>
    <x v="1"/>
    <n v="1351400400"/>
    <n v="1355983200"/>
    <x v="0"/>
    <x v="0"/>
    <x v="3"/>
    <x v="3"/>
    <x v="3"/>
  </r>
  <r>
    <n v="755"/>
    <x v="738"/>
    <s v="Stand-alone multi-state project"/>
    <n v="4500"/>
    <n v="7496"/>
    <n v="166.57777777777778"/>
    <x v="1"/>
    <n v="288"/>
    <n v="26.027777777777779"/>
    <x v="3"/>
    <x v="3"/>
    <n v="1514354400"/>
    <n v="1515391200"/>
    <x v="0"/>
    <x v="1"/>
    <x v="3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x v="1"/>
    <n v="1421733600"/>
    <n v="1422252000"/>
    <x v="0"/>
    <x v="0"/>
    <x v="3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x v="1"/>
    <n v="1305176400"/>
    <n v="1305522000"/>
    <x v="0"/>
    <x v="0"/>
    <x v="6"/>
    <x v="4"/>
    <x v="6"/>
  </r>
  <r>
    <n v="758"/>
    <x v="741"/>
    <s v="Proactive systemic firmware"/>
    <n v="29600"/>
    <n v="167005"/>
    <n v="564.20608108108115"/>
    <x v="1"/>
    <n v="1518"/>
    <n v="110.01646903820817"/>
    <x v="0"/>
    <x v="0"/>
    <n v="1414126800"/>
    <n v="1414904400"/>
    <x v="0"/>
    <x v="0"/>
    <x v="1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x v="1"/>
    <n v="1517810400"/>
    <n v="1520402400"/>
    <x v="0"/>
    <x v="0"/>
    <x v="5"/>
    <x v="1"/>
    <x v="5"/>
  </r>
  <r>
    <n v="760"/>
    <x v="743"/>
    <s v="Virtual heuristic hub"/>
    <n v="48300"/>
    <n v="16592"/>
    <n v="34.351966873706004"/>
    <x v="0"/>
    <n v="210"/>
    <n v="79.009523809523813"/>
    <x v="6"/>
    <x v="6"/>
    <n v="1564635600"/>
    <n v="1567141200"/>
    <x v="0"/>
    <x v="1"/>
    <x v="11"/>
    <x v="6"/>
    <x v="11"/>
  </r>
  <r>
    <n v="761"/>
    <x v="744"/>
    <s v="Customizable leadingedge model"/>
    <n v="2200"/>
    <n v="14420"/>
    <n v="655.4545454545455"/>
    <x v="1"/>
    <n v="166"/>
    <n v="86.867469879518069"/>
    <x v="1"/>
    <x v="1"/>
    <n v="1500699600"/>
    <n v="1501131600"/>
    <x v="0"/>
    <x v="0"/>
    <x v="1"/>
    <x v="1"/>
    <x v="1"/>
  </r>
  <r>
    <n v="762"/>
    <x v="307"/>
    <s v="Upgradable uniform service-desk"/>
    <n v="3500"/>
    <n v="6204"/>
    <n v="177.25714285714284"/>
    <x v="1"/>
    <n v="100"/>
    <n v="62.04"/>
    <x v="2"/>
    <x v="2"/>
    <n v="1354082400"/>
    <n v="1355032800"/>
    <x v="0"/>
    <x v="0"/>
    <x v="17"/>
    <x v="1"/>
    <x v="17"/>
  </r>
  <r>
    <n v="763"/>
    <x v="745"/>
    <s v="Inverse client-driven product"/>
    <n v="5600"/>
    <n v="6338"/>
    <n v="113.17857142857144"/>
    <x v="1"/>
    <n v="235"/>
    <n v="26.970212765957445"/>
    <x v="1"/>
    <x v="1"/>
    <n v="1336453200"/>
    <n v="1339477200"/>
    <x v="0"/>
    <x v="1"/>
    <x v="3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x v="1"/>
    <n v="1305262800"/>
    <n v="1305954000"/>
    <x v="0"/>
    <x v="0"/>
    <x v="1"/>
    <x v="1"/>
    <x v="1"/>
  </r>
  <r>
    <n v="765"/>
    <x v="747"/>
    <s v="Advanced transitional help-desk"/>
    <n v="3900"/>
    <n v="8125"/>
    <n v="208.33333333333334"/>
    <x v="1"/>
    <n v="198"/>
    <n v="41.035353535353536"/>
    <x v="1"/>
    <x v="1"/>
    <n v="1492232400"/>
    <n v="1494392400"/>
    <x v="1"/>
    <x v="1"/>
    <x v="7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x v="2"/>
    <n v="1537333200"/>
    <n v="1537419600"/>
    <x v="0"/>
    <x v="0"/>
    <x v="22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x v="1"/>
    <n v="1444107600"/>
    <n v="1447999200"/>
    <x v="0"/>
    <x v="0"/>
    <x v="18"/>
    <x v="5"/>
    <x v="18"/>
  </r>
  <r>
    <n v="768"/>
    <x v="750"/>
    <s v="Fundamental zero tolerance alliance"/>
    <n v="4800"/>
    <n v="11088"/>
    <n v="231"/>
    <x v="1"/>
    <n v="150"/>
    <n v="73.92"/>
    <x v="1"/>
    <x v="1"/>
    <n v="1386741600"/>
    <n v="1388037600"/>
    <x v="0"/>
    <x v="0"/>
    <x v="3"/>
    <x v="3"/>
    <x v="3"/>
  </r>
  <r>
    <n v="769"/>
    <x v="751"/>
    <s v="Devolved 24hour forecast"/>
    <n v="125600"/>
    <n v="109106"/>
    <n v="86.867834394904463"/>
    <x v="0"/>
    <n v="3410"/>
    <n v="31.995894428152493"/>
    <x v="1"/>
    <x v="1"/>
    <n v="1376542800"/>
    <n v="1378789200"/>
    <x v="0"/>
    <x v="0"/>
    <x v="11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x v="6"/>
    <n v="1397451600"/>
    <n v="1398056400"/>
    <x v="0"/>
    <x v="1"/>
    <x v="3"/>
    <x v="3"/>
    <x v="3"/>
  </r>
  <r>
    <n v="771"/>
    <x v="753"/>
    <s v="Self-enabling 5thgeneration paradigm"/>
    <n v="5600"/>
    <n v="2769"/>
    <n v="49.446428571428569"/>
    <x v="3"/>
    <n v="26"/>
    <n v="106.5"/>
    <x v="1"/>
    <x v="1"/>
    <n v="1548482400"/>
    <n v="1550815200"/>
    <x v="0"/>
    <x v="0"/>
    <x v="3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x v="1"/>
    <n v="1549692000"/>
    <n v="1550037600"/>
    <x v="0"/>
    <x v="0"/>
    <x v="7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x v="1"/>
    <n v="1492059600"/>
    <n v="1492923600"/>
    <x v="0"/>
    <x v="0"/>
    <x v="3"/>
    <x v="3"/>
    <x v="3"/>
  </r>
  <r>
    <n v="774"/>
    <x v="756"/>
    <s v="Polarized user-facing interface"/>
    <n v="5000"/>
    <n v="6775"/>
    <n v="135.5"/>
    <x v="1"/>
    <n v="78"/>
    <n v="86.858974358974365"/>
    <x v="6"/>
    <x v="6"/>
    <n v="1463979600"/>
    <n v="1467522000"/>
    <x v="0"/>
    <x v="0"/>
    <x v="2"/>
    <x v="2"/>
    <x v="2"/>
  </r>
  <r>
    <n v="775"/>
    <x v="757"/>
    <s v="Customer-focused non-volatile framework"/>
    <n v="9400"/>
    <n v="968"/>
    <n v="10.297872340425531"/>
    <x v="0"/>
    <n v="10"/>
    <n v="96.8"/>
    <x v="1"/>
    <x v="1"/>
    <n v="1415253600"/>
    <n v="1416117600"/>
    <x v="0"/>
    <x v="0"/>
    <x v="1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x v="1"/>
    <n v="1562216400"/>
    <n v="1563771600"/>
    <x v="0"/>
    <x v="0"/>
    <x v="3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x v="1"/>
    <n v="1316754000"/>
    <n v="1319259600"/>
    <x v="0"/>
    <x v="0"/>
    <x v="3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x v="5"/>
    <n v="1313211600"/>
    <n v="1313643600"/>
    <x v="0"/>
    <x v="0"/>
    <x v="10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x v="1"/>
    <n v="1439528400"/>
    <n v="1440306000"/>
    <x v="0"/>
    <x v="1"/>
    <x v="3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x v="1"/>
    <n v="1469163600"/>
    <n v="1470805200"/>
    <x v="0"/>
    <x v="1"/>
    <x v="6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x v="5"/>
    <n v="1288501200"/>
    <n v="1292911200"/>
    <x v="0"/>
    <x v="0"/>
    <x v="3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x v="1"/>
    <n v="1298959200"/>
    <n v="1301374800"/>
    <x v="0"/>
    <x v="1"/>
    <x v="10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x v="1"/>
    <n v="1387260000"/>
    <n v="1387864800"/>
    <x v="0"/>
    <x v="0"/>
    <x v="1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x v="1"/>
    <n v="1457244000"/>
    <n v="1458190800"/>
    <x v="0"/>
    <x v="0"/>
    <x v="2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x v="2"/>
    <n v="1556341200"/>
    <n v="1559278800"/>
    <x v="0"/>
    <x v="1"/>
    <x v="10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x v="6"/>
    <n v="1522126800"/>
    <n v="1522731600"/>
    <x v="0"/>
    <x v="1"/>
    <x v="17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x v="0"/>
    <n v="1305954000"/>
    <n v="1306731600"/>
    <x v="0"/>
    <x v="0"/>
    <x v="1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x v="1"/>
    <n v="1350709200"/>
    <n v="1352527200"/>
    <x v="0"/>
    <x v="0"/>
    <x v="10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x v="1"/>
    <n v="1401166800"/>
    <n v="1404363600"/>
    <x v="0"/>
    <x v="0"/>
    <x v="3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x v="1"/>
    <n v="1266127200"/>
    <n v="1266645600"/>
    <x v="0"/>
    <x v="0"/>
    <x v="3"/>
    <x v="3"/>
    <x v="3"/>
  </r>
  <r>
    <n v="791"/>
    <x v="773"/>
    <s v="Optional web-enabled extranet"/>
    <n v="2100"/>
    <n v="540"/>
    <n v="25.714285714285712"/>
    <x v="0"/>
    <n v="6"/>
    <n v="90"/>
    <x v="1"/>
    <x v="1"/>
    <n v="1481436000"/>
    <n v="1482818400"/>
    <x v="0"/>
    <x v="0"/>
    <x v="0"/>
    <x v="0"/>
    <x v="0"/>
  </r>
  <r>
    <n v="792"/>
    <x v="774"/>
    <s v="Reduced 6thgeneration intranet"/>
    <n v="2000"/>
    <n v="680"/>
    <n v="34"/>
    <x v="0"/>
    <n v="7"/>
    <n v="97.142857142857139"/>
    <x v="1"/>
    <x v="1"/>
    <n v="1372222800"/>
    <n v="1374642000"/>
    <x v="0"/>
    <x v="1"/>
    <x v="3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x v="5"/>
    <n v="1372136400"/>
    <n v="1372482000"/>
    <x v="0"/>
    <x v="0"/>
    <x v="9"/>
    <x v="5"/>
    <x v="9"/>
  </r>
  <r>
    <n v="794"/>
    <x v="776"/>
    <s v="Optional optimal website"/>
    <n v="6600"/>
    <n v="8276"/>
    <n v="125.39393939393939"/>
    <x v="1"/>
    <n v="110"/>
    <n v="75.236363636363635"/>
    <x v="1"/>
    <x v="1"/>
    <n v="1513922400"/>
    <n v="1514959200"/>
    <x v="0"/>
    <x v="0"/>
    <x v="1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x v="1"/>
    <n v="1477976400"/>
    <n v="1478235600"/>
    <x v="0"/>
    <x v="0"/>
    <x v="6"/>
    <x v="4"/>
    <x v="6"/>
  </r>
  <r>
    <n v="796"/>
    <x v="778"/>
    <s v="Profound full-range open system"/>
    <n v="7800"/>
    <n v="4275"/>
    <n v="54.807692307692314"/>
    <x v="0"/>
    <n v="78"/>
    <n v="54.807692307692307"/>
    <x v="1"/>
    <x v="1"/>
    <n v="1407474000"/>
    <n v="1408078800"/>
    <x v="0"/>
    <x v="1"/>
    <x v="20"/>
    <x v="6"/>
    <x v="20"/>
  </r>
  <r>
    <n v="797"/>
    <x v="779"/>
    <s v="Optional tangible utilization"/>
    <n v="7600"/>
    <n v="8332"/>
    <n v="109.63157894736841"/>
    <x v="1"/>
    <n v="185"/>
    <n v="45.037837837837834"/>
    <x v="1"/>
    <x v="1"/>
    <n v="1546149600"/>
    <n v="1548136800"/>
    <x v="0"/>
    <x v="0"/>
    <x v="2"/>
    <x v="2"/>
    <x v="2"/>
  </r>
  <r>
    <n v="798"/>
    <x v="780"/>
    <s v="Seamless maximized product"/>
    <n v="3400"/>
    <n v="6408"/>
    <n v="188.47058823529412"/>
    <x v="1"/>
    <n v="121"/>
    <n v="52.958677685950413"/>
    <x v="1"/>
    <x v="1"/>
    <n v="1338440400"/>
    <n v="1340859600"/>
    <x v="0"/>
    <x v="1"/>
    <x v="3"/>
    <x v="3"/>
    <x v="3"/>
  </r>
  <r>
    <n v="799"/>
    <x v="781"/>
    <s v="Devolved tertiary time-frame"/>
    <n v="84500"/>
    <n v="73522"/>
    <n v="87.008284023668637"/>
    <x v="0"/>
    <n v="1225"/>
    <n v="60.017959183673469"/>
    <x v="4"/>
    <x v="4"/>
    <n v="1454133600"/>
    <n v="1454479200"/>
    <x v="0"/>
    <x v="0"/>
    <x v="3"/>
    <x v="3"/>
    <x v="3"/>
  </r>
  <r>
    <n v="800"/>
    <x v="782"/>
    <s v="Centralized regional function"/>
    <n v="100"/>
    <n v="1"/>
    <n v="1"/>
    <x v="0"/>
    <n v="1"/>
    <n v="1"/>
    <x v="5"/>
    <x v="5"/>
    <n v="1434085200"/>
    <n v="1434430800"/>
    <x v="0"/>
    <x v="0"/>
    <x v="1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x v="1"/>
    <n v="1577772000"/>
    <n v="1579672800"/>
    <x v="0"/>
    <x v="1"/>
    <x v="14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x v="1"/>
    <n v="1562216400"/>
    <n v="1562389200"/>
    <x v="0"/>
    <x v="0"/>
    <x v="14"/>
    <x v="7"/>
    <x v="14"/>
  </r>
  <r>
    <n v="803"/>
    <x v="785"/>
    <s v="Stand-alone background customer loyalty"/>
    <n v="6100"/>
    <n v="6527"/>
    <n v="107"/>
    <x v="1"/>
    <n v="233"/>
    <n v="28.012875536480685"/>
    <x v="1"/>
    <x v="1"/>
    <n v="1548568800"/>
    <n v="1551506400"/>
    <x v="0"/>
    <x v="0"/>
    <x v="3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x v="1"/>
    <n v="1514872800"/>
    <n v="1516600800"/>
    <x v="0"/>
    <x v="0"/>
    <x v="1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x v="2"/>
    <n v="1416031200"/>
    <n v="1420437600"/>
    <x v="0"/>
    <x v="0"/>
    <x v="4"/>
    <x v="4"/>
    <x v="4"/>
  </r>
  <r>
    <n v="806"/>
    <x v="788"/>
    <s v="Adaptive holistic hub"/>
    <n v="700"/>
    <n v="8262"/>
    <n v="1180.2857142857142"/>
    <x v="1"/>
    <n v="76"/>
    <n v="108.71052631578948"/>
    <x v="1"/>
    <x v="1"/>
    <n v="1330927200"/>
    <n v="1332997200"/>
    <x v="0"/>
    <x v="1"/>
    <x v="6"/>
    <x v="4"/>
    <x v="6"/>
  </r>
  <r>
    <n v="807"/>
    <x v="789"/>
    <s v="Automated uniform concept"/>
    <n v="700"/>
    <n v="1848"/>
    <n v="264"/>
    <x v="1"/>
    <n v="43"/>
    <n v="42.97674418604651"/>
    <x v="1"/>
    <x v="1"/>
    <n v="1571115600"/>
    <n v="1574920800"/>
    <x v="0"/>
    <x v="1"/>
    <x v="3"/>
    <x v="3"/>
    <x v="3"/>
  </r>
  <r>
    <n v="808"/>
    <x v="790"/>
    <s v="Enhanced regional flexibility"/>
    <n v="5200"/>
    <n v="1583"/>
    <n v="30.44230769230769"/>
    <x v="0"/>
    <n v="19"/>
    <n v="83.315789473684205"/>
    <x v="1"/>
    <x v="1"/>
    <n v="1463461200"/>
    <n v="1464930000"/>
    <x v="0"/>
    <x v="0"/>
    <x v="0"/>
    <x v="0"/>
    <x v="0"/>
  </r>
  <r>
    <n v="809"/>
    <x v="764"/>
    <s v="Public-key bottom-line algorithm"/>
    <n v="140800"/>
    <n v="88536"/>
    <n v="62.880681818181813"/>
    <x v="0"/>
    <n v="2108"/>
    <n v="42"/>
    <x v="5"/>
    <x v="5"/>
    <n v="1344920400"/>
    <n v="1345006800"/>
    <x v="0"/>
    <x v="0"/>
    <x v="4"/>
    <x v="4"/>
    <x v="4"/>
  </r>
  <r>
    <n v="810"/>
    <x v="791"/>
    <s v="Multi-layered intangible instruction set"/>
    <n v="6400"/>
    <n v="12360"/>
    <n v="193.125"/>
    <x v="1"/>
    <n v="221"/>
    <n v="55.927601809954751"/>
    <x v="1"/>
    <x v="1"/>
    <n v="1511848800"/>
    <n v="1512712800"/>
    <x v="0"/>
    <x v="1"/>
    <x v="3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x v="1"/>
    <n v="1452319200"/>
    <n v="1452492000"/>
    <x v="0"/>
    <x v="1"/>
    <x v="11"/>
    <x v="6"/>
    <x v="11"/>
  </r>
  <r>
    <n v="812"/>
    <x v="793"/>
    <s v="Expanded value-added hardware"/>
    <n v="59700"/>
    <n v="134640"/>
    <n v="225.52763819095478"/>
    <x v="1"/>
    <n v="2805"/>
    <n v="48"/>
    <x v="0"/>
    <x v="0"/>
    <n v="1523854800"/>
    <n v="1524286800"/>
    <x v="0"/>
    <x v="0"/>
    <x v="9"/>
    <x v="5"/>
    <x v="9"/>
  </r>
  <r>
    <n v="813"/>
    <x v="794"/>
    <s v="Diverse high-level attitude"/>
    <n v="3200"/>
    <n v="7661"/>
    <n v="239.40625"/>
    <x v="1"/>
    <n v="68"/>
    <n v="112.66176470588235"/>
    <x v="1"/>
    <x v="1"/>
    <n v="1346043600"/>
    <n v="1346907600"/>
    <x v="0"/>
    <x v="0"/>
    <x v="11"/>
    <x v="6"/>
    <x v="11"/>
  </r>
  <r>
    <n v="814"/>
    <x v="795"/>
    <s v="Visionary 24hour analyzer"/>
    <n v="3200"/>
    <n v="2950"/>
    <n v="92.1875"/>
    <x v="0"/>
    <n v="36"/>
    <n v="81.944444444444443"/>
    <x v="3"/>
    <x v="3"/>
    <n v="1464325200"/>
    <n v="1464498000"/>
    <x v="0"/>
    <x v="1"/>
    <x v="1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x v="0"/>
    <n v="1511935200"/>
    <n v="1514181600"/>
    <x v="0"/>
    <x v="0"/>
    <x v="1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x v="1"/>
    <n v="1392012000"/>
    <n v="1392184800"/>
    <x v="1"/>
    <x v="1"/>
    <x v="3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x v="6"/>
    <n v="1556946000"/>
    <n v="1559365200"/>
    <x v="0"/>
    <x v="1"/>
    <x v="9"/>
    <x v="5"/>
    <x v="9"/>
  </r>
  <r>
    <n v="818"/>
    <x v="311"/>
    <s v="Automated local secured line"/>
    <n v="700"/>
    <n v="7664"/>
    <n v="1094.8571428571429"/>
    <x v="1"/>
    <n v="69"/>
    <n v="111.07246376811594"/>
    <x v="1"/>
    <x v="1"/>
    <n v="1548050400"/>
    <n v="1549173600"/>
    <x v="0"/>
    <x v="1"/>
    <x v="3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x v="1"/>
    <n v="1353736800"/>
    <n v="1355032800"/>
    <x v="1"/>
    <x v="0"/>
    <x v="11"/>
    <x v="6"/>
    <x v="11"/>
  </r>
  <r>
    <n v="820"/>
    <x v="800"/>
    <s v="Cross-group heuristic forecast"/>
    <n v="1500"/>
    <n v="12009"/>
    <n v="800.6"/>
    <x v="1"/>
    <n v="279"/>
    <n v="43.043010752688176"/>
    <x v="4"/>
    <x v="4"/>
    <n v="1532840400"/>
    <n v="1533963600"/>
    <x v="0"/>
    <x v="1"/>
    <x v="1"/>
    <x v="1"/>
    <x v="1"/>
  </r>
  <r>
    <n v="821"/>
    <x v="801"/>
    <s v="Extended impactful secured line"/>
    <n v="4900"/>
    <n v="14273"/>
    <n v="291.28571428571428"/>
    <x v="1"/>
    <n v="210"/>
    <n v="67.966666666666669"/>
    <x v="1"/>
    <x v="1"/>
    <n v="1488261600"/>
    <n v="1489381200"/>
    <x v="0"/>
    <x v="0"/>
    <x v="4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x v="1"/>
    <n v="1393567200"/>
    <n v="1395032400"/>
    <x v="0"/>
    <x v="0"/>
    <x v="1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x v="1"/>
    <n v="1410325200"/>
    <n v="1412485200"/>
    <x v="1"/>
    <x v="1"/>
    <x v="1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x v="1"/>
    <n v="1276923600"/>
    <n v="1279688400"/>
    <x v="0"/>
    <x v="1"/>
    <x v="9"/>
    <x v="5"/>
    <x v="9"/>
  </r>
  <r>
    <n v="825"/>
    <x v="805"/>
    <s v="Open-architected 24/7 infrastructure"/>
    <n v="3600"/>
    <n v="13950"/>
    <n v="387.5"/>
    <x v="1"/>
    <n v="157"/>
    <n v="88.853503184713375"/>
    <x v="4"/>
    <x v="4"/>
    <n v="1500958800"/>
    <n v="1501995600"/>
    <x v="0"/>
    <x v="0"/>
    <x v="12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x v="1"/>
    <n v="1292220000"/>
    <n v="1294639200"/>
    <x v="0"/>
    <x v="1"/>
    <x v="3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x v="2"/>
    <n v="1304398800"/>
    <n v="1305435600"/>
    <x v="0"/>
    <x v="1"/>
    <x v="6"/>
    <x v="4"/>
    <x v="6"/>
  </r>
  <r>
    <n v="828"/>
    <x v="808"/>
    <s v="Cross-platform reciprocal budgetary management"/>
    <n v="7100"/>
    <n v="4899"/>
    <n v="69"/>
    <x v="0"/>
    <n v="70"/>
    <n v="69.98571428571428"/>
    <x v="1"/>
    <x v="1"/>
    <n v="1535432400"/>
    <n v="1537592400"/>
    <x v="0"/>
    <x v="0"/>
    <x v="3"/>
    <x v="3"/>
    <x v="3"/>
  </r>
  <r>
    <n v="829"/>
    <x v="809"/>
    <s v="Vision-oriented scalable portal"/>
    <n v="9600"/>
    <n v="4929"/>
    <n v="51.34375"/>
    <x v="0"/>
    <n v="154"/>
    <n v="32.006493506493506"/>
    <x v="1"/>
    <x v="1"/>
    <n v="1433826000"/>
    <n v="1435122000"/>
    <x v="0"/>
    <x v="0"/>
    <x v="3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x v="1"/>
    <n v="1514959200"/>
    <n v="1520056800"/>
    <x v="0"/>
    <x v="0"/>
    <x v="3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x v="1"/>
    <n v="1332738000"/>
    <n v="1335675600"/>
    <x v="0"/>
    <x v="0"/>
    <x v="14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x v="3"/>
    <n v="1445490000"/>
    <n v="1448431200"/>
    <x v="1"/>
    <x v="0"/>
    <x v="18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x v="3"/>
    <n v="1297663200"/>
    <n v="1298613600"/>
    <x v="0"/>
    <x v="0"/>
    <x v="18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x v="1"/>
    <n v="1371963600"/>
    <n v="1372482000"/>
    <x v="0"/>
    <x v="0"/>
    <x v="3"/>
    <x v="3"/>
    <x v="3"/>
  </r>
  <r>
    <n v="835"/>
    <x v="815"/>
    <s v="Future-proofed 24hour model"/>
    <n v="86200"/>
    <n v="77355"/>
    <n v="89.738979118329468"/>
    <x v="0"/>
    <n v="1758"/>
    <n v="44.001706484641637"/>
    <x v="1"/>
    <x v="1"/>
    <n v="1425103200"/>
    <n v="1425621600"/>
    <x v="0"/>
    <x v="0"/>
    <x v="2"/>
    <x v="2"/>
    <x v="2"/>
  </r>
  <r>
    <n v="836"/>
    <x v="816"/>
    <s v="Optimized didactic intranet"/>
    <n v="8100"/>
    <n v="6086"/>
    <n v="75.135802469135797"/>
    <x v="0"/>
    <n v="94"/>
    <n v="64.744680851063833"/>
    <x v="1"/>
    <x v="1"/>
    <n v="1265349600"/>
    <n v="1266300000"/>
    <x v="0"/>
    <x v="0"/>
    <x v="7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x v="1"/>
    <n v="1301202000"/>
    <n v="1305867600"/>
    <x v="0"/>
    <x v="0"/>
    <x v="17"/>
    <x v="1"/>
    <x v="17"/>
  </r>
  <r>
    <n v="838"/>
    <x v="818"/>
    <s v="Vision-oriented high-level extranet"/>
    <n v="6400"/>
    <n v="8890"/>
    <n v="138.90625"/>
    <x v="1"/>
    <n v="261"/>
    <n v="34.061302681992338"/>
    <x v="1"/>
    <x v="1"/>
    <n v="1538024400"/>
    <n v="1538802000"/>
    <x v="0"/>
    <x v="0"/>
    <x v="3"/>
    <x v="3"/>
    <x v="3"/>
  </r>
  <r>
    <n v="839"/>
    <x v="819"/>
    <s v="Organized scalable initiative"/>
    <n v="7700"/>
    <n v="14644"/>
    <n v="190.18181818181819"/>
    <x v="1"/>
    <n v="157"/>
    <n v="93.273885350318466"/>
    <x v="1"/>
    <x v="1"/>
    <n v="1395032400"/>
    <n v="1398920400"/>
    <x v="0"/>
    <x v="1"/>
    <x v="4"/>
    <x v="4"/>
    <x v="4"/>
  </r>
  <r>
    <n v="840"/>
    <x v="820"/>
    <s v="Enhanced regional moderator"/>
    <n v="116300"/>
    <n v="116583"/>
    <n v="100.24333619948409"/>
    <x v="1"/>
    <n v="3533"/>
    <n v="32.998301726577978"/>
    <x v="1"/>
    <x v="1"/>
    <n v="1405486800"/>
    <n v="1405659600"/>
    <x v="0"/>
    <x v="1"/>
    <x v="3"/>
    <x v="3"/>
    <x v="3"/>
  </r>
  <r>
    <n v="841"/>
    <x v="821"/>
    <s v="Automated even-keeled emulation"/>
    <n v="9100"/>
    <n v="12991"/>
    <n v="142.75824175824175"/>
    <x v="1"/>
    <n v="155"/>
    <n v="83.812903225806451"/>
    <x v="1"/>
    <x v="1"/>
    <n v="1455861600"/>
    <n v="1457244000"/>
    <x v="0"/>
    <x v="0"/>
    <x v="2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x v="6"/>
    <n v="1529038800"/>
    <n v="1529298000"/>
    <x v="0"/>
    <x v="0"/>
    <x v="8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x v="1"/>
    <n v="1535259600"/>
    <n v="1535778000"/>
    <x v="0"/>
    <x v="0"/>
    <x v="14"/>
    <x v="7"/>
    <x v="14"/>
  </r>
  <r>
    <n v="844"/>
    <x v="824"/>
    <s v="Intuitive cohesive groupware"/>
    <n v="8800"/>
    <n v="8747"/>
    <n v="99.39772727272728"/>
    <x v="3"/>
    <n v="94"/>
    <n v="93.053191489361708"/>
    <x v="1"/>
    <x v="1"/>
    <n v="1327212000"/>
    <n v="1327471200"/>
    <x v="0"/>
    <x v="0"/>
    <x v="4"/>
    <x v="4"/>
    <x v="4"/>
  </r>
  <r>
    <n v="845"/>
    <x v="825"/>
    <s v="Up-sized high-level access"/>
    <n v="69900"/>
    <n v="138087"/>
    <n v="197.54935622317598"/>
    <x v="1"/>
    <n v="1354"/>
    <n v="101.98449039881831"/>
    <x v="4"/>
    <x v="4"/>
    <n v="1526360400"/>
    <n v="1529557200"/>
    <x v="0"/>
    <x v="0"/>
    <x v="2"/>
    <x v="2"/>
    <x v="2"/>
  </r>
  <r>
    <n v="846"/>
    <x v="826"/>
    <s v="Phased empowering success"/>
    <n v="1000"/>
    <n v="5085"/>
    <n v="508.5"/>
    <x v="1"/>
    <n v="48"/>
    <n v="105.9375"/>
    <x v="1"/>
    <x v="1"/>
    <n v="1532149200"/>
    <n v="1535259600"/>
    <x v="1"/>
    <x v="1"/>
    <x v="2"/>
    <x v="2"/>
    <x v="2"/>
  </r>
  <r>
    <n v="847"/>
    <x v="827"/>
    <s v="Distributed actuating project"/>
    <n v="4700"/>
    <n v="11174"/>
    <n v="237.74468085106383"/>
    <x v="1"/>
    <n v="110"/>
    <n v="101.58181818181818"/>
    <x v="1"/>
    <x v="1"/>
    <n v="1515304800"/>
    <n v="1515564000"/>
    <x v="0"/>
    <x v="0"/>
    <x v="0"/>
    <x v="0"/>
    <x v="0"/>
  </r>
  <r>
    <n v="848"/>
    <x v="828"/>
    <s v="Robust motivating orchestration"/>
    <n v="3200"/>
    <n v="10831"/>
    <n v="338.46875"/>
    <x v="1"/>
    <n v="172"/>
    <n v="62.970930232558139"/>
    <x v="1"/>
    <x v="1"/>
    <n v="1276318800"/>
    <n v="1277096400"/>
    <x v="0"/>
    <x v="0"/>
    <x v="6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x v="1"/>
    <n v="1328767200"/>
    <n v="1329026400"/>
    <x v="0"/>
    <x v="1"/>
    <x v="7"/>
    <x v="1"/>
    <x v="7"/>
  </r>
  <r>
    <n v="850"/>
    <x v="830"/>
    <s v="Cross-group upward-trending hierarchy"/>
    <n v="100"/>
    <n v="1"/>
    <n v="1"/>
    <x v="0"/>
    <n v="1"/>
    <n v="1"/>
    <x v="1"/>
    <x v="1"/>
    <n v="1321682400"/>
    <n v="1322978400"/>
    <x v="1"/>
    <x v="0"/>
    <x v="1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x v="1"/>
    <n v="1335934800"/>
    <n v="1338786000"/>
    <x v="0"/>
    <x v="0"/>
    <x v="5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x v="1"/>
    <n v="1310792400"/>
    <n v="1311656400"/>
    <x v="0"/>
    <x v="1"/>
    <x v="11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x v="0"/>
    <n v="1308546000"/>
    <n v="1308978000"/>
    <x v="0"/>
    <x v="1"/>
    <x v="7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x v="0"/>
    <n v="1574056800"/>
    <n v="1576389600"/>
    <x v="0"/>
    <x v="0"/>
    <x v="13"/>
    <x v="5"/>
    <x v="13"/>
  </r>
  <r>
    <n v="855"/>
    <x v="835"/>
    <s v="Horizontal clear-thinking framework"/>
    <n v="23400"/>
    <n v="23956"/>
    <n v="102.37606837606839"/>
    <x v="1"/>
    <n v="452"/>
    <n v="53"/>
    <x v="2"/>
    <x v="2"/>
    <n v="1308373200"/>
    <n v="1311051600"/>
    <x v="0"/>
    <x v="0"/>
    <x v="3"/>
    <x v="3"/>
    <x v="3"/>
  </r>
  <r>
    <n v="856"/>
    <x v="764"/>
    <s v="Profound composite core"/>
    <n v="2400"/>
    <n v="8558"/>
    <n v="356.58333333333331"/>
    <x v="1"/>
    <n v="158"/>
    <n v="54.164556962025316"/>
    <x v="1"/>
    <x v="1"/>
    <n v="1335243600"/>
    <n v="1336712400"/>
    <x v="0"/>
    <x v="0"/>
    <x v="0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x v="5"/>
    <n v="1328421600"/>
    <n v="1330408800"/>
    <x v="1"/>
    <x v="0"/>
    <x v="12"/>
    <x v="4"/>
    <x v="12"/>
  </r>
  <r>
    <n v="858"/>
    <x v="837"/>
    <s v="Realigned 5thgeneration knowledge user"/>
    <n v="4000"/>
    <n v="2778"/>
    <n v="69.45"/>
    <x v="0"/>
    <n v="35"/>
    <n v="79.371428571428567"/>
    <x v="1"/>
    <x v="1"/>
    <n v="1524286800"/>
    <n v="1524891600"/>
    <x v="1"/>
    <x v="0"/>
    <x v="0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x v="1"/>
    <n v="1362117600"/>
    <n v="1363669200"/>
    <x v="0"/>
    <x v="1"/>
    <x v="3"/>
    <x v="3"/>
    <x v="3"/>
  </r>
  <r>
    <n v="860"/>
    <x v="839"/>
    <s v="Re-contextualized leadingedge firmware"/>
    <n v="2000"/>
    <n v="5033"/>
    <n v="251.65"/>
    <x v="1"/>
    <n v="65"/>
    <n v="77.430769230769229"/>
    <x v="1"/>
    <x v="1"/>
    <n v="1550556000"/>
    <n v="1551420000"/>
    <x v="0"/>
    <x v="1"/>
    <x v="8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x v="1"/>
    <n v="1269147600"/>
    <n v="1269838800"/>
    <x v="0"/>
    <x v="0"/>
    <x v="3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x v="1"/>
    <n v="1312174800"/>
    <n v="1312520400"/>
    <x v="0"/>
    <x v="0"/>
    <x v="3"/>
    <x v="3"/>
    <x v="3"/>
  </r>
  <r>
    <n v="863"/>
    <x v="842"/>
    <s v="Automated reciprocal protocol"/>
    <n v="1400"/>
    <n v="5415"/>
    <n v="386.78571428571428"/>
    <x v="1"/>
    <n v="217"/>
    <n v="24.953917050691246"/>
    <x v="1"/>
    <x v="1"/>
    <n v="1434517200"/>
    <n v="1436504400"/>
    <x v="0"/>
    <x v="1"/>
    <x v="19"/>
    <x v="4"/>
    <x v="19"/>
  </r>
  <r>
    <n v="864"/>
    <x v="843"/>
    <s v="Automated static workforce"/>
    <n v="4200"/>
    <n v="14577"/>
    <n v="347.07142857142856"/>
    <x v="1"/>
    <n v="150"/>
    <n v="97.18"/>
    <x v="1"/>
    <x v="1"/>
    <n v="1471582800"/>
    <n v="1472014800"/>
    <x v="0"/>
    <x v="0"/>
    <x v="12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x v="1"/>
    <n v="1410757200"/>
    <n v="1411534800"/>
    <x v="0"/>
    <x v="0"/>
    <x v="3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x v="1"/>
    <n v="1304830800"/>
    <n v="1304917200"/>
    <x v="0"/>
    <x v="0"/>
    <x v="14"/>
    <x v="7"/>
    <x v="14"/>
  </r>
  <r>
    <n v="867"/>
    <x v="846"/>
    <s v="Cross-platform next generation service-desk"/>
    <n v="4800"/>
    <n v="7797"/>
    <n v="162.4375"/>
    <x v="1"/>
    <n v="300"/>
    <n v="25.99"/>
    <x v="1"/>
    <x v="1"/>
    <n v="1539061200"/>
    <n v="1539579600"/>
    <x v="0"/>
    <x v="0"/>
    <x v="0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x v="1"/>
    <n v="1381554000"/>
    <n v="1382504400"/>
    <x v="0"/>
    <x v="0"/>
    <x v="3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x v="1"/>
    <n v="1277096400"/>
    <n v="1278306000"/>
    <x v="0"/>
    <x v="0"/>
    <x v="6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x v="1"/>
    <n v="1440392400"/>
    <n v="1442552400"/>
    <x v="0"/>
    <x v="0"/>
    <x v="3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x v="1"/>
    <n v="1509512400"/>
    <n v="1511071200"/>
    <x v="0"/>
    <x v="1"/>
    <x v="3"/>
    <x v="3"/>
    <x v="3"/>
  </r>
  <r>
    <n v="872"/>
    <x v="851"/>
    <s v="Compatible logistical paradigm"/>
    <n v="4700"/>
    <n v="7992"/>
    <n v="170.04255319148936"/>
    <x v="1"/>
    <n v="81"/>
    <n v="98.666666666666671"/>
    <x v="2"/>
    <x v="2"/>
    <n v="1535950800"/>
    <n v="1536382800"/>
    <x v="0"/>
    <x v="0"/>
    <x v="22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x v="1"/>
    <n v="1389160800"/>
    <n v="1389592800"/>
    <x v="0"/>
    <x v="0"/>
    <x v="14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x v="1"/>
    <n v="1271998800"/>
    <n v="1275282000"/>
    <x v="0"/>
    <x v="1"/>
    <x v="14"/>
    <x v="7"/>
    <x v="14"/>
  </r>
  <r>
    <n v="875"/>
    <x v="854"/>
    <s v="Implemented tangible approach"/>
    <n v="7900"/>
    <n v="5465"/>
    <n v="69.177215189873422"/>
    <x v="0"/>
    <n v="67"/>
    <n v="81.567164179104481"/>
    <x v="1"/>
    <x v="1"/>
    <n v="1294898400"/>
    <n v="1294984800"/>
    <x v="0"/>
    <x v="0"/>
    <x v="1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x v="0"/>
    <n v="1559970000"/>
    <n v="1562043600"/>
    <x v="0"/>
    <x v="0"/>
    <x v="14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x v="1"/>
    <n v="1469509200"/>
    <n v="1469595600"/>
    <x v="0"/>
    <x v="0"/>
    <x v="0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x v="6"/>
    <n v="1579068000"/>
    <n v="1581141600"/>
    <x v="0"/>
    <x v="0"/>
    <x v="16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x v="1"/>
    <n v="1487743200"/>
    <n v="1488520800"/>
    <x v="0"/>
    <x v="0"/>
    <x v="9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x v="1"/>
    <n v="1563685200"/>
    <n v="1563858000"/>
    <x v="0"/>
    <x v="0"/>
    <x v="5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x v="1"/>
    <n v="1436418000"/>
    <n v="1438923600"/>
    <x v="0"/>
    <x v="1"/>
    <x v="3"/>
    <x v="3"/>
    <x v="3"/>
  </r>
  <r>
    <n v="882"/>
    <x v="861"/>
    <s v="Balanced demand-driven definition"/>
    <n v="800"/>
    <n v="2960"/>
    <n v="370"/>
    <x v="1"/>
    <n v="80"/>
    <n v="37"/>
    <x v="1"/>
    <x v="1"/>
    <n v="1421820000"/>
    <n v="1422165600"/>
    <x v="0"/>
    <x v="0"/>
    <x v="3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x v="1"/>
    <n v="1274763600"/>
    <n v="1277874000"/>
    <x v="0"/>
    <x v="0"/>
    <x v="12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x v="1"/>
    <n v="1399179600"/>
    <n v="1399352400"/>
    <x v="0"/>
    <x v="1"/>
    <x v="3"/>
    <x v="3"/>
    <x v="3"/>
  </r>
  <r>
    <n v="885"/>
    <x v="864"/>
    <s v="Virtual analyzing collaboration"/>
    <n v="1800"/>
    <n v="2129"/>
    <n v="118.27777777777777"/>
    <x v="1"/>
    <n v="52"/>
    <n v="40.942307692307693"/>
    <x v="1"/>
    <x v="1"/>
    <n v="1275800400"/>
    <n v="1279083600"/>
    <x v="0"/>
    <x v="0"/>
    <x v="3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x v="1"/>
    <n v="1282798800"/>
    <n v="1284354000"/>
    <x v="0"/>
    <x v="0"/>
    <x v="7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x v="1"/>
    <n v="1437109200"/>
    <n v="1441170000"/>
    <x v="0"/>
    <x v="1"/>
    <x v="3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x v="1"/>
    <n v="1491886800"/>
    <n v="1493528400"/>
    <x v="0"/>
    <x v="0"/>
    <x v="3"/>
    <x v="3"/>
    <x v="3"/>
  </r>
  <r>
    <n v="889"/>
    <x v="868"/>
    <s v="Secured dynamic capacity"/>
    <n v="5600"/>
    <n v="9508"/>
    <n v="169.78571428571431"/>
    <x v="1"/>
    <n v="122"/>
    <n v="77.93442622950819"/>
    <x v="1"/>
    <x v="1"/>
    <n v="1394600400"/>
    <n v="1395205200"/>
    <x v="0"/>
    <x v="1"/>
    <x v="5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x v="1"/>
    <n v="1561352400"/>
    <n v="1561438800"/>
    <x v="0"/>
    <x v="0"/>
    <x v="7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x v="0"/>
    <n v="1322892000"/>
    <n v="1326693600"/>
    <x v="0"/>
    <x v="0"/>
    <x v="4"/>
    <x v="4"/>
    <x v="4"/>
  </r>
  <r>
    <n v="892"/>
    <x v="871"/>
    <s v="Realigned discrete structure"/>
    <n v="6000"/>
    <n v="13835"/>
    <n v="230.58333333333331"/>
    <x v="1"/>
    <n v="182"/>
    <n v="76.016483516483518"/>
    <x v="1"/>
    <x v="1"/>
    <n v="1274418000"/>
    <n v="1277960400"/>
    <x v="0"/>
    <x v="0"/>
    <x v="18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x v="6"/>
    <n v="1434344400"/>
    <n v="1434690000"/>
    <x v="0"/>
    <x v="1"/>
    <x v="4"/>
    <x v="4"/>
    <x v="4"/>
  </r>
  <r>
    <n v="894"/>
    <x v="873"/>
    <s v="Organic cohesive neural-net"/>
    <n v="1700"/>
    <n v="3208"/>
    <n v="188.70588235294116"/>
    <x v="1"/>
    <n v="56"/>
    <n v="57.285714285714285"/>
    <x v="4"/>
    <x v="4"/>
    <n v="1373518800"/>
    <n v="1376110800"/>
    <x v="0"/>
    <x v="1"/>
    <x v="19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x v="1"/>
    <n v="1517637600"/>
    <n v="1518415200"/>
    <x v="0"/>
    <x v="0"/>
    <x v="3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x v="2"/>
    <n v="1310619600"/>
    <n v="1310878800"/>
    <x v="0"/>
    <x v="1"/>
    <x v="0"/>
    <x v="0"/>
    <x v="0"/>
  </r>
  <r>
    <n v="897"/>
    <x v="876"/>
    <s v="Organized discrete encoding"/>
    <n v="8800"/>
    <n v="2437"/>
    <n v="27.693181818181817"/>
    <x v="0"/>
    <n v="27"/>
    <n v="90.259259259259252"/>
    <x v="1"/>
    <x v="1"/>
    <n v="1556427600"/>
    <n v="1556600400"/>
    <x v="0"/>
    <x v="0"/>
    <x v="3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x v="1"/>
    <n v="1576476000"/>
    <n v="1576994400"/>
    <x v="0"/>
    <x v="0"/>
    <x v="4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x v="5"/>
    <n v="1381122000"/>
    <n v="1382677200"/>
    <x v="0"/>
    <x v="0"/>
    <x v="17"/>
    <x v="1"/>
    <x v="17"/>
  </r>
  <r>
    <n v="900"/>
    <x v="879"/>
    <s v="Enhanced uniform service-desk"/>
    <n v="100"/>
    <n v="2"/>
    <n v="2"/>
    <x v="0"/>
    <n v="1"/>
    <n v="2"/>
    <x v="1"/>
    <x v="1"/>
    <n v="1411102800"/>
    <n v="1411189200"/>
    <x v="0"/>
    <x v="1"/>
    <x v="2"/>
    <x v="2"/>
    <x v="2"/>
  </r>
  <r>
    <n v="901"/>
    <x v="880"/>
    <s v="Versatile bottom-line definition"/>
    <n v="5600"/>
    <n v="8746"/>
    <n v="156.17857142857144"/>
    <x v="1"/>
    <n v="159"/>
    <n v="55.0062893081761"/>
    <x v="1"/>
    <x v="1"/>
    <n v="1531803600"/>
    <n v="1534654800"/>
    <x v="0"/>
    <x v="1"/>
    <x v="1"/>
    <x v="1"/>
    <x v="1"/>
  </r>
  <r>
    <n v="902"/>
    <x v="881"/>
    <s v="Integrated bifurcated software"/>
    <n v="1400"/>
    <n v="3534"/>
    <n v="252.42857142857144"/>
    <x v="1"/>
    <n v="110"/>
    <n v="32.127272727272725"/>
    <x v="1"/>
    <x v="1"/>
    <n v="1454133600"/>
    <n v="1457762400"/>
    <x v="0"/>
    <x v="0"/>
    <x v="2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x v="1"/>
    <n v="1336194000"/>
    <n v="1337490000"/>
    <x v="0"/>
    <x v="1"/>
    <x v="9"/>
    <x v="5"/>
    <x v="9"/>
  </r>
  <r>
    <n v="904"/>
    <x v="883"/>
    <s v="Digitized foreground array"/>
    <n v="6500"/>
    <n v="795"/>
    <n v="12.230769230769232"/>
    <x v="0"/>
    <n v="16"/>
    <n v="49.6875"/>
    <x v="1"/>
    <x v="1"/>
    <n v="1349326800"/>
    <n v="1349672400"/>
    <x v="0"/>
    <x v="0"/>
    <x v="15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x v="1"/>
    <n v="1379566800"/>
    <n v="1379826000"/>
    <x v="0"/>
    <x v="0"/>
    <x v="3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x v="1"/>
    <n v="1494651600"/>
    <n v="1497762000"/>
    <x v="1"/>
    <x v="1"/>
    <x v="4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x v="1"/>
    <n v="1303880400"/>
    <n v="1304485200"/>
    <x v="0"/>
    <x v="0"/>
    <x v="3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x v="1"/>
    <n v="1335934800"/>
    <n v="1336885200"/>
    <x v="0"/>
    <x v="0"/>
    <x v="11"/>
    <x v="6"/>
    <x v="11"/>
  </r>
  <r>
    <n v="909"/>
    <x v="888"/>
    <s v="Synchronized attitude-oriented frame"/>
    <n v="1800"/>
    <n v="8621"/>
    <n v="478.94444444444446"/>
    <x v="1"/>
    <n v="80"/>
    <n v="107.7625"/>
    <x v="0"/>
    <x v="0"/>
    <n v="1528088400"/>
    <n v="1530421200"/>
    <x v="0"/>
    <x v="1"/>
    <x v="3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x v="1"/>
    <n v="1421906400"/>
    <n v="1421992800"/>
    <x v="0"/>
    <x v="0"/>
    <x v="3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x v="1"/>
    <n v="1568005200"/>
    <n v="1568178000"/>
    <x v="1"/>
    <x v="0"/>
    <x v="2"/>
    <x v="2"/>
    <x v="2"/>
  </r>
  <r>
    <n v="912"/>
    <x v="891"/>
    <s v="Reduced bifurcated pricing structure"/>
    <n v="1800"/>
    <n v="14310"/>
    <n v="795"/>
    <x v="1"/>
    <n v="179"/>
    <n v="79.944134078212286"/>
    <x v="1"/>
    <x v="1"/>
    <n v="1346821200"/>
    <n v="1347944400"/>
    <x v="1"/>
    <x v="0"/>
    <x v="6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x v="2"/>
    <n v="1557637200"/>
    <n v="1558760400"/>
    <x v="0"/>
    <x v="0"/>
    <x v="6"/>
    <x v="4"/>
    <x v="6"/>
  </r>
  <r>
    <n v="914"/>
    <x v="893"/>
    <s v="Diverse client-driven conglomeration"/>
    <n v="6400"/>
    <n v="3676"/>
    <n v="57.4375"/>
    <x v="0"/>
    <n v="141"/>
    <n v="26.070921985815602"/>
    <x v="4"/>
    <x v="4"/>
    <n v="1375592400"/>
    <n v="1376629200"/>
    <x v="0"/>
    <x v="0"/>
    <x v="3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x v="4"/>
    <n v="1503982800"/>
    <n v="1504760400"/>
    <x v="0"/>
    <x v="0"/>
    <x v="19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x v="1"/>
    <n v="1418882400"/>
    <n v="1419660000"/>
    <x v="0"/>
    <x v="0"/>
    <x v="14"/>
    <x v="7"/>
    <x v="14"/>
  </r>
  <r>
    <n v="917"/>
    <x v="896"/>
    <s v="Polarized discrete product"/>
    <n v="3600"/>
    <n v="2097"/>
    <n v="58.25"/>
    <x v="2"/>
    <n v="27"/>
    <n v="77.666666666666671"/>
    <x v="4"/>
    <x v="4"/>
    <n v="1309237200"/>
    <n v="1311310800"/>
    <x v="0"/>
    <x v="1"/>
    <x v="12"/>
    <x v="4"/>
    <x v="12"/>
  </r>
  <r>
    <n v="918"/>
    <x v="897"/>
    <s v="Seamless dynamic website"/>
    <n v="3800"/>
    <n v="9021"/>
    <n v="237.39473684210526"/>
    <x v="1"/>
    <n v="156"/>
    <n v="57.82692307692308"/>
    <x v="5"/>
    <x v="5"/>
    <n v="1343365200"/>
    <n v="1344315600"/>
    <x v="0"/>
    <x v="0"/>
    <x v="15"/>
    <x v="5"/>
    <x v="15"/>
  </r>
  <r>
    <n v="919"/>
    <x v="898"/>
    <s v="Extended multimedia firmware"/>
    <n v="35600"/>
    <n v="20915"/>
    <n v="58.75"/>
    <x v="0"/>
    <n v="225"/>
    <n v="92.955555555555549"/>
    <x v="2"/>
    <x v="2"/>
    <n v="1507957200"/>
    <n v="1510725600"/>
    <x v="0"/>
    <x v="1"/>
    <x v="3"/>
    <x v="3"/>
    <x v="3"/>
  </r>
  <r>
    <n v="920"/>
    <x v="899"/>
    <s v="Versatile directional project"/>
    <n v="5300"/>
    <n v="9676"/>
    <n v="182.56603773584905"/>
    <x v="1"/>
    <n v="255"/>
    <n v="37.945098039215686"/>
    <x v="1"/>
    <x v="1"/>
    <n v="1549519200"/>
    <n v="1551247200"/>
    <x v="1"/>
    <x v="0"/>
    <x v="10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x v="1"/>
    <n v="1329026400"/>
    <n v="1330236000"/>
    <x v="0"/>
    <x v="0"/>
    <x v="2"/>
    <x v="2"/>
    <x v="2"/>
  </r>
  <r>
    <n v="922"/>
    <x v="901"/>
    <s v="Ameliorated logistical capability"/>
    <n v="51400"/>
    <n v="90440"/>
    <n v="175.95330739299609"/>
    <x v="1"/>
    <n v="2261"/>
    <n v="40"/>
    <x v="1"/>
    <x v="1"/>
    <n v="1544335200"/>
    <n v="1545112800"/>
    <x v="0"/>
    <x v="1"/>
    <x v="21"/>
    <x v="1"/>
    <x v="21"/>
  </r>
  <r>
    <n v="923"/>
    <x v="902"/>
    <s v="Sharable discrete definition"/>
    <n v="1700"/>
    <n v="4044"/>
    <n v="237.88235294117646"/>
    <x v="1"/>
    <n v="40"/>
    <n v="101.1"/>
    <x v="1"/>
    <x v="1"/>
    <n v="1279083600"/>
    <n v="1279170000"/>
    <x v="0"/>
    <x v="0"/>
    <x v="3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x v="6"/>
    <n v="1572498000"/>
    <n v="1573452000"/>
    <x v="0"/>
    <x v="0"/>
    <x v="3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x v="1"/>
    <n v="1506056400"/>
    <n v="1507093200"/>
    <x v="0"/>
    <x v="0"/>
    <x v="3"/>
    <x v="3"/>
    <x v="3"/>
  </r>
  <r>
    <n v="926"/>
    <x v="905"/>
    <s v="Synchronized cohesive encoding"/>
    <n v="8700"/>
    <n v="1577"/>
    <n v="18.126436781609197"/>
    <x v="0"/>
    <n v="15"/>
    <n v="105.13333333333334"/>
    <x v="1"/>
    <x v="1"/>
    <n v="1463029200"/>
    <n v="1463374800"/>
    <x v="0"/>
    <x v="0"/>
    <x v="0"/>
    <x v="0"/>
    <x v="0"/>
  </r>
  <r>
    <n v="927"/>
    <x v="906"/>
    <s v="Synergistic dynamic utilization"/>
    <n v="7200"/>
    <n v="3301"/>
    <n v="45.847222222222221"/>
    <x v="0"/>
    <n v="37"/>
    <n v="89.21621621621621"/>
    <x v="1"/>
    <x v="1"/>
    <n v="1342069200"/>
    <n v="1344574800"/>
    <x v="0"/>
    <x v="0"/>
    <x v="3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x v="6"/>
    <n v="1388296800"/>
    <n v="1389074400"/>
    <x v="0"/>
    <x v="0"/>
    <x v="2"/>
    <x v="2"/>
    <x v="2"/>
  </r>
  <r>
    <n v="929"/>
    <x v="908"/>
    <s v="Polarized tertiary function"/>
    <n v="5500"/>
    <n v="11952"/>
    <n v="217.30909090909088"/>
    <x v="1"/>
    <n v="184"/>
    <n v="64.956521739130437"/>
    <x v="4"/>
    <x v="4"/>
    <n v="1493787600"/>
    <n v="1494997200"/>
    <x v="0"/>
    <x v="0"/>
    <x v="3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x v="1"/>
    <n v="1424844000"/>
    <n v="1425448800"/>
    <x v="0"/>
    <x v="1"/>
    <x v="3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x v="1"/>
    <n v="1403931600"/>
    <n v="1404104400"/>
    <x v="0"/>
    <x v="1"/>
    <x v="3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x v="1"/>
    <n v="1394514000"/>
    <n v="1394773200"/>
    <x v="0"/>
    <x v="0"/>
    <x v="1"/>
    <x v="1"/>
    <x v="1"/>
  </r>
  <r>
    <n v="933"/>
    <x v="912"/>
    <s v="Implemented tangible support"/>
    <n v="73000"/>
    <n v="175015"/>
    <n v="239.74657534246577"/>
    <x v="1"/>
    <n v="1902"/>
    <n v="92.016298633017882"/>
    <x v="1"/>
    <x v="1"/>
    <n v="1365397200"/>
    <n v="1366520400"/>
    <x v="0"/>
    <x v="0"/>
    <x v="3"/>
    <x v="3"/>
    <x v="3"/>
  </r>
  <r>
    <n v="934"/>
    <x v="913"/>
    <s v="Reactive radical framework"/>
    <n v="6200"/>
    <n v="11280"/>
    <n v="181.93548387096774"/>
    <x v="1"/>
    <n v="105"/>
    <n v="107.42857142857143"/>
    <x v="1"/>
    <x v="1"/>
    <n v="1456120800"/>
    <n v="1456639200"/>
    <x v="0"/>
    <x v="0"/>
    <x v="3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x v="1"/>
    <n v="1437714000"/>
    <n v="1438318800"/>
    <x v="0"/>
    <x v="0"/>
    <x v="3"/>
    <x v="3"/>
    <x v="3"/>
  </r>
  <r>
    <n v="936"/>
    <x v="591"/>
    <s v="Enhanced composite contingency"/>
    <n v="103200"/>
    <n v="1690"/>
    <n v="1.6375968992248062"/>
    <x v="0"/>
    <n v="21"/>
    <n v="80.476190476190482"/>
    <x v="1"/>
    <x v="1"/>
    <n v="1563771600"/>
    <n v="1564030800"/>
    <x v="1"/>
    <x v="0"/>
    <x v="3"/>
    <x v="3"/>
    <x v="3"/>
  </r>
  <r>
    <n v="937"/>
    <x v="915"/>
    <s v="Cloned fresh-thinking model"/>
    <n v="171000"/>
    <n v="84891"/>
    <n v="49.64385964912281"/>
    <x v="3"/>
    <n v="976"/>
    <n v="86.978483606557376"/>
    <x v="1"/>
    <x v="1"/>
    <n v="1448517600"/>
    <n v="1449295200"/>
    <x v="0"/>
    <x v="0"/>
    <x v="4"/>
    <x v="4"/>
    <x v="4"/>
  </r>
  <r>
    <n v="938"/>
    <x v="916"/>
    <s v="Total dedicated benchmark"/>
    <n v="9200"/>
    <n v="10093"/>
    <n v="109.70652173913042"/>
    <x v="1"/>
    <n v="96"/>
    <n v="105.13541666666667"/>
    <x v="1"/>
    <x v="1"/>
    <n v="1528779600"/>
    <n v="1531890000"/>
    <x v="0"/>
    <x v="1"/>
    <x v="13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x v="1"/>
    <n v="1304744400"/>
    <n v="1306213200"/>
    <x v="0"/>
    <x v="1"/>
    <x v="11"/>
    <x v="6"/>
    <x v="11"/>
  </r>
  <r>
    <n v="940"/>
    <x v="918"/>
    <s v="Upgradable analyzing core"/>
    <n v="9900"/>
    <n v="6161"/>
    <n v="62.232323232323225"/>
    <x v="2"/>
    <n v="66"/>
    <n v="93.348484848484844"/>
    <x v="0"/>
    <x v="0"/>
    <n v="1354341600"/>
    <n v="1356242400"/>
    <x v="0"/>
    <x v="0"/>
    <x v="2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x v="1"/>
    <n v="1294552800"/>
    <n v="1297576800"/>
    <x v="1"/>
    <x v="0"/>
    <x v="3"/>
    <x v="3"/>
    <x v="3"/>
  </r>
  <r>
    <n v="942"/>
    <x v="916"/>
    <s v="Horizontal optimizing model"/>
    <n v="9600"/>
    <n v="6205"/>
    <n v="64.635416666666671"/>
    <x v="0"/>
    <n v="67"/>
    <n v="92.611940298507463"/>
    <x v="2"/>
    <x v="2"/>
    <n v="1295935200"/>
    <n v="1296194400"/>
    <x v="0"/>
    <x v="0"/>
    <x v="3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x v="1"/>
    <n v="1411534800"/>
    <n v="1414558800"/>
    <x v="0"/>
    <x v="0"/>
    <x v="0"/>
    <x v="0"/>
    <x v="0"/>
  </r>
  <r>
    <n v="944"/>
    <x v="921"/>
    <s v="Streamlined 5thgeneration intranet"/>
    <n v="10000"/>
    <n v="8142"/>
    <n v="81.42"/>
    <x v="0"/>
    <n v="263"/>
    <n v="30.958174904942965"/>
    <x v="2"/>
    <x v="2"/>
    <n v="1486706400"/>
    <n v="1488348000"/>
    <x v="0"/>
    <x v="0"/>
    <x v="14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x v="1"/>
    <n v="1333602000"/>
    <n v="1334898000"/>
    <x v="1"/>
    <x v="0"/>
    <x v="14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x v="1"/>
    <n v="1308200400"/>
    <n v="1308373200"/>
    <x v="0"/>
    <x v="0"/>
    <x v="3"/>
    <x v="3"/>
    <x v="3"/>
  </r>
  <r>
    <n v="947"/>
    <x v="924"/>
    <s v="Upgradable clear-thinking hardware"/>
    <n v="3600"/>
    <n v="961"/>
    <n v="26.694444444444443"/>
    <x v="0"/>
    <n v="13"/>
    <n v="73.92307692307692"/>
    <x v="1"/>
    <x v="1"/>
    <n v="1411707600"/>
    <n v="1412312400"/>
    <x v="0"/>
    <x v="0"/>
    <x v="3"/>
    <x v="3"/>
    <x v="3"/>
  </r>
  <r>
    <n v="948"/>
    <x v="925"/>
    <s v="Integrated holistic paradigm"/>
    <n v="9400"/>
    <n v="5918"/>
    <n v="62.957446808510639"/>
    <x v="3"/>
    <n v="160"/>
    <n v="36.987499999999997"/>
    <x v="1"/>
    <x v="1"/>
    <n v="1418364000"/>
    <n v="1419228000"/>
    <x v="1"/>
    <x v="1"/>
    <x v="4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x v="1"/>
    <n v="1429333200"/>
    <n v="1430974800"/>
    <x v="0"/>
    <x v="0"/>
    <x v="2"/>
    <x v="2"/>
    <x v="2"/>
  </r>
  <r>
    <n v="950"/>
    <x v="927"/>
    <s v="Persistent content-based methodology"/>
    <n v="100"/>
    <n v="5"/>
    <n v="5"/>
    <x v="0"/>
    <n v="1"/>
    <n v="5"/>
    <x v="1"/>
    <x v="1"/>
    <n v="1555390800"/>
    <n v="1555822800"/>
    <x v="0"/>
    <x v="1"/>
    <x v="3"/>
    <x v="3"/>
    <x v="3"/>
  </r>
  <r>
    <n v="951"/>
    <x v="928"/>
    <s v="Re-engineered 24hour matrix"/>
    <n v="14500"/>
    <n v="159056"/>
    <n v="1096.9379310344827"/>
    <x v="1"/>
    <n v="1559"/>
    <n v="102.02437459910199"/>
    <x v="1"/>
    <x v="1"/>
    <n v="1482732000"/>
    <n v="1482818400"/>
    <x v="0"/>
    <x v="1"/>
    <x v="1"/>
    <x v="1"/>
    <x v="1"/>
  </r>
  <r>
    <n v="952"/>
    <x v="929"/>
    <s v="Virtual multi-tasking core"/>
    <n v="145500"/>
    <n v="101987"/>
    <n v="70.094158075601371"/>
    <x v="3"/>
    <n v="2266"/>
    <n v="45.007502206531335"/>
    <x v="1"/>
    <x v="1"/>
    <n v="1470718800"/>
    <n v="1471928400"/>
    <x v="0"/>
    <x v="0"/>
    <x v="4"/>
    <x v="4"/>
    <x v="4"/>
  </r>
  <r>
    <n v="953"/>
    <x v="930"/>
    <s v="Streamlined fault-tolerant conglomeration"/>
    <n v="3300"/>
    <n v="1980"/>
    <n v="60"/>
    <x v="0"/>
    <n v="21"/>
    <n v="94.285714285714292"/>
    <x v="1"/>
    <x v="1"/>
    <n v="1450591200"/>
    <n v="1453701600"/>
    <x v="0"/>
    <x v="1"/>
    <x v="22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x v="2"/>
    <n v="1348290000"/>
    <n v="1350363600"/>
    <x v="0"/>
    <x v="0"/>
    <x v="2"/>
    <x v="2"/>
    <x v="2"/>
  </r>
  <r>
    <n v="955"/>
    <x v="932"/>
    <s v="Function-based next generation emulation"/>
    <n v="700"/>
    <n v="7763"/>
    <n v="1109"/>
    <x v="1"/>
    <n v="80"/>
    <n v="97.037499999999994"/>
    <x v="1"/>
    <x v="1"/>
    <n v="1353823200"/>
    <n v="1353996000"/>
    <x v="0"/>
    <x v="0"/>
    <x v="3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x v="1"/>
    <n v="1450764000"/>
    <n v="1451109600"/>
    <x v="0"/>
    <x v="0"/>
    <x v="22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x v="1"/>
    <n v="1329372000"/>
    <n v="1329631200"/>
    <x v="0"/>
    <x v="0"/>
    <x v="3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x v="1"/>
    <n v="1277096400"/>
    <n v="1278997200"/>
    <x v="0"/>
    <x v="0"/>
    <x v="10"/>
    <x v="4"/>
    <x v="10"/>
  </r>
  <r>
    <n v="959"/>
    <x v="936"/>
    <s v="Operative hybrid utilization"/>
    <n v="145000"/>
    <n v="6631"/>
    <n v="4.5731034482758623"/>
    <x v="0"/>
    <n v="130"/>
    <n v="51.007692307692309"/>
    <x v="1"/>
    <x v="1"/>
    <n v="1277701200"/>
    <n v="1280120400"/>
    <x v="0"/>
    <x v="0"/>
    <x v="18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x v="1"/>
    <n v="1454911200"/>
    <n v="1458104400"/>
    <x v="0"/>
    <x v="0"/>
    <x v="2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x v="1"/>
    <n v="1297922400"/>
    <n v="1298268000"/>
    <x v="0"/>
    <x v="0"/>
    <x v="18"/>
    <x v="5"/>
    <x v="18"/>
  </r>
  <r>
    <n v="962"/>
    <x v="939"/>
    <s v="User-centric cohesive policy"/>
    <n v="3600"/>
    <n v="10657"/>
    <n v="296.02777777777777"/>
    <x v="1"/>
    <n v="266"/>
    <n v="40.063909774436091"/>
    <x v="1"/>
    <x v="1"/>
    <n v="1384408800"/>
    <n v="1386223200"/>
    <x v="0"/>
    <x v="0"/>
    <x v="0"/>
    <x v="0"/>
    <x v="0"/>
  </r>
  <r>
    <n v="963"/>
    <x v="940"/>
    <s v="Ergonomic methodical hub"/>
    <n v="5900"/>
    <n v="4997"/>
    <n v="84.694915254237287"/>
    <x v="0"/>
    <n v="114"/>
    <n v="43.833333333333336"/>
    <x v="6"/>
    <x v="6"/>
    <n v="1299304800"/>
    <n v="1299823200"/>
    <x v="0"/>
    <x v="1"/>
    <x v="14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x v="1"/>
    <n v="1431320400"/>
    <n v="1431752400"/>
    <x v="0"/>
    <x v="0"/>
    <x v="3"/>
    <x v="3"/>
    <x v="3"/>
  </r>
  <r>
    <n v="965"/>
    <x v="942"/>
    <s v="Phased clear-thinking policy"/>
    <n v="2200"/>
    <n v="8501"/>
    <n v="386.40909090909093"/>
    <x v="1"/>
    <n v="207"/>
    <n v="41.067632850241544"/>
    <x v="4"/>
    <x v="4"/>
    <n v="1264399200"/>
    <n v="1267855200"/>
    <x v="0"/>
    <x v="0"/>
    <x v="1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x v="1"/>
    <n v="1497502800"/>
    <n v="1497675600"/>
    <x v="0"/>
    <x v="0"/>
    <x v="3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x v="1"/>
    <n v="1333688400"/>
    <n v="1336885200"/>
    <x v="0"/>
    <x v="0"/>
    <x v="21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x v="1"/>
    <n v="1293861600"/>
    <n v="1295157600"/>
    <x v="0"/>
    <x v="0"/>
    <x v="0"/>
    <x v="0"/>
    <x v="0"/>
  </r>
  <r>
    <n v="969"/>
    <x v="945"/>
    <s v="Multi-lateral radical solution"/>
    <n v="7900"/>
    <n v="8550"/>
    <n v="108.22784810126582"/>
    <x v="1"/>
    <n v="93"/>
    <n v="91.935483870967744"/>
    <x v="1"/>
    <x v="1"/>
    <n v="1576994400"/>
    <n v="1577599200"/>
    <x v="0"/>
    <x v="0"/>
    <x v="3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x v="1"/>
    <n v="1304917200"/>
    <n v="1305003600"/>
    <x v="0"/>
    <x v="0"/>
    <x v="3"/>
    <x v="3"/>
    <x v="3"/>
  </r>
  <r>
    <n v="971"/>
    <x v="947"/>
    <s v="Versatile neutral workforce"/>
    <n v="5100"/>
    <n v="1414"/>
    <n v="27.725490196078432"/>
    <x v="0"/>
    <n v="24"/>
    <n v="58.916666666666664"/>
    <x v="1"/>
    <x v="1"/>
    <n v="1381208400"/>
    <n v="1381726800"/>
    <x v="0"/>
    <x v="0"/>
    <x v="19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x v="1"/>
    <n v="1401685200"/>
    <n v="1402462800"/>
    <x v="0"/>
    <x v="1"/>
    <x v="2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x v="1"/>
    <n v="1291960800"/>
    <n v="1292133600"/>
    <x v="0"/>
    <x v="1"/>
    <x v="3"/>
    <x v="3"/>
    <x v="3"/>
  </r>
  <r>
    <n v="974"/>
    <x v="950"/>
    <s v="Multi-channeled reciprocal interface"/>
    <n v="800"/>
    <n v="2991"/>
    <n v="373.875"/>
    <x v="1"/>
    <n v="32"/>
    <n v="93.46875"/>
    <x v="1"/>
    <x v="1"/>
    <n v="1368853200"/>
    <n v="1368939600"/>
    <x v="0"/>
    <x v="0"/>
    <x v="7"/>
    <x v="1"/>
    <x v="7"/>
  </r>
  <r>
    <n v="975"/>
    <x v="951"/>
    <s v="Right-sized maximized migration"/>
    <n v="5400"/>
    <n v="8366"/>
    <n v="154.92592592592592"/>
    <x v="1"/>
    <n v="135"/>
    <n v="61.970370370370368"/>
    <x v="1"/>
    <x v="1"/>
    <n v="1448776800"/>
    <n v="1452146400"/>
    <x v="0"/>
    <x v="1"/>
    <x v="3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x v="1"/>
    <n v="1296194400"/>
    <n v="1296712800"/>
    <x v="0"/>
    <x v="1"/>
    <x v="3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x v="1"/>
    <n v="1517983200"/>
    <n v="1520748000"/>
    <x v="0"/>
    <x v="0"/>
    <x v="0"/>
    <x v="0"/>
    <x v="0"/>
  </r>
  <r>
    <n v="978"/>
    <x v="953"/>
    <s v="Fundamental user-facing productivity"/>
    <n v="1000"/>
    <n v="8641"/>
    <n v="864.1"/>
    <x v="1"/>
    <n v="92"/>
    <n v="93.923913043478265"/>
    <x v="1"/>
    <x v="1"/>
    <n v="1478930400"/>
    <n v="1480831200"/>
    <x v="0"/>
    <x v="0"/>
    <x v="11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x v="4"/>
    <n v="1426395600"/>
    <n v="1426914000"/>
    <x v="0"/>
    <x v="0"/>
    <x v="3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x v="1"/>
    <n v="1446181200"/>
    <n v="1446616800"/>
    <x v="1"/>
    <x v="0"/>
    <x v="9"/>
    <x v="5"/>
    <x v="9"/>
  </r>
  <r>
    <n v="981"/>
    <x v="956"/>
    <s v="Grass-roots executive synergy"/>
    <n v="6700"/>
    <n v="11941"/>
    <n v="178.22388059701493"/>
    <x v="1"/>
    <n v="323"/>
    <n v="36.969040247678016"/>
    <x v="1"/>
    <x v="1"/>
    <n v="1514181600"/>
    <n v="1517032800"/>
    <x v="0"/>
    <x v="0"/>
    <x v="2"/>
    <x v="2"/>
    <x v="2"/>
  </r>
  <r>
    <n v="982"/>
    <x v="957"/>
    <s v="Multi-layered optimal application"/>
    <n v="7200"/>
    <n v="6115"/>
    <n v="84.930555555555557"/>
    <x v="0"/>
    <n v="75"/>
    <n v="81.533333333333331"/>
    <x v="1"/>
    <x v="1"/>
    <n v="1311051600"/>
    <n v="1311224400"/>
    <x v="0"/>
    <x v="1"/>
    <x v="4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x v="1"/>
    <n v="1564894800"/>
    <n v="1566190800"/>
    <x v="0"/>
    <x v="0"/>
    <x v="4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x v="1"/>
    <n v="1567918800"/>
    <n v="1570165200"/>
    <x v="0"/>
    <x v="0"/>
    <x v="3"/>
    <x v="3"/>
    <x v="3"/>
  </r>
  <r>
    <n v="985"/>
    <x v="960"/>
    <s v="Enhanced optimal ability"/>
    <n v="170600"/>
    <n v="114523"/>
    <n v="67.129542790152414"/>
    <x v="0"/>
    <n v="4405"/>
    <n v="25.998410896708286"/>
    <x v="1"/>
    <x v="1"/>
    <n v="1386309600"/>
    <n v="1388556000"/>
    <x v="0"/>
    <x v="1"/>
    <x v="1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x v="1"/>
    <n v="1301979600"/>
    <n v="1303189200"/>
    <x v="0"/>
    <x v="0"/>
    <x v="1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x v="1"/>
    <n v="1493269200"/>
    <n v="1494478800"/>
    <x v="0"/>
    <x v="0"/>
    <x v="4"/>
    <x v="4"/>
    <x v="4"/>
  </r>
  <r>
    <n v="988"/>
    <x v="963"/>
    <s v="Triple-buffered multi-tasking matrices"/>
    <n v="9400"/>
    <n v="4899"/>
    <n v="52.117021276595743"/>
    <x v="0"/>
    <n v="64"/>
    <n v="76.546875"/>
    <x v="1"/>
    <x v="1"/>
    <n v="1478930400"/>
    <n v="1480744800"/>
    <x v="0"/>
    <x v="0"/>
    <x v="15"/>
    <x v="5"/>
    <x v="15"/>
  </r>
  <r>
    <n v="989"/>
    <x v="964"/>
    <s v="Versatile dedicated migration"/>
    <n v="2400"/>
    <n v="11990"/>
    <n v="499.58333333333337"/>
    <x v="1"/>
    <n v="226"/>
    <n v="53.053097345132741"/>
    <x v="1"/>
    <x v="1"/>
    <n v="1555390800"/>
    <n v="1555822800"/>
    <x v="0"/>
    <x v="0"/>
    <x v="18"/>
    <x v="5"/>
    <x v="18"/>
  </r>
  <r>
    <n v="990"/>
    <x v="965"/>
    <s v="Devolved foreground customer loyalty"/>
    <n v="7800"/>
    <n v="6839"/>
    <n v="87.679487179487182"/>
    <x v="0"/>
    <n v="64"/>
    <n v="106.859375"/>
    <x v="1"/>
    <x v="1"/>
    <n v="1456984800"/>
    <n v="1458882000"/>
    <x v="0"/>
    <x v="1"/>
    <x v="6"/>
    <x v="4"/>
    <x v="6"/>
  </r>
  <r>
    <n v="991"/>
    <x v="509"/>
    <s v="Reduced reciprocal focus group"/>
    <n v="9800"/>
    <n v="11091"/>
    <n v="113.17346938775511"/>
    <x v="1"/>
    <n v="241"/>
    <n v="46.020746887966808"/>
    <x v="1"/>
    <x v="1"/>
    <n v="1411621200"/>
    <n v="1411966800"/>
    <x v="0"/>
    <x v="1"/>
    <x v="1"/>
    <x v="1"/>
    <x v="1"/>
  </r>
  <r>
    <n v="992"/>
    <x v="966"/>
    <s v="Networked global migration"/>
    <n v="3100"/>
    <n v="13223"/>
    <n v="426.54838709677421"/>
    <x v="1"/>
    <n v="132"/>
    <n v="100.17424242424242"/>
    <x v="1"/>
    <x v="1"/>
    <n v="1525669200"/>
    <n v="1526878800"/>
    <x v="0"/>
    <x v="1"/>
    <x v="6"/>
    <x v="4"/>
    <x v="6"/>
  </r>
  <r>
    <n v="993"/>
    <x v="967"/>
    <s v="De-engineered even-keeled definition"/>
    <n v="9800"/>
    <n v="7608"/>
    <n v="77.632653061224488"/>
    <x v="3"/>
    <n v="75"/>
    <n v="101.44"/>
    <x v="6"/>
    <x v="6"/>
    <n v="1450936800"/>
    <n v="1452405600"/>
    <x v="0"/>
    <x v="1"/>
    <x v="14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x v="1"/>
    <n v="1413522000"/>
    <n v="1414040400"/>
    <x v="0"/>
    <x v="1"/>
    <x v="18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x v="1"/>
    <n v="1541307600"/>
    <n v="1543816800"/>
    <x v="0"/>
    <x v="1"/>
    <x v="0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x v="1"/>
    <n v="1357106400"/>
    <n v="1359698400"/>
    <x v="0"/>
    <x v="0"/>
    <x v="3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x v="6"/>
    <n v="1390197600"/>
    <n v="1390629600"/>
    <x v="0"/>
    <x v="0"/>
    <x v="3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x v="1"/>
    <n v="1265868000"/>
    <n v="1267077600"/>
    <x v="0"/>
    <x v="1"/>
    <x v="7"/>
    <x v="1"/>
    <x v="7"/>
  </r>
  <r>
    <n v="999"/>
    <x v="973"/>
    <s v="Expanded eco-centric policy"/>
    <n v="111100"/>
    <n v="62819"/>
    <n v="56.542754275427541"/>
    <x v="3"/>
    <n v="1122"/>
    <n v="55.98841354723708"/>
    <x v="1"/>
    <x v="1"/>
    <n v="1467176400"/>
    <n v="146778120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1"/>
    <x v="2"/>
  </r>
  <r>
    <x v="0"/>
    <x v="3"/>
  </r>
  <r>
    <x v="0"/>
    <x v="4"/>
  </r>
  <r>
    <x v="1"/>
    <x v="5"/>
  </r>
  <r>
    <x v="0"/>
    <x v="6"/>
  </r>
  <r>
    <x v="1"/>
    <x v="7"/>
  </r>
  <r>
    <x v="2"/>
    <x v="8"/>
  </r>
  <r>
    <x v="0"/>
    <x v="9"/>
  </r>
  <r>
    <x v="1"/>
    <x v="10"/>
  </r>
  <r>
    <x v="0"/>
    <x v="11"/>
  </r>
  <r>
    <x v="0"/>
    <x v="12"/>
  </r>
  <r>
    <x v="1"/>
    <x v="13"/>
  </r>
  <r>
    <x v="0"/>
    <x v="14"/>
  </r>
  <r>
    <x v="0"/>
    <x v="15"/>
  </r>
  <r>
    <x v="1"/>
    <x v="16"/>
  </r>
  <r>
    <x v="1"/>
    <x v="17"/>
  </r>
  <r>
    <x v="3"/>
    <x v="18"/>
  </r>
  <r>
    <x v="0"/>
    <x v="19"/>
  </r>
  <r>
    <x v="1"/>
    <x v="20"/>
  </r>
  <r>
    <x v="0"/>
    <x v="21"/>
  </r>
  <r>
    <x v="1"/>
    <x v="22"/>
  </r>
  <r>
    <x v="1"/>
    <x v="23"/>
  </r>
  <r>
    <x v="1"/>
    <x v="24"/>
  </r>
  <r>
    <x v="1"/>
    <x v="25"/>
  </r>
  <r>
    <x v="3"/>
    <x v="26"/>
  </r>
  <r>
    <x v="0"/>
    <x v="27"/>
  </r>
  <r>
    <x v="1"/>
    <x v="28"/>
  </r>
  <r>
    <x v="1"/>
    <x v="29"/>
  </r>
  <r>
    <x v="1"/>
    <x v="30"/>
  </r>
  <r>
    <x v="1"/>
    <x v="31"/>
  </r>
  <r>
    <x v="0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0"/>
    <x v="39"/>
  </r>
  <r>
    <x v="1"/>
    <x v="40"/>
  </r>
  <r>
    <x v="1"/>
    <x v="41"/>
  </r>
  <r>
    <x v="1"/>
    <x v="42"/>
  </r>
  <r>
    <x v="1"/>
    <x v="43"/>
  </r>
  <r>
    <x v="1"/>
    <x v="13"/>
  </r>
  <r>
    <x v="0"/>
    <x v="44"/>
  </r>
  <r>
    <x v="1"/>
    <x v="45"/>
  </r>
  <r>
    <x v="1"/>
    <x v="46"/>
  </r>
  <r>
    <x v="1"/>
    <x v="47"/>
  </r>
  <r>
    <x v="1"/>
    <x v="48"/>
  </r>
  <r>
    <x v="0"/>
    <x v="49"/>
  </r>
  <r>
    <x v="0"/>
    <x v="50"/>
  </r>
  <r>
    <x v="0"/>
    <x v="51"/>
  </r>
  <r>
    <x v="1"/>
    <x v="52"/>
  </r>
  <r>
    <x v="0"/>
    <x v="53"/>
  </r>
  <r>
    <x v="1"/>
    <x v="54"/>
  </r>
  <r>
    <x v="1"/>
    <x v="55"/>
  </r>
  <r>
    <x v="1"/>
    <x v="56"/>
  </r>
  <r>
    <x v="1"/>
    <x v="57"/>
  </r>
  <r>
    <x v="1"/>
    <x v="58"/>
  </r>
  <r>
    <x v="1"/>
    <x v="59"/>
  </r>
  <r>
    <x v="0"/>
    <x v="60"/>
  </r>
  <r>
    <x v="1"/>
    <x v="61"/>
  </r>
  <r>
    <x v="0"/>
    <x v="62"/>
  </r>
  <r>
    <x v="0"/>
    <x v="63"/>
  </r>
  <r>
    <x v="1"/>
    <x v="64"/>
  </r>
  <r>
    <x v="0"/>
    <x v="65"/>
  </r>
  <r>
    <x v="1"/>
    <x v="66"/>
  </r>
  <r>
    <x v="1"/>
    <x v="67"/>
  </r>
  <r>
    <x v="3"/>
    <x v="68"/>
  </r>
  <r>
    <x v="1"/>
    <x v="69"/>
  </r>
  <r>
    <x v="1"/>
    <x v="70"/>
  </r>
  <r>
    <x v="1"/>
    <x v="71"/>
  </r>
  <r>
    <x v="1"/>
    <x v="39"/>
  </r>
  <r>
    <x v="1"/>
    <x v="72"/>
  </r>
  <r>
    <x v="1"/>
    <x v="73"/>
  </r>
  <r>
    <x v="0"/>
    <x v="74"/>
  </r>
  <r>
    <x v="0"/>
    <x v="75"/>
  </r>
  <r>
    <x v="1"/>
    <x v="76"/>
  </r>
  <r>
    <x v="0"/>
    <x v="77"/>
  </r>
  <r>
    <x v="1"/>
    <x v="78"/>
  </r>
  <r>
    <x v="1"/>
    <x v="79"/>
  </r>
  <r>
    <x v="1"/>
    <x v="80"/>
  </r>
  <r>
    <x v="0"/>
    <x v="81"/>
  </r>
  <r>
    <x v="1"/>
    <x v="82"/>
  </r>
  <r>
    <x v="1"/>
    <x v="83"/>
  </r>
  <r>
    <x v="1"/>
    <x v="84"/>
  </r>
  <r>
    <x v="0"/>
    <x v="85"/>
  </r>
  <r>
    <x v="1"/>
    <x v="86"/>
  </r>
  <r>
    <x v="1"/>
    <x v="87"/>
  </r>
  <r>
    <x v="0"/>
    <x v="88"/>
  </r>
  <r>
    <x v="0"/>
    <x v="89"/>
  </r>
  <r>
    <x v="1"/>
    <x v="90"/>
  </r>
  <r>
    <x v="3"/>
    <x v="91"/>
  </r>
  <r>
    <x v="1"/>
    <x v="80"/>
  </r>
  <r>
    <x v="1"/>
    <x v="11"/>
  </r>
  <r>
    <x v="1"/>
    <x v="92"/>
  </r>
  <r>
    <x v="1"/>
    <x v="86"/>
  </r>
  <r>
    <x v="0"/>
    <x v="93"/>
  </r>
  <r>
    <x v="1"/>
    <x v="55"/>
  </r>
  <r>
    <x v="0"/>
    <x v="49"/>
  </r>
  <r>
    <x v="1"/>
    <x v="55"/>
  </r>
  <r>
    <x v="1"/>
    <x v="94"/>
  </r>
  <r>
    <x v="0"/>
    <x v="95"/>
  </r>
  <r>
    <x v="1"/>
    <x v="96"/>
  </r>
  <r>
    <x v="1"/>
    <x v="97"/>
  </r>
  <r>
    <x v="1"/>
    <x v="98"/>
  </r>
  <r>
    <x v="1"/>
    <x v="99"/>
  </r>
  <r>
    <x v="1"/>
    <x v="100"/>
  </r>
  <r>
    <x v="0"/>
    <x v="101"/>
  </r>
  <r>
    <x v="0"/>
    <x v="102"/>
  </r>
  <r>
    <x v="1"/>
    <x v="103"/>
  </r>
  <r>
    <x v="1"/>
    <x v="104"/>
  </r>
  <r>
    <x v="1"/>
    <x v="54"/>
  </r>
  <r>
    <x v="1"/>
    <x v="105"/>
  </r>
  <r>
    <x v="0"/>
    <x v="106"/>
  </r>
  <r>
    <x v="0"/>
    <x v="107"/>
  </r>
  <r>
    <x v="1"/>
    <x v="108"/>
  </r>
  <r>
    <x v="1"/>
    <x v="109"/>
  </r>
  <r>
    <x v="1"/>
    <x v="110"/>
  </r>
  <r>
    <x v="1"/>
    <x v="111"/>
  </r>
  <r>
    <x v="1"/>
    <x v="112"/>
  </r>
  <r>
    <x v="0"/>
    <x v="113"/>
  </r>
  <r>
    <x v="0"/>
    <x v="114"/>
  </r>
  <r>
    <x v="1"/>
    <x v="115"/>
  </r>
  <r>
    <x v="1"/>
    <x v="80"/>
  </r>
  <r>
    <x v="0"/>
    <x v="116"/>
  </r>
  <r>
    <x v="0"/>
    <x v="117"/>
  </r>
  <r>
    <x v="3"/>
    <x v="118"/>
  </r>
  <r>
    <x v="3"/>
    <x v="12"/>
  </r>
  <r>
    <x v="1"/>
    <x v="119"/>
  </r>
  <r>
    <x v="1"/>
    <x v="120"/>
  </r>
  <r>
    <x v="1"/>
    <x v="121"/>
  </r>
  <r>
    <x v="1"/>
    <x v="122"/>
  </r>
  <r>
    <x v="0"/>
    <x v="123"/>
  </r>
  <r>
    <x v="0"/>
    <x v="124"/>
  </r>
  <r>
    <x v="3"/>
    <x v="125"/>
  </r>
  <r>
    <x v="1"/>
    <x v="126"/>
  </r>
  <r>
    <x v="0"/>
    <x v="127"/>
  </r>
  <r>
    <x v="0"/>
    <x v="128"/>
  </r>
  <r>
    <x v="1"/>
    <x v="129"/>
  </r>
  <r>
    <x v="1"/>
    <x v="130"/>
  </r>
  <r>
    <x v="1"/>
    <x v="124"/>
  </r>
  <r>
    <x v="1"/>
    <x v="131"/>
  </r>
  <r>
    <x v="1"/>
    <x v="18"/>
  </r>
  <r>
    <x v="1"/>
    <x v="132"/>
  </r>
  <r>
    <x v="3"/>
    <x v="133"/>
  </r>
  <r>
    <x v="1"/>
    <x v="134"/>
  </r>
  <r>
    <x v="1"/>
    <x v="37"/>
  </r>
  <r>
    <x v="1"/>
    <x v="135"/>
  </r>
  <r>
    <x v="0"/>
    <x v="49"/>
  </r>
  <r>
    <x v="0"/>
    <x v="50"/>
  </r>
  <r>
    <x v="1"/>
    <x v="136"/>
  </r>
  <r>
    <x v="0"/>
    <x v="137"/>
  </r>
  <r>
    <x v="0"/>
    <x v="138"/>
  </r>
  <r>
    <x v="0"/>
    <x v="139"/>
  </r>
  <r>
    <x v="3"/>
    <x v="140"/>
  </r>
  <r>
    <x v="0"/>
    <x v="141"/>
  </r>
  <r>
    <x v="1"/>
    <x v="142"/>
  </r>
  <r>
    <x v="1"/>
    <x v="143"/>
  </r>
  <r>
    <x v="1"/>
    <x v="55"/>
  </r>
  <r>
    <x v="0"/>
    <x v="51"/>
  </r>
  <r>
    <x v="1"/>
    <x v="144"/>
  </r>
  <r>
    <x v="1"/>
    <x v="67"/>
  </r>
  <r>
    <x v="1"/>
    <x v="20"/>
  </r>
  <r>
    <x v="1"/>
    <x v="145"/>
  </r>
  <r>
    <x v="1"/>
    <x v="146"/>
  </r>
  <r>
    <x v="1"/>
    <x v="147"/>
  </r>
  <r>
    <x v="0"/>
    <x v="148"/>
  </r>
  <r>
    <x v="1"/>
    <x v="149"/>
  </r>
  <r>
    <x v="0"/>
    <x v="109"/>
  </r>
  <r>
    <x v="0"/>
    <x v="62"/>
  </r>
  <r>
    <x v="0"/>
    <x v="150"/>
  </r>
  <r>
    <x v="1"/>
    <x v="151"/>
  </r>
  <r>
    <x v="1"/>
    <x v="44"/>
  </r>
  <r>
    <x v="0"/>
    <x v="152"/>
  </r>
  <r>
    <x v="0"/>
    <x v="153"/>
  </r>
  <r>
    <x v="1"/>
    <x v="154"/>
  </r>
  <r>
    <x v="0"/>
    <x v="155"/>
  </r>
  <r>
    <x v="1"/>
    <x v="156"/>
  </r>
  <r>
    <x v="1"/>
    <x v="157"/>
  </r>
  <r>
    <x v="0"/>
    <x v="158"/>
  </r>
  <r>
    <x v="1"/>
    <x v="159"/>
  </r>
  <r>
    <x v="0"/>
    <x v="99"/>
  </r>
  <r>
    <x v="1"/>
    <x v="160"/>
  </r>
  <r>
    <x v="0"/>
    <x v="161"/>
  </r>
  <r>
    <x v="0"/>
    <x v="162"/>
  </r>
  <r>
    <x v="1"/>
    <x v="163"/>
  </r>
  <r>
    <x v="0"/>
    <x v="164"/>
  </r>
  <r>
    <x v="3"/>
    <x v="165"/>
  </r>
  <r>
    <x v="0"/>
    <x v="3"/>
  </r>
  <r>
    <x v="0"/>
    <x v="99"/>
  </r>
  <r>
    <x v="0"/>
    <x v="166"/>
  </r>
  <r>
    <x v="0"/>
    <x v="167"/>
  </r>
  <r>
    <x v="1"/>
    <x v="105"/>
  </r>
  <r>
    <x v="1"/>
    <x v="168"/>
  </r>
  <r>
    <x v="0"/>
    <x v="16"/>
  </r>
  <r>
    <x v="1"/>
    <x v="169"/>
  </r>
  <r>
    <x v="0"/>
    <x v="170"/>
  </r>
  <r>
    <x v="0"/>
    <x v="171"/>
  </r>
  <r>
    <x v="0"/>
    <x v="49"/>
  </r>
  <r>
    <x v="1"/>
    <x v="144"/>
  </r>
  <r>
    <x v="3"/>
    <x v="172"/>
  </r>
  <r>
    <x v="1"/>
    <x v="173"/>
  </r>
  <r>
    <x v="0"/>
    <x v="174"/>
  </r>
  <r>
    <x v="1"/>
    <x v="175"/>
  </r>
  <r>
    <x v="3"/>
    <x v="176"/>
  </r>
  <r>
    <x v="1"/>
    <x v="177"/>
  </r>
  <r>
    <x v="1"/>
    <x v="178"/>
  </r>
  <r>
    <x v="2"/>
    <x v="179"/>
  </r>
  <r>
    <x v="0"/>
    <x v="31"/>
  </r>
  <r>
    <x v="0"/>
    <x v="180"/>
  </r>
  <r>
    <x v="1"/>
    <x v="170"/>
  </r>
  <r>
    <x v="1"/>
    <x v="181"/>
  </r>
  <r>
    <x v="1"/>
    <x v="34"/>
  </r>
  <r>
    <x v="0"/>
    <x v="182"/>
  </r>
  <r>
    <x v="1"/>
    <x v="183"/>
  </r>
  <r>
    <x v="0"/>
    <x v="184"/>
  </r>
  <r>
    <x v="1"/>
    <x v="185"/>
  </r>
  <r>
    <x v="1"/>
    <x v="186"/>
  </r>
  <r>
    <x v="0"/>
    <x v="68"/>
  </r>
  <r>
    <x v="0"/>
    <x v="187"/>
  </r>
  <r>
    <x v="1"/>
    <x v="188"/>
  </r>
  <r>
    <x v="0"/>
    <x v="189"/>
  </r>
  <r>
    <x v="1"/>
    <x v="190"/>
  </r>
  <r>
    <x v="1"/>
    <x v="191"/>
  </r>
  <r>
    <x v="1"/>
    <x v="192"/>
  </r>
  <r>
    <x v="1"/>
    <x v="193"/>
  </r>
  <r>
    <x v="1"/>
    <x v="194"/>
  </r>
  <r>
    <x v="1"/>
    <x v="195"/>
  </r>
  <r>
    <x v="1"/>
    <x v="196"/>
  </r>
  <r>
    <x v="3"/>
    <x v="109"/>
  </r>
  <r>
    <x v="1"/>
    <x v="45"/>
  </r>
  <r>
    <x v="1"/>
    <x v="197"/>
  </r>
  <r>
    <x v="1"/>
    <x v="46"/>
  </r>
  <r>
    <x v="0"/>
    <x v="45"/>
  </r>
  <r>
    <x v="0"/>
    <x v="176"/>
  </r>
  <r>
    <x v="1"/>
    <x v="198"/>
  </r>
  <r>
    <x v="1"/>
    <x v="199"/>
  </r>
  <r>
    <x v="0"/>
    <x v="142"/>
  </r>
  <r>
    <x v="1"/>
    <x v="200"/>
  </r>
  <r>
    <x v="1"/>
    <x v="74"/>
  </r>
  <r>
    <x v="1"/>
    <x v="201"/>
  </r>
  <r>
    <x v="1"/>
    <x v="202"/>
  </r>
  <r>
    <x v="1"/>
    <x v="4"/>
  </r>
  <r>
    <x v="1"/>
    <x v="203"/>
  </r>
  <r>
    <x v="1"/>
    <x v="42"/>
  </r>
  <r>
    <x v="1"/>
    <x v="204"/>
  </r>
  <r>
    <x v="1"/>
    <x v="205"/>
  </r>
  <r>
    <x v="1"/>
    <x v="206"/>
  </r>
  <r>
    <x v="0"/>
    <x v="49"/>
  </r>
  <r>
    <x v="0"/>
    <x v="196"/>
  </r>
  <r>
    <x v="1"/>
    <x v="207"/>
  </r>
  <r>
    <x v="0"/>
    <x v="208"/>
  </r>
  <r>
    <x v="1"/>
    <x v="39"/>
  </r>
  <r>
    <x v="1"/>
    <x v="209"/>
  </r>
  <r>
    <x v="0"/>
    <x v="27"/>
  </r>
  <r>
    <x v="1"/>
    <x v="45"/>
  </r>
  <r>
    <x v="1"/>
    <x v="129"/>
  </r>
  <r>
    <x v="1"/>
    <x v="188"/>
  </r>
  <r>
    <x v="1"/>
    <x v="210"/>
  </r>
  <r>
    <x v="0"/>
    <x v="211"/>
  </r>
  <r>
    <x v="1"/>
    <x v="37"/>
  </r>
  <r>
    <x v="1"/>
    <x v="134"/>
  </r>
  <r>
    <x v="1"/>
    <x v="212"/>
  </r>
  <r>
    <x v="1"/>
    <x v="99"/>
  </r>
  <r>
    <x v="0"/>
    <x v="213"/>
  </r>
  <r>
    <x v="1"/>
    <x v="214"/>
  </r>
  <r>
    <x v="1"/>
    <x v="44"/>
  </r>
  <r>
    <x v="1"/>
    <x v="215"/>
  </r>
  <r>
    <x v="3"/>
    <x v="216"/>
  </r>
  <r>
    <x v="2"/>
    <x v="217"/>
  </r>
  <r>
    <x v="1"/>
    <x v="218"/>
  </r>
  <r>
    <x v="1"/>
    <x v="219"/>
  </r>
  <r>
    <x v="0"/>
    <x v="27"/>
  </r>
  <r>
    <x v="1"/>
    <x v="220"/>
  </r>
  <r>
    <x v="0"/>
    <x v="221"/>
  </r>
  <r>
    <x v="1"/>
    <x v="100"/>
  </r>
  <r>
    <x v="1"/>
    <x v="222"/>
  </r>
  <r>
    <x v="1"/>
    <x v="223"/>
  </r>
  <r>
    <x v="1"/>
    <x v="224"/>
  </r>
  <r>
    <x v="0"/>
    <x v="225"/>
  </r>
  <r>
    <x v="1"/>
    <x v="221"/>
  </r>
  <r>
    <x v="0"/>
    <x v="226"/>
  </r>
  <r>
    <x v="0"/>
    <x v="227"/>
  </r>
  <r>
    <x v="1"/>
    <x v="228"/>
  </r>
  <r>
    <x v="3"/>
    <x v="229"/>
  </r>
  <r>
    <x v="1"/>
    <x v="230"/>
  </r>
  <r>
    <x v="0"/>
    <x v="231"/>
  </r>
  <r>
    <x v="1"/>
    <x v="232"/>
  </r>
  <r>
    <x v="0"/>
    <x v="233"/>
  </r>
  <r>
    <x v="1"/>
    <x v="37"/>
  </r>
  <r>
    <x v="0"/>
    <x v="234"/>
  </r>
  <r>
    <x v="3"/>
    <x v="235"/>
  </r>
  <r>
    <x v="1"/>
    <x v="236"/>
  </r>
  <r>
    <x v="0"/>
    <x v="237"/>
  </r>
  <r>
    <x v="0"/>
    <x v="63"/>
  </r>
  <r>
    <x v="0"/>
    <x v="238"/>
  </r>
  <r>
    <x v="1"/>
    <x v="239"/>
  </r>
  <r>
    <x v="0"/>
    <x v="240"/>
  </r>
  <r>
    <x v="0"/>
    <x v="49"/>
  </r>
  <r>
    <x v="1"/>
    <x v="241"/>
  </r>
  <r>
    <x v="0"/>
    <x v="242"/>
  </r>
  <r>
    <x v="0"/>
    <x v="235"/>
  </r>
  <r>
    <x v="1"/>
    <x v="23"/>
  </r>
  <r>
    <x v="1"/>
    <x v="72"/>
  </r>
  <r>
    <x v="0"/>
    <x v="243"/>
  </r>
  <r>
    <x v="1"/>
    <x v="244"/>
  </r>
  <r>
    <x v="0"/>
    <x v="245"/>
  </r>
  <r>
    <x v="3"/>
    <x v="51"/>
  </r>
  <r>
    <x v="0"/>
    <x v="36"/>
  </r>
  <r>
    <x v="1"/>
    <x v="246"/>
  </r>
  <r>
    <x v="1"/>
    <x v="247"/>
  </r>
  <r>
    <x v="1"/>
    <x v="248"/>
  </r>
  <r>
    <x v="1"/>
    <x v="221"/>
  </r>
  <r>
    <x v="0"/>
    <x v="249"/>
  </r>
  <r>
    <x v="0"/>
    <x v="250"/>
  </r>
  <r>
    <x v="0"/>
    <x v="141"/>
  </r>
  <r>
    <x v="0"/>
    <x v="68"/>
  </r>
  <r>
    <x v="3"/>
    <x v="251"/>
  </r>
  <r>
    <x v="0"/>
    <x v="175"/>
  </r>
  <r>
    <x v="0"/>
    <x v="194"/>
  </r>
  <r>
    <x v="1"/>
    <x v="252"/>
  </r>
  <r>
    <x v="0"/>
    <x v="150"/>
  </r>
  <r>
    <x v="1"/>
    <x v="253"/>
  </r>
  <r>
    <x v="0"/>
    <x v="107"/>
  </r>
  <r>
    <x v="0"/>
    <x v="58"/>
  </r>
  <r>
    <x v="0"/>
    <x v="254"/>
  </r>
  <r>
    <x v="1"/>
    <x v="255"/>
  </r>
  <r>
    <x v="2"/>
    <x v="57"/>
  </r>
  <r>
    <x v="1"/>
    <x v="256"/>
  </r>
  <r>
    <x v="1"/>
    <x v="257"/>
  </r>
  <r>
    <x v="1"/>
    <x v="258"/>
  </r>
  <r>
    <x v="1"/>
    <x v="259"/>
  </r>
  <r>
    <x v="1"/>
    <x v="260"/>
  </r>
  <r>
    <x v="1"/>
    <x v="261"/>
  </r>
  <r>
    <x v="0"/>
    <x v="262"/>
  </r>
  <r>
    <x v="1"/>
    <x v="263"/>
  </r>
  <r>
    <x v="1"/>
    <x v="264"/>
  </r>
  <r>
    <x v="3"/>
    <x v="265"/>
  </r>
  <r>
    <x v="0"/>
    <x v="224"/>
  </r>
  <r>
    <x v="0"/>
    <x v="266"/>
  </r>
  <r>
    <x v="0"/>
    <x v="267"/>
  </r>
  <r>
    <x v="0"/>
    <x v="98"/>
  </r>
  <r>
    <x v="0"/>
    <x v="268"/>
  </r>
  <r>
    <x v="0"/>
    <x v="269"/>
  </r>
  <r>
    <x v="0"/>
    <x v="270"/>
  </r>
  <r>
    <x v="1"/>
    <x v="271"/>
  </r>
  <r>
    <x v="0"/>
    <x v="272"/>
  </r>
  <r>
    <x v="0"/>
    <x v="273"/>
  </r>
  <r>
    <x v="0"/>
    <x v="49"/>
  </r>
  <r>
    <x v="1"/>
    <x v="274"/>
  </r>
  <r>
    <x v="0"/>
    <x v="254"/>
  </r>
  <r>
    <x v="1"/>
    <x v="275"/>
  </r>
  <r>
    <x v="1"/>
    <x v="175"/>
  </r>
  <r>
    <x v="2"/>
    <x v="99"/>
  </r>
  <r>
    <x v="0"/>
    <x v="174"/>
  </r>
  <r>
    <x v="1"/>
    <x v="142"/>
  </r>
  <r>
    <x v="0"/>
    <x v="276"/>
  </r>
  <r>
    <x v="1"/>
    <x v="277"/>
  </r>
  <r>
    <x v="1"/>
    <x v="278"/>
  </r>
  <r>
    <x v="1"/>
    <x v="39"/>
  </r>
  <r>
    <x v="1"/>
    <x v="271"/>
  </r>
  <r>
    <x v="1"/>
    <x v="279"/>
  </r>
  <r>
    <x v="1"/>
    <x v="129"/>
  </r>
  <r>
    <x v="1"/>
    <x v="192"/>
  </r>
  <r>
    <x v="1"/>
    <x v="196"/>
  </r>
  <r>
    <x v="0"/>
    <x v="51"/>
  </r>
  <r>
    <x v="1"/>
    <x v="280"/>
  </r>
  <r>
    <x v="1"/>
    <x v="110"/>
  </r>
  <r>
    <x v="1"/>
    <x v="281"/>
  </r>
  <r>
    <x v="0"/>
    <x v="282"/>
  </r>
  <r>
    <x v="1"/>
    <x v="283"/>
  </r>
  <r>
    <x v="1"/>
    <x v="284"/>
  </r>
  <r>
    <x v="0"/>
    <x v="165"/>
  </r>
  <r>
    <x v="0"/>
    <x v="270"/>
  </r>
  <r>
    <x v="1"/>
    <x v="54"/>
  </r>
  <r>
    <x v="0"/>
    <x v="78"/>
  </r>
  <r>
    <x v="0"/>
    <x v="285"/>
  </r>
  <r>
    <x v="0"/>
    <x v="9"/>
  </r>
  <r>
    <x v="1"/>
    <x v="286"/>
  </r>
  <r>
    <x v="1"/>
    <x v="287"/>
  </r>
  <r>
    <x v="0"/>
    <x v="109"/>
  </r>
  <r>
    <x v="1"/>
    <x v="288"/>
  </r>
  <r>
    <x v="1"/>
    <x v="289"/>
  </r>
  <r>
    <x v="1"/>
    <x v="290"/>
  </r>
  <r>
    <x v="0"/>
    <x v="291"/>
  </r>
  <r>
    <x v="0"/>
    <x v="292"/>
  </r>
  <r>
    <x v="3"/>
    <x v="293"/>
  </r>
  <r>
    <x v="1"/>
    <x v="294"/>
  </r>
  <r>
    <x v="1"/>
    <x v="126"/>
  </r>
  <r>
    <x v="0"/>
    <x v="295"/>
  </r>
  <r>
    <x v="0"/>
    <x v="296"/>
  </r>
  <r>
    <x v="1"/>
    <x v="297"/>
  </r>
  <r>
    <x v="1"/>
    <x v="298"/>
  </r>
  <r>
    <x v="1"/>
    <x v="10"/>
  </r>
  <r>
    <x v="1"/>
    <x v="299"/>
  </r>
  <r>
    <x v="1"/>
    <x v="211"/>
  </r>
  <r>
    <x v="1"/>
    <x v="300"/>
  </r>
  <r>
    <x v="0"/>
    <x v="301"/>
  </r>
  <r>
    <x v="0"/>
    <x v="49"/>
  </r>
  <r>
    <x v="1"/>
    <x v="302"/>
  </r>
  <r>
    <x v="0"/>
    <x v="174"/>
  </r>
  <r>
    <x v="0"/>
    <x v="303"/>
  </r>
  <r>
    <x v="1"/>
    <x v="304"/>
  </r>
  <r>
    <x v="0"/>
    <x v="305"/>
  </r>
  <r>
    <x v="1"/>
    <x v="306"/>
  </r>
  <r>
    <x v="1"/>
    <x v="307"/>
  </r>
  <r>
    <x v="1"/>
    <x v="110"/>
  </r>
  <r>
    <x v="0"/>
    <x v="308"/>
  </r>
  <r>
    <x v="2"/>
    <x v="309"/>
  </r>
  <r>
    <x v="1"/>
    <x v="172"/>
  </r>
  <r>
    <x v="1"/>
    <x v="38"/>
  </r>
  <r>
    <x v="2"/>
    <x v="310"/>
  </r>
  <r>
    <x v="0"/>
    <x v="311"/>
  </r>
  <r>
    <x v="0"/>
    <x v="312"/>
  </r>
  <r>
    <x v="0"/>
    <x v="313"/>
  </r>
  <r>
    <x v="0"/>
    <x v="27"/>
  </r>
  <r>
    <x v="0"/>
    <x v="314"/>
  </r>
  <r>
    <x v="1"/>
    <x v="315"/>
  </r>
  <r>
    <x v="1"/>
    <x v="115"/>
  </r>
  <r>
    <x v="0"/>
    <x v="316"/>
  </r>
  <r>
    <x v="1"/>
    <x v="317"/>
  </r>
  <r>
    <x v="0"/>
    <x v="318"/>
  </r>
  <r>
    <x v="0"/>
    <x v="100"/>
  </r>
  <r>
    <x v="1"/>
    <x v="45"/>
  </r>
  <r>
    <x v="1"/>
    <x v="319"/>
  </r>
  <r>
    <x v="1"/>
    <x v="320"/>
  </r>
  <r>
    <x v="0"/>
    <x v="321"/>
  </r>
  <r>
    <x v="3"/>
    <x v="322"/>
  </r>
  <r>
    <x v="0"/>
    <x v="286"/>
  </r>
  <r>
    <x v="1"/>
    <x v="115"/>
  </r>
  <r>
    <x v="0"/>
    <x v="222"/>
  </r>
  <r>
    <x v="0"/>
    <x v="323"/>
  </r>
  <r>
    <x v="3"/>
    <x v="234"/>
  </r>
  <r>
    <x v="1"/>
    <x v="324"/>
  </r>
  <r>
    <x v="1"/>
    <x v="61"/>
  </r>
  <r>
    <x v="1"/>
    <x v="325"/>
  </r>
  <r>
    <x v="1"/>
    <x v="326"/>
  </r>
  <r>
    <x v="1"/>
    <x v="327"/>
  </r>
  <r>
    <x v="1"/>
    <x v="328"/>
  </r>
  <r>
    <x v="0"/>
    <x v="235"/>
  </r>
  <r>
    <x v="1"/>
    <x v="182"/>
  </r>
  <r>
    <x v="3"/>
    <x v="329"/>
  </r>
  <r>
    <x v="1"/>
    <x v="102"/>
  </r>
  <r>
    <x v="1"/>
    <x v="73"/>
  </r>
  <r>
    <x v="0"/>
    <x v="129"/>
  </r>
  <r>
    <x v="3"/>
    <x v="330"/>
  </r>
  <r>
    <x v="0"/>
    <x v="331"/>
  </r>
  <r>
    <x v="1"/>
    <x v="99"/>
  </r>
  <r>
    <x v="0"/>
    <x v="49"/>
  </r>
  <r>
    <x v="1"/>
    <x v="332"/>
  </r>
  <r>
    <x v="0"/>
    <x v="249"/>
  </r>
  <r>
    <x v="0"/>
    <x v="333"/>
  </r>
  <r>
    <x v="0"/>
    <x v="334"/>
  </r>
  <r>
    <x v="1"/>
    <x v="335"/>
  </r>
  <r>
    <x v="1"/>
    <x v="336"/>
  </r>
  <r>
    <x v="0"/>
    <x v="337"/>
  </r>
  <r>
    <x v="1"/>
    <x v="338"/>
  </r>
  <r>
    <x v="0"/>
    <x v="339"/>
  </r>
  <r>
    <x v="1"/>
    <x v="126"/>
  </r>
  <r>
    <x v="1"/>
    <x v="340"/>
  </r>
  <r>
    <x v="0"/>
    <x v="341"/>
  </r>
  <r>
    <x v="1"/>
    <x v="342"/>
  </r>
  <r>
    <x v="1"/>
    <x v="343"/>
  </r>
  <r>
    <x v="1"/>
    <x v="175"/>
  </r>
  <r>
    <x v="1"/>
    <x v="344"/>
  </r>
  <r>
    <x v="1"/>
    <x v="279"/>
  </r>
  <r>
    <x v="0"/>
    <x v="36"/>
  </r>
  <r>
    <x v="1"/>
    <x v="122"/>
  </r>
  <r>
    <x v="1"/>
    <x v="345"/>
  </r>
  <r>
    <x v="1"/>
    <x v="346"/>
  </r>
  <r>
    <x v="0"/>
    <x v="347"/>
  </r>
  <r>
    <x v="1"/>
    <x v="88"/>
  </r>
  <r>
    <x v="1"/>
    <x v="23"/>
  </r>
  <r>
    <x v="1"/>
    <x v="57"/>
  </r>
  <r>
    <x v="0"/>
    <x v="348"/>
  </r>
  <r>
    <x v="0"/>
    <x v="86"/>
  </r>
  <r>
    <x v="1"/>
    <x v="349"/>
  </r>
  <r>
    <x v="1"/>
    <x v="350"/>
  </r>
  <r>
    <x v="1"/>
    <x v="215"/>
  </r>
  <r>
    <x v="0"/>
    <x v="351"/>
  </r>
  <r>
    <x v="0"/>
    <x v="352"/>
  </r>
  <r>
    <x v="0"/>
    <x v="353"/>
  </r>
  <r>
    <x v="1"/>
    <x v="354"/>
  </r>
  <r>
    <x v="0"/>
    <x v="355"/>
  </r>
  <r>
    <x v="0"/>
    <x v="356"/>
  </r>
  <r>
    <x v="1"/>
    <x v="357"/>
  </r>
  <r>
    <x v="1"/>
    <x v="127"/>
  </r>
  <r>
    <x v="1"/>
    <x v="72"/>
  </r>
  <r>
    <x v="1"/>
    <x v="358"/>
  </r>
  <r>
    <x v="1"/>
    <x v="120"/>
  </r>
  <r>
    <x v="3"/>
    <x v="359"/>
  </r>
  <r>
    <x v="1"/>
    <x v="251"/>
  </r>
  <r>
    <x v="1"/>
    <x v="360"/>
  </r>
  <r>
    <x v="1"/>
    <x v="135"/>
  </r>
  <r>
    <x v="0"/>
    <x v="71"/>
  </r>
  <r>
    <x v="0"/>
    <x v="53"/>
  </r>
  <r>
    <x v="0"/>
    <x v="361"/>
  </r>
  <r>
    <x v="0"/>
    <x v="362"/>
  </r>
  <r>
    <x v="0"/>
    <x v="0"/>
  </r>
  <r>
    <x v="0"/>
    <x v="363"/>
  </r>
  <r>
    <x v="1"/>
    <x v="129"/>
  </r>
  <r>
    <x v="1"/>
    <x v="364"/>
  </r>
  <r>
    <x v="0"/>
    <x v="197"/>
  </r>
  <r>
    <x v="0"/>
    <x v="365"/>
  </r>
  <r>
    <x v="1"/>
    <x v="366"/>
  </r>
  <r>
    <x v="0"/>
    <x v="161"/>
  </r>
  <r>
    <x v="1"/>
    <x v="367"/>
  </r>
  <r>
    <x v="0"/>
    <x v="368"/>
  </r>
  <r>
    <x v="1"/>
    <x v="54"/>
  </r>
  <r>
    <x v="0"/>
    <x v="369"/>
  </r>
  <r>
    <x v="1"/>
    <x v="370"/>
  </r>
  <r>
    <x v="3"/>
    <x v="164"/>
  </r>
  <r>
    <x v="3"/>
    <x v="371"/>
  </r>
  <r>
    <x v="0"/>
    <x v="221"/>
  </r>
  <r>
    <x v="0"/>
    <x v="372"/>
  </r>
  <r>
    <x v="1"/>
    <x v="373"/>
  </r>
  <r>
    <x v="0"/>
    <x v="234"/>
  </r>
  <r>
    <x v="1"/>
    <x v="374"/>
  </r>
  <r>
    <x v="1"/>
    <x v="235"/>
  </r>
  <r>
    <x v="1"/>
    <x v="375"/>
  </r>
  <r>
    <x v="0"/>
    <x v="271"/>
  </r>
  <r>
    <x v="1"/>
    <x v="121"/>
  </r>
  <r>
    <x v="0"/>
    <x v="376"/>
  </r>
  <r>
    <x v="0"/>
    <x v="377"/>
  </r>
  <r>
    <x v="1"/>
    <x v="98"/>
  </r>
  <r>
    <x v="0"/>
    <x v="378"/>
  </r>
  <r>
    <x v="0"/>
    <x v="175"/>
  </r>
  <r>
    <x v="0"/>
    <x v="352"/>
  </r>
  <r>
    <x v="0"/>
    <x v="200"/>
  </r>
  <r>
    <x v="2"/>
    <x v="379"/>
  </r>
  <r>
    <x v="1"/>
    <x v="105"/>
  </r>
  <r>
    <x v="1"/>
    <x v="380"/>
  </r>
  <r>
    <x v="0"/>
    <x v="166"/>
  </r>
  <r>
    <x v="1"/>
    <x v="381"/>
  </r>
  <r>
    <x v="1"/>
    <x v="382"/>
  </r>
  <r>
    <x v="1"/>
    <x v="383"/>
  </r>
  <r>
    <x v="0"/>
    <x v="384"/>
  </r>
  <r>
    <x v="0"/>
    <x v="385"/>
  </r>
  <r>
    <x v="1"/>
    <x v="326"/>
  </r>
  <r>
    <x v="0"/>
    <x v="386"/>
  </r>
  <r>
    <x v="0"/>
    <x v="240"/>
  </r>
  <r>
    <x v="0"/>
    <x v="80"/>
  </r>
  <r>
    <x v="1"/>
    <x v="286"/>
  </r>
  <r>
    <x v="0"/>
    <x v="387"/>
  </r>
  <r>
    <x v="1"/>
    <x v="39"/>
  </r>
  <r>
    <x v="1"/>
    <x v="388"/>
  </r>
  <r>
    <x v="1"/>
    <x v="389"/>
  </r>
  <r>
    <x v="1"/>
    <x v="390"/>
  </r>
  <r>
    <x v="3"/>
    <x v="49"/>
  </r>
  <r>
    <x v="0"/>
    <x v="391"/>
  </r>
  <r>
    <x v="0"/>
    <x v="45"/>
  </r>
  <r>
    <x v="0"/>
    <x v="392"/>
  </r>
  <r>
    <x v="1"/>
    <x v="353"/>
  </r>
  <r>
    <x v="1"/>
    <x v="18"/>
  </r>
  <r>
    <x v="1"/>
    <x v="393"/>
  </r>
  <r>
    <x v="1"/>
    <x v="394"/>
  </r>
  <r>
    <x v="1"/>
    <x v="105"/>
  </r>
  <r>
    <x v="1"/>
    <x v="395"/>
  </r>
  <r>
    <x v="1"/>
    <x v="396"/>
  </r>
  <r>
    <x v="1"/>
    <x v="40"/>
  </r>
  <r>
    <x v="0"/>
    <x v="150"/>
  </r>
  <r>
    <x v="1"/>
    <x v="72"/>
  </r>
  <r>
    <x v="0"/>
    <x v="397"/>
  </r>
  <r>
    <x v="1"/>
    <x v="398"/>
  </r>
  <r>
    <x v="0"/>
    <x v="95"/>
  </r>
  <r>
    <x v="1"/>
    <x v="146"/>
  </r>
  <r>
    <x v="1"/>
    <x v="399"/>
  </r>
  <r>
    <x v="1"/>
    <x v="400"/>
  </r>
  <r>
    <x v="1"/>
    <x v="401"/>
  </r>
  <r>
    <x v="0"/>
    <x v="164"/>
  </r>
  <r>
    <x v="3"/>
    <x v="115"/>
  </r>
  <r>
    <x v="1"/>
    <x v="402"/>
  </r>
  <r>
    <x v="1"/>
    <x v="358"/>
  </r>
  <r>
    <x v="0"/>
    <x v="21"/>
  </r>
  <r>
    <x v="0"/>
    <x v="251"/>
  </r>
  <r>
    <x v="3"/>
    <x v="95"/>
  </r>
  <r>
    <x v="0"/>
    <x v="242"/>
  </r>
  <r>
    <x v="1"/>
    <x v="215"/>
  </r>
  <r>
    <x v="1"/>
    <x v="403"/>
  </r>
  <r>
    <x v="0"/>
    <x v="83"/>
  </r>
  <r>
    <x v="0"/>
    <x v="344"/>
  </r>
  <r>
    <x v="1"/>
    <x v="404"/>
  </r>
  <r>
    <x v="1"/>
    <x v="405"/>
  </r>
  <r>
    <x v="1"/>
    <x v="158"/>
  </r>
  <r>
    <x v="1"/>
    <x v="406"/>
  </r>
  <r>
    <x v="0"/>
    <x v="388"/>
  </r>
  <r>
    <x v="0"/>
    <x v="407"/>
  </r>
  <r>
    <x v="0"/>
    <x v="408"/>
  </r>
  <r>
    <x v="0"/>
    <x v="99"/>
  </r>
  <r>
    <x v="1"/>
    <x v="408"/>
  </r>
  <r>
    <x v="0"/>
    <x v="259"/>
  </r>
  <r>
    <x v="1"/>
    <x v="409"/>
  </r>
  <r>
    <x v="0"/>
    <x v="144"/>
  </r>
  <r>
    <x v="1"/>
    <x v="410"/>
  </r>
  <r>
    <x v="0"/>
    <x v="236"/>
  </r>
  <r>
    <x v="1"/>
    <x v="411"/>
  </r>
  <r>
    <x v="1"/>
    <x v="412"/>
  </r>
  <r>
    <x v="0"/>
    <x v="172"/>
  </r>
  <r>
    <x v="0"/>
    <x v="49"/>
  </r>
  <r>
    <x v="1"/>
    <x v="346"/>
  </r>
  <r>
    <x v="1"/>
    <x v="413"/>
  </r>
  <r>
    <x v="1"/>
    <x v="408"/>
  </r>
  <r>
    <x v="1"/>
    <x v="414"/>
  </r>
  <r>
    <x v="1"/>
    <x v="37"/>
  </r>
  <r>
    <x v="1"/>
    <x v="415"/>
  </r>
  <r>
    <x v="1"/>
    <x v="416"/>
  </r>
  <r>
    <x v="1"/>
    <x v="417"/>
  </r>
  <r>
    <x v="1"/>
    <x v="124"/>
  </r>
  <r>
    <x v="1"/>
    <x v="418"/>
  </r>
  <r>
    <x v="3"/>
    <x v="27"/>
  </r>
  <r>
    <x v="1"/>
    <x v="325"/>
  </r>
  <r>
    <x v="1"/>
    <x v="150"/>
  </r>
  <r>
    <x v="1"/>
    <x v="419"/>
  </r>
  <r>
    <x v="1"/>
    <x v="73"/>
  </r>
  <r>
    <x v="1"/>
    <x v="202"/>
  </r>
  <r>
    <x v="1"/>
    <x v="12"/>
  </r>
  <r>
    <x v="0"/>
    <x v="420"/>
  </r>
  <r>
    <x v="0"/>
    <x v="355"/>
  </r>
  <r>
    <x v="1"/>
    <x v="58"/>
  </r>
  <r>
    <x v="1"/>
    <x v="421"/>
  </r>
  <r>
    <x v="0"/>
    <x v="251"/>
  </r>
  <r>
    <x v="1"/>
    <x v="422"/>
  </r>
  <r>
    <x v="1"/>
    <x v="423"/>
  </r>
  <r>
    <x v="0"/>
    <x v="197"/>
  </r>
  <r>
    <x v="1"/>
    <x v="288"/>
  </r>
  <r>
    <x v="1"/>
    <x v="110"/>
  </r>
  <r>
    <x v="1"/>
    <x v="87"/>
  </r>
  <r>
    <x v="0"/>
    <x v="424"/>
  </r>
  <r>
    <x v="3"/>
    <x v="215"/>
  </r>
  <r>
    <x v="1"/>
    <x v="425"/>
  </r>
  <r>
    <x v="2"/>
    <x v="426"/>
  </r>
  <r>
    <x v="0"/>
    <x v="339"/>
  </r>
  <r>
    <x v="3"/>
    <x v="427"/>
  </r>
  <r>
    <x v="1"/>
    <x v="428"/>
  </r>
  <r>
    <x v="0"/>
    <x v="429"/>
  </r>
  <r>
    <x v="0"/>
    <x v="167"/>
  </r>
  <r>
    <x v="0"/>
    <x v="115"/>
  </r>
  <r>
    <x v="2"/>
    <x v="430"/>
  </r>
  <r>
    <x v="0"/>
    <x v="431"/>
  </r>
  <r>
    <x v="1"/>
    <x v="346"/>
  </r>
  <r>
    <x v="1"/>
    <x v="30"/>
  </r>
  <r>
    <x v="1"/>
    <x v="432"/>
  </r>
  <r>
    <x v="0"/>
    <x v="433"/>
  </r>
  <r>
    <x v="0"/>
    <x v="434"/>
  </r>
  <r>
    <x v="0"/>
    <x v="435"/>
  </r>
  <r>
    <x v="0"/>
    <x v="6"/>
  </r>
  <r>
    <x v="3"/>
    <x v="419"/>
  </r>
  <r>
    <x v="0"/>
    <x v="436"/>
  </r>
  <r>
    <x v="0"/>
    <x v="49"/>
  </r>
  <r>
    <x v="0"/>
    <x v="437"/>
  </r>
  <r>
    <x v="1"/>
    <x v="438"/>
  </r>
  <r>
    <x v="1"/>
    <x v="439"/>
  </r>
  <r>
    <x v="1"/>
    <x v="440"/>
  </r>
  <r>
    <x v="1"/>
    <x v="441"/>
  </r>
  <r>
    <x v="0"/>
    <x v="442"/>
  </r>
  <r>
    <x v="0"/>
    <x v="443"/>
  </r>
  <r>
    <x v="3"/>
    <x v="444"/>
  </r>
  <r>
    <x v="0"/>
    <x v="424"/>
  </r>
  <r>
    <x v="0"/>
    <x v="385"/>
  </r>
  <r>
    <x v="0"/>
    <x v="445"/>
  </r>
  <r>
    <x v="0"/>
    <x v="54"/>
  </r>
  <r>
    <x v="0"/>
    <x v="215"/>
  </r>
  <r>
    <x v="0"/>
    <x v="446"/>
  </r>
  <r>
    <x v="1"/>
    <x v="447"/>
  </r>
  <r>
    <x v="3"/>
    <x v="270"/>
  </r>
  <r>
    <x v="1"/>
    <x v="448"/>
  </r>
  <r>
    <x v="0"/>
    <x v="70"/>
  </r>
  <r>
    <x v="1"/>
    <x v="449"/>
  </r>
  <r>
    <x v="1"/>
    <x v="450"/>
  </r>
  <r>
    <x v="1"/>
    <x v="451"/>
  </r>
  <r>
    <x v="0"/>
    <x v="452"/>
  </r>
  <r>
    <x v="0"/>
    <x v="125"/>
  </r>
  <r>
    <x v="3"/>
    <x v="453"/>
  </r>
  <r>
    <x v="1"/>
    <x v="269"/>
  </r>
  <r>
    <x v="1"/>
    <x v="454"/>
  </r>
  <r>
    <x v="0"/>
    <x v="41"/>
  </r>
  <r>
    <x v="3"/>
    <x v="455"/>
  </r>
  <r>
    <x v="1"/>
    <x v="456"/>
  </r>
  <r>
    <x v="0"/>
    <x v="457"/>
  </r>
  <r>
    <x v="0"/>
    <x v="458"/>
  </r>
  <r>
    <x v="1"/>
    <x v="459"/>
  </r>
  <r>
    <x v="1"/>
    <x v="98"/>
  </r>
  <r>
    <x v="1"/>
    <x v="460"/>
  </r>
  <r>
    <x v="0"/>
    <x v="461"/>
  </r>
  <r>
    <x v="1"/>
    <x v="38"/>
  </r>
  <r>
    <x v="1"/>
    <x v="462"/>
  </r>
  <r>
    <x v="1"/>
    <x v="463"/>
  </r>
  <r>
    <x v="1"/>
    <x v="464"/>
  </r>
  <r>
    <x v="1"/>
    <x v="257"/>
  </r>
  <r>
    <x v="1"/>
    <x v="465"/>
  </r>
  <r>
    <x v="0"/>
    <x v="385"/>
  </r>
  <r>
    <x v="0"/>
    <x v="466"/>
  </r>
  <r>
    <x v="0"/>
    <x v="467"/>
  </r>
  <r>
    <x v="1"/>
    <x v="468"/>
  </r>
  <r>
    <x v="0"/>
    <x v="469"/>
  </r>
  <r>
    <x v="1"/>
    <x v="470"/>
  </r>
  <r>
    <x v="1"/>
    <x v="471"/>
  </r>
  <r>
    <x v="0"/>
    <x v="75"/>
  </r>
  <r>
    <x v="0"/>
    <x v="49"/>
  </r>
  <r>
    <x v="1"/>
    <x v="472"/>
  </r>
  <r>
    <x v="0"/>
    <x v="100"/>
  </r>
  <r>
    <x v="1"/>
    <x v="473"/>
  </r>
  <r>
    <x v="1"/>
    <x v="220"/>
  </r>
  <r>
    <x v="0"/>
    <x v="474"/>
  </r>
  <r>
    <x v="1"/>
    <x v="475"/>
  </r>
  <r>
    <x v="1"/>
    <x v="170"/>
  </r>
  <r>
    <x v="1"/>
    <x v="231"/>
  </r>
  <r>
    <x v="1"/>
    <x v="129"/>
  </r>
  <r>
    <x v="1"/>
    <x v="476"/>
  </r>
  <r>
    <x v="0"/>
    <x v="443"/>
  </r>
  <r>
    <x v="1"/>
    <x v="381"/>
  </r>
  <r>
    <x v="1"/>
    <x v="459"/>
  </r>
  <r>
    <x v="1"/>
    <x v="477"/>
  </r>
  <r>
    <x v="0"/>
    <x v="478"/>
  </r>
  <r>
    <x v="1"/>
    <x v="144"/>
  </r>
  <r>
    <x v="1"/>
    <x v="479"/>
  </r>
  <r>
    <x v="1"/>
    <x v="480"/>
  </r>
  <r>
    <x v="1"/>
    <x v="300"/>
  </r>
  <r>
    <x v="3"/>
    <x v="63"/>
  </r>
  <r>
    <x v="3"/>
    <x v="101"/>
  </r>
  <r>
    <x v="1"/>
    <x v="481"/>
  </r>
  <r>
    <x v="1"/>
    <x v="358"/>
  </r>
  <r>
    <x v="1"/>
    <x v="246"/>
  </r>
  <r>
    <x v="0"/>
    <x v="482"/>
  </r>
  <r>
    <x v="3"/>
    <x v="168"/>
  </r>
  <r>
    <x v="1"/>
    <x v="483"/>
  </r>
  <r>
    <x v="0"/>
    <x v="234"/>
  </r>
  <r>
    <x v="1"/>
    <x v="393"/>
  </r>
  <r>
    <x v="1"/>
    <x v="130"/>
  </r>
  <r>
    <x v="3"/>
    <x v="319"/>
  </r>
  <r>
    <x v="0"/>
    <x v="484"/>
  </r>
  <r>
    <x v="1"/>
    <x v="485"/>
  </r>
  <r>
    <x v="1"/>
    <x v="486"/>
  </r>
  <r>
    <x v="1"/>
    <x v="487"/>
  </r>
  <r>
    <x v="3"/>
    <x v="226"/>
  </r>
  <r>
    <x v="1"/>
    <x v="80"/>
  </r>
  <r>
    <x v="0"/>
    <x v="27"/>
  </r>
  <r>
    <x v="0"/>
    <x v="271"/>
  </r>
  <r>
    <x v="0"/>
    <x v="36"/>
  </r>
  <r>
    <x v="1"/>
    <x v="406"/>
  </r>
  <r>
    <x v="1"/>
    <x v="393"/>
  </r>
  <r>
    <x v="0"/>
    <x v="68"/>
  </r>
  <r>
    <x v="1"/>
    <x v="382"/>
  </r>
  <r>
    <x v="0"/>
    <x v="298"/>
  </r>
  <r>
    <x v="1"/>
    <x v="488"/>
  </r>
  <r>
    <x v="1"/>
    <x v="489"/>
  </r>
  <r>
    <x v="3"/>
    <x v="490"/>
  </r>
  <r>
    <x v="1"/>
    <x v="491"/>
  </r>
  <r>
    <x v="0"/>
    <x v="49"/>
  </r>
  <r>
    <x v="1"/>
    <x v="492"/>
  </r>
  <r>
    <x v="3"/>
    <x v="493"/>
  </r>
  <r>
    <x v="1"/>
    <x v="231"/>
  </r>
  <r>
    <x v="1"/>
    <x v="494"/>
  </r>
  <r>
    <x v="1"/>
    <x v="495"/>
  </r>
  <r>
    <x v="1"/>
    <x v="496"/>
  </r>
  <r>
    <x v="1"/>
    <x v="493"/>
  </r>
  <r>
    <x v="1"/>
    <x v="497"/>
  </r>
  <r>
    <x v="0"/>
    <x v="498"/>
  </r>
  <r>
    <x v="0"/>
    <x v="155"/>
  </r>
  <r>
    <x v="1"/>
    <x v="499"/>
  </r>
  <r>
    <x v="1"/>
    <x v="16"/>
  </r>
  <r>
    <x v="1"/>
    <x v="500"/>
  </r>
  <r>
    <x v="1"/>
    <x v="496"/>
  </r>
  <r>
    <x v="1"/>
    <x v="40"/>
  </r>
  <r>
    <x v="0"/>
    <x v="501"/>
  </r>
  <r>
    <x v="0"/>
    <x v="502"/>
  </r>
  <r>
    <x v="1"/>
    <x v="503"/>
  </r>
  <r>
    <x v="0"/>
    <x v="504"/>
  </r>
  <r>
    <x v="1"/>
    <x v="505"/>
  </r>
  <r>
    <x v="3"/>
    <x v="150"/>
  </r>
  <r>
    <x v="1"/>
    <x v="506"/>
  </r>
  <r>
    <x v="1"/>
    <x v="507"/>
  </r>
  <r>
    <x v="1"/>
    <x v="373"/>
  </r>
  <r>
    <x v="0"/>
    <x v="234"/>
  </r>
  <r>
    <x v="0"/>
    <x v="508"/>
  </r>
  <r>
    <x v="0"/>
    <x v="103"/>
  </r>
  <r>
    <x v="1"/>
    <x v="5"/>
  </r>
  <r>
    <x v="0"/>
    <x v="509"/>
  </r>
  <r>
    <x v="1"/>
    <x v="55"/>
  </r>
  <r>
    <x v="3"/>
    <x v="75"/>
  </r>
  <r>
    <x v="1"/>
    <x v="510"/>
  </r>
  <r>
    <x v="1"/>
    <x v="188"/>
  </r>
  <r>
    <x v="1"/>
    <x v="511"/>
  </r>
  <r>
    <x v="1"/>
    <x v="78"/>
  </r>
  <r>
    <x v="1"/>
    <x v="512"/>
  </r>
  <r>
    <x v="0"/>
    <x v="513"/>
  </r>
  <r>
    <x v="2"/>
    <x v="249"/>
  </r>
  <r>
    <x v="0"/>
    <x v="430"/>
  </r>
  <r>
    <x v="3"/>
    <x v="260"/>
  </r>
  <r>
    <x v="0"/>
    <x v="514"/>
  </r>
  <r>
    <x v="0"/>
    <x v="243"/>
  </r>
  <r>
    <x v="1"/>
    <x v="483"/>
  </r>
  <r>
    <x v="1"/>
    <x v="460"/>
  </r>
  <r>
    <x v="0"/>
    <x v="249"/>
  </r>
  <r>
    <x v="0"/>
    <x v="373"/>
  </r>
  <r>
    <x v="1"/>
    <x v="515"/>
  </r>
  <r>
    <x v="1"/>
    <x v="246"/>
  </r>
  <r>
    <x v="0"/>
    <x v="516"/>
  </r>
  <r>
    <x v="0"/>
    <x v="49"/>
  </r>
  <r>
    <x v="1"/>
    <x v="88"/>
  </r>
  <r>
    <x v="1"/>
    <x v="23"/>
  </r>
  <r>
    <x v="1"/>
    <x v="517"/>
  </r>
  <r>
    <x v="1"/>
    <x v="205"/>
  </r>
  <r>
    <x v="0"/>
    <x v="109"/>
  </r>
  <r>
    <x v="1"/>
    <x v="70"/>
  </r>
  <r>
    <x v="1"/>
    <x v="177"/>
  </r>
  <r>
    <x v="0"/>
    <x v="161"/>
  </r>
  <r>
    <x v="0"/>
    <x v="518"/>
  </r>
  <r>
    <x v="1"/>
    <x v="394"/>
  </r>
  <r>
    <x v="0"/>
    <x v="89"/>
  </r>
  <r>
    <x v="1"/>
    <x v="519"/>
  </r>
  <r>
    <x v="1"/>
    <x v="520"/>
  </r>
  <r>
    <x v="0"/>
    <x v="521"/>
  </r>
  <r>
    <x v="1"/>
    <x v="236"/>
  </r>
  <r>
    <x v="1"/>
    <x v="221"/>
  </r>
  <r>
    <x v="1"/>
    <x v="522"/>
  </r>
  <r>
    <x v="1"/>
    <x v="464"/>
  </r>
  <r>
    <x v="0"/>
    <x v="523"/>
  </r>
  <r>
    <x v="1"/>
    <x v="524"/>
  </r>
  <r>
    <x v="1"/>
    <x v="155"/>
  </r>
  <r>
    <x v="1"/>
    <x v="525"/>
  </r>
  <r>
    <x v="1"/>
    <x v="526"/>
  </r>
  <r>
    <x v="1"/>
    <x v="527"/>
  </r>
  <r>
    <x v="1"/>
    <x v="144"/>
  </r>
  <r>
    <x v="1"/>
    <x v="346"/>
  </r>
  <r>
    <x v="1"/>
    <x v="172"/>
  </r>
  <r>
    <x v="0"/>
    <x v="131"/>
  </r>
  <r>
    <x v="0"/>
    <x v="110"/>
  </r>
  <r>
    <x v="0"/>
    <x v="528"/>
  </r>
  <r>
    <x v="1"/>
    <x v="529"/>
  </r>
  <r>
    <x v="1"/>
    <x v="265"/>
  </r>
  <r>
    <x v="1"/>
    <x v="34"/>
  </r>
  <r>
    <x v="1"/>
    <x v="530"/>
  </r>
  <r>
    <x v="0"/>
    <x v="531"/>
  </r>
  <r>
    <x v="0"/>
    <x v="115"/>
  </r>
  <r>
    <x v="1"/>
    <x v="532"/>
  </r>
  <r>
    <x v="1"/>
    <x v="210"/>
  </r>
  <r>
    <x v="1"/>
    <x v="144"/>
  </r>
  <r>
    <x v="1"/>
    <x v="533"/>
  </r>
  <r>
    <x v="1"/>
    <x v="287"/>
  </r>
  <r>
    <x v="1"/>
    <x v="227"/>
  </r>
  <r>
    <x v="0"/>
    <x v="254"/>
  </r>
  <r>
    <x v="3"/>
    <x v="115"/>
  </r>
  <r>
    <x v="1"/>
    <x v="534"/>
  </r>
  <r>
    <x v="1"/>
    <x v="44"/>
  </r>
  <r>
    <x v="1"/>
    <x v="460"/>
  </r>
  <r>
    <x v="1"/>
    <x v="535"/>
  </r>
  <r>
    <x v="1"/>
    <x v="253"/>
  </r>
  <r>
    <x v="0"/>
    <x v="49"/>
  </r>
  <r>
    <x v="1"/>
    <x v="415"/>
  </r>
  <r>
    <x v="0"/>
    <x v="249"/>
  </r>
  <r>
    <x v="1"/>
    <x v="50"/>
  </r>
  <r>
    <x v="1"/>
    <x v="536"/>
  </r>
  <r>
    <x v="1"/>
    <x v="15"/>
  </r>
  <r>
    <x v="1"/>
    <x v="1"/>
  </r>
  <r>
    <x v="1"/>
    <x v="537"/>
  </r>
  <r>
    <x v="0"/>
    <x v="164"/>
  </r>
  <r>
    <x v="0"/>
    <x v="377"/>
  </r>
  <r>
    <x v="1"/>
    <x v="167"/>
  </r>
  <r>
    <x v="1"/>
    <x v="25"/>
  </r>
  <r>
    <x v="1"/>
    <x v="72"/>
  </r>
  <r>
    <x v="1"/>
    <x v="538"/>
  </r>
  <r>
    <x v="1"/>
    <x v="503"/>
  </r>
  <r>
    <x v="1"/>
    <x v="539"/>
  </r>
  <r>
    <x v="3"/>
    <x v="540"/>
  </r>
  <r>
    <x v="1"/>
    <x v="402"/>
  </r>
  <r>
    <x v="1"/>
    <x v="105"/>
  </r>
  <r>
    <x v="0"/>
    <x v="541"/>
  </r>
  <r>
    <x v="0"/>
    <x v="246"/>
  </r>
  <r>
    <x v="1"/>
    <x v="542"/>
  </r>
  <r>
    <x v="1"/>
    <x v="543"/>
  </r>
  <r>
    <x v="1"/>
    <x v="544"/>
  </r>
  <r>
    <x v="1"/>
    <x v="545"/>
  </r>
  <r>
    <x v="0"/>
    <x v="109"/>
  </r>
  <r>
    <x v="0"/>
    <x v="176"/>
  </r>
  <r>
    <x v="0"/>
    <x v="546"/>
  </r>
  <r>
    <x v="0"/>
    <x v="65"/>
  </r>
  <r>
    <x v="1"/>
    <x v="4"/>
  </r>
  <r>
    <x v="1"/>
    <x v="547"/>
  </r>
  <r>
    <x v="0"/>
    <x v="15"/>
  </r>
  <r>
    <x v="1"/>
    <x v="175"/>
  </r>
  <r>
    <x v="1"/>
    <x v="548"/>
  </r>
  <r>
    <x v="0"/>
    <x v="549"/>
  </r>
  <r>
    <x v="1"/>
    <x v="550"/>
  </r>
  <r>
    <x v="0"/>
    <x v="551"/>
  </r>
  <r>
    <x v="0"/>
    <x v="249"/>
  </r>
  <r>
    <x v="1"/>
    <x v="552"/>
  </r>
  <r>
    <x v="1"/>
    <x v="393"/>
  </r>
  <r>
    <x v="1"/>
    <x v="553"/>
  </r>
  <r>
    <x v="1"/>
    <x v="34"/>
  </r>
  <r>
    <x v="1"/>
    <x v="554"/>
  </r>
  <r>
    <x v="1"/>
    <x v="134"/>
  </r>
  <r>
    <x v="1"/>
    <x v="75"/>
  </r>
  <r>
    <x v="0"/>
    <x v="37"/>
  </r>
  <r>
    <x v="1"/>
    <x v="555"/>
  </r>
  <r>
    <x v="0"/>
    <x v="11"/>
  </r>
  <r>
    <x v="0"/>
    <x v="556"/>
  </r>
  <r>
    <x v="1"/>
    <x v="300"/>
  </r>
  <r>
    <x v="0"/>
    <x v="49"/>
  </r>
  <r>
    <x v="1"/>
    <x v="122"/>
  </r>
  <r>
    <x v="1"/>
    <x v="460"/>
  </r>
  <r>
    <x v="2"/>
    <x v="443"/>
  </r>
  <r>
    <x v="0"/>
    <x v="36"/>
  </r>
  <r>
    <x v="1"/>
    <x v="64"/>
  </r>
  <r>
    <x v="1"/>
    <x v="271"/>
  </r>
  <r>
    <x v="0"/>
    <x v="142"/>
  </r>
  <r>
    <x v="1"/>
    <x v="557"/>
  </r>
  <r>
    <x v="1"/>
    <x v="175"/>
  </r>
  <r>
    <x v="3"/>
    <x v="102"/>
  </r>
  <r>
    <x v="1"/>
    <x v="558"/>
  </r>
  <r>
    <x v="1"/>
    <x v="559"/>
  </r>
  <r>
    <x v="0"/>
    <x v="560"/>
  </r>
  <r>
    <x v="0"/>
    <x v="561"/>
  </r>
  <r>
    <x v="1"/>
    <x v="562"/>
  </r>
  <r>
    <x v="0"/>
    <x v="550"/>
  </r>
  <r>
    <x v="2"/>
    <x v="11"/>
  </r>
  <r>
    <x v="1"/>
    <x v="388"/>
  </r>
  <r>
    <x v="0"/>
    <x v="537"/>
  </r>
  <r>
    <x v="1"/>
    <x v="563"/>
  </r>
  <r>
    <x v="0"/>
    <x v="63"/>
  </r>
  <r>
    <x v="1"/>
    <x v="564"/>
  </r>
  <r>
    <x v="1"/>
    <x v="174"/>
  </r>
  <r>
    <x v="1"/>
    <x v="565"/>
  </r>
  <r>
    <x v="1"/>
    <x v="167"/>
  </r>
  <r>
    <x v="0"/>
    <x v="27"/>
  </r>
  <r>
    <x v="0"/>
    <x v="95"/>
  </r>
  <r>
    <x v="1"/>
    <x v="566"/>
  </r>
  <r>
    <x v="1"/>
    <x v="229"/>
  </r>
  <r>
    <x v="1"/>
    <x v="72"/>
  </r>
  <r>
    <x v="0"/>
    <x v="192"/>
  </r>
  <r>
    <x v="1"/>
    <x v="358"/>
  </r>
  <r>
    <x v="1"/>
    <x v="567"/>
  </r>
  <r>
    <x v="1"/>
    <x v="339"/>
  </r>
  <r>
    <x v="1"/>
    <x v="227"/>
  </r>
  <r>
    <x v="0"/>
    <x v="356"/>
  </r>
  <r>
    <x v="3"/>
    <x v="568"/>
  </r>
  <r>
    <x v="1"/>
    <x v="87"/>
  </r>
  <r>
    <x v="0"/>
    <x v="109"/>
  </r>
  <r>
    <x v="2"/>
    <x v="569"/>
  </r>
  <r>
    <x v="0"/>
    <x v="373"/>
  </r>
  <r>
    <x v="0"/>
    <x v="109"/>
  </r>
  <r>
    <x v="1"/>
    <x v="493"/>
  </r>
  <r>
    <x v="0"/>
    <x v="570"/>
  </r>
  <r>
    <x v="0"/>
    <x v="571"/>
  </r>
  <r>
    <x v="0"/>
    <x v="483"/>
  </r>
  <r>
    <x v="0"/>
    <x v="171"/>
  </r>
  <r>
    <x v="3"/>
    <x v="415"/>
  </r>
  <r>
    <x v="1"/>
    <x v="84"/>
  </r>
  <r>
    <x v="0"/>
    <x v="49"/>
  </r>
  <r>
    <x v="1"/>
    <x v="572"/>
  </r>
  <r>
    <x v="3"/>
    <x v="428"/>
  </r>
  <r>
    <x v="0"/>
    <x v="356"/>
  </r>
  <r>
    <x v="1"/>
    <x v="573"/>
  </r>
  <r>
    <x v="1"/>
    <x v="175"/>
  </r>
  <r>
    <x v="0"/>
    <x v="268"/>
  </r>
  <r>
    <x v="1"/>
    <x v="54"/>
  </r>
  <r>
    <x v="1"/>
    <x v="192"/>
  </r>
  <r>
    <x v="0"/>
    <x v="406"/>
  </r>
  <r>
    <x v="0"/>
    <x v="12"/>
  </r>
  <r>
    <x v="1"/>
    <x v="287"/>
  </r>
  <r>
    <x v="1"/>
    <x v="574"/>
  </r>
  <r>
    <x v="0"/>
    <x v="493"/>
  </r>
  <r>
    <x v="1"/>
    <x v="287"/>
  </r>
  <r>
    <x v="1"/>
    <x v="512"/>
  </r>
  <r>
    <x v="1"/>
    <x v="242"/>
  </r>
  <r>
    <x v="1"/>
    <x v="575"/>
  </r>
  <r>
    <x v="1"/>
    <x v="493"/>
  </r>
  <r>
    <x v="1"/>
    <x v="576"/>
  </r>
  <r>
    <x v="0"/>
    <x v="577"/>
  </r>
  <r>
    <x v="0"/>
    <x v="3"/>
  </r>
  <r>
    <x v="1"/>
    <x v="578"/>
  </r>
  <r>
    <x v="0"/>
    <x v="526"/>
  </r>
  <r>
    <x v="1"/>
    <x v="235"/>
  </r>
  <r>
    <x v="1"/>
    <x v="18"/>
  </r>
  <r>
    <x v="1"/>
    <x v="382"/>
  </r>
  <r>
    <x v="0"/>
    <x v="109"/>
  </r>
  <r>
    <x v="1"/>
    <x v="45"/>
  </r>
  <r>
    <x v="1"/>
    <x v="579"/>
  </r>
  <r>
    <x v="0"/>
    <x v="580"/>
  </r>
  <r>
    <x v="1"/>
    <x v="581"/>
  </r>
  <r>
    <x v="0"/>
    <x v="51"/>
  </r>
  <r>
    <x v="1"/>
    <x v="582"/>
  </r>
  <r>
    <x v="1"/>
    <x v="345"/>
  </r>
  <r>
    <x v="0"/>
    <x v="583"/>
  </r>
  <r>
    <x v="0"/>
    <x v="45"/>
  </r>
  <r>
    <x v="1"/>
    <x v="584"/>
  </r>
  <r>
    <x v="0"/>
    <x v="251"/>
  </r>
  <r>
    <x v="1"/>
    <x v="31"/>
  </r>
  <r>
    <x v="0"/>
    <x v="251"/>
  </r>
  <r>
    <x v="1"/>
    <x v="585"/>
  </r>
  <r>
    <x v="1"/>
    <x v="227"/>
  </r>
  <r>
    <x v="3"/>
    <x v="51"/>
  </r>
  <r>
    <x v="0"/>
    <x v="586"/>
  </r>
  <r>
    <x v="1"/>
    <x v="587"/>
  </r>
  <r>
    <x v="0"/>
    <x v="192"/>
  </r>
  <r>
    <x v="3"/>
    <x v="279"/>
  </r>
  <r>
    <x v="0"/>
    <x v="82"/>
  </r>
  <r>
    <x v="3"/>
    <x v="588"/>
  </r>
  <r>
    <x v="4"/>
    <x v="5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25C5B-C215-4860-988D-E6B0EF7CCDED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fieldListSortAscending="1">
  <location ref="A3:F14" firstHeaderRow="1" firstDataRow="2" firstDataCol="1" rowPageCount="1" colPageCount="1"/>
  <pivotFields count="18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DB4A2-0973-4E9C-BC7C-F37507B883B4}" name="PivotTable1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3:F29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C091E-4D7F-41C3-8DF3-63054830D693}" name="PivotTable9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945CB5-BFA8-457A-80B8-9005817CB2E9}" name="PivotTable13" cacheId="3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1" firstDataRow="2" firstDataCol="1"/>
  <pivotFields count="2">
    <pivotField axis="axisCol" multipleItemSelectionAllowed="1" showAll="0">
      <items count="6">
        <item h="1" x="3"/>
        <item x="0"/>
        <item h="1" x="2"/>
        <item x="1"/>
        <item h="1" x="4"/>
        <item t="default"/>
      </items>
    </pivotField>
    <pivotField dataField="1" showAll="0" insertPageBreak="1" sumSubtotal="1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sum"/>
      </items>
    </pivotField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Fields count="1">
    <field x="0"/>
  </colFields>
  <colItems count="3">
    <i>
      <x v="1"/>
    </i>
    <i>
      <x v="3"/>
    </i>
    <i t="grand">
      <x/>
    </i>
  </colItems>
  <dataFields count="6">
    <dataField name="Average of backers_count" fld="1" subtotal="average" baseField="0" baseItem="3"/>
    <dataField name="Min of backers_count" fld="1" subtotal="min" baseField="0" baseItem="3"/>
    <dataField name="Max of backers_count" fld="1" subtotal="max" baseField="0" baseItem="3"/>
    <dataField name="Var of backers_count" fld="1" subtotal="var" baseField="0" baseItem="1"/>
    <dataField name="StdDev of backers_count" fld="1" subtotal="stdDev" baseField="0" baseItem="1"/>
    <dataField name="Sum of backers_count" fld="1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D1" sqref="D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3" bestFit="1" customWidth="1"/>
    <col min="9" max="9" width="13" customWidth="1"/>
    <col min="12" max="13" width="11.125" bestFit="1" customWidth="1"/>
    <col min="16" max="16" width="28" bestFit="1" customWidth="1"/>
    <col min="18" max="18" width="13" customWidth="1"/>
    <col min="19" max="19" width="23.25" customWidth="1"/>
    <col min="20" max="20" width="23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tr" cm="1">
        <f t="array" ref="Q1:R1">_xlfn.TEXTSPLIT(P1," &amp; ")</f>
        <v>category</v>
      </c>
      <c r="R1" s="1" t="str">
        <v>sub-category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>
        <f>0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8">
        <f>(((L2/60)/60)/24)+DATE(1970,1,1)</f>
        <v>42336.25</v>
      </c>
      <c r="T2" s="8">
        <f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8">
        <f t="shared" ref="S3:S66" si="1">(((L3/60)/60)/24)+DATE(1970,1,1)</f>
        <v>41870.208333333336</v>
      </c>
      <c r="T3" s="8">
        <f t="shared" ref="T3:T66" si="2">(((M3/60)/60)/24)+DATE(1970,1,1)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8">
        <f t="shared" si="1"/>
        <v>41595.25</v>
      </c>
      <c r="T4" s="8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8">
        <f t="shared" si="1"/>
        <v>43688.208333333328</v>
      </c>
      <c r="T5" s="8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8">
        <f t="shared" si="1"/>
        <v>43485.25</v>
      </c>
      <c r="T6" s="8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8">
        <f t="shared" si="1"/>
        <v>41149.208333333336</v>
      </c>
      <c r="T7" s="8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8">
        <f t="shared" si="1"/>
        <v>42229.208333333328</v>
      </c>
      <c r="T9" s="8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8">
        <f t="shared" si="1"/>
        <v>40399.208333333336</v>
      </c>
      <c r="T10" s="8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8">
        <f t="shared" si="1"/>
        <v>41536.208333333336</v>
      </c>
      <c r="T11" s="8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8">
        <f t="shared" si="1"/>
        <v>40442.208333333336</v>
      </c>
      <c r="T13" s="8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8">
        <f t="shared" si="1"/>
        <v>42532.208333333328</v>
      </c>
      <c r="T15" s="8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8">
        <f t="shared" si="1"/>
        <v>40974.25</v>
      </c>
      <c r="T16" s="8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8">
        <f t="shared" si="1"/>
        <v>43809.25</v>
      </c>
      <c r="T17" s="8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8">
        <f t="shared" si="1"/>
        <v>41661.25</v>
      </c>
      <c r="T18" s="8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8">
        <f t="shared" si="1"/>
        <v>40555.25</v>
      </c>
      <c r="T19" s="8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8">
        <f t="shared" si="1"/>
        <v>43351.208333333328</v>
      </c>
      <c r="T20" s="8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8">
        <f t="shared" si="1"/>
        <v>43528.25</v>
      </c>
      <c r="T21" s="8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8">
        <f t="shared" si="1"/>
        <v>40770.208333333336</v>
      </c>
      <c r="T23" s="8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8">
        <f t="shared" si="1"/>
        <v>43193.208333333328</v>
      </c>
      <c r="T24" s="8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8">
        <f t="shared" si="1"/>
        <v>43510.25</v>
      </c>
      <c r="T25" s="8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8">
        <f t="shared" si="1"/>
        <v>41811.208333333336</v>
      </c>
      <c r="T26" s="8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8">
        <f t="shared" si="1"/>
        <v>40681.208333333336</v>
      </c>
      <c r="T27" s="8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8">
        <f t="shared" si="1"/>
        <v>43312.208333333328</v>
      </c>
      <c r="T28" s="8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8">
        <f t="shared" si="1"/>
        <v>42280.208333333328</v>
      </c>
      <c r="T29" s="8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8">
        <f t="shared" si="1"/>
        <v>40218.25</v>
      </c>
      <c r="T30" s="8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8">
        <f t="shared" si="1"/>
        <v>42374.25</v>
      </c>
      <c r="T33" s="8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8">
        <f t="shared" si="1"/>
        <v>43110.25</v>
      </c>
      <c r="T34" s="8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8">
        <f t="shared" si="1"/>
        <v>41917.208333333336</v>
      </c>
      <c r="T35" s="8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8">
        <f t="shared" si="1"/>
        <v>43484.25</v>
      </c>
      <c r="T37" s="8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8">
        <f t="shared" si="1"/>
        <v>40600.25</v>
      </c>
      <c r="T38" s="8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8">
        <f t="shared" si="1"/>
        <v>43744.208333333328</v>
      </c>
      <c r="T39" s="8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8">
        <f t="shared" si="1"/>
        <v>41330.25</v>
      </c>
      <c r="T41" s="8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8">
        <f t="shared" si="1"/>
        <v>40334.208333333336</v>
      </c>
      <c r="T42" s="8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8">
        <f t="shared" si="1"/>
        <v>41156.208333333336</v>
      </c>
      <c r="T43" s="8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8">
        <f t="shared" si="1"/>
        <v>40728.208333333336</v>
      </c>
      <c r="T44" s="8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8">
        <f t="shared" si="1"/>
        <v>43541.208333333328</v>
      </c>
      <c r="T46" s="8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8">
        <f t="shared" si="1"/>
        <v>42676.208333333328</v>
      </c>
      <c r="T47" s="8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8">
        <f t="shared" si="1"/>
        <v>40367.208333333336</v>
      </c>
      <c r="T48" s="8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8">
        <f t="shared" si="1"/>
        <v>41727.208333333336</v>
      </c>
      <c r="T49" s="8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8">
        <f t="shared" si="1"/>
        <v>42180.208333333328</v>
      </c>
      <c r="T50" s="8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8">
        <f t="shared" si="1"/>
        <v>43758.208333333328</v>
      </c>
      <c r="T51" s="8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8">
        <f t="shared" si="1"/>
        <v>41487.208333333336</v>
      </c>
      <c r="T52" s="8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8">
        <f t="shared" si="1"/>
        <v>40995.208333333336</v>
      </c>
      <c r="T53" s="8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8">
        <f t="shared" si="1"/>
        <v>40436.208333333336</v>
      </c>
      <c r="T54" s="8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8">
        <f t="shared" si="1"/>
        <v>43170.25</v>
      </c>
      <c r="T56" s="8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8">
        <f t="shared" si="1"/>
        <v>43311.208333333328</v>
      </c>
      <c r="T57" s="8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8">
        <f t="shared" si="1"/>
        <v>42014.25</v>
      </c>
      <c r="T58" s="8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8">
        <f t="shared" si="1"/>
        <v>42979.208333333328</v>
      </c>
      <c r="T59" s="8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8">
        <f t="shared" si="1"/>
        <v>42268.208333333328</v>
      </c>
      <c r="T60" s="8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8">
        <f t="shared" si="1"/>
        <v>42898.208333333328</v>
      </c>
      <c r="T61" s="8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8">
        <f t="shared" si="1"/>
        <v>41107.208333333336</v>
      </c>
      <c r="T62" s="8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8">
        <f t="shared" si="1"/>
        <v>40595.25</v>
      </c>
      <c r="T63" s="8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8">
        <f t="shared" si="1"/>
        <v>42160.208333333328</v>
      </c>
      <c r="T64" s="8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8">
        <f t="shared" si="1"/>
        <v>42853.208333333328</v>
      </c>
      <c r="T65" s="8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8">
        <f t="shared" si="1"/>
        <v>43283.208333333328</v>
      </c>
      <c r="T66" s="8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8">
        <f t="shared" ref="S67:S130" si="5">(((L67/60)/60)/24)+DATE(1970,1,1)</f>
        <v>40570.25</v>
      </c>
      <c r="T67" s="8">
        <f t="shared" ref="T67:T130" si="6">(((M67/60)/60)/24)+DATE(1970,1,1)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8">
        <f t="shared" si="5"/>
        <v>42102.208333333328</v>
      </c>
      <c r="T68" s="8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8">
        <f t="shared" si="5"/>
        <v>40203.25</v>
      </c>
      <c r="T69" s="8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8">
        <f t="shared" si="5"/>
        <v>42943.208333333328</v>
      </c>
      <c r="T70" s="8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8">
        <f t="shared" si="5"/>
        <v>40531.25</v>
      </c>
      <c r="T71" s="8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8">
        <f t="shared" si="5"/>
        <v>40484.208333333336</v>
      </c>
      <c r="T72" s="8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8">
        <f t="shared" si="5"/>
        <v>43799.25</v>
      </c>
      <c r="T73" s="8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8">
        <f t="shared" si="5"/>
        <v>42701.25</v>
      </c>
      <c r="T75" s="8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8">
        <f t="shared" si="5"/>
        <v>42456.208333333328</v>
      </c>
      <c r="T76" s="8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8">
        <f t="shared" si="5"/>
        <v>42027.25</v>
      </c>
      <c r="T78" s="8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8">
        <f t="shared" si="5"/>
        <v>43267.208333333328</v>
      </c>
      <c r="T81" s="8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8">
        <f t="shared" si="5"/>
        <v>42976.208333333328</v>
      </c>
      <c r="T82" s="8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8">
        <f t="shared" si="5"/>
        <v>43062.25</v>
      </c>
      <c r="T83" s="8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8">
        <f t="shared" si="5"/>
        <v>43482.25</v>
      </c>
      <c r="T84" s="8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8">
        <f t="shared" si="5"/>
        <v>42579.208333333328</v>
      </c>
      <c r="T85" s="8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8">
        <f t="shared" si="5"/>
        <v>41118.208333333336</v>
      </c>
      <c r="T86" s="8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8">
        <f t="shared" si="5"/>
        <v>40797.208333333336</v>
      </c>
      <c r="T87" s="8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8">
        <f t="shared" si="5"/>
        <v>42128.208333333328</v>
      </c>
      <c r="T88" s="8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8">
        <f t="shared" si="5"/>
        <v>40610.25</v>
      </c>
      <c r="T89" s="8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8">
        <f t="shared" si="5"/>
        <v>40283.208333333336</v>
      </c>
      <c r="T91" s="8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8">
        <f t="shared" si="5"/>
        <v>42425.25</v>
      </c>
      <c r="T92" s="8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8">
        <f t="shared" si="5"/>
        <v>40352.208333333336</v>
      </c>
      <c r="T94" s="8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8">
        <f t="shared" si="5"/>
        <v>41202.208333333336</v>
      </c>
      <c r="T95" s="8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8">
        <f t="shared" si="5"/>
        <v>43562.208333333328</v>
      </c>
      <c r="T96" s="8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8">
        <f t="shared" si="5"/>
        <v>40612.25</v>
      </c>
      <c r="T98" s="8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8">
        <f t="shared" si="5"/>
        <v>42180.208333333328</v>
      </c>
      <c r="T99" s="8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8">
        <f t="shared" si="5"/>
        <v>42212.208333333328</v>
      </c>
      <c r="T100" s="8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8">
        <f t="shared" si="5"/>
        <v>41968.25</v>
      </c>
      <c r="T101" s="8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8">
        <f t="shared" si="5"/>
        <v>40835.208333333336</v>
      </c>
      <c r="T102" s="8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8">
        <f t="shared" si="5"/>
        <v>42056.25</v>
      </c>
      <c r="T103" s="8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8">
        <f t="shared" si="5"/>
        <v>42878.208333333328</v>
      </c>
      <c r="T106" s="8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8">
        <f t="shared" si="5"/>
        <v>41366.208333333336</v>
      </c>
      <c r="T107" s="8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8">
        <f t="shared" si="5"/>
        <v>43716.208333333328</v>
      </c>
      <c r="T108" s="8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8">
        <f t="shared" si="5"/>
        <v>43213.208333333328</v>
      </c>
      <c r="T109" s="8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8">
        <f t="shared" si="5"/>
        <v>41651.25</v>
      </c>
      <c r="T111" s="8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8">
        <f t="shared" si="5"/>
        <v>43354.208333333328</v>
      </c>
      <c r="T112" s="8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8">
        <f t="shared" si="5"/>
        <v>41875.208333333336</v>
      </c>
      <c r="T114" s="8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8">
        <f t="shared" si="5"/>
        <v>42990.208333333328</v>
      </c>
      <c r="T115" s="8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8">
        <f t="shared" si="5"/>
        <v>43056.25</v>
      </c>
      <c r="T117" s="8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8">
        <f t="shared" si="5"/>
        <v>42265.208333333328</v>
      </c>
      <c r="T118" s="8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8">
        <f t="shared" si="5"/>
        <v>41970.25</v>
      </c>
      <c r="T124" s="8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8">
        <f t="shared" si="5"/>
        <v>42332.25</v>
      </c>
      <c r="T125" s="8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8">
        <f t="shared" si="5"/>
        <v>43362.208333333328</v>
      </c>
      <c r="T127" s="8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8">
        <f t="shared" si="5"/>
        <v>42596.208333333328</v>
      </c>
      <c r="T128" s="8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8">
        <f t="shared" si="5"/>
        <v>40310.208333333336</v>
      </c>
      <c r="T129" s="8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8">
        <f t="shared" si="5"/>
        <v>40417.208333333336</v>
      </c>
      <c r="T130" s="8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8">
        <f t="shared" ref="S131:S194" si="9">(((L131/60)/60)/24)+DATE(1970,1,1)</f>
        <v>42038.25</v>
      </c>
      <c r="T131" s="8">
        <f t="shared" ref="T131:T194" si="10">(((M131/60)/60)/24)+DATE(1970,1,1)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8">
        <f t="shared" si="9"/>
        <v>41607.25</v>
      </c>
      <c r="T133" s="8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8">
        <f t="shared" si="9"/>
        <v>43112.25</v>
      </c>
      <c r="T134" s="8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8">
        <f t="shared" si="9"/>
        <v>41340.25</v>
      </c>
      <c r="T137" s="8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8">
        <f t="shared" si="9"/>
        <v>42167.208333333328</v>
      </c>
      <c r="T143" s="8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8">
        <f t="shared" si="9"/>
        <v>41005.208333333336</v>
      </c>
      <c r="T144" s="8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8">
        <f t="shared" si="9"/>
        <v>40357.208333333336</v>
      </c>
      <c r="T145" s="8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8">
        <f t="shared" si="9"/>
        <v>43633.208333333328</v>
      </c>
      <c r="T146" s="8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8">
        <f t="shared" si="9"/>
        <v>40855.25</v>
      </c>
      <c r="T148" s="8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8">
        <f t="shared" si="9"/>
        <v>42534.208333333328</v>
      </c>
      <c r="T149" s="8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8">
        <f t="shared" si="9"/>
        <v>41275.25</v>
      </c>
      <c r="T151" s="8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8">
        <f t="shared" si="9"/>
        <v>43450.25</v>
      </c>
      <c r="T152" s="8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8">
        <f t="shared" si="9"/>
        <v>42783.25</v>
      </c>
      <c r="T154" s="8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8">
        <f t="shared" si="9"/>
        <v>41201.208333333336</v>
      </c>
      <c r="T155" s="8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8">
        <f t="shared" si="9"/>
        <v>42502.208333333328</v>
      </c>
      <c r="T156" s="8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8">
        <f t="shared" si="9"/>
        <v>40262.208333333336</v>
      </c>
      <c r="T157" s="8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8">
        <f t="shared" si="9"/>
        <v>43743.208333333328</v>
      </c>
      <c r="T158" s="8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8">
        <f t="shared" si="9"/>
        <v>42346.25</v>
      </c>
      <c r="T160" s="8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8">
        <f t="shared" si="9"/>
        <v>43551.208333333328</v>
      </c>
      <c r="T161" s="8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8">
        <f t="shared" si="9"/>
        <v>42270.208333333328</v>
      </c>
      <c r="T163" s="8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8">
        <f t="shared" si="9"/>
        <v>43442.25</v>
      </c>
      <c r="T164" s="8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8">
        <f t="shared" si="9"/>
        <v>43016.208333333328</v>
      </c>
      <c r="T166" s="8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8">
        <f t="shared" si="9"/>
        <v>42948.208333333328</v>
      </c>
      <c r="T167" s="8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8">
        <f t="shared" si="9"/>
        <v>41435.208333333336</v>
      </c>
      <c r="T169" s="8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8">
        <f t="shared" si="9"/>
        <v>43518.25</v>
      </c>
      <c r="T170" s="8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8">
        <f t="shared" si="9"/>
        <v>42950.208333333328</v>
      </c>
      <c r="T172" s="8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8">
        <f t="shared" si="9"/>
        <v>41412.208333333336</v>
      </c>
      <c r="T175" s="8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8">
        <f t="shared" si="9"/>
        <v>42613.208333333328</v>
      </c>
      <c r="T177" s="8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8">
        <f t="shared" si="9"/>
        <v>42616.208333333328</v>
      </c>
      <c r="T178" s="8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8">
        <f t="shared" si="9"/>
        <v>40497.25</v>
      </c>
      <c r="T179" s="8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8">
        <f t="shared" si="9"/>
        <v>42999.208333333328</v>
      </c>
      <c r="T180" s="8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8">
        <f t="shared" si="9"/>
        <v>41350.208333333336</v>
      </c>
      <c r="T181" s="8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8">
        <f t="shared" si="9"/>
        <v>43012.208333333328</v>
      </c>
      <c r="T183" s="8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8">
        <f t="shared" si="9"/>
        <v>43631.208333333328</v>
      </c>
      <c r="T184" s="8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8">
        <f t="shared" si="9"/>
        <v>40430.208333333336</v>
      </c>
      <c r="T185" s="8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8">
        <f t="shared" si="9"/>
        <v>43588.208333333328</v>
      </c>
      <c r="T186" s="8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8">
        <f t="shared" si="9"/>
        <v>41782.208333333336</v>
      </c>
      <c r="T188" s="8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8">
        <f t="shared" si="9"/>
        <v>41328.25</v>
      </c>
      <c r="T189" s="8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8">
        <f t="shared" si="9"/>
        <v>41975.25</v>
      </c>
      <c r="T190" s="8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8">
        <f t="shared" si="9"/>
        <v>42433.25</v>
      </c>
      <c r="T191" s="8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8">
        <f t="shared" si="9"/>
        <v>41429.208333333336</v>
      </c>
      <c r="T192" s="8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8">
        <f t="shared" si="9"/>
        <v>43536.208333333328</v>
      </c>
      <c r="T193" s="8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8">
        <f t="shared" si="9"/>
        <v>41817.208333333336</v>
      </c>
      <c r="T194" s="8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8">
        <f t="shared" ref="S195:S258" si="13">(((L195/60)/60)/24)+DATE(1970,1,1)</f>
        <v>43198.208333333328</v>
      </c>
      <c r="T195" s="8">
        <f t="shared" ref="T195:T258" si="14">(((M195/60)/60)/24)+DATE(1970,1,1)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8">
        <f t="shared" si="13"/>
        <v>42261.208333333328</v>
      </c>
      <c r="T196" s="8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8">
        <f t="shared" si="13"/>
        <v>42192.208333333328</v>
      </c>
      <c r="T201" s="8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8">
        <f t="shared" si="13"/>
        <v>40262.208333333336</v>
      </c>
      <c r="T202" s="8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8">
        <f t="shared" si="13"/>
        <v>41845.208333333336</v>
      </c>
      <c r="T203" s="8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8">
        <f t="shared" si="13"/>
        <v>42752.25</v>
      </c>
      <c r="T205" s="8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8">
        <f t="shared" si="13"/>
        <v>40636.208333333336</v>
      </c>
      <c r="T206" s="8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8">
        <f t="shared" si="13"/>
        <v>43390.208333333328</v>
      </c>
      <c r="T207" s="8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8">
        <f t="shared" si="13"/>
        <v>40236.25</v>
      </c>
      <c r="T208" s="8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8">
        <f t="shared" si="13"/>
        <v>43340.208333333328</v>
      </c>
      <c r="T209" s="8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8">
        <f t="shared" si="13"/>
        <v>41513.208333333336</v>
      </c>
      <c r="T213" s="8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8">
        <f t="shared" si="13"/>
        <v>43814.25</v>
      </c>
      <c r="T214" s="8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8">
        <f t="shared" si="13"/>
        <v>40409.208333333336</v>
      </c>
      <c r="T216" s="8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8">
        <f t="shared" si="13"/>
        <v>43509.25</v>
      </c>
      <c r="T217" s="8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8">
        <f t="shared" si="13"/>
        <v>40869.25</v>
      </c>
      <c r="T218" s="8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8">
        <f t="shared" si="13"/>
        <v>40858.25</v>
      </c>
      <c r="T220" s="8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8">
        <f t="shared" si="13"/>
        <v>40725.208333333336</v>
      </c>
      <c r="T222" s="8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8">
        <f t="shared" si="13"/>
        <v>42445.208333333328</v>
      </c>
      <c r="T225" s="8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8">
        <f t="shared" si="13"/>
        <v>41762.208333333336</v>
      </c>
      <c r="T227" s="8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8">
        <f t="shared" si="13"/>
        <v>43805.25</v>
      </c>
      <c r="T232" s="8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8">
        <f t="shared" si="13"/>
        <v>41415.208333333336</v>
      </c>
      <c r="T233" s="8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8">
        <f t="shared" si="13"/>
        <v>42576.208333333328</v>
      </c>
      <c r="T234" s="8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8">
        <f t="shared" si="13"/>
        <v>43641.208333333328</v>
      </c>
      <c r="T238" s="8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8">
        <f t="shared" si="13"/>
        <v>43083.25</v>
      </c>
      <c r="T240" s="8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8">
        <f t="shared" si="13"/>
        <v>40396.208333333336</v>
      </c>
      <c r="T242" s="8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8">
        <f t="shared" si="13"/>
        <v>42865.208333333328</v>
      </c>
      <c r="T244" s="8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8">
        <f t="shared" si="13"/>
        <v>43163.25</v>
      </c>
      <c r="T245" s="8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8">
        <f t="shared" si="13"/>
        <v>41834.208333333336</v>
      </c>
      <c r="T246" s="8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8">
        <f t="shared" si="13"/>
        <v>41736.208333333336</v>
      </c>
      <c r="T247" s="8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8">
        <f t="shared" si="13"/>
        <v>41491.208333333336</v>
      </c>
      <c r="T248" s="8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8">
        <f t="shared" si="13"/>
        <v>42726.25</v>
      </c>
      <c r="T249" s="8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8">
        <f t="shared" si="13"/>
        <v>42004.25</v>
      </c>
      <c r="T250" s="8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8">
        <f t="shared" si="13"/>
        <v>42006.25</v>
      </c>
      <c r="T251" s="8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8">
        <f t="shared" si="13"/>
        <v>40203.25</v>
      </c>
      <c r="T252" s="8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8">
        <f t="shared" si="13"/>
        <v>41252.25</v>
      </c>
      <c r="T253" s="8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8">
        <f t="shared" si="13"/>
        <v>41572.208333333336</v>
      </c>
      <c r="T254" s="8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8">
        <f t="shared" si="13"/>
        <v>42787.25</v>
      </c>
      <c r="T256" s="8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8">
        <f t="shared" si="13"/>
        <v>40590.25</v>
      </c>
      <c r="T257" s="8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8">
        <f t="shared" si="13"/>
        <v>42393.25</v>
      </c>
      <c r="T258" s="8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8">
        <f t="shared" ref="S259:S322" si="17">(((L259/60)/60)/24)+DATE(1970,1,1)</f>
        <v>41338.25</v>
      </c>
      <c r="T259" s="8">
        <f t="shared" ref="T259:T322" si="18">(((M259/60)/60)/24)+DATE(1970,1,1)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8">
        <f t="shared" si="17"/>
        <v>42712.25</v>
      </c>
      <c r="T260" s="8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8">
        <f t="shared" si="17"/>
        <v>41180.208333333336</v>
      </c>
      <c r="T262" s="8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8">
        <f t="shared" si="17"/>
        <v>40415.208333333336</v>
      </c>
      <c r="T263" s="8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8">
        <f t="shared" si="17"/>
        <v>41317.25</v>
      </c>
      <c r="T266" s="8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8">
        <f t="shared" si="17"/>
        <v>42372.25</v>
      </c>
      <c r="T267" s="8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8">
        <f t="shared" si="17"/>
        <v>41950.25</v>
      </c>
      <c r="T268" s="8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8">
        <f t="shared" si="17"/>
        <v>41206.208333333336</v>
      </c>
      <c r="T269" s="8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8">
        <f t="shared" si="17"/>
        <v>40514.25</v>
      </c>
      <c r="T272" s="8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8">
        <f t="shared" si="17"/>
        <v>43656.208333333328</v>
      </c>
      <c r="T274" s="8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8">
        <f t="shared" si="17"/>
        <v>42995.208333333328</v>
      </c>
      <c r="T275" s="8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8">
        <f t="shared" si="17"/>
        <v>43045.25</v>
      </c>
      <c r="T276" s="8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8">
        <f t="shared" si="17"/>
        <v>40378.208333333336</v>
      </c>
      <c r="T279" s="8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8">
        <f t="shared" si="17"/>
        <v>41239.25</v>
      </c>
      <c r="T280" s="8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8">
        <f t="shared" si="17"/>
        <v>43346.208333333328</v>
      </c>
      <c r="T281" s="8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8">
        <f t="shared" si="17"/>
        <v>40979.25</v>
      </c>
      <c r="T283" s="8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8">
        <f t="shared" si="17"/>
        <v>42520.208333333328</v>
      </c>
      <c r="T285" s="8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8">
        <f t="shared" si="17"/>
        <v>41030.208333333336</v>
      </c>
      <c r="T286" s="8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8">
        <f t="shared" si="17"/>
        <v>42623.208333333328</v>
      </c>
      <c r="T287" s="8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8">
        <f t="shared" si="17"/>
        <v>42697.25</v>
      </c>
      <c r="T288" s="8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8">
        <f t="shared" si="17"/>
        <v>40982.208333333336</v>
      </c>
      <c r="T290" s="8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8">
        <f t="shared" si="17"/>
        <v>42219.208333333328</v>
      </c>
      <c r="T291" s="8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8">
        <f t="shared" si="17"/>
        <v>40831.208333333336</v>
      </c>
      <c r="T293" s="8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8">
        <f t="shared" si="17"/>
        <v>40456.208333333336</v>
      </c>
      <c r="T295" s="8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8">
        <f t="shared" si="17"/>
        <v>43399.208333333328</v>
      </c>
      <c r="T296" s="8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8">
        <f t="shared" si="17"/>
        <v>41562.208333333336</v>
      </c>
      <c r="T297" s="8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8">
        <f t="shared" si="17"/>
        <v>43493.25</v>
      </c>
      <c r="T298" s="8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8">
        <f t="shared" si="17"/>
        <v>41653.25</v>
      </c>
      <c r="T299" s="8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8">
        <f t="shared" si="17"/>
        <v>42426.25</v>
      </c>
      <c r="T300" s="8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8">
        <f t="shared" si="17"/>
        <v>42432.25</v>
      </c>
      <c r="T301" s="8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8">
        <f t="shared" si="17"/>
        <v>43345.208333333328</v>
      </c>
      <c r="T304" s="8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8">
        <f t="shared" si="17"/>
        <v>42376.25</v>
      </c>
      <c r="T305" s="8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8">
        <f t="shared" si="17"/>
        <v>42448.208333333328</v>
      </c>
      <c r="T307" s="8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8">
        <f t="shared" si="17"/>
        <v>42930.208333333328</v>
      </c>
      <c r="T308" s="8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8">
        <f t="shared" si="17"/>
        <v>40651.208333333336</v>
      </c>
      <c r="T310" s="8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8">
        <f t="shared" si="17"/>
        <v>40590.25</v>
      </c>
      <c r="T313" s="8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8">
        <f t="shared" si="17"/>
        <v>41572.208333333336</v>
      </c>
      <c r="T314" s="8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8">
        <f t="shared" si="17"/>
        <v>40966.25</v>
      </c>
      <c r="T315" s="8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8">
        <f t="shared" si="17"/>
        <v>41783.208333333336</v>
      </c>
      <c r="T317" s="8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8">
        <f t="shared" si="17"/>
        <v>43788.25</v>
      </c>
      <c r="T318" s="8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8">
        <f t="shared" si="17"/>
        <v>42869.208333333328</v>
      </c>
      <c r="T319" s="8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8">
        <f t="shared" si="17"/>
        <v>41684.25</v>
      </c>
      <c r="T320" s="8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8">
        <f t="shared" si="17"/>
        <v>40402.208333333336</v>
      </c>
      <c r="T321" s="8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8">
        <f t="shared" si="17"/>
        <v>40673.208333333336</v>
      </c>
      <c r="T322" s="8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8">
        <f t="shared" ref="S323:S386" si="21">(((L323/60)/60)/24)+DATE(1970,1,1)</f>
        <v>40634.208333333336</v>
      </c>
      <c r="T323" s="8">
        <f t="shared" ref="T323:T386" si="22">(((M323/60)/60)/24)+DATE(1970,1,1)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8">
        <f t="shared" si="21"/>
        <v>40507.25</v>
      </c>
      <c r="T324" s="8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8">
        <f t="shared" si="21"/>
        <v>42176.208333333328</v>
      </c>
      <c r="T326" s="8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8">
        <f t="shared" si="21"/>
        <v>43267.208333333328</v>
      </c>
      <c r="T327" s="8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8">
        <f t="shared" si="21"/>
        <v>43705.208333333328</v>
      </c>
      <c r="T329" s="8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8">
        <f t="shared" si="21"/>
        <v>43434.25</v>
      </c>
      <c r="T330" s="8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8">
        <f t="shared" si="21"/>
        <v>42716.25</v>
      </c>
      <c r="T331" s="8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8">
        <f t="shared" si="21"/>
        <v>40896.25</v>
      </c>
      <c r="T333" s="8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8">
        <f t="shared" si="21"/>
        <v>43424.25</v>
      </c>
      <c r="T335" s="8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8">
        <f t="shared" si="21"/>
        <v>43110.25</v>
      </c>
      <c r="T336" s="8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8">
        <f t="shared" si="21"/>
        <v>43784.25</v>
      </c>
      <c r="T337" s="8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8">
        <f t="shared" si="21"/>
        <v>40527.25</v>
      </c>
      <c r="T338" s="8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8">
        <f t="shared" si="21"/>
        <v>43780.25</v>
      </c>
      <c r="T339" s="8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8">
        <f t="shared" si="21"/>
        <v>40821.208333333336</v>
      </c>
      <c r="T340" s="8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8">
        <f t="shared" si="21"/>
        <v>42949.208333333328</v>
      </c>
      <c r="T341" s="8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8">
        <f t="shared" si="21"/>
        <v>41475.208333333336</v>
      </c>
      <c r="T344" s="8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8">
        <f t="shared" si="21"/>
        <v>41597.25</v>
      </c>
      <c r="T345" s="8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8">
        <f t="shared" si="21"/>
        <v>43122.25</v>
      </c>
      <c r="T346" s="8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8">
        <f t="shared" si="21"/>
        <v>42046.25</v>
      </c>
      <c r="T349" s="8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8">
        <f t="shared" si="21"/>
        <v>42782.25</v>
      </c>
      <c r="T350" s="8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8">
        <f t="shared" si="21"/>
        <v>42930.208333333328</v>
      </c>
      <c r="T351" s="8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8">
        <f t="shared" si="21"/>
        <v>42144.208333333328</v>
      </c>
      <c r="T352" s="8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8">
        <f t="shared" si="21"/>
        <v>42240.208333333328</v>
      </c>
      <c r="T353" s="8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8">
        <f t="shared" si="21"/>
        <v>42315.25</v>
      </c>
      <c r="T354" s="8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8">
        <f t="shared" si="21"/>
        <v>43651.208333333328</v>
      </c>
      <c r="T355" s="8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8">
        <f t="shared" si="21"/>
        <v>42757.25</v>
      </c>
      <c r="T357" s="8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8">
        <f t="shared" si="21"/>
        <v>40922.25</v>
      </c>
      <c r="T358" s="8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8">
        <f t="shared" si="21"/>
        <v>40544.25</v>
      </c>
      <c r="T362" s="8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8">
        <f t="shared" si="21"/>
        <v>43015.208333333328</v>
      </c>
      <c r="T363" s="8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8">
        <f t="shared" si="21"/>
        <v>40570.25</v>
      </c>
      <c r="T364" s="8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8">
        <f t="shared" si="21"/>
        <v>40904.25</v>
      </c>
      <c r="T365" s="8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8">
        <f t="shared" si="21"/>
        <v>43164.25</v>
      </c>
      <c r="T366" s="8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8">
        <f t="shared" si="21"/>
        <v>42733.25</v>
      </c>
      <c r="T367" s="8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8">
        <f t="shared" si="21"/>
        <v>40546.25</v>
      </c>
      <c r="T368" s="8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8">
        <f t="shared" si="21"/>
        <v>41930.208333333336</v>
      </c>
      <c r="T369" s="8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8">
        <f t="shared" si="21"/>
        <v>43570.208333333328</v>
      </c>
      <c r="T372" s="8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8">
        <f t="shared" si="21"/>
        <v>42043.25</v>
      </c>
      <c r="T373" s="8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8">
        <f t="shared" si="21"/>
        <v>42964.208333333328</v>
      </c>
      <c r="T375" s="8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8">
        <f t="shared" si="21"/>
        <v>41826.208333333336</v>
      </c>
      <c r="T378" s="8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8">
        <f t="shared" si="21"/>
        <v>43760.208333333328</v>
      </c>
      <c r="T379" s="8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8">
        <f t="shared" si="21"/>
        <v>40843.208333333336</v>
      </c>
      <c r="T381" s="8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8">
        <f t="shared" si="21"/>
        <v>41448.208333333336</v>
      </c>
      <c r="T382" s="8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8">
        <f t="shared" si="21"/>
        <v>42163.208333333328</v>
      </c>
      <c r="T383" s="8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8">
        <f t="shared" si="21"/>
        <v>43509.25</v>
      </c>
      <c r="T385" s="8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8">
        <f t="shared" si="21"/>
        <v>42776.25</v>
      </c>
      <c r="T386" s="8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8">
        <f t="shared" ref="S387:S450" si="25">(((L387/60)/60)/24)+DATE(1970,1,1)</f>
        <v>43553.208333333328</v>
      </c>
      <c r="T387" s="8">
        <f t="shared" ref="T387:T450" si="26">(((M387/60)/60)/24)+DATE(1970,1,1)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8">
        <f t="shared" si="25"/>
        <v>40355.208333333336</v>
      </c>
      <c r="T388" s="8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8">
        <f t="shared" si="25"/>
        <v>40912.25</v>
      </c>
      <c r="T390" s="8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8">
        <f t="shared" si="25"/>
        <v>40479.208333333336</v>
      </c>
      <c r="T391" s="8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8">
        <f t="shared" si="25"/>
        <v>41653.25</v>
      </c>
      <c r="T393" s="8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8">
        <f t="shared" si="25"/>
        <v>40549.25</v>
      </c>
      <c r="T394" s="8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8">
        <f t="shared" si="25"/>
        <v>42933.208333333328</v>
      </c>
      <c r="T395" s="8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8">
        <f t="shared" si="25"/>
        <v>40885.25</v>
      </c>
      <c r="T397" s="8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8">
        <f t="shared" si="25"/>
        <v>41417.208333333336</v>
      </c>
      <c r="T399" s="8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8">
        <f t="shared" si="25"/>
        <v>40576.25</v>
      </c>
      <c r="T401" s="8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8">
        <f t="shared" si="25"/>
        <v>43765.208333333328</v>
      </c>
      <c r="T403" s="8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8">
        <f t="shared" si="25"/>
        <v>40914.25</v>
      </c>
      <c r="T404" s="8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8">
        <f t="shared" si="25"/>
        <v>40310.208333333336</v>
      </c>
      <c r="T405" s="8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8">
        <f t="shared" si="25"/>
        <v>43053.25</v>
      </c>
      <c r="T406" s="8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8">
        <f t="shared" si="25"/>
        <v>43255.208333333328</v>
      </c>
      <c r="T407" s="8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8">
        <f t="shared" si="25"/>
        <v>43751.208333333328</v>
      </c>
      <c r="T409" s="8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8">
        <f t="shared" si="25"/>
        <v>42843.208333333328</v>
      </c>
      <c r="T411" s="8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8">
        <f t="shared" si="25"/>
        <v>42884.208333333328</v>
      </c>
      <c r="T413" s="8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8">
        <f t="shared" si="25"/>
        <v>41642.25</v>
      </c>
      <c r="T414" s="8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8">
        <f t="shared" si="25"/>
        <v>40921.25</v>
      </c>
      <c r="T417" s="8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8">
        <f t="shared" si="25"/>
        <v>43407.208333333328</v>
      </c>
      <c r="T419" s="8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8">
        <f t="shared" si="25"/>
        <v>40899.25</v>
      </c>
      <c r="T421" s="8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8">
        <f t="shared" si="25"/>
        <v>42911.208333333328</v>
      </c>
      <c r="T422" s="8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8">
        <f t="shared" si="25"/>
        <v>40285.208333333336</v>
      </c>
      <c r="T424" s="8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8">
        <f t="shared" si="25"/>
        <v>41332.25</v>
      </c>
      <c r="T428" s="8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8">
        <f t="shared" si="25"/>
        <v>41895.208333333336</v>
      </c>
      <c r="T429" s="8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8">
        <f t="shared" si="25"/>
        <v>43737.208333333328</v>
      </c>
      <c r="T432" s="8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8">
        <f t="shared" si="25"/>
        <v>43273.208333333328</v>
      </c>
      <c r="T433" s="8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8">
        <f t="shared" si="25"/>
        <v>41761.208333333336</v>
      </c>
      <c r="T434" s="8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8">
        <f t="shared" si="25"/>
        <v>42705.25</v>
      </c>
      <c r="T436" s="8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8">
        <f t="shared" si="25"/>
        <v>41988.25</v>
      </c>
      <c r="T437" s="8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8">
        <f t="shared" si="25"/>
        <v>43575.208333333328</v>
      </c>
      <c r="T438" s="8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8">
        <f t="shared" si="25"/>
        <v>41337.25</v>
      </c>
      <c r="T440" s="8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8">
        <f t="shared" si="25"/>
        <v>42980.208333333328</v>
      </c>
      <c r="T444" s="8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8">
        <f t="shared" si="25"/>
        <v>40451.208333333336</v>
      </c>
      <c r="T445" s="8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8">
        <f t="shared" si="25"/>
        <v>40515.25</v>
      </c>
      <c r="T447" s="8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8">
        <f t="shared" si="25"/>
        <v>41261.25</v>
      </c>
      <c r="T448" s="8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8">
        <f t="shared" si="25"/>
        <v>41378.208333333336</v>
      </c>
      <c r="T450" s="8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8">
        <f t="shared" ref="S451:S514" si="29">(((L451/60)/60)/24)+DATE(1970,1,1)</f>
        <v>43530.25</v>
      </c>
      <c r="T451" s="8">
        <f t="shared" ref="T451:T514" si="30">(((M451/60)/60)/24)+DATE(1970,1,1)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8">
        <f t="shared" si="29"/>
        <v>42935.208333333328</v>
      </c>
      <c r="T453" s="8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8">
        <f t="shared" si="29"/>
        <v>40809.208333333336</v>
      </c>
      <c r="T457" s="8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8">
        <f t="shared" si="29"/>
        <v>43141.25</v>
      </c>
      <c r="T458" s="8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8">
        <f t="shared" si="29"/>
        <v>42657.208333333328</v>
      </c>
      <c r="T459" s="8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8">
        <f t="shared" si="29"/>
        <v>40265.208333333336</v>
      </c>
      <c r="T460" s="8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8">
        <f t="shared" si="29"/>
        <v>40399.208333333336</v>
      </c>
      <c r="T462" s="8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8">
        <f t="shared" si="29"/>
        <v>41304.25</v>
      </c>
      <c r="T464" s="8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8">
        <f t="shared" si="29"/>
        <v>43142.25</v>
      </c>
      <c r="T466" s="8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8">
        <f t="shared" si="29"/>
        <v>43127.25</v>
      </c>
      <c r="T467" s="8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8">
        <f t="shared" si="29"/>
        <v>42331.25</v>
      </c>
      <c r="T469" s="8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8">
        <f t="shared" si="29"/>
        <v>43569.208333333328</v>
      </c>
      <c r="T470" s="8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8">
        <f t="shared" si="29"/>
        <v>42716.25</v>
      </c>
      <c r="T472" s="8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8">
        <f t="shared" si="29"/>
        <v>43535.208333333328</v>
      </c>
      <c r="T474" s="8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8">
        <f t="shared" si="29"/>
        <v>41913.208333333336</v>
      </c>
      <c r="T483" s="8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8">
        <f t="shared" si="29"/>
        <v>40963.25</v>
      </c>
      <c r="T484" s="8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8">
        <f t="shared" si="29"/>
        <v>43811.25</v>
      </c>
      <c r="T485" s="8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8">
        <f t="shared" si="29"/>
        <v>43626.208333333328</v>
      </c>
      <c r="T487" s="8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8">
        <f t="shared" si="29"/>
        <v>43168.25</v>
      </c>
      <c r="T488" s="8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8">
        <f t="shared" si="29"/>
        <v>42845.208333333328</v>
      </c>
      <c r="T489" s="8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8">
        <f t="shared" si="29"/>
        <v>42403.25</v>
      </c>
      <c r="T490" s="8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8">
        <f t="shared" si="29"/>
        <v>43786.25</v>
      </c>
      <c r="T492" s="8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8">
        <f t="shared" si="29"/>
        <v>41800.208333333336</v>
      </c>
      <c r="T497" s="8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8">
        <f t="shared" si="29"/>
        <v>42724.25</v>
      </c>
      <c r="T499" s="8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8">
        <f t="shared" si="29"/>
        <v>42005.25</v>
      </c>
      <c r="T500" s="8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>E502/H502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8">
        <f t="shared" si="29"/>
        <v>41395.208333333336</v>
      </c>
      <c r="T502" s="8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8">
        <f t="shared" si="29"/>
        <v>42142.208333333328</v>
      </c>
      <c r="T506" s="8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8">
        <f t="shared" si="29"/>
        <v>43062.25</v>
      </c>
      <c r="T508" s="8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8">
        <f t="shared" si="29"/>
        <v>41373.208333333336</v>
      </c>
      <c r="T509" s="8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8">
        <f t="shared" si="29"/>
        <v>43310.208333333328</v>
      </c>
      <c r="T510" s="8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8">
        <f t="shared" si="29"/>
        <v>41034.208333333336</v>
      </c>
      <c r="T511" s="8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8">
        <f t="shared" si="29"/>
        <v>43671.208333333328</v>
      </c>
      <c r="T513" s="8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8">
        <f t="shared" si="29"/>
        <v>41825.208333333336</v>
      </c>
      <c r="T514" s="8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8">
        <f t="shared" ref="S515:S578" si="33">(((L515/60)/60)/24)+DATE(1970,1,1)</f>
        <v>40430.208333333336</v>
      </c>
      <c r="T515" s="8">
        <f t="shared" ref="T515:T578" si="34">(((M515/60)/60)/24)+DATE(1970,1,1)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8">
        <f t="shared" si="33"/>
        <v>41614.25</v>
      </c>
      <c r="T516" s="8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8">
        <f t="shared" si="33"/>
        <v>40900.25</v>
      </c>
      <c r="T517" s="8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8">
        <f t="shared" si="33"/>
        <v>42012.25</v>
      </c>
      <c r="T521" s="8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8">
        <f t="shared" si="33"/>
        <v>43574.208333333328</v>
      </c>
      <c r="T522" s="8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8">
        <f t="shared" si="33"/>
        <v>40241.25</v>
      </c>
      <c r="T525" s="8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8">
        <f t="shared" si="33"/>
        <v>40294.208333333336</v>
      </c>
      <c r="T526" s="8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8">
        <f t="shared" si="33"/>
        <v>40505.25</v>
      </c>
      <c r="T527" s="8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8">
        <f t="shared" si="33"/>
        <v>42364.25</v>
      </c>
      <c r="T528" s="8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8">
        <f t="shared" si="33"/>
        <v>41601.25</v>
      </c>
      <c r="T530" s="8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8">
        <f t="shared" si="33"/>
        <v>41589.25</v>
      </c>
      <c r="T533" s="8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8">
        <f t="shared" si="33"/>
        <v>43125.25</v>
      </c>
      <c r="T534" s="8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8">
        <f t="shared" si="33"/>
        <v>43259.208333333328</v>
      </c>
      <c r="T537" s="8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8">
        <f t="shared" si="33"/>
        <v>42391.25</v>
      </c>
      <c r="T544" s="8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8">
        <f t="shared" si="33"/>
        <v>42377.25</v>
      </c>
      <c r="T546" s="8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8">
        <f t="shared" si="33"/>
        <v>43824.25</v>
      </c>
      <c r="T547" s="8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8">
        <f t="shared" si="33"/>
        <v>43360.208333333328</v>
      </c>
      <c r="T548" s="8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8">
        <f t="shared" si="33"/>
        <v>42029.25</v>
      </c>
      <c r="T549" s="8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8">
        <f t="shared" si="33"/>
        <v>42461.208333333328</v>
      </c>
      <c r="T550" s="8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8">
        <f t="shared" si="33"/>
        <v>40968.25</v>
      </c>
      <c r="T552" s="8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8">
        <f t="shared" si="33"/>
        <v>41993.25</v>
      </c>
      <c r="T553" s="8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8">
        <f t="shared" si="33"/>
        <v>42700.25</v>
      </c>
      <c r="T554" s="8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8">
        <f t="shared" si="33"/>
        <v>40545.25</v>
      </c>
      <c r="T555" s="8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8">
        <f t="shared" si="33"/>
        <v>42723.25</v>
      </c>
      <c r="T556" s="8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8">
        <f t="shared" si="33"/>
        <v>41731.208333333336</v>
      </c>
      <c r="T557" s="8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8">
        <f t="shared" si="33"/>
        <v>42424.25</v>
      </c>
      <c r="T560" s="8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8">
        <f t="shared" si="33"/>
        <v>42584.208333333328</v>
      </c>
      <c r="T561" s="8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8">
        <f t="shared" si="33"/>
        <v>40833.208333333336</v>
      </c>
      <c r="T563" s="8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8">
        <f t="shared" si="33"/>
        <v>43536.208333333328</v>
      </c>
      <c r="T564" s="8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8">
        <f t="shared" si="33"/>
        <v>42078.208333333328</v>
      </c>
      <c r="T566" s="8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8">
        <f t="shared" si="33"/>
        <v>40862.25</v>
      </c>
      <c r="T567" s="8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8">
        <f t="shared" si="33"/>
        <v>42424.25</v>
      </c>
      <c r="T568" s="8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8">
        <f t="shared" si="33"/>
        <v>41830.208333333336</v>
      </c>
      <c r="T569" s="8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8">
        <f t="shared" si="33"/>
        <v>40374.208333333336</v>
      </c>
      <c r="T570" s="8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8">
        <f t="shared" si="33"/>
        <v>41993.25</v>
      </c>
      <c r="T572" s="8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8">
        <f t="shared" si="33"/>
        <v>42275.208333333328</v>
      </c>
      <c r="T574" s="8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8">
        <f t="shared" si="33"/>
        <v>43806.25</v>
      </c>
      <c r="T576" s="8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8">
        <f t="shared" si="33"/>
        <v>41779.208333333336</v>
      </c>
      <c r="T577" s="8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8">
        <f t="shared" si="33"/>
        <v>43040.208333333328</v>
      </c>
      <c r="T578" s="8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8">
        <f t="shared" ref="S579:S642" si="37">(((L579/60)/60)/24)+DATE(1970,1,1)</f>
        <v>40613.25</v>
      </c>
      <c r="T579" s="8">
        <f t="shared" ref="T579:T642" si="38">(((M579/60)/60)/24)+DATE(1970,1,1)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8">
        <f t="shared" si="37"/>
        <v>40762.208333333336</v>
      </c>
      <c r="T581" s="8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8">
        <f t="shared" si="37"/>
        <v>41696.25</v>
      </c>
      <c r="T582" s="8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8">
        <f t="shared" si="37"/>
        <v>40662.208333333336</v>
      </c>
      <c r="T583" s="8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8">
        <f t="shared" si="37"/>
        <v>41024.208333333336</v>
      </c>
      <c r="T586" s="8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8">
        <f t="shared" si="37"/>
        <v>40499.25</v>
      </c>
      <c r="T588" s="8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8">
        <f t="shared" si="37"/>
        <v>43484.25</v>
      </c>
      <c r="T589" s="8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8">
        <f t="shared" si="37"/>
        <v>40262.208333333336</v>
      </c>
      <c r="T590" s="8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8">
        <f t="shared" si="37"/>
        <v>41789.208333333336</v>
      </c>
      <c r="T594" s="8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8">
        <f t="shared" si="37"/>
        <v>42548.208333333328</v>
      </c>
      <c r="T596" s="8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8">
        <f t="shared" si="37"/>
        <v>40253.208333333336</v>
      </c>
      <c r="T597" s="8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8">
        <f t="shared" si="37"/>
        <v>42434.25</v>
      </c>
      <c r="T598" s="8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8">
        <f t="shared" si="37"/>
        <v>43786.25</v>
      </c>
      <c r="T599" s="8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8">
        <f t="shared" si="37"/>
        <v>40344.208333333336</v>
      </c>
      <c r="T600" s="8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8">
        <f t="shared" si="37"/>
        <v>42160.208333333328</v>
      </c>
      <c r="T604" s="8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8">
        <f t="shared" si="37"/>
        <v>43573.208333333328</v>
      </c>
      <c r="T605" s="8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8">
        <f t="shared" si="37"/>
        <v>40565.25</v>
      </c>
      <c r="T606" s="8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8">
        <f t="shared" si="37"/>
        <v>42436.25</v>
      </c>
      <c r="T608" s="8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8">
        <f t="shared" si="37"/>
        <v>43530.25</v>
      </c>
      <c r="T610" s="8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8">
        <f t="shared" si="37"/>
        <v>41259.25</v>
      </c>
      <c r="T612" s="8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8">
        <f t="shared" si="37"/>
        <v>41480.208333333336</v>
      </c>
      <c r="T613" s="8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8">
        <f t="shared" si="37"/>
        <v>42973.208333333328</v>
      </c>
      <c r="T615" s="8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8">
        <f t="shared" si="37"/>
        <v>42746.25</v>
      </c>
      <c r="T616" s="8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8">
        <f t="shared" si="37"/>
        <v>42489.208333333328</v>
      </c>
      <c r="T617" s="8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8">
        <f t="shared" si="37"/>
        <v>41794.208333333336</v>
      </c>
      <c r="T619" s="8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8">
        <f t="shared" si="37"/>
        <v>40669.208333333336</v>
      </c>
      <c r="T621" s="8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8">
        <f t="shared" si="37"/>
        <v>42626.208333333328</v>
      </c>
      <c r="T623" s="8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8">
        <f t="shared" si="37"/>
        <v>42201.208333333328</v>
      </c>
      <c r="T625" s="8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8">
        <f t="shared" si="37"/>
        <v>43857.25</v>
      </c>
      <c r="T627" s="8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8">
        <f t="shared" si="37"/>
        <v>40449.208333333336</v>
      </c>
      <c r="T628" s="8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8">
        <f t="shared" si="37"/>
        <v>42557.208333333328</v>
      </c>
      <c r="T631" s="8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8">
        <f t="shared" si="37"/>
        <v>43586.208333333328</v>
      </c>
      <c r="T632" s="8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8">
        <f t="shared" si="37"/>
        <v>43550.208333333328</v>
      </c>
      <c r="T633" s="8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8">
        <f t="shared" si="37"/>
        <v>41945.208333333336</v>
      </c>
      <c r="T634" s="8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8">
        <f t="shared" si="37"/>
        <v>42688.25</v>
      </c>
      <c r="T639" s="8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8">
        <f t="shared" si="37"/>
        <v>40386.208333333336</v>
      </c>
      <c r="T640" s="8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8">
        <f t="shared" si="37"/>
        <v>42387.25</v>
      </c>
      <c r="T642" s="8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8">
        <f t="shared" ref="S643:S706" si="41">(((L643/60)/60)/24)+DATE(1970,1,1)</f>
        <v>42786.25</v>
      </c>
      <c r="T643" s="8">
        <f t="shared" ref="T643:T706" si="42">(((M643/60)/60)/24)+DATE(1970,1,1)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8">
        <f t="shared" si="41"/>
        <v>43451.25</v>
      </c>
      <c r="T644" s="8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8">
        <f t="shared" si="41"/>
        <v>42795.25</v>
      </c>
      <c r="T645" s="8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8">
        <f t="shared" si="41"/>
        <v>43452.25</v>
      </c>
      <c r="T646" s="8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8">
        <f t="shared" si="41"/>
        <v>43369.208333333328</v>
      </c>
      <c r="T647" s="8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8">
        <f t="shared" si="41"/>
        <v>40471.208333333336</v>
      </c>
      <c r="T651" s="8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8">
        <f t="shared" si="41"/>
        <v>41828.208333333336</v>
      </c>
      <c r="T652" s="8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8">
        <f t="shared" si="41"/>
        <v>41692.25</v>
      </c>
      <c r="T653" s="8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8">
        <f t="shared" si="41"/>
        <v>42587.208333333328</v>
      </c>
      <c r="T654" s="8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8">
        <f t="shared" si="41"/>
        <v>42468.208333333328</v>
      </c>
      <c r="T655" s="8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8">
        <f t="shared" si="41"/>
        <v>42240.208333333328</v>
      </c>
      <c r="T656" s="8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8">
        <f t="shared" si="41"/>
        <v>43097.25</v>
      </c>
      <c r="T658" s="8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8">
        <f t="shared" si="41"/>
        <v>42246.208333333328</v>
      </c>
      <c r="T660" s="8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8">
        <f t="shared" si="41"/>
        <v>42237.208333333328</v>
      </c>
      <c r="T662" s="8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8">
        <f t="shared" si="41"/>
        <v>40996.208333333336</v>
      </c>
      <c r="T663" s="8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8">
        <f t="shared" si="41"/>
        <v>43443.25</v>
      </c>
      <c r="T664" s="8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8">
        <f t="shared" si="41"/>
        <v>40458.208333333336</v>
      </c>
      <c r="T665" s="8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8">
        <f t="shared" si="41"/>
        <v>40959.25</v>
      </c>
      <c r="T666" s="8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8">
        <f t="shared" si="41"/>
        <v>41516.208333333336</v>
      </c>
      <c r="T668" s="8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8">
        <f t="shared" si="41"/>
        <v>41122.208333333336</v>
      </c>
      <c r="T670" s="8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8">
        <f t="shared" si="41"/>
        <v>42912.208333333328</v>
      </c>
      <c r="T671" s="8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8">
        <f t="shared" si="41"/>
        <v>42425.25</v>
      </c>
      <c r="T672" s="8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8">
        <f t="shared" si="41"/>
        <v>40390.208333333336</v>
      </c>
      <c r="T673" s="8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8">
        <f t="shared" si="41"/>
        <v>43180.208333333328</v>
      </c>
      <c r="T674" s="8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8">
        <f t="shared" si="41"/>
        <v>43484.25</v>
      </c>
      <c r="T680" s="8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8">
        <f t="shared" si="41"/>
        <v>43813.25</v>
      </c>
      <c r="T682" s="8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8">
        <f t="shared" si="41"/>
        <v>40898.25</v>
      </c>
      <c r="T683" s="8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8">
        <f t="shared" si="41"/>
        <v>41619.25</v>
      </c>
      <c r="T684" s="8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8">
        <f t="shared" si="41"/>
        <v>43359.208333333328</v>
      </c>
      <c r="T685" s="8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8">
        <f t="shared" si="41"/>
        <v>42239.208333333328</v>
      </c>
      <c r="T687" s="8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8">
        <f t="shared" si="41"/>
        <v>42806.25</v>
      </c>
      <c r="T689" s="8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8">
        <f t="shared" si="41"/>
        <v>41576.208333333336</v>
      </c>
      <c r="T691" s="8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8">
        <f t="shared" si="41"/>
        <v>43655.208333333328</v>
      </c>
      <c r="T694" s="8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8">
        <f t="shared" si="41"/>
        <v>43025.208333333328</v>
      </c>
      <c r="T695" s="8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8">
        <f t="shared" si="41"/>
        <v>43066.25</v>
      </c>
      <c r="T696" s="8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8">
        <f t="shared" si="41"/>
        <v>42322.25</v>
      </c>
      <c r="T697" s="8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8">
        <f t="shared" si="41"/>
        <v>42114.208333333328</v>
      </c>
      <c r="T698" s="8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8">
        <f t="shared" si="41"/>
        <v>40871.25</v>
      </c>
      <c r="T700" s="8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8">
        <f t="shared" si="41"/>
        <v>40203.25</v>
      </c>
      <c r="T702" s="8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8">
        <f t="shared" si="41"/>
        <v>40629.208333333336</v>
      </c>
      <c r="T703" s="8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8">
        <f t="shared" si="41"/>
        <v>42555.208333333328</v>
      </c>
      <c r="T706" s="8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8">
        <f t="shared" ref="S707:S770" si="45">(((L707/60)/60)/24)+DATE(1970,1,1)</f>
        <v>41619.25</v>
      </c>
      <c r="T707" s="8">
        <f t="shared" ref="T707:T770" si="46">(((M707/60)/60)/24)+DATE(1970,1,1)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8">
        <f t="shared" si="45"/>
        <v>43471.25</v>
      </c>
      <c r="T708" s="8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8">
        <f t="shared" si="45"/>
        <v>43442.25</v>
      </c>
      <c r="T709" s="8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8">
        <f t="shared" si="45"/>
        <v>42877.208333333328</v>
      </c>
      <c r="T710" s="8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8">
        <f t="shared" si="45"/>
        <v>41018.208333333336</v>
      </c>
      <c r="T711" s="8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8">
        <f t="shared" si="45"/>
        <v>43295.208333333328</v>
      </c>
      <c r="T712" s="8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8">
        <f t="shared" si="45"/>
        <v>42393.25</v>
      </c>
      <c r="T713" s="8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8">
        <f t="shared" si="45"/>
        <v>41870.208333333336</v>
      </c>
      <c r="T716" s="8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8">
        <f t="shared" si="45"/>
        <v>41465.208333333336</v>
      </c>
      <c r="T718" s="8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8">
        <f t="shared" si="45"/>
        <v>43152.25</v>
      </c>
      <c r="T722" s="8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8">
        <f t="shared" si="45"/>
        <v>43194.208333333328</v>
      </c>
      <c r="T723" s="8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8">
        <f t="shared" si="45"/>
        <v>42431.25</v>
      </c>
      <c r="T725" s="8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8">
        <f t="shared" si="45"/>
        <v>41934.208333333336</v>
      </c>
      <c r="T726" s="8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8">
        <f t="shared" si="45"/>
        <v>41958.25</v>
      </c>
      <c r="T727" s="8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8">
        <f t="shared" si="45"/>
        <v>40476.208333333336</v>
      </c>
      <c r="T728" s="8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8">
        <f t="shared" si="45"/>
        <v>43485.25</v>
      </c>
      <c r="T729" s="8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8">
        <f t="shared" si="45"/>
        <v>42515.208333333328</v>
      </c>
      <c r="T730" s="8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8">
        <f t="shared" si="45"/>
        <v>41309.25</v>
      </c>
      <c r="T731" s="8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8">
        <f t="shared" si="45"/>
        <v>42939.208333333328</v>
      </c>
      <c r="T733" s="8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8">
        <f t="shared" si="45"/>
        <v>42816.208333333328</v>
      </c>
      <c r="T734" s="8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8">
        <f t="shared" si="45"/>
        <v>41844.208333333336</v>
      </c>
      <c r="T735" s="8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8">
        <f t="shared" si="45"/>
        <v>42763.25</v>
      </c>
      <c r="T736" s="8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8">
        <f t="shared" si="45"/>
        <v>42055.25</v>
      </c>
      <c r="T738" s="8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8">
        <f t="shared" si="45"/>
        <v>42685.25</v>
      </c>
      <c r="T739" s="8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8">
        <f t="shared" si="45"/>
        <v>41959.25</v>
      </c>
      <c r="T740" s="8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8">
        <f t="shared" si="45"/>
        <v>42769.25</v>
      </c>
      <c r="T742" s="8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8">
        <f t="shared" si="45"/>
        <v>40321.208333333336</v>
      </c>
      <c r="T743" s="8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8">
        <f t="shared" si="45"/>
        <v>40197.25</v>
      </c>
      <c r="T744" s="8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8">
        <f t="shared" si="45"/>
        <v>42298.208333333328</v>
      </c>
      <c r="T745" s="8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8">
        <f t="shared" si="45"/>
        <v>43322.208333333328</v>
      </c>
      <c r="T746" s="8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8">
        <f t="shared" si="45"/>
        <v>40825.208333333336</v>
      </c>
      <c r="T748" s="8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8">
        <f t="shared" si="45"/>
        <v>40423.208333333336</v>
      </c>
      <c r="T749" s="8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8">
        <f t="shared" si="45"/>
        <v>40395.208333333336</v>
      </c>
      <c r="T754" s="8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8">
        <f t="shared" si="45"/>
        <v>41210.208333333336</v>
      </c>
      <c r="T756" s="8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8">
        <f t="shared" si="45"/>
        <v>43096.25</v>
      </c>
      <c r="T757" s="8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8">
        <f t="shared" si="45"/>
        <v>42024.25</v>
      </c>
      <c r="T758" s="8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8">
        <f t="shared" si="45"/>
        <v>41936.208333333336</v>
      </c>
      <c r="T760" s="8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8">
        <f t="shared" si="45"/>
        <v>43136.25</v>
      </c>
      <c r="T761" s="8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8">
        <f t="shared" si="45"/>
        <v>42938.208333333328</v>
      </c>
      <c r="T763" s="8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8">
        <f t="shared" si="45"/>
        <v>41241.25</v>
      </c>
      <c r="T764" s="8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8">
        <f t="shared" si="45"/>
        <v>41037.208333333336</v>
      </c>
      <c r="T765" s="8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8">
        <f t="shared" si="45"/>
        <v>40676.208333333336</v>
      </c>
      <c r="T766" s="8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8">
        <f t="shared" si="45"/>
        <v>41619.25</v>
      </c>
      <c r="T770" s="8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8">
        <f t="shared" ref="S771:S834" si="49">(((L771/60)/60)/24)+DATE(1970,1,1)</f>
        <v>41501.208333333336</v>
      </c>
      <c r="T771" s="8">
        <f t="shared" ref="T771:T834" si="50">(((M771/60)/60)/24)+DATE(1970,1,1)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8">
        <f t="shared" si="49"/>
        <v>41743.208333333336</v>
      </c>
      <c r="T772" s="8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8">
        <f t="shared" si="49"/>
        <v>43491.25</v>
      </c>
      <c r="T773" s="8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8">
        <f t="shared" si="49"/>
        <v>43505.25</v>
      </c>
      <c r="T774" s="8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8">
        <f t="shared" si="49"/>
        <v>42838.208333333328</v>
      </c>
      <c r="T775" s="8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8">
        <f t="shared" si="49"/>
        <v>42513.208333333328</v>
      </c>
      <c r="T776" s="8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8">
        <f t="shared" si="49"/>
        <v>41949.25</v>
      </c>
      <c r="T777" s="8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8">
        <f t="shared" si="49"/>
        <v>43650.208333333328</v>
      </c>
      <c r="T778" s="8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8">
        <f t="shared" si="49"/>
        <v>40809.208333333336</v>
      </c>
      <c r="T779" s="8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8">
        <f t="shared" si="49"/>
        <v>42230.208333333328</v>
      </c>
      <c r="T781" s="8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8">
        <f t="shared" si="49"/>
        <v>40482.208333333336</v>
      </c>
      <c r="T783" s="8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8">
        <f t="shared" si="49"/>
        <v>41625.25</v>
      </c>
      <c r="T785" s="8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8">
        <f t="shared" si="49"/>
        <v>42435.25</v>
      </c>
      <c r="T786" s="8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8">
        <f t="shared" si="49"/>
        <v>43186.208333333328</v>
      </c>
      <c r="T788" s="8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8">
        <f t="shared" si="49"/>
        <v>40684.208333333336</v>
      </c>
      <c r="T789" s="8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8">
        <f t="shared" si="49"/>
        <v>41786.208333333336</v>
      </c>
      <c r="T791" s="8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8">
        <f t="shared" si="49"/>
        <v>40223.25</v>
      </c>
      <c r="T792" s="8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8">
        <f t="shared" si="49"/>
        <v>42715.25</v>
      </c>
      <c r="T793" s="8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8">
        <f t="shared" si="49"/>
        <v>41451.208333333336</v>
      </c>
      <c r="T794" s="8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8">
        <f t="shared" si="49"/>
        <v>43091.25</v>
      </c>
      <c r="T796" s="8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8">
        <f t="shared" si="49"/>
        <v>43464.25</v>
      </c>
      <c r="T799" s="8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8">
        <f t="shared" si="49"/>
        <v>41060.208333333336</v>
      </c>
      <c r="T800" s="8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8">
        <f t="shared" si="49"/>
        <v>42399.25</v>
      </c>
      <c r="T801" s="8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8">
        <f t="shared" si="49"/>
        <v>42167.208333333328</v>
      </c>
      <c r="T802" s="8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8">
        <f t="shared" si="49"/>
        <v>43492.25</v>
      </c>
      <c r="T805" s="8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8">
        <f t="shared" si="49"/>
        <v>43102.25</v>
      </c>
      <c r="T806" s="8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8">
        <f t="shared" si="49"/>
        <v>40973.25</v>
      </c>
      <c r="T808" s="8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8">
        <f t="shared" si="49"/>
        <v>43753.208333333328</v>
      </c>
      <c r="T809" s="8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8">
        <f t="shared" si="49"/>
        <v>43067.25</v>
      </c>
      <c r="T812" s="8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8">
        <f t="shared" si="49"/>
        <v>42378.25</v>
      </c>
      <c r="T813" s="8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8">
        <f t="shared" si="49"/>
        <v>42517.208333333328</v>
      </c>
      <c r="T816" s="8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8">
        <f t="shared" si="49"/>
        <v>43068.25</v>
      </c>
      <c r="T817" s="8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8">
        <f t="shared" si="49"/>
        <v>41680.25</v>
      </c>
      <c r="T818" s="8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8">
        <f t="shared" si="49"/>
        <v>43486.25</v>
      </c>
      <c r="T820" s="8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8">
        <f t="shared" si="49"/>
        <v>41237.25</v>
      </c>
      <c r="T821" s="8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8">
        <f t="shared" si="49"/>
        <v>43310.208333333328</v>
      </c>
      <c r="T822" s="8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8">
        <f t="shared" si="49"/>
        <v>41698.25</v>
      </c>
      <c r="T824" s="8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8">
        <f t="shared" si="49"/>
        <v>41892.208333333336</v>
      </c>
      <c r="T825" s="8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8">
        <f t="shared" si="49"/>
        <v>40525.25</v>
      </c>
      <c r="T828" s="8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8">
        <f t="shared" si="49"/>
        <v>43340.208333333328</v>
      </c>
      <c r="T830" s="8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8">
        <f t="shared" si="49"/>
        <v>42164.208333333328</v>
      </c>
      <c r="T831" s="8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8">
        <f t="shared" si="49"/>
        <v>43103.25</v>
      </c>
      <c r="T832" s="8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8">
        <f t="shared" si="49"/>
        <v>42299.208333333328</v>
      </c>
      <c r="T834" s="8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8">
        <f t="shared" ref="S835:S898" si="53">(((L835/60)/60)/24)+DATE(1970,1,1)</f>
        <v>40588.25</v>
      </c>
      <c r="T835" s="8">
        <f t="shared" ref="T835:T898" si="54">(((M835/60)/60)/24)+DATE(1970,1,1)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8">
        <f t="shared" si="53"/>
        <v>41448.208333333336</v>
      </c>
      <c r="T836" s="8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8">
        <f t="shared" si="53"/>
        <v>42063.25</v>
      </c>
      <c r="T837" s="8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8">
        <f t="shared" si="53"/>
        <v>40214.25</v>
      </c>
      <c r="T838" s="8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8">
        <f t="shared" si="53"/>
        <v>40629.208333333336</v>
      </c>
      <c r="T839" s="8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8">
        <f t="shared" si="53"/>
        <v>43370.208333333328</v>
      </c>
      <c r="T840" s="8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8">
        <f t="shared" si="53"/>
        <v>41836.208333333336</v>
      </c>
      <c r="T842" s="8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8">
        <f t="shared" si="53"/>
        <v>42419.25</v>
      </c>
      <c r="T843" s="8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8">
        <f t="shared" si="53"/>
        <v>43235.208333333328</v>
      </c>
      <c r="T847" s="8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8">
        <f t="shared" si="53"/>
        <v>43302.208333333328</v>
      </c>
      <c r="T848" s="8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8">
        <f t="shared" si="53"/>
        <v>43107.25</v>
      </c>
      <c r="T849" s="8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8">
        <f t="shared" si="53"/>
        <v>40948.25</v>
      </c>
      <c r="T851" s="8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8">
        <f t="shared" si="53"/>
        <v>40866.25</v>
      </c>
      <c r="T852" s="8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8">
        <f t="shared" si="53"/>
        <v>43787.25</v>
      </c>
      <c r="T856" s="8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8">
        <f t="shared" si="53"/>
        <v>40712.208333333336</v>
      </c>
      <c r="T857" s="8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8">
        <f t="shared" si="53"/>
        <v>40944.25</v>
      </c>
      <c r="T859" s="8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8">
        <f t="shared" si="53"/>
        <v>41334.25</v>
      </c>
      <c r="T861" s="8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8">
        <f t="shared" si="53"/>
        <v>43515.25</v>
      </c>
      <c r="T862" s="8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8">
        <f t="shared" si="53"/>
        <v>40258.208333333336</v>
      </c>
      <c r="T863" s="8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8">
        <f t="shared" si="53"/>
        <v>40756.208333333336</v>
      </c>
      <c r="T864" s="8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8">
        <f t="shared" si="53"/>
        <v>41897.208333333336</v>
      </c>
      <c r="T867" s="8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8">
        <f t="shared" si="53"/>
        <v>41559.208333333336</v>
      </c>
      <c r="T870" s="8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8">
        <f t="shared" si="53"/>
        <v>42240.208333333328</v>
      </c>
      <c r="T872" s="8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8">
        <f t="shared" si="53"/>
        <v>43040.208333333328</v>
      </c>
      <c r="T873" s="8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8">
        <f t="shared" si="53"/>
        <v>40556.25</v>
      </c>
      <c r="T877" s="8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8">
        <f t="shared" si="53"/>
        <v>43845.25</v>
      </c>
      <c r="T880" s="8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8">
        <f t="shared" si="53"/>
        <v>42788.25</v>
      </c>
      <c r="T881" s="8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8">
        <f t="shared" si="53"/>
        <v>42194.208333333328</v>
      </c>
      <c r="T883" s="8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8">
        <f t="shared" si="53"/>
        <v>42025.25</v>
      </c>
      <c r="T884" s="8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8">
        <f t="shared" si="53"/>
        <v>41763.208333333336</v>
      </c>
      <c r="T886" s="8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8">
        <f t="shared" si="53"/>
        <v>40335.208333333336</v>
      </c>
      <c r="T887" s="8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8">
        <f t="shared" si="53"/>
        <v>42202.208333333328</v>
      </c>
      <c r="T889" s="8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8">
        <f t="shared" si="53"/>
        <v>42836.208333333328</v>
      </c>
      <c r="T890" s="8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8">
        <f t="shared" si="53"/>
        <v>43134.25</v>
      </c>
      <c r="T897" s="8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8">
        <f t="shared" si="53"/>
        <v>40738.208333333336</v>
      </c>
      <c r="T898" s="8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8">
        <f t="shared" ref="S899:S962" si="57">(((L899/60)/60)/24)+DATE(1970,1,1)</f>
        <v>43583.208333333328</v>
      </c>
      <c r="T899" s="8">
        <f t="shared" ref="T899:T962" si="58">(((M899/60)/60)/24)+DATE(1970,1,1)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8">
        <f t="shared" si="57"/>
        <v>41554.208333333336</v>
      </c>
      <c r="T901" s="8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8">
        <f t="shared" si="57"/>
        <v>41901.208333333336</v>
      </c>
      <c r="T902" s="8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8">
        <f t="shared" si="57"/>
        <v>43298.208333333328</v>
      </c>
      <c r="T903" s="8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8">
        <f t="shared" si="57"/>
        <v>42399.25</v>
      </c>
      <c r="T904" s="8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8">
        <f t="shared" si="57"/>
        <v>41536.208333333336</v>
      </c>
      <c r="T907" s="8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8">
        <f t="shared" si="57"/>
        <v>40660.208333333336</v>
      </c>
      <c r="T909" s="8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8">
        <f t="shared" si="57"/>
        <v>43255.208333333328</v>
      </c>
      <c r="T911" s="8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8">
        <f t="shared" si="57"/>
        <v>42026.25</v>
      </c>
      <c r="T912" s="8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8">
        <f t="shared" si="57"/>
        <v>43717.208333333328</v>
      </c>
      <c r="T913" s="8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8">
        <f t="shared" si="57"/>
        <v>41490.208333333336</v>
      </c>
      <c r="T916" s="8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8">
        <f t="shared" si="57"/>
        <v>43022.208333333328</v>
      </c>
      <c r="T921" s="8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8">
        <f t="shared" si="57"/>
        <v>40951.25</v>
      </c>
      <c r="T923" s="8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8">
        <f t="shared" si="57"/>
        <v>43443.25</v>
      </c>
      <c r="T924" s="8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8">
        <f t="shared" si="57"/>
        <v>40373.208333333336</v>
      </c>
      <c r="T925" s="8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8">
        <f t="shared" si="57"/>
        <v>43769.208333333328</v>
      </c>
      <c r="T926" s="8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8">
        <f t="shared" si="57"/>
        <v>43000.208333333328</v>
      </c>
      <c r="T927" s="8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8">
        <f t="shared" si="57"/>
        <v>41102.208333333336</v>
      </c>
      <c r="T929" s="8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8">
        <f t="shared" si="57"/>
        <v>41637.25</v>
      </c>
      <c r="T930" s="8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8">
        <f t="shared" si="57"/>
        <v>42858.208333333328</v>
      </c>
      <c r="T931" s="8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8">
        <f t="shared" si="57"/>
        <v>42060.25</v>
      </c>
      <c r="T932" s="8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8">
        <f t="shared" si="57"/>
        <v>41818.208333333336</v>
      </c>
      <c r="T933" s="8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8">
        <f t="shared" si="57"/>
        <v>41709.208333333336</v>
      </c>
      <c r="T934" s="8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8">
        <f t="shared" si="57"/>
        <v>41372.208333333336</v>
      </c>
      <c r="T935" s="8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8">
        <f t="shared" si="57"/>
        <v>42422.25</v>
      </c>
      <c r="T936" s="8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8">
        <f t="shared" si="57"/>
        <v>42209.208333333328</v>
      </c>
      <c r="T937" s="8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8">
        <f t="shared" si="57"/>
        <v>43668.208333333328</v>
      </c>
      <c r="T938" s="8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8">
        <f t="shared" si="57"/>
        <v>41244.25</v>
      </c>
      <c r="T942" s="8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8">
        <f t="shared" si="57"/>
        <v>40552.25</v>
      </c>
      <c r="T943" s="8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8">
        <f t="shared" si="57"/>
        <v>40568.25</v>
      </c>
      <c r="T944" s="8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8">
        <f t="shared" si="57"/>
        <v>40710.208333333336</v>
      </c>
      <c r="T948" s="8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8">
        <f t="shared" si="57"/>
        <v>41908.208333333336</v>
      </c>
      <c r="T949" s="8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8">
        <f t="shared" si="57"/>
        <v>42112.208333333328</v>
      </c>
      <c r="T951" s="8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8">
        <f t="shared" si="57"/>
        <v>43571.208333333328</v>
      </c>
      <c r="T952" s="8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8">
        <f t="shared" si="57"/>
        <v>42730.25</v>
      </c>
      <c r="T953" s="8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8">
        <f t="shared" si="57"/>
        <v>41174.208333333336</v>
      </c>
      <c r="T956" s="8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8">
        <f t="shared" si="57"/>
        <v>41238.25</v>
      </c>
      <c r="T957" s="8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8">
        <f t="shared" si="57"/>
        <v>40955.25</v>
      </c>
      <c r="T959" s="8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8">
        <f t="shared" si="57"/>
        <v>42408.25</v>
      </c>
      <c r="T962" s="8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8">
        <f t="shared" ref="S963:S1001" si="61">(((L963/60)/60)/24)+DATE(1970,1,1)</f>
        <v>40591.25</v>
      </c>
      <c r="T963" s="8">
        <f t="shared" ref="T963:T1001" si="62">(((M963/60)/60)/24)+DATE(1970,1,1)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8">
        <f t="shared" si="61"/>
        <v>41592.25</v>
      </c>
      <c r="T964" s="8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8">
        <f t="shared" si="61"/>
        <v>42135.208333333328</v>
      </c>
      <c r="T966" s="8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8">
        <f t="shared" si="61"/>
        <v>40203.25</v>
      </c>
      <c r="T967" s="8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8">
        <f t="shared" si="61"/>
        <v>42901.208333333328</v>
      </c>
      <c r="T968" s="8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8">
        <f t="shared" si="61"/>
        <v>40544.25</v>
      </c>
      <c r="T970" s="8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8">
        <f t="shared" si="61"/>
        <v>43821.25</v>
      </c>
      <c r="T971" s="8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8">
        <f t="shared" si="61"/>
        <v>40672.208333333336</v>
      </c>
      <c r="T972" s="8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8">
        <f t="shared" si="61"/>
        <v>41792.208333333336</v>
      </c>
      <c r="T974" s="8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8">
        <f t="shared" si="61"/>
        <v>40522.25</v>
      </c>
      <c r="T975" s="8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8">
        <f t="shared" si="61"/>
        <v>42337.25</v>
      </c>
      <c r="T977" s="8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8">
        <f t="shared" si="61"/>
        <v>40571.25</v>
      </c>
      <c r="T978" s="8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8">
        <f t="shared" si="61"/>
        <v>43138.25</v>
      </c>
      <c r="T979" s="8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8">
        <f t="shared" si="61"/>
        <v>42686.25</v>
      </c>
      <c r="T980" s="8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8">
        <f t="shared" si="61"/>
        <v>42078.208333333328</v>
      </c>
      <c r="T981" s="8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8">
        <f t="shared" si="61"/>
        <v>43094.25</v>
      </c>
      <c r="T983" s="8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8">
        <f t="shared" si="61"/>
        <v>43716.208333333328</v>
      </c>
      <c r="T986" s="8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8">
        <f t="shared" si="61"/>
        <v>41614.25</v>
      </c>
      <c r="T987" s="8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8">
        <f t="shared" si="61"/>
        <v>40638.208333333336</v>
      </c>
      <c r="T988" s="8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8">
        <f t="shared" si="61"/>
        <v>42432.25</v>
      </c>
      <c r="T992" s="8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8">
        <f t="shared" si="61"/>
        <v>41907.208333333336</v>
      </c>
      <c r="T993" s="8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8">
        <f t="shared" si="61"/>
        <v>41276.25</v>
      </c>
      <c r="T998" s="8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8">
        <f t="shared" si="61"/>
        <v>41659.25</v>
      </c>
      <c r="T999" s="8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8">
        <f t="shared" si="61"/>
        <v>40220.25</v>
      </c>
      <c r="T1000" s="8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42557.208333333328</v>
      </c>
    </row>
  </sheetData>
  <conditionalFormatting sqref="F1:F1048576">
    <cfRule type="colorScale" priority="1">
      <colorScale>
        <cfvo type="min"/>
        <cfvo type="num" val="100"/>
        <cfvo type="num" val="200"/>
        <color rgb="FFF94545"/>
        <color rgb="FF68A343"/>
        <color rgb="FF0474FC"/>
      </colorScale>
    </cfRule>
  </conditionalFormatting>
  <conditionalFormatting sqref="G1:G1048576">
    <cfRule type="containsText" dxfId="3" priority="3" operator="containsText" text="canceled">
      <formula>NOT(ISERROR(SEARCH("canceled",G1)))</formula>
    </cfRule>
    <cfRule type="containsText" dxfId="2" priority="4" operator="containsText" text="live">
      <formula>NOT(ISERROR(SEARCH("live",G1)))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5926-3953-45D8-91ED-EBC535B2EE00}">
  <dimension ref="A1:F14"/>
  <sheetViews>
    <sheetView workbookViewId="0">
      <selection activeCell="A16" sqref="A16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2066</v>
      </c>
    </row>
    <row r="3" spans="1:6" x14ac:dyDescent="0.25">
      <c r="A3" s="6" t="s">
        <v>2068</v>
      </c>
      <c r="B3" s="6" t="s">
        <v>2067</v>
      </c>
    </row>
    <row r="4" spans="1:6" x14ac:dyDescent="0.2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25">
      <c r="A5" s="7" t="s">
        <v>2033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2036</v>
      </c>
      <c r="E8">
        <v>4</v>
      </c>
      <c r="F8">
        <v>4</v>
      </c>
    </row>
    <row r="9" spans="1:6" x14ac:dyDescent="0.25">
      <c r="A9" s="7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34EB-32D3-400A-B6FB-11E3A2B1F7C1}">
  <dimension ref="A1:F29"/>
  <sheetViews>
    <sheetView workbookViewId="0">
      <selection activeCell="T4" sqref="T4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2066</v>
      </c>
    </row>
    <row r="3" spans="1:6" x14ac:dyDescent="0.25">
      <c r="A3" s="6" t="s">
        <v>2068</v>
      </c>
      <c r="B3" s="6" t="s">
        <v>2067</v>
      </c>
    </row>
    <row r="4" spans="1:6" x14ac:dyDescent="0.2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25">
      <c r="A5" s="7" t="s">
        <v>2042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2043</v>
      </c>
      <c r="E6">
        <v>4</v>
      </c>
      <c r="F6">
        <v>4</v>
      </c>
    </row>
    <row r="7" spans="1:6" x14ac:dyDescent="0.25">
      <c r="A7" s="7" t="s">
        <v>2044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7" t="s">
        <v>2045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7" t="s">
        <v>2046</v>
      </c>
      <c r="C9">
        <v>8</v>
      </c>
      <c r="E9">
        <v>10</v>
      </c>
      <c r="F9">
        <v>18</v>
      </c>
    </row>
    <row r="10" spans="1:6" x14ac:dyDescent="0.25">
      <c r="A10" s="7" t="s">
        <v>2047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7" t="s">
        <v>2048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7" t="s">
        <v>2049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7" t="s">
        <v>2050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7" t="s">
        <v>2051</v>
      </c>
      <c r="C14">
        <v>3</v>
      </c>
      <c r="E14">
        <v>4</v>
      </c>
      <c r="F14">
        <v>7</v>
      </c>
    </row>
    <row r="15" spans="1:6" x14ac:dyDescent="0.25">
      <c r="A15" s="7" t="s">
        <v>2052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7" t="s">
        <v>2053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7" t="s">
        <v>2054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7" t="s">
        <v>2055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7" t="s">
        <v>2056</v>
      </c>
      <c r="C19">
        <v>4</v>
      </c>
      <c r="E19">
        <v>4</v>
      </c>
      <c r="F19">
        <v>8</v>
      </c>
    </row>
    <row r="20" spans="1:6" x14ac:dyDescent="0.25">
      <c r="A20" s="7" t="s">
        <v>2057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7" t="s">
        <v>2058</v>
      </c>
      <c r="C21">
        <v>9</v>
      </c>
      <c r="E21">
        <v>5</v>
      </c>
      <c r="F21">
        <v>14</v>
      </c>
    </row>
    <row r="22" spans="1:6" x14ac:dyDescent="0.25">
      <c r="A22" s="7" t="s">
        <v>2059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7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7" t="s">
        <v>2061</v>
      </c>
      <c r="C24">
        <v>7</v>
      </c>
      <c r="E24">
        <v>14</v>
      </c>
      <c r="F24">
        <v>21</v>
      </c>
    </row>
    <row r="25" spans="1:6" x14ac:dyDescent="0.25">
      <c r="A25" s="7" t="s">
        <v>2062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7" t="s">
        <v>2063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2064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2065</v>
      </c>
      <c r="E28">
        <v>3</v>
      </c>
      <c r="F28">
        <v>3</v>
      </c>
    </row>
    <row r="29" spans="1:6" x14ac:dyDescent="0.25">
      <c r="A29" s="7" t="s">
        <v>2032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E4DE-6442-4439-98AC-F938D7F73A9B}">
  <dimension ref="A1:E18"/>
  <sheetViews>
    <sheetView workbookViewId="0">
      <selection activeCell="L31" sqref="L3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2070</v>
      </c>
      <c r="B1" t="s">
        <v>2066</v>
      </c>
    </row>
    <row r="2" spans="1:5" x14ac:dyDescent="0.25">
      <c r="A2" s="6" t="s">
        <v>2085</v>
      </c>
      <c r="B2" t="s">
        <v>2066</v>
      </c>
    </row>
    <row r="4" spans="1:5" x14ac:dyDescent="0.25">
      <c r="A4" s="6" t="s">
        <v>2086</v>
      </c>
      <c r="B4" s="6" t="s">
        <v>2067</v>
      </c>
    </row>
    <row r="5" spans="1:5" x14ac:dyDescent="0.25">
      <c r="A5" s="6" t="s">
        <v>2031</v>
      </c>
      <c r="B5" t="s">
        <v>74</v>
      </c>
      <c r="C5" t="s">
        <v>14</v>
      </c>
      <c r="D5" t="s">
        <v>20</v>
      </c>
      <c r="E5" t="s">
        <v>2032</v>
      </c>
    </row>
    <row r="6" spans="1:5" x14ac:dyDescent="0.25">
      <c r="A6" s="7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7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7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7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7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7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7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7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7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7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7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7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7" t="s">
        <v>2032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2D01-80D8-44F0-B11D-49C280A8ADDD}">
  <dimension ref="A1:H13"/>
  <sheetViews>
    <sheetView topLeftCell="A6" workbookViewId="0">
      <selection activeCell="L17" sqref="L17"/>
    </sheetView>
  </sheetViews>
  <sheetFormatPr defaultRowHeight="15.75" x14ac:dyDescent="0.25"/>
  <cols>
    <col min="1" max="1" width="36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8" ht="19.5" x14ac:dyDescent="0.25">
      <c r="A2" s="11" t="s">
        <v>2095</v>
      </c>
      <c r="B2">
        <f>COUNTIFS(Crowdfunding!G:G,"=successful",Crowdfunding!D:D,"&lt;1000")</f>
        <v>30</v>
      </c>
      <c r="C2">
        <f>COUNTIFS(Crowdfunding!G:G,"=Failed",Crowdfunding!D:D,"&lt;1000")</f>
        <v>20</v>
      </c>
      <c r="D2">
        <f>COUNTIFS(Crowdfunding!G:G,"=canceled",Crowdfunding!D:D,"&lt;1000")</f>
        <v>1</v>
      </c>
      <c r="E2">
        <f>SUM(B2:D2)</f>
        <v>51</v>
      </c>
      <c r="F2" s="12">
        <f>(B2/$E2)</f>
        <v>0.58823529411764708</v>
      </c>
      <c r="G2" s="12">
        <f t="shared" ref="G2:H13" si="0">(C2/$E2)</f>
        <v>0.39215686274509803</v>
      </c>
      <c r="H2" s="12">
        <f t="shared" si="0"/>
        <v>1.9607843137254902E-2</v>
      </c>
    </row>
    <row r="3" spans="1:8" ht="19.5" x14ac:dyDescent="0.25">
      <c r="A3" s="11" t="s">
        <v>2096</v>
      </c>
      <c r="B3">
        <f>COUNTIFS(Crowdfunding!$G:$G,"=successful",Crowdfunding!$D:$D,"&gt;=1000", Crowdfunding!$D:$D,"&lt;4999")</f>
        <v>191</v>
      </c>
      <c r="C3">
        <f>COUNTIFS(Crowdfunding!$G:$G,"=Failed",Crowdfunding!$D:$D,"&gt;=1000", Crowdfunding!$D:$D,"&lt;4999")</f>
        <v>38</v>
      </c>
      <c r="D3">
        <f>COUNTIFS(Crowdfunding!$G:$G,"=canceled",Crowdfunding!$D:$D,"&gt;=1000", Crowdfunding!$D:$D,"&lt;4999")</f>
        <v>2</v>
      </c>
      <c r="E3">
        <f t="shared" ref="E3:E13" si="1">SUM(B3:D3)</f>
        <v>231</v>
      </c>
      <c r="F3" s="12">
        <f t="shared" ref="F3:F13" si="2">(B3/$E3)</f>
        <v>0.82683982683982682</v>
      </c>
      <c r="G3" s="12">
        <f t="shared" si="0"/>
        <v>0.16450216450216451</v>
      </c>
      <c r="H3" s="12">
        <f t="shared" si="0"/>
        <v>8.658008658008658E-3</v>
      </c>
    </row>
    <row r="4" spans="1:8" ht="19.5" x14ac:dyDescent="0.25">
      <c r="A4" s="11" t="s">
        <v>2097</v>
      </c>
      <c r="B4">
        <f>COUNTIFS(Crowdfunding!$G:$G,"=successful",Crowdfunding!$D:$D,"&gt;=5000", Crowdfunding!$D:$D,"&lt;9999")</f>
        <v>164</v>
      </c>
      <c r="C4">
        <f>COUNTIFS(Crowdfunding!$G:$G,"=Failed",Crowdfunding!$D:$D,"&gt;=5000", Crowdfunding!$D:$D,"&lt;9999")</f>
        <v>126</v>
      </c>
      <c r="D4">
        <f>COUNTIFS(Crowdfunding!$G:$G,"=canceled",Crowdfunding!$D:$D,"&gt;=5000", Crowdfunding!$D:$D,"&lt;9999")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0"/>
        <v>7.9365079365079361E-2</v>
      </c>
    </row>
    <row r="5" spans="1:8" ht="19.5" x14ac:dyDescent="0.25">
      <c r="A5" s="11" t="s">
        <v>2098</v>
      </c>
      <c r="B5">
        <f>COUNTIFS(Crowdfunding!$G:$G,"=successful",Crowdfunding!$D:$D,"&gt;=10000", Crowdfunding!$D:$D,"&lt;14999")</f>
        <v>4</v>
      </c>
      <c r="C5">
        <f>COUNTIFS(Crowdfunding!$G:$G,"=Failed",Crowdfunding!$D:$D,"&gt;=10000", Crowdfunding!$D:$D,"&lt;14999")</f>
        <v>5</v>
      </c>
      <c r="D5">
        <f>COUNTIFS(Crowdfunding!$G:$G,"=canceled",Crowdfunding!$D:$D,"&gt;=10000", Crowdfunding!$D:$D,"&lt;14999")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0"/>
        <v>0</v>
      </c>
    </row>
    <row r="6" spans="1:8" ht="19.5" x14ac:dyDescent="0.25">
      <c r="A6" s="11" t="s">
        <v>2099</v>
      </c>
      <c r="B6">
        <f>COUNTIFS(Crowdfunding!$G:$G,"=successful",Crowdfunding!$D:$D,"&gt;=15000", Crowdfunding!$D:$D,"&lt;19999")</f>
        <v>10</v>
      </c>
      <c r="C6">
        <f>COUNTIFS(Crowdfunding!$G:$G,"=Failed",Crowdfunding!$D:$D,"&gt;=15000", Crowdfunding!$D:$D,"&lt;19999")</f>
        <v>0</v>
      </c>
      <c r="D6">
        <f>COUNTIFS(Crowdfunding!$G:$G,"=canceled",Crowdfunding!$D:$D,"&gt;=15000", Crowdfunding!$D:$D,"&lt;19999")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0"/>
        <v>0</v>
      </c>
    </row>
    <row r="7" spans="1:8" ht="19.5" x14ac:dyDescent="0.25">
      <c r="A7" s="11" t="s">
        <v>2100</v>
      </c>
      <c r="B7">
        <f>COUNTIFS(Crowdfunding!$G:$G,"=successful",Crowdfunding!$D:$D,"&gt;=20000", Crowdfunding!$D:$D,"&lt;24999")</f>
        <v>7</v>
      </c>
      <c r="C7">
        <f>COUNTIFS(Crowdfunding!$G:$G,"=Failed",Crowdfunding!$D:$D,"&gt;=20000", Crowdfunding!$D:$D,"&lt;24999")</f>
        <v>0</v>
      </c>
      <c r="D7">
        <f>COUNTIFS(Crowdfunding!$G:$G,"=canceled",Crowdfunding!$D:$D,"&gt;=20000", Crowdfunding!$D:$D,"&lt;24999")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0"/>
        <v>0</v>
      </c>
    </row>
    <row r="8" spans="1:8" ht="19.5" x14ac:dyDescent="0.25">
      <c r="A8" s="11" t="s">
        <v>2101</v>
      </c>
      <c r="B8">
        <f>COUNTIFS(Crowdfunding!$G:$G,"=successful",Crowdfunding!$D:$D,"&gt;=25000", Crowdfunding!$D:$D,"&lt;29999")</f>
        <v>11</v>
      </c>
      <c r="C8">
        <f>COUNTIFS(Crowdfunding!$G:$G,"=Failed",Crowdfunding!$D:$D,"&gt;=25000", Crowdfunding!$D:$D,"&lt;29999")</f>
        <v>3</v>
      </c>
      <c r="D8">
        <f>COUNTIFS(Crowdfunding!$G:$G,"=canceled",Crowdfunding!$D:$D,"&gt;=25000", Crowdfunding!$D:$D,"&lt;29999")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0"/>
        <v>0</v>
      </c>
    </row>
    <row r="9" spans="1:8" ht="19.5" x14ac:dyDescent="0.25">
      <c r="A9" s="11" t="s">
        <v>2102</v>
      </c>
      <c r="B9">
        <f>COUNTIFS(Crowdfunding!$G:$G,"=successful",Crowdfunding!$D:$D,"&gt;=30000", Crowdfunding!$D:$D,"&lt;34999")</f>
        <v>7</v>
      </c>
      <c r="C9">
        <f>COUNTIFS(Crowdfunding!$G:$G,"=Failed",Crowdfunding!$D:$D,"&gt;=39000", Crowdfunding!$D:$D,"&lt;34999")</f>
        <v>0</v>
      </c>
      <c r="D9">
        <f>COUNTIFS(Crowdfunding!$G:$G,"=canceled",Crowdfunding!$D:$D,"&gt;=30000", Crowdfunding!$D:$D,"&lt;34999")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0"/>
        <v>0</v>
      </c>
    </row>
    <row r="10" spans="1:8" ht="19.5" x14ac:dyDescent="0.25">
      <c r="A10" s="11" t="s">
        <v>2103</v>
      </c>
      <c r="B10">
        <f>COUNTIFS(Crowdfunding!$G:$G,"=successful",Crowdfunding!$D:$D,"&gt;=35000", Crowdfunding!$D:$D,"&lt;39999")</f>
        <v>8</v>
      </c>
      <c r="C10">
        <f>COUNTIFS(Crowdfunding!$G:$G,"=Failed",Crowdfunding!$D:$D,"&gt;=35000", Crowdfunding!$D:$D,"&lt;39999")</f>
        <v>3</v>
      </c>
      <c r="D10">
        <f>COUNTIFS(Crowdfunding!$G:$G,"=canceled",Crowdfunding!$D:$D,"&gt;=35000", Crowdfunding!$D:$D,"&lt;39999")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0"/>
        <v>8.3333333333333329E-2</v>
      </c>
    </row>
    <row r="11" spans="1:8" ht="19.5" x14ac:dyDescent="0.25">
      <c r="A11" s="11" t="s">
        <v>2104</v>
      </c>
      <c r="B11">
        <f>COUNTIFS(Crowdfunding!$G:$G,"=successful",Crowdfunding!$D:$D,"&gt;=40000", Crowdfunding!$D:$D,"&lt;44999")</f>
        <v>11</v>
      </c>
      <c r="C11">
        <f>COUNTIFS(Crowdfunding!$G:$G,"=Failed",Crowdfunding!$D:$D,"&gt;=40000", Crowdfunding!$D:$D,"&lt;44999")</f>
        <v>3</v>
      </c>
      <c r="D11">
        <f>COUNTIFS(Crowdfunding!$G:$G,"=canceled",Crowdfunding!$D:$D,"&gt;=40000", Crowdfunding!$D:$D,"&lt;44999")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0"/>
        <v>0</v>
      </c>
    </row>
    <row r="12" spans="1:8" ht="19.5" x14ac:dyDescent="0.25">
      <c r="A12" s="11" t="s">
        <v>2105</v>
      </c>
      <c r="B12">
        <f>COUNTIFS(Crowdfunding!$G:$G,"=successful",Crowdfunding!$D:$D,"&gt;=45000", Crowdfunding!$D:$D,"&lt;49999")</f>
        <v>8</v>
      </c>
      <c r="C12">
        <f>COUNTIFS(Crowdfunding!$G:$G,"=Failed",Crowdfunding!$D:$D,"&gt;=45000", Crowdfunding!$D:$D,"&lt;49999")</f>
        <v>3</v>
      </c>
      <c r="D12">
        <f>COUNTIFS(Crowdfunding!$G:$G,"=canceled",Crowdfunding!$D:$D,"&gt;=45000", Crowdfunding!$D:$D,"&lt;49999")</f>
        <v>0</v>
      </c>
      <c r="E12">
        <f t="shared" si="1"/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0"/>
        <v>0</v>
      </c>
    </row>
    <row r="13" spans="1:8" ht="19.5" x14ac:dyDescent="0.25">
      <c r="A13" s="11" t="s">
        <v>2106</v>
      </c>
      <c r="B13">
        <f>COUNTIFS(Crowdfunding!G:G,"=successful",Crowdfunding!D:D,"&gt;50000")</f>
        <v>114</v>
      </c>
      <c r="C13">
        <f>COUNTIFS(Crowdfunding!G:G,"=Failed",Crowdfunding!D:D,"&gt;50000")</f>
        <v>163</v>
      </c>
      <c r="D13">
        <f>COUNTIFS(Crowdfunding!G:G,"=canceled",Crowdfunding!D:D,"&gt;50000")</f>
        <v>28</v>
      </c>
      <c r="E13">
        <f t="shared" si="1"/>
        <v>305</v>
      </c>
      <c r="F13" s="12">
        <f t="shared" si="2"/>
        <v>0.3737704918032787</v>
      </c>
      <c r="G13" s="12">
        <f t="shared" si="0"/>
        <v>0.53442622950819674</v>
      </c>
      <c r="H13" s="12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C5B9-7852-48EB-AC8D-61E5188CE421}">
  <dimension ref="A3:D18"/>
  <sheetViews>
    <sheetView tabSelected="1" workbookViewId="0">
      <selection activeCell="F10" sqref="F10"/>
    </sheetView>
  </sheetViews>
  <sheetFormatPr defaultRowHeight="15.75" x14ac:dyDescent="0.25"/>
  <cols>
    <col min="1" max="1" width="22.25" bestFit="1" customWidth="1"/>
    <col min="2" max="2" width="15.25" bestFit="1" customWidth="1"/>
    <col min="3" max="4" width="11.875" bestFit="1" customWidth="1"/>
    <col min="5" max="5" width="19.25" bestFit="1" customWidth="1"/>
    <col min="6" max="6" width="22.625" bestFit="1" customWidth="1"/>
    <col min="7" max="7" width="20.125" bestFit="1" customWidth="1"/>
    <col min="8" max="47" width="2.875" bestFit="1" customWidth="1"/>
    <col min="48" max="236" width="3.875" bestFit="1" customWidth="1"/>
    <col min="237" max="390" width="4.875" bestFit="1" customWidth="1"/>
    <col min="391" max="391" width="11" bestFit="1" customWidth="1"/>
    <col min="392" max="590" width="4.875" bestFit="1" customWidth="1"/>
    <col min="591" max="591" width="6.875" bestFit="1" customWidth="1"/>
    <col min="592" max="592" width="11" bestFit="1" customWidth="1"/>
  </cols>
  <sheetData>
    <row r="3" spans="1:4" x14ac:dyDescent="0.25">
      <c r="B3" s="6" t="s">
        <v>2067</v>
      </c>
    </row>
    <row r="4" spans="1:4" x14ac:dyDescent="0.25">
      <c r="A4" s="6" t="s">
        <v>2112</v>
      </c>
      <c r="B4" t="s">
        <v>14</v>
      </c>
      <c r="C4" t="s">
        <v>20</v>
      </c>
      <c r="D4" t="s">
        <v>2032</v>
      </c>
    </row>
    <row r="5" spans="1:4" x14ac:dyDescent="0.25">
      <c r="A5" s="7" t="s">
        <v>2108</v>
      </c>
      <c r="B5" s="9">
        <v>585.61538461538464</v>
      </c>
      <c r="C5" s="9">
        <v>851.14690265486729</v>
      </c>
      <c r="D5" s="9">
        <v>747.1065662002153</v>
      </c>
    </row>
    <row r="6" spans="1:4" x14ac:dyDescent="0.25">
      <c r="A6" s="7" t="s">
        <v>2109</v>
      </c>
      <c r="B6" s="9">
        <v>0</v>
      </c>
      <c r="C6" s="9">
        <v>16</v>
      </c>
      <c r="D6" s="9">
        <v>0</v>
      </c>
    </row>
    <row r="7" spans="1:4" x14ac:dyDescent="0.25">
      <c r="A7" s="7" t="s">
        <v>2107</v>
      </c>
      <c r="B7" s="9">
        <v>6080</v>
      </c>
      <c r="C7" s="9">
        <v>7295</v>
      </c>
      <c r="D7" s="9">
        <v>7295</v>
      </c>
    </row>
    <row r="8" spans="1:4" x14ac:dyDescent="0.25">
      <c r="A8" s="7" t="s">
        <v>2110</v>
      </c>
      <c r="B8" s="9">
        <v>924113.45496927318</v>
      </c>
      <c r="C8" s="9">
        <v>1606216.5936295739</v>
      </c>
      <c r="D8" s="9">
        <v>1354491.4078124419</v>
      </c>
    </row>
    <row r="9" spans="1:4" x14ac:dyDescent="0.25">
      <c r="A9" s="7" t="s">
        <v>2111</v>
      </c>
      <c r="B9" s="9">
        <v>961.30819978260524</v>
      </c>
      <c r="C9" s="9">
        <v>1267.366006183523</v>
      </c>
      <c r="D9" s="9">
        <v>1163.8261931287</v>
      </c>
    </row>
    <row r="10" spans="1:4" x14ac:dyDescent="0.25">
      <c r="A10" s="7" t="s">
        <v>2069</v>
      </c>
      <c r="B10" s="9">
        <v>213164</v>
      </c>
      <c r="C10" s="9">
        <v>480898</v>
      </c>
      <c r="D10" s="9">
        <v>694062</v>
      </c>
    </row>
    <row r="12" spans="1:4" x14ac:dyDescent="0.25">
      <c r="A12" s="13" t="s">
        <v>2113</v>
      </c>
      <c r="B12" s="13"/>
      <c r="C12" s="13"/>
      <c r="D12" s="13"/>
    </row>
    <row r="13" spans="1:4" x14ac:dyDescent="0.25">
      <c r="A13" s="13"/>
      <c r="B13" s="13"/>
      <c r="C13" s="13"/>
      <c r="D13" s="13"/>
    </row>
    <row r="14" spans="1:4" x14ac:dyDescent="0.25">
      <c r="A14" s="13"/>
      <c r="B14" s="13"/>
      <c r="C14" s="13"/>
      <c r="D14" s="13"/>
    </row>
    <row r="15" spans="1:4" x14ac:dyDescent="0.25">
      <c r="A15" s="13"/>
      <c r="B15" s="13"/>
      <c r="C15" s="13"/>
      <c r="D15" s="13"/>
    </row>
    <row r="16" spans="1:4" x14ac:dyDescent="0.25">
      <c r="A16" s="13"/>
      <c r="B16" s="13"/>
      <c r="C16" s="13"/>
      <c r="D16" s="13"/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</sheetData>
  <mergeCells count="1">
    <mergeCell ref="A12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Sheet3</vt:lpstr>
      <vt:lpstr>Sheet6</vt:lpstr>
      <vt:lpstr>Sheet7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frida janeth delgado bernal</cp:lastModifiedBy>
  <dcterms:created xsi:type="dcterms:W3CDTF">2021-09-29T18:52:28Z</dcterms:created>
  <dcterms:modified xsi:type="dcterms:W3CDTF">2023-06-27T22:14:43Z</dcterms:modified>
</cp:coreProperties>
</file>