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o313a\Downloads\"/>
    </mc:Choice>
  </mc:AlternateContent>
  <xr:revisionPtr revIDLastSave="0" documentId="8_{57FAC422-2322-405B-B1D7-A85468A4EC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r 1" sheetId="6" r:id="rId1"/>
    <sheet name="Ejer 2" sheetId="1" r:id="rId2"/>
    <sheet name="Ejem2.1" sheetId="3" r:id="rId3"/>
    <sheet name="Ejem2.2" sheetId="5" r:id="rId4"/>
    <sheet name="Ejem2.3" sheetId="4" r:id="rId5"/>
    <sheet name="Ejer 3" sheetId="7" r:id="rId6"/>
    <sheet name="Ejem3  Resumen del escenario" sheetId="9" r:id="rId7"/>
    <sheet name="Resumen del escenario" sheetId="11" r:id="rId8"/>
    <sheet name="Ejer 4" sheetId="10" r:id="rId9"/>
    <sheet name="Hoja2" sheetId="2" state="hidden" r:id="rId10"/>
  </sheets>
  <definedNames>
    <definedName name="Col">Colegios[Colegios]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0" l="1"/>
  <c r="I9" i="10"/>
  <c r="H9" i="10"/>
  <c r="J8" i="10"/>
  <c r="I8" i="10"/>
  <c r="H8" i="10"/>
  <c r="J7" i="10"/>
  <c r="I7" i="10"/>
  <c r="H7" i="10"/>
  <c r="H19" i="6"/>
  <c r="F57" i="1"/>
  <c r="F56" i="1"/>
  <c r="F55" i="1"/>
  <c r="F54" i="1"/>
  <c r="F53" i="1"/>
  <c r="F52" i="1"/>
  <c r="F51" i="1"/>
  <c r="F50" i="1"/>
  <c r="F49" i="1"/>
  <c r="F48" i="1"/>
  <c r="F47" i="1"/>
  <c r="F46" i="1"/>
  <c r="F44" i="1"/>
  <c r="F43" i="1"/>
  <c r="F42" i="1"/>
  <c r="F41" i="1"/>
  <c r="F38" i="1"/>
  <c r="F35" i="1"/>
  <c r="F34" i="1"/>
  <c r="F32" i="1"/>
  <c r="F31" i="1"/>
  <c r="F29" i="1"/>
  <c r="F28" i="1"/>
  <c r="F26" i="1"/>
  <c r="F25" i="1"/>
  <c r="F24" i="1"/>
  <c r="F23" i="1"/>
  <c r="F22" i="1"/>
  <c r="F20" i="1"/>
  <c r="F19" i="1"/>
  <c r="F18" i="1"/>
  <c r="F17" i="1"/>
  <c r="F15" i="1"/>
  <c r="F14" i="1"/>
  <c r="F13" i="1"/>
  <c r="F12" i="1"/>
  <c r="F11" i="1"/>
  <c r="F10" i="1"/>
  <c r="F9" i="1"/>
  <c r="F8" i="1"/>
  <c r="F6" i="1"/>
  <c r="F5" i="1"/>
  <c r="F4" i="1"/>
  <c r="F2" i="1"/>
  <c r="F7" i="1"/>
</calcChain>
</file>

<file path=xl/sharedStrings.xml><?xml version="1.0" encoding="utf-8"?>
<sst xmlns="http://schemas.openxmlformats.org/spreadsheetml/2006/main" count="191" uniqueCount="101">
  <si>
    <t>ESTUDIOS</t>
  </si>
  <si>
    <t>EXPERIENCIA</t>
  </si>
  <si>
    <t>EDAD</t>
  </si>
  <si>
    <t>ANTIGÜEDAD</t>
  </si>
  <si>
    <t>CARGO</t>
  </si>
  <si>
    <t>Colegios</t>
  </si>
  <si>
    <t>Colegio 1</t>
  </si>
  <si>
    <t>Colegio 2</t>
  </si>
  <si>
    <t>Colegio 3</t>
  </si>
  <si>
    <t>Colegio 4</t>
  </si>
  <si>
    <t>Colegio 5</t>
  </si>
  <si>
    <t>Colegio 6</t>
  </si>
  <si>
    <t>Colegio 8</t>
  </si>
  <si>
    <t>Colegio 9</t>
  </si>
  <si>
    <t>Colegio 10</t>
  </si>
  <si>
    <t>Colegio 11</t>
  </si>
  <si>
    <t>Colegio 12</t>
  </si>
  <si>
    <t>Colegio 13</t>
  </si>
  <si>
    <t>Colegio 14</t>
  </si>
  <si>
    <t>Colegio 15</t>
  </si>
  <si>
    <t>Colegio 16</t>
  </si>
  <si>
    <t>Colegio 17</t>
  </si>
  <si>
    <t>Colegio 18</t>
  </si>
  <si>
    <t>Colegio 19</t>
  </si>
  <si>
    <t>Colegio 20</t>
  </si>
  <si>
    <t>SUELDO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</si>
  <si>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</si>
  <si>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</si>
  <si>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</si>
  <si>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</si>
  <si>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</si>
  <si>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</si>
  <si>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</si>
  <si>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</si>
  <si>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</si>
  <si>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</si>
  <si>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</si>
  <si>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</si>
  <si>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</si>
  <si>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</si>
  <si>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</si>
  <si>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</si>
  <si>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</si>
  <si>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</si>
  <si>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</si>
  <si>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</si>
  <si>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</si>
  <si>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</si>
  <si>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</si>
  <si>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Día</t>
  </si>
  <si>
    <t>Casos nuevos</t>
  </si>
  <si>
    <t>Nuevas muertes</t>
  </si>
  <si>
    <t>Opción 1:</t>
  </si>
  <si>
    <t>Opción 2:</t>
  </si>
  <si>
    <t>Interpretación:</t>
  </si>
  <si>
    <t>COEF.DE.CORREL</t>
  </si>
  <si>
    <t>Análisis de datos</t>
  </si>
  <si>
    <t>Resumen 2:</t>
  </si>
  <si>
    <t>Resumen 3:</t>
  </si>
  <si>
    <t>VANE=</t>
  </si>
  <si>
    <t>B/CE=</t>
  </si>
  <si>
    <t>TIRE=</t>
  </si>
  <si>
    <t>Administrador de escenarios:</t>
  </si>
  <si>
    <t>Actual:</t>
  </si>
  <si>
    <t>Unidades a vender</t>
  </si>
  <si>
    <t>Precio</t>
  </si>
  <si>
    <t>Costo unitario</t>
  </si>
  <si>
    <t>Optimista:</t>
  </si>
  <si>
    <t>Pesimista:</t>
  </si>
  <si>
    <t>Optimista</t>
  </si>
  <si>
    <t>Escenario Optimista</t>
  </si>
  <si>
    <t>Pesimista</t>
  </si>
  <si>
    <t>Escenario Pesimista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</si>
  <si>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</si>
  <si>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</si>
  <si>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</si>
  <si>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</si>
  <si>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</si>
  <si>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</si>
  <si>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</si>
  <si>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Unidades</t>
  </si>
  <si>
    <t>VAN</t>
  </si>
  <si>
    <t>B/C</t>
  </si>
  <si>
    <t>TIR</t>
  </si>
  <si>
    <t>Situación Actual</t>
  </si>
  <si>
    <t xml:space="preserve">Escenarios Posibles </t>
  </si>
  <si>
    <t>Producto</t>
  </si>
  <si>
    <t>Precio unitario</t>
  </si>
  <si>
    <t>Unidades Vendidas</t>
  </si>
  <si>
    <t>Ventas</t>
  </si>
  <si>
    <t>Real</t>
  </si>
  <si>
    <t>A</t>
  </si>
  <si>
    <t>B</t>
  </si>
  <si>
    <t>C</t>
  </si>
  <si>
    <t>Actual</t>
  </si>
  <si>
    <t>Escenario Actual</t>
  </si>
  <si>
    <t>Escenario pesimista</t>
  </si>
  <si>
    <t>VENTAS A</t>
  </si>
  <si>
    <t>VENTAS C</t>
  </si>
  <si>
    <t>VENTAS B</t>
  </si>
  <si>
    <t>Hay una relación directa y muy fuerte entre los nuevos casos y las nuevas
muertes. 
Si crece el número de casos,también aumenta el número de muertes.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</si>
</sst>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&quot;S/&quot;\ #,##0.00"/>
    <numFmt numFmtId="165" formatCode="_-* #,##0_-;\-* #,##0_-;_-* &quot;-&quot;??_-;_-@_-"/>
    <numFmt numFmtId="166" formatCode="0.0000000000000"/>
    <numFmt numFmtId="167" formatCode="0.000%"/>
    <numFmt numFmtId="168" formatCode="0.000000%"/>
    <numFmt numFmtId="169" formatCode="0.0000000%"/>
    <numFmt numFmtId="170" formatCode="0.0000000000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indexed="2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</cellStyleXfs>
  <cellXfs count="7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3" fillId="0" borderId="0" xfId="1" applyNumberFormat="1" applyFont="1" applyFill="1" applyBorder="1"/>
    <xf numFmtId="9" fontId="6" fillId="0" borderId="0" xfId="2" applyFont="1" applyFill="1" applyBorder="1"/>
    <xf numFmtId="9" fontId="7" fillId="0" borderId="0" xfId="2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Continuous"/>
    </xf>
    <xf numFmtId="10" fontId="0" fillId="2" borderId="0" xfId="2" applyNumberFormat="1" applyFont="1" applyFill="1" applyBorder="1" applyAlignment="1"/>
    <xf numFmtId="0" fontId="11" fillId="2" borderId="4" xfId="0" applyFont="1" applyFill="1" applyBorder="1" applyAlignment="1">
      <alignment horizontal="center"/>
    </xf>
    <xf numFmtId="166" fontId="0" fillId="2" borderId="0" xfId="0" applyNumberFormat="1" applyFill="1"/>
    <xf numFmtId="168" fontId="0" fillId="0" borderId="0" xfId="2" applyNumberFormat="1" applyFont="1" applyFill="1" applyBorder="1" applyAlignment="1"/>
    <xf numFmtId="10" fontId="0" fillId="0" borderId="0" xfId="2" applyNumberFormat="1" applyFont="1"/>
    <xf numFmtId="167" fontId="0" fillId="3" borderId="0" xfId="2" applyNumberFormat="1" applyFont="1" applyFill="1" applyBorder="1" applyAlignment="1"/>
    <xf numFmtId="0" fontId="0" fillId="4" borderId="0" xfId="0" applyFill="1"/>
    <xf numFmtId="167" fontId="0" fillId="4" borderId="0" xfId="2" applyNumberFormat="1" applyFont="1" applyFill="1" applyBorder="1" applyAlignment="1"/>
    <xf numFmtId="0" fontId="0" fillId="4" borderId="3" xfId="0" applyFill="1" applyBorder="1"/>
    <xf numFmtId="167" fontId="0" fillId="4" borderId="3" xfId="2" applyNumberFormat="1" applyFont="1" applyFill="1" applyBorder="1" applyAlignment="1"/>
    <xf numFmtId="168" fontId="0" fillId="0" borderId="0" xfId="2" applyNumberFormat="1" applyFont="1"/>
    <xf numFmtId="0" fontId="12" fillId="0" borderId="0" xfId="0" applyFont="1"/>
    <xf numFmtId="3" fontId="0" fillId="0" borderId="0" xfId="0" applyNumberFormat="1"/>
    <xf numFmtId="10" fontId="0" fillId="0" borderId="3" xfId="0" applyNumberFormat="1" applyBorder="1"/>
    <xf numFmtId="0" fontId="0" fillId="0" borderId="7" xfId="0" applyBorder="1"/>
    <xf numFmtId="0" fontId="17" fillId="10" borderId="0" xfId="0" applyFont="1" applyFill="1" applyAlignment="1">
      <alignment horizontal="left"/>
    </xf>
    <xf numFmtId="0" fontId="18" fillId="10" borderId="7" xfId="0" applyFont="1" applyFill="1" applyBorder="1" applyAlignment="1">
      <alignment horizontal="left"/>
    </xf>
    <xf numFmtId="3" fontId="0" fillId="11" borderId="0" xfId="0" applyNumberFormat="1" applyFill="1"/>
    <xf numFmtId="0" fontId="0" fillId="11" borderId="0" xfId="0" applyFill="1"/>
    <xf numFmtId="0" fontId="20" fillId="0" borderId="0" xfId="0" applyFont="1" applyAlignment="1">
      <alignment vertical="top" wrapText="1"/>
    </xf>
    <xf numFmtId="9" fontId="15" fillId="7" borderId="0" xfId="5" applyNumberFormat="1"/>
    <xf numFmtId="9" fontId="14" fillId="6" borderId="0" xfId="4" applyNumberFormat="1"/>
    <xf numFmtId="9" fontId="13" fillId="5" borderId="0" xfId="3" applyNumberFormat="1"/>
    <xf numFmtId="0" fontId="17" fillId="10" borderId="3" xfId="0" applyFont="1" applyFill="1" applyBorder="1" applyAlignment="1">
      <alignment horizontal="center"/>
    </xf>
    <xf numFmtId="0" fontId="17" fillId="10" borderId="8" xfId="0" applyFont="1" applyFill="1" applyBorder="1" applyAlignment="1">
      <alignment horizontal="center"/>
    </xf>
    <xf numFmtId="0" fontId="17" fillId="10" borderId="0" xfId="0" applyFont="1" applyFill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3" fillId="12" borderId="1" xfId="0" applyFont="1" applyFill="1" applyBorder="1"/>
    <xf numFmtId="0" fontId="0" fillId="0" borderId="1" xfId="0" applyBorder="1"/>
    <xf numFmtId="0" fontId="0" fillId="0" borderId="0" xfId="0" applyAlignment="1">
      <alignment horizontal="center" wrapText="1"/>
    </xf>
    <xf numFmtId="164" fontId="4" fillId="12" borderId="1" xfId="0" applyNumberFormat="1" applyFont="1" applyFill="1" applyBorder="1"/>
    <xf numFmtId="0" fontId="4" fillId="1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Continuous"/>
    </xf>
    <xf numFmtId="170" fontId="0" fillId="9" borderId="0" xfId="2" applyNumberFormat="1" applyFont="1" applyFill="1"/>
    <xf numFmtId="169" fontId="0" fillId="9" borderId="0" xfId="2" applyNumberFormat="1" applyFont="1" applyFill="1"/>
    <xf numFmtId="169" fontId="0" fillId="9" borderId="3" xfId="2" applyNumberFormat="1" applyFont="1" applyFill="1" applyBorder="1"/>
    <xf numFmtId="0" fontId="0" fillId="4" borderId="1" xfId="0" applyFill="1" applyBorder="1"/>
    <xf numFmtId="10" fontId="0" fillId="4" borderId="1" xfId="0" applyNumberFormat="1" applyFill="1" applyBorder="1"/>
    <xf numFmtId="0" fontId="0" fillId="9" borderId="1" xfId="0" applyFill="1" applyBorder="1" applyAlignment="1">
      <alignment horizontal="center"/>
    </xf>
    <xf numFmtId="0" fontId="0" fillId="0" borderId="0" xfId="0" applyBorder="1"/>
    <xf numFmtId="3" fontId="0" fillId="0" borderId="1" xfId="0" applyNumberFormat="1" applyBorder="1"/>
    <xf numFmtId="0" fontId="2" fillId="13" borderId="0" xfId="0" applyFont="1" applyFill="1" applyAlignment="1">
      <alignment horizontal="center"/>
    </xf>
    <xf numFmtId="0" fontId="16" fillId="14" borderId="5" xfId="0" applyFont="1" applyFill="1" applyBorder="1" applyAlignment="1">
      <alignment horizontal="left"/>
    </xf>
    <xf numFmtId="0" fontId="19" fillId="14" borderId="5" xfId="0" applyFont="1" applyFill="1" applyBorder="1" applyAlignment="1">
      <alignment horizontal="right"/>
    </xf>
    <xf numFmtId="0" fontId="16" fillId="14" borderId="6" xfId="0" applyFont="1" applyFill="1" applyBorder="1" applyAlignment="1">
      <alignment horizontal="left"/>
    </xf>
    <xf numFmtId="0" fontId="19" fillId="14" borderId="6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</cellXfs>
  <cellStyles count="6">
    <cellStyle name="Bueno" xfId="3" builtinId="26"/>
    <cellStyle name="Incorrecto" xfId="4" builtinId="27"/>
    <cellStyle name="Millares" xfId="1" builtinId="3"/>
    <cellStyle name="Neutral" xfId="5" builtinId="2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'Ejer 1'!$B$2:$B$22</c:f>
              <c:numCache>
                <c:formatCode>General</c:formatCode>
                <c:ptCount val="21"/>
                <c:pt idx="0">
                  <c:v>2252</c:v>
                </c:pt>
                <c:pt idx="1">
                  <c:v>8634</c:v>
                </c:pt>
                <c:pt idx="2">
                  <c:v>8642</c:v>
                </c:pt>
                <c:pt idx="3">
                  <c:v>8462</c:v>
                </c:pt>
                <c:pt idx="4">
                  <c:v>7512</c:v>
                </c:pt>
                <c:pt idx="5">
                  <c:v>7246</c:v>
                </c:pt>
                <c:pt idx="6">
                  <c:v>2810</c:v>
                </c:pt>
                <c:pt idx="7">
                  <c:v>2343</c:v>
                </c:pt>
                <c:pt idx="8">
                  <c:v>7913</c:v>
                </c:pt>
                <c:pt idx="9">
                  <c:v>7793</c:v>
                </c:pt>
                <c:pt idx="10">
                  <c:v>7521</c:v>
                </c:pt>
                <c:pt idx="11">
                  <c:v>6797</c:v>
                </c:pt>
                <c:pt idx="12">
                  <c:v>6561</c:v>
                </c:pt>
                <c:pt idx="13">
                  <c:v>2734</c:v>
                </c:pt>
                <c:pt idx="14">
                  <c:v>1877</c:v>
                </c:pt>
                <c:pt idx="15">
                  <c:v>7407</c:v>
                </c:pt>
                <c:pt idx="16">
                  <c:v>6674</c:v>
                </c:pt>
                <c:pt idx="17">
                  <c:v>6470</c:v>
                </c:pt>
                <c:pt idx="18">
                  <c:v>6743</c:v>
                </c:pt>
                <c:pt idx="19">
                  <c:v>6103</c:v>
                </c:pt>
                <c:pt idx="20">
                  <c:v>2416</c:v>
                </c:pt>
              </c:numCache>
            </c:numRef>
          </c:xVal>
          <c:yVal>
            <c:numRef>
              <c:f>'Ejer 1'!$C$2:$C$22</c:f>
              <c:numCache>
                <c:formatCode>General</c:formatCode>
                <c:ptCount val="21"/>
                <c:pt idx="0">
                  <c:v>429</c:v>
                </c:pt>
                <c:pt idx="1">
                  <c:v>1273</c:v>
                </c:pt>
                <c:pt idx="2">
                  <c:v>1006</c:v>
                </c:pt>
                <c:pt idx="3">
                  <c:v>877</c:v>
                </c:pt>
                <c:pt idx="4">
                  <c:v>782</c:v>
                </c:pt>
                <c:pt idx="5">
                  <c:v>783</c:v>
                </c:pt>
                <c:pt idx="6">
                  <c:v>458</c:v>
                </c:pt>
                <c:pt idx="7">
                  <c:v>437</c:v>
                </c:pt>
                <c:pt idx="8">
                  <c:v>1035</c:v>
                </c:pt>
                <c:pt idx="9">
                  <c:v>857</c:v>
                </c:pt>
                <c:pt idx="10">
                  <c:v>822</c:v>
                </c:pt>
                <c:pt idx="11">
                  <c:v>712</c:v>
                </c:pt>
                <c:pt idx="12">
                  <c:v>779</c:v>
                </c:pt>
                <c:pt idx="13">
                  <c:v>247</c:v>
                </c:pt>
                <c:pt idx="14">
                  <c:v>319</c:v>
                </c:pt>
                <c:pt idx="15">
                  <c:v>866</c:v>
                </c:pt>
                <c:pt idx="16">
                  <c:v>699</c:v>
                </c:pt>
                <c:pt idx="17">
                  <c:v>654</c:v>
                </c:pt>
                <c:pt idx="18">
                  <c:v>709</c:v>
                </c:pt>
                <c:pt idx="19">
                  <c:v>639</c:v>
                </c:pt>
                <c:pt idx="20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A-41BB-B388-26859533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251296"/>
        <c:axId val="650251776"/>
      </c:scatterChart>
      <c:valAx>
        <c:axId val="65025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Nuevos casos de Covid-19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50251776"/>
        <c:crosses val="autoZero"/>
        <c:crossBetween val="midCat"/>
      </c:valAx>
      <c:valAx>
        <c:axId val="6502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Nuevas por Covi-19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5025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</xdr:row>
      <xdr:rowOff>42862</xdr:rowOff>
    </xdr:from>
    <xdr:to>
      <xdr:col>9</xdr:col>
      <xdr:colOff>657225</xdr:colOff>
      <xdr:row>15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383423-17A0-94EA-9EA3-C3BC4D222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egios" displayName="Colegios" ref="G5:G24" totalsRowShown="0">
  <autoFilter ref="G5:G24" xr:uid="{00000000-0009-0000-0100-000001000000}"/>
  <tableColumns count="1">
    <tableColumn id="1" xr3:uid="{00000000-0010-0000-0000-000001000000}" name="Coleg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4446-05B5-4030-B56F-572422F37F78}">
  <dimension ref="A1:Q26"/>
  <sheetViews>
    <sheetView tabSelected="1" workbookViewId="0">
      <selection activeCell="E27" sqref="E27"/>
    </sheetView>
  </sheetViews>
  <sheetFormatPr baseColWidth="10" defaultColWidth="10.7109375" defaultRowHeight="15" x14ac:dyDescent="0.25"/>
  <cols>
    <col min="2" max="3" width="18.5703125" customWidth="1"/>
    <col min="8" max="8" width="16.28515625" customWidth="1"/>
  </cols>
  <sheetData>
    <row r="1" spans="1:3" x14ac:dyDescent="0.25">
      <c r="A1" s="45" t="s">
        <v>49</v>
      </c>
      <c r="B1" s="45" t="s">
        <v>50</v>
      </c>
      <c r="C1" s="45" t="s">
        <v>51</v>
      </c>
    </row>
    <row r="2" spans="1:3" x14ac:dyDescent="0.25">
      <c r="A2" s="46">
        <v>44249</v>
      </c>
      <c r="B2" s="46">
        <v>2252</v>
      </c>
      <c r="C2" s="46">
        <v>429</v>
      </c>
    </row>
    <row r="3" spans="1:3" x14ac:dyDescent="0.25">
      <c r="A3" s="46">
        <v>44250</v>
      </c>
      <c r="B3" s="46">
        <v>8634</v>
      </c>
      <c r="C3" s="46">
        <v>1273</v>
      </c>
    </row>
    <row r="4" spans="1:3" x14ac:dyDescent="0.25">
      <c r="A4" s="46">
        <v>44251</v>
      </c>
      <c r="B4" s="46">
        <v>8642</v>
      </c>
      <c r="C4" s="46">
        <v>1006</v>
      </c>
    </row>
    <row r="5" spans="1:3" x14ac:dyDescent="0.25">
      <c r="A5" s="46">
        <v>44252</v>
      </c>
      <c r="B5" s="46">
        <v>8462</v>
      </c>
      <c r="C5" s="46">
        <v>877</v>
      </c>
    </row>
    <row r="6" spans="1:3" x14ac:dyDescent="0.25">
      <c r="A6" s="46">
        <v>44253</v>
      </c>
      <c r="B6" s="46">
        <v>7512</v>
      </c>
      <c r="C6" s="46">
        <v>782</v>
      </c>
    </row>
    <row r="7" spans="1:3" x14ac:dyDescent="0.25">
      <c r="A7" s="46">
        <v>44254</v>
      </c>
      <c r="B7" s="46">
        <v>7246</v>
      </c>
      <c r="C7" s="46">
        <v>783</v>
      </c>
    </row>
    <row r="8" spans="1:3" x14ac:dyDescent="0.25">
      <c r="A8" s="46">
        <v>44255</v>
      </c>
      <c r="B8" s="46">
        <v>2810</v>
      </c>
      <c r="C8" s="46">
        <v>458</v>
      </c>
    </row>
    <row r="9" spans="1:3" x14ac:dyDescent="0.25">
      <c r="A9" s="46">
        <v>44256</v>
      </c>
      <c r="B9" s="46">
        <v>2343</v>
      </c>
      <c r="C9" s="46">
        <v>437</v>
      </c>
    </row>
    <row r="10" spans="1:3" x14ac:dyDescent="0.25">
      <c r="A10" s="46">
        <v>44257</v>
      </c>
      <c r="B10" s="46">
        <v>7913</v>
      </c>
      <c r="C10" s="46">
        <v>1035</v>
      </c>
    </row>
    <row r="11" spans="1:3" x14ac:dyDescent="0.25">
      <c r="A11" s="46">
        <v>44258</v>
      </c>
      <c r="B11" s="46">
        <v>7793</v>
      </c>
      <c r="C11" s="46">
        <v>857</v>
      </c>
    </row>
    <row r="12" spans="1:3" x14ac:dyDescent="0.25">
      <c r="A12" s="46">
        <v>44259</v>
      </c>
      <c r="B12" s="46">
        <v>7521</v>
      </c>
      <c r="C12" s="46">
        <v>822</v>
      </c>
    </row>
    <row r="13" spans="1:3" x14ac:dyDescent="0.25">
      <c r="A13" s="46">
        <v>44260</v>
      </c>
      <c r="B13" s="46">
        <v>6797</v>
      </c>
      <c r="C13" s="46">
        <v>712</v>
      </c>
    </row>
    <row r="14" spans="1:3" x14ac:dyDescent="0.25">
      <c r="A14" s="46">
        <v>44261</v>
      </c>
      <c r="B14" s="46">
        <v>6561</v>
      </c>
      <c r="C14" s="46">
        <v>779</v>
      </c>
    </row>
    <row r="15" spans="1:3" x14ac:dyDescent="0.25">
      <c r="A15" s="46">
        <v>44262</v>
      </c>
      <c r="B15" s="46">
        <v>2734</v>
      </c>
      <c r="C15" s="46">
        <v>247</v>
      </c>
    </row>
    <row r="16" spans="1:3" x14ac:dyDescent="0.25">
      <c r="A16" s="46">
        <v>44263</v>
      </c>
      <c r="B16" s="46">
        <v>1877</v>
      </c>
      <c r="C16" s="46">
        <v>319</v>
      </c>
    </row>
    <row r="17" spans="1:17" x14ac:dyDescent="0.25">
      <c r="A17" s="46">
        <v>44264</v>
      </c>
      <c r="B17" s="46">
        <v>7407</v>
      </c>
      <c r="C17" s="46">
        <v>866</v>
      </c>
    </row>
    <row r="18" spans="1:17" x14ac:dyDescent="0.25">
      <c r="A18" s="46">
        <v>44265</v>
      </c>
      <c r="B18" s="46">
        <v>6674</v>
      </c>
      <c r="C18" s="46">
        <v>699</v>
      </c>
    </row>
    <row r="19" spans="1:17" x14ac:dyDescent="0.25">
      <c r="A19" s="46">
        <v>44266</v>
      </c>
      <c r="B19" s="46">
        <v>6470</v>
      </c>
      <c r="C19" s="46">
        <v>654</v>
      </c>
      <c r="E19" s="47" t="s">
        <v>52</v>
      </c>
      <c r="F19" s="47" t="s">
        <v>55</v>
      </c>
      <c r="G19" s="47"/>
      <c r="H19" s="48">
        <f>CORREL(B2:B22,C2:C22)</f>
        <v>0.92145630869285067</v>
      </c>
    </row>
    <row r="20" spans="1:17" x14ac:dyDescent="0.25">
      <c r="A20" s="46">
        <v>44267</v>
      </c>
      <c r="B20" s="46">
        <v>6743</v>
      </c>
      <c r="C20" s="46">
        <v>709</v>
      </c>
    </row>
    <row r="21" spans="1:17" x14ac:dyDescent="0.25">
      <c r="A21" s="46">
        <v>44268</v>
      </c>
      <c r="B21" s="46">
        <v>6103</v>
      </c>
      <c r="C21" s="46">
        <v>639</v>
      </c>
      <c r="E21" s="49" t="s">
        <v>53</v>
      </c>
      <c r="F21" s="49" t="s">
        <v>56</v>
      </c>
      <c r="G21" s="49"/>
      <c r="H21" s="49"/>
      <c r="I21" s="49" t="s">
        <v>50</v>
      </c>
      <c r="J21" s="49" t="s">
        <v>51</v>
      </c>
      <c r="K21" s="49"/>
    </row>
    <row r="22" spans="1:17" x14ac:dyDescent="0.25">
      <c r="A22" s="46">
        <v>44269</v>
      </c>
      <c r="B22" s="46">
        <v>2416</v>
      </c>
      <c r="C22" s="46">
        <v>220</v>
      </c>
      <c r="E22" s="49"/>
      <c r="F22" s="49"/>
      <c r="G22" s="49"/>
      <c r="H22" s="49" t="s">
        <v>50</v>
      </c>
      <c r="I22" s="49">
        <v>1</v>
      </c>
      <c r="J22" s="49"/>
      <c r="K22" s="49"/>
    </row>
    <row r="23" spans="1:17" x14ac:dyDescent="0.25">
      <c r="E23" s="49"/>
      <c r="F23" s="49"/>
      <c r="G23" s="49"/>
      <c r="H23" s="49" t="s">
        <v>51</v>
      </c>
      <c r="I23" s="49">
        <v>0.92145630869285067</v>
      </c>
      <c r="J23" s="49">
        <v>1</v>
      </c>
      <c r="K23" s="49"/>
    </row>
    <row r="25" spans="1:17" x14ac:dyDescent="0.25">
      <c r="E25" t="s">
        <v>54</v>
      </c>
    </row>
    <row r="26" spans="1:17" x14ac:dyDescent="0.25">
      <c r="E26" s="50" t="s">
        <v>100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</sheetData>
  <mergeCells count="1">
    <mergeCell ref="E26:Q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workbookViewId="0">
      <selection sqref="A1:F1"/>
    </sheetView>
  </sheetViews>
  <sheetFormatPr baseColWidth="10" defaultColWidth="10.7109375" defaultRowHeight="15" x14ac:dyDescent="0.25"/>
  <cols>
    <col min="1" max="1" width="25.140625" customWidth="1"/>
    <col min="2" max="2" width="15.42578125" customWidth="1"/>
    <col min="4" max="6" width="15.42578125" customWidth="1"/>
    <col min="10" max="10" width="18.5703125" customWidth="1"/>
  </cols>
  <sheetData>
    <row r="1" spans="1:6" x14ac:dyDescent="0.25">
      <c r="A1" s="53" t="s">
        <v>25</v>
      </c>
      <c r="B1" s="53" t="s">
        <v>0</v>
      </c>
      <c r="C1" s="53" t="s">
        <v>4</v>
      </c>
      <c r="D1" s="53" t="s">
        <v>1</v>
      </c>
      <c r="E1" s="53" t="s">
        <v>2</v>
      </c>
      <c r="F1" s="53" t="s">
        <v>3</v>
      </c>
    </row>
    <row r="2" spans="1:6" x14ac:dyDescent="0.25">
      <c r="A2" s="51">
        <v>3050</v>
      </c>
      <c r="B2" s="52">
        <v>12</v>
      </c>
      <c r="C2" s="52">
        <v>0</v>
      </c>
      <c r="D2" s="52">
        <v>6</v>
      </c>
      <c r="E2" s="52">
        <v>32</v>
      </c>
      <c r="F2" s="52">
        <f>+E2-18</f>
        <v>14</v>
      </c>
    </row>
    <row r="3" spans="1:6" x14ac:dyDescent="0.25">
      <c r="A3" s="51">
        <v>2050</v>
      </c>
      <c r="B3" s="52">
        <v>10</v>
      </c>
      <c r="C3" s="52">
        <v>0</v>
      </c>
      <c r="D3" s="52">
        <v>2</v>
      </c>
      <c r="E3" s="52">
        <v>28</v>
      </c>
      <c r="F3" s="52">
        <v>5</v>
      </c>
    </row>
    <row r="4" spans="1:6" x14ac:dyDescent="0.25">
      <c r="A4" s="51">
        <v>1050</v>
      </c>
      <c r="B4" s="52">
        <v>6</v>
      </c>
      <c r="C4" s="52">
        <v>0</v>
      </c>
      <c r="D4" s="52">
        <v>3</v>
      </c>
      <c r="E4" s="52">
        <v>23</v>
      </c>
      <c r="F4" s="52">
        <f t="shared" ref="F4:F15" si="0">+E4-18</f>
        <v>5</v>
      </c>
    </row>
    <row r="5" spans="1:6" x14ac:dyDescent="0.25">
      <c r="A5" s="51">
        <v>1050</v>
      </c>
      <c r="B5" s="52">
        <v>9</v>
      </c>
      <c r="C5" s="52">
        <v>0</v>
      </c>
      <c r="D5" s="52">
        <v>5</v>
      </c>
      <c r="E5" s="52">
        <v>29</v>
      </c>
      <c r="F5" s="52">
        <f t="shared" si="0"/>
        <v>11</v>
      </c>
    </row>
    <row r="6" spans="1:6" ht="15.75" customHeight="1" x14ac:dyDescent="0.25">
      <c r="A6" s="51">
        <v>1200</v>
      </c>
      <c r="B6" s="52">
        <v>8</v>
      </c>
      <c r="C6" s="52">
        <v>0</v>
      </c>
      <c r="D6" s="52">
        <v>6</v>
      </c>
      <c r="E6" s="52">
        <v>36</v>
      </c>
      <c r="F6" s="52">
        <f t="shared" si="0"/>
        <v>18</v>
      </c>
    </row>
    <row r="7" spans="1:6" ht="15" customHeight="1" x14ac:dyDescent="0.25">
      <c r="A7" s="51">
        <v>250</v>
      </c>
      <c r="B7" s="52">
        <v>9</v>
      </c>
      <c r="C7" s="52">
        <v>0</v>
      </c>
      <c r="D7" s="52">
        <v>5</v>
      </c>
      <c r="E7" s="52">
        <v>28</v>
      </c>
      <c r="F7" s="52">
        <f t="shared" si="0"/>
        <v>10</v>
      </c>
    </row>
    <row r="8" spans="1:6" ht="15" customHeight="1" x14ac:dyDescent="0.25">
      <c r="A8" s="51">
        <v>1320</v>
      </c>
      <c r="B8" s="52">
        <v>6</v>
      </c>
      <c r="C8" s="52">
        <v>0</v>
      </c>
      <c r="D8" s="52">
        <v>4</v>
      </c>
      <c r="E8" s="52">
        <v>25</v>
      </c>
      <c r="F8" s="52">
        <f t="shared" si="0"/>
        <v>7</v>
      </c>
    </row>
    <row r="9" spans="1:6" ht="15" customHeight="1" x14ac:dyDescent="0.25">
      <c r="A9" s="51">
        <v>1458</v>
      </c>
      <c r="B9" s="52">
        <v>6</v>
      </c>
      <c r="C9" s="52">
        <v>0</v>
      </c>
      <c r="D9" s="52">
        <v>3</v>
      </c>
      <c r="E9" s="52">
        <v>22</v>
      </c>
      <c r="F9" s="52">
        <f t="shared" si="0"/>
        <v>4</v>
      </c>
    </row>
    <row r="10" spans="1:6" x14ac:dyDescent="0.25">
      <c r="A10" s="51">
        <v>1500</v>
      </c>
      <c r="B10" s="52">
        <v>9</v>
      </c>
      <c r="C10" s="52">
        <v>0</v>
      </c>
      <c r="D10" s="52">
        <v>5</v>
      </c>
      <c r="E10" s="52">
        <v>23</v>
      </c>
      <c r="F10" s="52">
        <f t="shared" si="0"/>
        <v>5</v>
      </c>
    </row>
    <row r="11" spans="1:6" x14ac:dyDescent="0.25">
      <c r="A11" s="51">
        <v>1500</v>
      </c>
      <c r="B11" s="52">
        <v>11</v>
      </c>
      <c r="C11" s="52">
        <v>0</v>
      </c>
      <c r="D11" s="52">
        <v>7</v>
      </c>
      <c r="E11" s="52">
        <v>35</v>
      </c>
      <c r="F11" s="52">
        <f t="shared" si="0"/>
        <v>17</v>
      </c>
    </row>
    <row r="12" spans="1:6" x14ac:dyDescent="0.25">
      <c r="A12" s="51">
        <v>1600</v>
      </c>
      <c r="B12" s="52">
        <v>10</v>
      </c>
      <c r="C12" s="52">
        <v>0</v>
      </c>
      <c r="D12" s="52">
        <v>4</v>
      </c>
      <c r="E12" s="52">
        <v>25</v>
      </c>
      <c r="F12" s="52">
        <f t="shared" si="0"/>
        <v>7</v>
      </c>
    </row>
    <row r="13" spans="1:6" x14ac:dyDescent="0.25">
      <c r="A13" s="51">
        <v>1600</v>
      </c>
      <c r="B13" s="52">
        <v>10</v>
      </c>
      <c r="C13" s="52">
        <v>0</v>
      </c>
      <c r="D13" s="52">
        <v>2</v>
      </c>
      <c r="E13" s="52">
        <v>26</v>
      </c>
      <c r="F13" s="52">
        <f t="shared" si="0"/>
        <v>8</v>
      </c>
    </row>
    <row r="14" spans="1:6" x14ac:dyDescent="0.25">
      <c r="A14" s="51">
        <v>1600</v>
      </c>
      <c r="B14" s="52">
        <v>12</v>
      </c>
      <c r="C14" s="52">
        <v>0</v>
      </c>
      <c r="D14" s="52">
        <v>9</v>
      </c>
      <c r="E14" s="52">
        <v>35</v>
      </c>
      <c r="F14" s="52">
        <f t="shared" si="0"/>
        <v>17</v>
      </c>
    </row>
    <row r="15" spans="1:6" x14ac:dyDescent="0.25">
      <c r="A15" s="51">
        <v>1650</v>
      </c>
      <c r="B15" s="52">
        <v>9</v>
      </c>
      <c r="C15" s="52">
        <v>0</v>
      </c>
      <c r="D15" s="52">
        <v>4</v>
      </c>
      <c r="E15" s="52">
        <v>21</v>
      </c>
      <c r="F15" s="52">
        <f t="shared" si="0"/>
        <v>3</v>
      </c>
    </row>
    <row r="16" spans="1:6" x14ac:dyDescent="0.25">
      <c r="A16" s="51">
        <v>1950</v>
      </c>
      <c r="B16" s="52">
        <v>12</v>
      </c>
      <c r="C16" s="52">
        <v>0</v>
      </c>
      <c r="D16" s="52">
        <v>4</v>
      </c>
      <c r="E16" s="52">
        <v>32</v>
      </c>
      <c r="F16" s="52">
        <v>6</v>
      </c>
    </row>
    <row r="17" spans="1:6" x14ac:dyDescent="0.25">
      <c r="A17" s="51">
        <v>2000</v>
      </c>
      <c r="B17" s="52">
        <v>11</v>
      </c>
      <c r="C17" s="52">
        <v>0</v>
      </c>
      <c r="D17" s="52">
        <v>6</v>
      </c>
      <c r="E17" s="52">
        <v>40</v>
      </c>
      <c r="F17" s="52">
        <f>+E17-18</f>
        <v>22</v>
      </c>
    </row>
    <row r="18" spans="1:6" x14ac:dyDescent="0.25">
      <c r="A18" s="51">
        <v>2000</v>
      </c>
      <c r="B18" s="52">
        <v>9</v>
      </c>
      <c r="C18" s="52">
        <v>0</v>
      </c>
      <c r="D18" s="52">
        <v>6</v>
      </c>
      <c r="E18" s="52">
        <v>22</v>
      </c>
      <c r="F18" s="52">
        <f>+E18-18</f>
        <v>4</v>
      </c>
    </row>
    <row r="19" spans="1:6" x14ac:dyDescent="0.25">
      <c r="A19" s="51">
        <v>2000</v>
      </c>
      <c r="B19" s="52">
        <v>11</v>
      </c>
      <c r="C19" s="52">
        <v>0</v>
      </c>
      <c r="D19" s="52">
        <v>5</v>
      </c>
      <c r="E19" s="52">
        <v>27</v>
      </c>
      <c r="F19" s="52">
        <f>+E19-18</f>
        <v>9</v>
      </c>
    </row>
    <row r="20" spans="1:6" x14ac:dyDescent="0.25">
      <c r="A20" s="51">
        <v>2000</v>
      </c>
      <c r="B20" s="52">
        <v>10</v>
      </c>
      <c r="C20" s="52">
        <v>0</v>
      </c>
      <c r="D20" s="52">
        <v>4</v>
      </c>
      <c r="E20" s="52">
        <v>29</v>
      </c>
      <c r="F20" s="52">
        <f>+E20-18</f>
        <v>11</v>
      </c>
    </row>
    <row r="21" spans="1:6" x14ac:dyDescent="0.25">
      <c r="A21" s="51">
        <v>2000</v>
      </c>
      <c r="B21" s="52">
        <v>9</v>
      </c>
      <c r="C21" s="52">
        <v>0</v>
      </c>
      <c r="D21" s="52">
        <v>1</v>
      </c>
      <c r="E21" s="52">
        <v>26</v>
      </c>
      <c r="F21" s="52">
        <v>10</v>
      </c>
    </row>
    <row r="22" spans="1:6" x14ac:dyDescent="0.25">
      <c r="A22" s="51">
        <v>2020</v>
      </c>
      <c r="B22" s="52">
        <v>12</v>
      </c>
      <c r="C22" s="52">
        <v>0</v>
      </c>
      <c r="D22" s="52">
        <v>8</v>
      </c>
      <c r="E22" s="52">
        <v>28</v>
      </c>
      <c r="F22" s="52">
        <f>+E22-18</f>
        <v>10</v>
      </c>
    </row>
    <row r="23" spans="1:6" x14ac:dyDescent="0.25">
      <c r="A23" s="51">
        <v>2020</v>
      </c>
      <c r="B23" s="52">
        <v>14</v>
      </c>
      <c r="C23" s="52">
        <v>0</v>
      </c>
      <c r="D23" s="52">
        <v>3</v>
      </c>
      <c r="E23" s="52">
        <v>21</v>
      </c>
      <c r="F23" s="52">
        <f>+E23-18</f>
        <v>3</v>
      </c>
    </row>
    <row r="24" spans="1:6" x14ac:dyDescent="0.25">
      <c r="A24" s="51">
        <v>2200</v>
      </c>
      <c r="B24" s="52">
        <v>12</v>
      </c>
      <c r="C24" s="52">
        <v>0</v>
      </c>
      <c r="D24" s="52">
        <v>9</v>
      </c>
      <c r="E24" s="52">
        <v>26</v>
      </c>
      <c r="F24" s="52">
        <f>+E24-18</f>
        <v>8</v>
      </c>
    </row>
    <row r="25" spans="1:6" x14ac:dyDescent="0.25">
      <c r="A25" s="51">
        <v>2200</v>
      </c>
      <c r="B25" s="52">
        <v>9</v>
      </c>
      <c r="C25" s="52">
        <v>0</v>
      </c>
      <c r="D25" s="52">
        <v>5</v>
      </c>
      <c r="E25" s="52">
        <v>30</v>
      </c>
      <c r="F25" s="52">
        <f>+E25-18</f>
        <v>12</v>
      </c>
    </row>
    <row r="26" spans="1:6" x14ac:dyDescent="0.25">
      <c r="A26" s="51">
        <v>2250</v>
      </c>
      <c r="B26" s="52">
        <v>12</v>
      </c>
      <c r="C26" s="52">
        <v>0</v>
      </c>
      <c r="D26" s="52">
        <v>6</v>
      </c>
      <c r="E26" s="52">
        <v>26</v>
      </c>
      <c r="F26" s="52">
        <f>+E26-18</f>
        <v>8</v>
      </c>
    </row>
    <row r="27" spans="1:6" x14ac:dyDescent="0.25">
      <c r="A27" s="51">
        <v>2250</v>
      </c>
      <c r="B27" s="52">
        <v>10</v>
      </c>
      <c r="C27" s="52">
        <v>0</v>
      </c>
      <c r="D27" s="52">
        <v>5</v>
      </c>
      <c r="E27" s="52">
        <v>25</v>
      </c>
      <c r="F27" s="52">
        <v>9</v>
      </c>
    </row>
    <row r="28" spans="1:6" x14ac:dyDescent="0.25">
      <c r="A28" s="51">
        <v>2300</v>
      </c>
      <c r="B28" s="52">
        <v>12</v>
      </c>
      <c r="C28" s="52">
        <v>0</v>
      </c>
      <c r="D28" s="52">
        <v>4</v>
      </c>
      <c r="E28" s="52">
        <v>24</v>
      </c>
      <c r="F28" s="52">
        <f>+E28-18</f>
        <v>6</v>
      </c>
    </row>
    <row r="29" spans="1:6" x14ac:dyDescent="0.25">
      <c r="A29" s="51">
        <v>2350</v>
      </c>
      <c r="B29" s="52">
        <v>12</v>
      </c>
      <c r="C29" s="52">
        <v>0</v>
      </c>
      <c r="D29" s="52">
        <v>6</v>
      </c>
      <c r="E29" s="52">
        <v>28</v>
      </c>
      <c r="F29" s="52">
        <f>+E29-18</f>
        <v>10</v>
      </c>
    </row>
    <row r="30" spans="1:6" x14ac:dyDescent="0.25">
      <c r="A30" s="51">
        <v>2350</v>
      </c>
      <c r="B30" s="52">
        <v>12</v>
      </c>
      <c r="C30" s="52">
        <v>0</v>
      </c>
      <c r="D30" s="52">
        <v>6</v>
      </c>
      <c r="E30" s="52">
        <v>45</v>
      </c>
      <c r="F30" s="52">
        <v>8</v>
      </c>
    </row>
    <row r="31" spans="1:6" x14ac:dyDescent="0.25">
      <c r="A31" s="51">
        <v>2500</v>
      </c>
      <c r="B31" s="52">
        <v>11</v>
      </c>
      <c r="C31" s="52">
        <v>0</v>
      </c>
      <c r="D31" s="52">
        <v>5</v>
      </c>
      <c r="E31" s="52">
        <v>26</v>
      </c>
      <c r="F31" s="52">
        <f>+E31-18</f>
        <v>8</v>
      </c>
    </row>
    <row r="32" spans="1:6" x14ac:dyDescent="0.25">
      <c r="A32" s="51">
        <v>2500</v>
      </c>
      <c r="B32" s="52">
        <v>11</v>
      </c>
      <c r="C32" s="52">
        <v>0</v>
      </c>
      <c r="D32" s="52">
        <v>5</v>
      </c>
      <c r="E32" s="52">
        <v>26</v>
      </c>
      <c r="F32" s="52">
        <f>+E32-18</f>
        <v>8</v>
      </c>
    </row>
    <row r="33" spans="1:6" x14ac:dyDescent="0.25">
      <c r="A33" s="51">
        <v>2500</v>
      </c>
      <c r="B33" s="52">
        <v>12</v>
      </c>
      <c r="C33" s="52">
        <v>0</v>
      </c>
      <c r="D33" s="52">
        <v>5</v>
      </c>
      <c r="E33" s="52">
        <v>25</v>
      </c>
      <c r="F33" s="52">
        <v>7</v>
      </c>
    </row>
    <row r="34" spans="1:6" x14ac:dyDescent="0.25">
      <c r="A34" s="51">
        <v>2587</v>
      </c>
      <c r="B34" s="52">
        <v>13</v>
      </c>
      <c r="C34" s="52">
        <v>1</v>
      </c>
      <c r="D34" s="52">
        <v>6</v>
      </c>
      <c r="E34" s="52">
        <v>23</v>
      </c>
      <c r="F34" s="52">
        <f>+E34-18</f>
        <v>5</v>
      </c>
    </row>
    <row r="35" spans="1:6" x14ac:dyDescent="0.25">
      <c r="A35" s="51">
        <v>2590</v>
      </c>
      <c r="B35" s="52">
        <v>13</v>
      </c>
      <c r="C35" s="52">
        <v>1</v>
      </c>
      <c r="D35" s="52">
        <v>5</v>
      </c>
      <c r="E35" s="52">
        <v>27</v>
      </c>
      <c r="F35" s="52">
        <f>+E35-18</f>
        <v>9</v>
      </c>
    </row>
    <row r="36" spans="1:6" x14ac:dyDescent="0.25">
      <c r="A36" s="51">
        <v>2743.3333333333298</v>
      </c>
      <c r="B36" s="52">
        <v>11</v>
      </c>
      <c r="C36" s="52">
        <v>1</v>
      </c>
      <c r="D36" s="52">
        <v>5</v>
      </c>
      <c r="E36" s="52">
        <v>30</v>
      </c>
      <c r="F36" s="52">
        <v>12</v>
      </c>
    </row>
    <row r="37" spans="1:6" x14ac:dyDescent="0.25">
      <c r="A37" s="51">
        <v>2786.6666666666702</v>
      </c>
      <c r="B37" s="52">
        <v>12</v>
      </c>
      <c r="C37" s="52">
        <v>1</v>
      </c>
      <c r="D37" s="52">
        <v>3</v>
      </c>
      <c r="E37" s="52">
        <v>28</v>
      </c>
      <c r="F37" s="52">
        <v>10</v>
      </c>
    </row>
    <row r="38" spans="1:6" x14ac:dyDescent="0.25">
      <c r="A38" s="51">
        <v>2800</v>
      </c>
      <c r="B38" s="52">
        <v>11</v>
      </c>
      <c r="C38" s="52">
        <v>1</v>
      </c>
      <c r="D38" s="52">
        <v>6</v>
      </c>
      <c r="E38" s="52">
        <v>27</v>
      </c>
      <c r="F38" s="52">
        <f>+E38-18</f>
        <v>9</v>
      </c>
    </row>
    <row r="39" spans="1:6" x14ac:dyDescent="0.25">
      <c r="A39" s="51">
        <v>2800</v>
      </c>
      <c r="B39" s="52">
        <v>10</v>
      </c>
      <c r="C39" s="52">
        <v>0</v>
      </c>
      <c r="D39" s="52">
        <v>3</v>
      </c>
      <c r="E39" s="52">
        <v>30</v>
      </c>
      <c r="F39" s="52">
        <v>8</v>
      </c>
    </row>
    <row r="40" spans="1:6" x14ac:dyDescent="0.25">
      <c r="A40" s="51">
        <v>2950</v>
      </c>
      <c r="B40" s="52">
        <v>10</v>
      </c>
      <c r="C40" s="52">
        <v>1</v>
      </c>
      <c r="D40" s="52">
        <v>7</v>
      </c>
      <c r="E40" s="52">
        <v>28</v>
      </c>
      <c r="F40" s="52">
        <v>7</v>
      </c>
    </row>
    <row r="41" spans="1:6" x14ac:dyDescent="0.25">
      <c r="A41" s="51">
        <v>3000</v>
      </c>
      <c r="B41" s="52">
        <v>15</v>
      </c>
      <c r="C41" s="52">
        <v>1</v>
      </c>
      <c r="D41" s="52">
        <v>6</v>
      </c>
      <c r="E41" s="52">
        <v>30</v>
      </c>
      <c r="F41" s="52">
        <f>+E41-18</f>
        <v>12</v>
      </c>
    </row>
    <row r="42" spans="1:6" x14ac:dyDescent="0.25">
      <c r="A42" s="51">
        <v>3000</v>
      </c>
      <c r="B42" s="52">
        <v>14</v>
      </c>
      <c r="C42" s="52">
        <v>1</v>
      </c>
      <c r="D42" s="52">
        <v>8</v>
      </c>
      <c r="E42" s="52">
        <v>26</v>
      </c>
      <c r="F42" s="52">
        <f>+E42-18</f>
        <v>8</v>
      </c>
    </row>
    <row r="43" spans="1:6" x14ac:dyDescent="0.25">
      <c r="A43" s="51">
        <v>3000</v>
      </c>
      <c r="B43" s="52">
        <v>10</v>
      </c>
      <c r="C43" s="52">
        <v>1</v>
      </c>
      <c r="D43" s="52">
        <v>4</v>
      </c>
      <c r="E43" s="52">
        <v>25</v>
      </c>
      <c r="F43" s="52">
        <f>+E43-18</f>
        <v>7</v>
      </c>
    </row>
    <row r="44" spans="1:6" x14ac:dyDescent="0.25">
      <c r="A44" s="51">
        <v>3000</v>
      </c>
      <c r="B44" s="52">
        <v>13</v>
      </c>
      <c r="C44" s="52">
        <v>1</v>
      </c>
      <c r="D44" s="52">
        <v>5</v>
      </c>
      <c r="E44" s="52">
        <v>29</v>
      </c>
      <c r="F44" s="52">
        <f>+E44-18</f>
        <v>11</v>
      </c>
    </row>
    <row r="45" spans="1:6" x14ac:dyDescent="0.25">
      <c r="A45" s="51">
        <v>3000</v>
      </c>
      <c r="B45" s="52">
        <v>9</v>
      </c>
      <c r="C45" s="52">
        <v>1</v>
      </c>
      <c r="D45" s="52">
        <v>4</v>
      </c>
      <c r="E45" s="52">
        <v>29</v>
      </c>
      <c r="F45" s="52">
        <v>8</v>
      </c>
    </row>
    <row r="46" spans="1:6" x14ac:dyDescent="0.25">
      <c r="A46" s="51">
        <v>3000</v>
      </c>
      <c r="B46" s="52">
        <v>11</v>
      </c>
      <c r="C46" s="52">
        <v>1</v>
      </c>
      <c r="D46" s="52">
        <v>3</v>
      </c>
      <c r="E46" s="52">
        <v>26</v>
      </c>
      <c r="F46" s="52">
        <f t="shared" ref="F46:F57" si="1">+E46-18</f>
        <v>8</v>
      </c>
    </row>
    <row r="47" spans="1:6" x14ac:dyDescent="0.25">
      <c r="A47" s="51">
        <v>3200</v>
      </c>
      <c r="B47" s="52">
        <v>10</v>
      </c>
      <c r="C47" s="52">
        <v>1</v>
      </c>
      <c r="D47" s="52">
        <v>6</v>
      </c>
      <c r="E47" s="52">
        <v>30</v>
      </c>
      <c r="F47" s="52">
        <f t="shared" si="1"/>
        <v>12</v>
      </c>
    </row>
    <row r="48" spans="1:6" x14ac:dyDescent="0.25">
      <c r="A48" s="51">
        <v>3210</v>
      </c>
      <c r="B48" s="52">
        <v>11</v>
      </c>
      <c r="C48" s="52">
        <v>1</v>
      </c>
      <c r="D48" s="52">
        <v>5</v>
      </c>
      <c r="E48" s="52">
        <v>24</v>
      </c>
      <c r="F48" s="52">
        <f t="shared" si="1"/>
        <v>6</v>
      </c>
    </row>
    <row r="49" spans="1:6" x14ac:dyDescent="0.25">
      <c r="A49" s="51">
        <v>3400</v>
      </c>
      <c r="B49" s="52">
        <v>10</v>
      </c>
      <c r="C49" s="52">
        <v>1</v>
      </c>
      <c r="D49" s="52">
        <v>6</v>
      </c>
      <c r="E49" s="52">
        <v>29</v>
      </c>
      <c r="F49" s="52">
        <f t="shared" si="1"/>
        <v>11</v>
      </c>
    </row>
    <row r="50" spans="1:6" x14ac:dyDescent="0.25">
      <c r="A50" s="51">
        <v>3500</v>
      </c>
      <c r="B50" s="52">
        <v>15</v>
      </c>
      <c r="C50" s="52">
        <v>1</v>
      </c>
      <c r="D50" s="52">
        <v>8</v>
      </c>
      <c r="E50" s="52">
        <v>27</v>
      </c>
      <c r="F50" s="52">
        <f t="shared" si="1"/>
        <v>9</v>
      </c>
    </row>
    <row r="51" spans="1:6" x14ac:dyDescent="0.25">
      <c r="A51" s="51">
        <v>3500</v>
      </c>
      <c r="B51" s="52">
        <v>14</v>
      </c>
      <c r="C51" s="52">
        <v>1</v>
      </c>
      <c r="D51" s="52">
        <v>8</v>
      </c>
      <c r="E51" s="52">
        <v>28</v>
      </c>
      <c r="F51" s="52">
        <f t="shared" si="1"/>
        <v>10</v>
      </c>
    </row>
    <row r="52" spans="1:6" x14ac:dyDescent="0.25">
      <c r="A52" s="51">
        <v>3698</v>
      </c>
      <c r="B52" s="52">
        <v>14</v>
      </c>
      <c r="C52" s="52">
        <v>1</v>
      </c>
      <c r="D52" s="52">
        <v>8</v>
      </c>
      <c r="E52" s="52">
        <v>29</v>
      </c>
      <c r="F52" s="52">
        <f t="shared" si="1"/>
        <v>11</v>
      </c>
    </row>
    <row r="53" spans="1:6" x14ac:dyDescent="0.25">
      <c r="A53" s="51">
        <v>3698</v>
      </c>
      <c r="B53" s="52">
        <v>15</v>
      </c>
      <c r="C53" s="52">
        <v>1</v>
      </c>
      <c r="D53" s="52">
        <v>8</v>
      </c>
      <c r="E53" s="52">
        <v>36</v>
      </c>
      <c r="F53" s="52">
        <f t="shared" si="1"/>
        <v>18</v>
      </c>
    </row>
    <row r="54" spans="1:6" x14ac:dyDescent="0.25">
      <c r="A54" s="51">
        <v>4000</v>
      </c>
      <c r="B54" s="52">
        <v>15</v>
      </c>
      <c r="C54" s="52">
        <v>1</v>
      </c>
      <c r="D54" s="52">
        <v>6</v>
      </c>
      <c r="E54" s="52">
        <v>30</v>
      </c>
      <c r="F54" s="52">
        <f t="shared" si="1"/>
        <v>12</v>
      </c>
    </row>
    <row r="55" spans="1:6" x14ac:dyDescent="0.25">
      <c r="A55" s="51">
        <v>4850</v>
      </c>
      <c r="B55" s="52">
        <v>16</v>
      </c>
      <c r="C55" s="52">
        <v>1</v>
      </c>
      <c r="D55" s="52">
        <v>7</v>
      </c>
      <c r="E55" s="52">
        <v>36</v>
      </c>
      <c r="F55" s="52">
        <f t="shared" si="1"/>
        <v>18</v>
      </c>
    </row>
    <row r="56" spans="1:6" x14ac:dyDescent="0.25">
      <c r="A56" s="51">
        <v>5000</v>
      </c>
      <c r="B56" s="52">
        <v>16</v>
      </c>
      <c r="C56" s="52">
        <v>1</v>
      </c>
      <c r="D56" s="52">
        <v>7</v>
      </c>
      <c r="E56" s="52">
        <v>25</v>
      </c>
      <c r="F56" s="52">
        <f t="shared" si="1"/>
        <v>7</v>
      </c>
    </row>
    <row r="57" spans="1:6" x14ac:dyDescent="0.25">
      <c r="A57" s="51">
        <v>2448.9464285714284</v>
      </c>
      <c r="B57" s="52">
        <v>15</v>
      </c>
      <c r="C57" s="52">
        <v>1</v>
      </c>
      <c r="D57" s="52">
        <v>9</v>
      </c>
      <c r="E57" s="52">
        <v>28</v>
      </c>
      <c r="F57" s="52">
        <f t="shared" si="1"/>
        <v>10</v>
      </c>
    </row>
    <row r="58" spans="1:6" x14ac:dyDescent="0.25">
      <c r="A58" s="3"/>
    </row>
    <row r="59" spans="1:6" x14ac:dyDescent="0.25">
      <c r="A59" s="1"/>
    </row>
    <row r="62" spans="1:6" ht="21" x14ac:dyDescent="0.35">
      <c r="A62" s="4"/>
    </row>
    <row r="63" spans="1:6" ht="28.5" x14ac:dyDescent="0.45">
      <c r="A63" s="5"/>
    </row>
    <row r="64" spans="1:6" ht="28.5" x14ac:dyDescent="0.45">
      <c r="A64" s="5"/>
    </row>
    <row r="67" spans="2:6" s="6" customFormat="1" ht="21" x14ac:dyDescent="0.35"/>
    <row r="68" spans="2:6" s="7" customFormat="1" ht="23.25" x14ac:dyDescent="0.35">
      <c r="D68" s="8"/>
      <c r="E68" s="8"/>
      <c r="F68" s="8"/>
    </row>
    <row r="69" spans="2:6" ht="21" x14ac:dyDescent="0.35">
      <c r="B69" s="2"/>
      <c r="D69" s="9"/>
      <c r="E69" s="9"/>
      <c r="F69" s="9"/>
    </row>
    <row r="70" spans="2:6" ht="18.75" x14ac:dyDescent="0.3">
      <c r="B70" s="10"/>
      <c r="D70" s="2"/>
    </row>
    <row r="71" spans="2:6" s="6" customFormat="1" ht="21" customHeight="1" x14ac:dyDescent="0.35">
      <c r="B71" s="11"/>
      <c r="D71" s="12"/>
    </row>
    <row r="72" spans="2:6" x14ac:dyDescent="0.25">
      <c r="B72" s="2"/>
      <c r="D72" s="2"/>
    </row>
    <row r="73" spans="2:6" s="6" customFormat="1" ht="21" customHeight="1" x14ac:dyDescent="0.35">
      <c r="B73" s="11"/>
      <c r="D73" s="12"/>
    </row>
    <row r="75" spans="2:6" s="6" customFormat="1" ht="21" customHeight="1" x14ac:dyDescent="0.35">
      <c r="B75" s="11"/>
      <c r="D75" s="1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0619-60D4-484D-BB37-58C353A76ABB}">
  <dimension ref="A2:I22"/>
  <sheetViews>
    <sheetView workbookViewId="0">
      <selection activeCell="A2" sqref="A2"/>
    </sheetView>
  </sheetViews>
  <sheetFormatPr baseColWidth="10" defaultColWidth="10.7109375" defaultRowHeight="15" x14ac:dyDescent="0.25"/>
  <cols>
    <col min="1" max="1" width="32.85546875" bestFit="1" customWidth="1"/>
    <col min="2" max="2" width="17.5703125" bestFit="1" customWidth="1"/>
    <col min="5" max="5" width="12.7109375" bestFit="1" customWidth="1"/>
    <col min="6" max="6" width="15.85546875" bestFit="1" customWidth="1"/>
  </cols>
  <sheetData>
    <row r="2" spans="1:9" ht="15.75" thickBot="1" x14ac:dyDescent="0.3"/>
    <row r="3" spans="1:9" x14ac:dyDescent="0.25">
      <c r="A3" s="16" t="s">
        <v>26</v>
      </c>
      <c r="B3" s="16"/>
    </row>
    <row r="4" spans="1:9" x14ac:dyDescent="0.25">
      <c r="A4" t="s">
        <v>27</v>
      </c>
      <c r="B4">
        <v>0.83613440117283977</v>
      </c>
    </row>
    <row r="5" spans="1:9" x14ac:dyDescent="0.25">
      <c r="A5" t="s">
        <v>28</v>
      </c>
      <c r="B5">
        <v>0.69912073682466336</v>
      </c>
    </row>
    <row r="6" spans="1:9" x14ac:dyDescent="0.25">
      <c r="A6" s="17" t="s">
        <v>29</v>
      </c>
      <c r="B6" s="17">
        <v>0.66903281050712959</v>
      </c>
      <c r="D6">
        <v>1</v>
      </c>
    </row>
    <row r="7" spans="1:9" x14ac:dyDescent="0.25">
      <c r="A7" t="s">
        <v>30</v>
      </c>
      <c r="B7">
        <v>515.53337561417072</v>
      </c>
    </row>
    <row r="8" spans="1:9" ht="15.75" thickBot="1" x14ac:dyDescent="0.3">
      <c r="A8" s="14" t="s">
        <v>31</v>
      </c>
      <c r="B8" s="14">
        <v>56</v>
      </c>
    </row>
    <row r="10" spans="1:9" ht="15.75" thickBot="1" x14ac:dyDescent="0.3">
      <c r="A10" t="s">
        <v>32</v>
      </c>
      <c r="G10">
        <v>0.05</v>
      </c>
    </row>
    <row r="11" spans="1:9" x14ac:dyDescent="0.25">
      <c r="A11" s="15"/>
      <c r="B11" s="15" t="s">
        <v>37</v>
      </c>
      <c r="C11" s="15" t="s">
        <v>38</v>
      </c>
      <c r="D11" s="15" t="s">
        <v>39</v>
      </c>
      <c r="E11" s="15" t="s">
        <v>40</v>
      </c>
      <c r="F11" s="18" t="s">
        <v>41</v>
      </c>
    </row>
    <row r="12" spans="1:9" x14ac:dyDescent="0.25">
      <c r="A12" t="s">
        <v>33</v>
      </c>
      <c r="B12">
        <v>5</v>
      </c>
      <c r="C12">
        <v>30877597.73253924</v>
      </c>
      <c r="D12">
        <v>6175519.5465078484</v>
      </c>
      <c r="E12">
        <v>23.235922922918505</v>
      </c>
      <c r="F12" s="19">
        <v>5.5255792816925834E-12</v>
      </c>
    </row>
    <row r="13" spans="1:9" x14ac:dyDescent="0.25">
      <c r="A13" t="s">
        <v>34</v>
      </c>
      <c r="B13">
        <v>50</v>
      </c>
      <c r="C13">
        <v>13288733.068607081</v>
      </c>
      <c r="D13">
        <v>265774.66137214162</v>
      </c>
    </row>
    <row r="14" spans="1:9" ht="15.75" thickBot="1" x14ac:dyDescent="0.3">
      <c r="A14" s="14" t="s">
        <v>35</v>
      </c>
      <c r="B14" s="14">
        <v>55</v>
      </c>
      <c r="C14" s="14">
        <v>44166330.801146321</v>
      </c>
      <c r="D14" s="14"/>
      <c r="E14" s="14"/>
      <c r="F14" s="14"/>
      <c r="G14" s="21">
        <v>0.05</v>
      </c>
    </row>
    <row r="15" spans="1:9" ht="15.75" thickBot="1" x14ac:dyDescent="0.3"/>
    <row r="16" spans="1:9" x14ac:dyDescent="0.25">
      <c r="A16" s="15"/>
      <c r="B16" s="15" t="s">
        <v>42</v>
      </c>
      <c r="C16" s="15" t="s">
        <v>30</v>
      </c>
      <c r="D16" s="15" t="s">
        <v>43</v>
      </c>
      <c r="E16" s="18" t="s">
        <v>44</v>
      </c>
      <c r="F16" s="15" t="s">
        <v>45</v>
      </c>
      <c r="G16" s="15" t="s">
        <v>46</v>
      </c>
      <c r="H16" s="15" t="s">
        <v>47</v>
      </c>
      <c r="I16" s="15" t="s">
        <v>48</v>
      </c>
    </row>
    <row r="17" spans="1:9" x14ac:dyDescent="0.25">
      <c r="A17" t="s">
        <v>36</v>
      </c>
      <c r="B17">
        <v>25.904634549871332</v>
      </c>
      <c r="C17">
        <v>579.83155440766507</v>
      </c>
      <c r="D17">
        <v>4.467613801448693E-2</v>
      </c>
      <c r="E17" s="20">
        <v>0.96454340572839725</v>
      </c>
      <c r="F17">
        <v>-1138.7213175391926</v>
      </c>
      <c r="G17">
        <v>1190.5305866389353</v>
      </c>
      <c r="H17">
        <v>-1138.7213175391926</v>
      </c>
      <c r="I17">
        <v>1190.5305866389353</v>
      </c>
    </row>
    <row r="18" spans="1:9" x14ac:dyDescent="0.25">
      <c r="A18" t="s">
        <v>1</v>
      </c>
      <c r="B18">
        <v>-44.212353783919824</v>
      </c>
      <c r="C18">
        <v>48.372458875925247</v>
      </c>
      <c r="D18">
        <v>-0.91399847788023258</v>
      </c>
      <c r="E18" s="22">
        <v>0.36510429585972748</v>
      </c>
      <c r="F18">
        <v>-141.37129683387883</v>
      </c>
      <c r="G18">
        <v>52.946589266039169</v>
      </c>
      <c r="H18">
        <v>-141.37129683387883</v>
      </c>
      <c r="I18">
        <v>52.946589266039169</v>
      </c>
    </row>
    <row r="19" spans="1:9" x14ac:dyDescent="0.25">
      <c r="A19" s="23" t="s">
        <v>0</v>
      </c>
      <c r="B19" s="23">
        <v>175.89432528869131</v>
      </c>
      <c r="C19" s="23">
        <v>39.394024971950977</v>
      </c>
      <c r="D19" s="23">
        <v>4.4650000961803267</v>
      </c>
      <c r="E19" s="24">
        <v>4.576840365588585E-5</v>
      </c>
      <c r="F19" s="23">
        <v>96.769097468954243</v>
      </c>
      <c r="G19" s="23">
        <v>255.01955310842837</v>
      </c>
      <c r="H19" s="23">
        <v>96.769097468954243</v>
      </c>
      <c r="I19" s="23">
        <v>255.01955310842837</v>
      </c>
    </row>
    <row r="20" spans="1:9" x14ac:dyDescent="0.25">
      <c r="A20" t="s">
        <v>2</v>
      </c>
      <c r="B20">
        <v>12.426038385211569</v>
      </c>
      <c r="C20">
        <v>24.465100889696327</v>
      </c>
      <c r="D20">
        <v>0.5079087325752617</v>
      </c>
      <c r="E20" s="22">
        <v>0.61375077581754511</v>
      </c>
      <c r="F20">
        <v>-36.713562935252426</v>
      </c>
      <c r="G20">
        <v>61.565639705675565</v>
      </c>
      <c r="H20">
        <v>-36.713562935252426</v>
      </c>
      <c r="I20">
        <v>61.565639705675565</v>
      </c>
    </row>
    <row r="21" spans="1:9" x14ac:dyDescent="0.25">
      <c r="A21" t="s">
        <v>3</v>
      </c>
      <c r="B21">
        <v>-5.3778704578785694</v>
      </c>
      <c r="C21">
        <v>28.956834629485925</v>
      </c>
      <c r="D21">
        <v>-0.18572024624550765</v>
      </c>
      <c r="E21" s="22">
        <v>0.85341554156704014</v>
      </c>
      <c r="F21">
        <v>-63.539384510527391</v>
      </c>
      <c r="G21">
        <v>52.783643594770247</v>
      </c>
      <c r="H21">
        <v>-63.539384510527391</v>
      </c>
      <c r="I21">
        <v>52.783643594770247</v>
      </c>
    </row>
    <row r="22" spans="1:9" ht="15.75" thickBot="1" x14ac:dyDescent="0.3">
      <c r="A22" s="25" t="s">
        <v>4</v>
      </c>
      <c r="B22" s="25">
        <v>964.29640473961558</v>
      </c>
      <c r="C22" s="25">
        <v>166.29881449793427</v>
      </c>
      <c r="D22" s="25">
        <v>5.7985765421772975</v>
      </c>
      <c r="E22" s="26">
        <v>4.4926689275452853E-7</v>
      </c>
      <c r="F22" s="25">
        <v>630.27540554823554</v>
      </c>
      <c r="G22" s="25">
        <v>1298.3174039309956</v>
      </c>
      <c r="H22" s="25">
        <v>630.27540554823554</v>
      </c>
      <c r="I22" s="25">
        <v>1298.3174039309956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DA28-3E9B-4CE6-AA9A-59CB4352285E}">
  <dimension ref="A1:I19"/>
  <sheetViews>
    <sheetView workbookViewId="0">
      <selection activeCell="E35" sqref="E35"/>
    </sheetView>
  </sheetViews>
  <sheetFormatPr baseColWidth="10" defaultColWidth="10.7109375" defaultRowHeight="15" x14ac:dyDescent="0.25"/>
  <cols>
    <col min="1" max="1" width="32.85546875" bestFit="1" customWidth="1"/>
    <col min="5" max="5" width="12" bestFit="1" customWidth="1"/>
    <col min="6" max="6" width="31" customWidth="1"/>
  </cols>
  <sheetData>
    <row r="1" spans="1:9" ht="23.25" x14ac:dyDescent="0.35">
      <c r="A1" s="28" t="s">
        <v>57</v>
      </c>
    </row>
    <row r="2" spans="1:9" ht="15.75" thickBot="1" x14ac:dyDescent="0.3"/>
    <row r="3" spans="1:9" x14ac:dyDescent="0.25">
      <c r="A3" s="54" t="s">
        <v>26</v>
      </c>
      <c r="B3" s="54"/>
    </row>
    <row r="4" spans="1:9" x14ac:dyDescent="0.25">
      <c r="A4" t="s">
        <v>27</v>
      </c>
      <c r="B4">
        <v>0.83215742245740942</v>
      </c>
    </row>
    <row r="5" spans="1:9" x14ac:dyDescent="0.25">
      <c r="A5" t="s">
        <v>28</v>
      </c>
      <c r="B5">
        <v>0.69248597575095938</v>
      </c>
    </row>
    <row r="6" spans="1:9" x14ac:dyDescent="0.25">
      <c r="A6" t="s">
        <v>29</v>
      </c>
      <c r="B6" s="23">
        <v>0.68088167294910884</v>
      </c>
    </row>
    <row r="7" spans="1:9" x14ac:dyDescent="0.25">
      <c r="A7" t="s">
        <v>30</v>
      </c>
      <c r="B7">
        <v>506.22103683233183</v>
      </c>
    </row>
    <row r="8" spans="1:9" ht="15.75" thickBot="1" x14ac:dyDescent="0.3">
      <c r="A8" s="14" t="s">
        <v>31</v>
      </c>
      <c r="B8" s="14">
        <v>56</v>
      </c>
    </row>
    <row r="10" spans="1:9" ht="15.75" thickBot="1" x14ac:dyDescent="0.3">
      <c r="A10" t="s">
        <v>32</v>
      </c>
    </row>
    <row r="11" spans="1:9" x14ac:dyDescent="0.25">
      <c r="A11" s="15"/>
      <c r="B11" s="15" t="s">
        <v>37</v>
      </c>
      <c r="C11" s="15" t="s">
        <v>38</v>
      </c>
      <c r="D11" s="15" t="s">
        <v>39</v>
      </c>
      <c r="E11" s="15" t="s">
        <v>40</v>
      </c>
      <c r="F11" s="15" t="s">
        <v>41</v>
      </c>
    </row>
    <row r="12" spans="1:9" x14ac:dyDescent="0.25">
      <c r="A12" t="s">
        <v>33</v>
      </c>
      <c r="B12">
        <v>2</v>
      </c>
      <c r="C12">
        <v>30584564.680171464</v>
      </c>
      <c r="D12">
        <v>15292282.340085732</v>
      </c>
      <c r="E12">
        <v>59.674931581458367</v>
      </c>
      <c r="F12" s="55">
        <v>2.681764000619309E-14</v>
      </c>
    </row>
    <row r="13" spans="1:9" x14ac:dyDescent="0.25">
      <c r="A13" t="s">
        <v>34</v>
      </c>
      <c r="B13">
        <v>53</v>
      </c>
      <c r="C13">
        <v>13581766.120974857</v>
      </c>
      <c r="D13">
        <v>256259.73813160107</v>
      </c>
    </row>
    <row r="14" spans="1:9" ht="15.75" thickBot="1" x14ac:dyDescent="0.3">
      <c r="A14" s="14" t="s">
        <v>35</v>
      </c>
      <c r="B14" s="14">
        <v>55</v>
      </c>
      <c r="C14" s="14">
        <v>44166330.801146321</v>
      </c>
      <c r="D14" s="14"/>
      <c r="E14" s="14"/>
      <c r="F14" s="14"/>
    </row>
    <row r="15" spans="1:9" ht="15.75" thickBot="1" x14ac:dyDescent="0.3"/>
    <row r="16" spans="1:9" x14ac:dyDescent="0.25">
      <c r="A16" s="15"/>
      <c r="B16" s="15" t="s">
        <v>42</v>
      </c>
      <c r="C16" s="15" t="s">
        <v>30</v>
      </c>
      <c r="D16" s="15" t="s">
        <v>43</v>
      </c>
      <c r="E16" s="15" t="s">
        <v>44</v>
      </c>
      <c r="F16" s="15" t="s">
        <v>45</v>
      </c>
      <c r="G16" s="15" t="s">
        <v>46</v>
      </c>
      <c r="H16" s="15" t="s">
        <v>47</v>
      </c>
      <c r="I16" s="15" t="s">
        <v>48</v>
      </c>
    </row>
    <row r="17" spans="1:9" x14ac:dyDescent="0.25">
      <c r="A17" t="s">
        <v>36</v>
      </c>
      <c r="B17">
        <v>250.50474611576868</v>
      </c>
      <c r="C17">
        <v>355.61051270170867</v>
      </c>
      <c r="D17">
        <v>0.70443571595391996</v>
      </c>
      <c r="E17" s="27">
        <v>0.48424544437888439</v>
      </c>
      <c r="F17">
        <v>-462.75961562861784</v>
      </c>
      <c r="G17">
        <v>963.76910786015515</v>
      </c>
      <c r="H17">
        <v>-462.75961562861784</v>
      </c>
      <c r="I17">
        <v>963.76910786015515</v>
      </c>
    </row>
    <row r="18" spans="1:9" x14ac:dyDescent="0.25">
      <c r="A18" t="s">
        <v>0</v>
      </c>
      <c r="B18">
        <v>162.13415200644863</v>
      </c>
      <c r="C18">
        <v>33.636477325072562</v>
      </c>
      <c r="D18">
        <v>4.8201882271897167</v>
      </c>
      <c r="E18" s="56">
        <v>1.2462591967230914E-5</v>
      </c>
      <c r="F18">
        <v>94.667922315084013</v>
      </c>
      <c r="G18">
        <v>229.60038169781325</v>
      </c>
      <c r="H18">
        <v>94.667922315084013</v>
      </c>
      <c r="I18">
        <v>229.60038169781325</v>
      </c>
    </row>
    <row r="19" spans="1:9" ht="15.75" thickBot="1" x14ac:dyDescent="0.3">
      <c r="A19" s="14" t="s">
        <v>4</v>
      </c>
      <c r="B19" s="14">
        <v>943.26220565301264</v>
      </c>
      <c r="C19" s="14">
        <v>161.12070675455266</v>
      </c>
      <c r="D19" s="14">
        <v>5.8543822495140567</v>
      </c>
      <c r="E19" s="57">
        <v>3.0840748067921133E-7</v>
      </c>
      <c r="F19" s="14">
        <v>620.09499331728375</v>
      </c>
      <c r="G19" s="14">
        <v>1266.4294179887415</v>
      </c>
      <c r="H19" s="14">
        <v>620.09499331728375</v>
      </c>
      <c r="I19" s="14">
        <v>1266.4294179887415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3CA3-5CE6-4ACF-8873-BDF7A5BC2AFE}">
  <dimension ref="A1:I19"/>
  <sheetViews>
    <sheetView workbookViewId="0">
      <selection activeCell="G20" sqref="G20"/>
    </sheetView>
  </sheetViews>
  <sheetFormatPr baseColWidth="10" defaultColWidth="10.7109375" defaultRowHeight="15" x14ac:dyDescent="0.25"/>
  <cols>
    <col min="1" max="1" width="32.85546875" bestFit="1" customWidth="1"/>
    <col min="6" max="6" width="15.85546875" bestFit="1" customWidth="1"/>
  </cols>
  <sheetData>
    <row r="1" spans="1:9" x14ac:dyDescent="0.25">
      <c r="A1" t="s">
        <v>58</v>
      </c>
    </row>
    <row r="2" spans="1:9" ht="15.75" thickBot="1" x14ac:dyDescent="0.3"/>
    <row r="3" spans="1:9" x14ac:dyDescent="0.25">
      <c r="A3" s="16" t="s">
        <v>26</v>
      </c>
      <c r="B3" s="16"/>
    </row>
    <row r="4" spans="1:9" x14ac:dyDescent="0.25">
      <c r="A4" t="s">
        <v>27</v>
      </c>
      <c r="B4">
        <v>0.75559986064669959</v>
      </c>
    </row>
    <row r="5" spans="1:9" x14ac:dyDescent="0.25">
      <c r="A5" t="s">
        <v>28</v>
      </c>
      <c r="B5">
        <v>0.57093114940931178</v>
      </c>
    </row>
    <row r="6" spans="1:9" x14ac:dyDescent="0.25">
      <c r="A6" t="s">
        <v>29</v>
      </c>
      <c r="B6" s="23">
        <v>0.55473987202853103</v>
      </c>
    </row>
    <row r="7" spans="1:9" x14ac:dyDescent="0.25">
      <c r="A7" t="s">
        <v>30</v>
      </c>
      <c r="B7">
        <v>597.95874142480682</v>
      </c>
    </row>
    <row r="8" spans="1:9" ht="15.75" thickBot="1" x14ac:dyDescent="0.3">
      <c r="A8" s="14" t="s">
        <v>31</v>
      </c>
      <c r="B8" s="14">
        <v>56</v>
      </c>
    </row>
    <row r="10" spans="1:9" ht="15.75" thickBot="1" x14ac:dyDescent="0.3">
      <c r="A10" t="s">
        <v>32</v>
      </c>
    </row>
    <row r="11" spans="1:9" x14ac:dyDescent="0.25">
      <c r="A11" s="15"/>
      <c r="B11" s="15" t="s">
        <v>37</v>
      </c>
      <c r="C11" s="15" t="s">
        <v>38</v>
      </c>
      <c r="D11" s="15" t="s">
        <v>39</v>
      </c>
      <c r="E11" s="15" t="s">
        <v>40</v>
      </c>
      <c r="F11" s="15" t="s">
        <v>41</v>
      </c>
    </row>
    <row r="12" spans="1:9" x14ac:dyDescent="0.25">
      <c r="A12" t="s">
        <v>33</v>
      </c>
      <c r="B12">
        <v>2</v>
      </c>
      <c r="C12">
        <v>25215934.00949036</v>
      </c>
      <c r="D12">
        <v>12607967.00474518</v>
      </c>
      <c r="E12">
        <v>35.261649589612766</v>
      </c>
      <c r="F12">
        <v>1.8279535378428016E-10</v>
      </c>
    </row>
    <row r="13" spans="1:9" x14ac:dyDescent="0.25">
      <c r="A13" t="s">
        <v>34</v>
      </c>
      <c r="B13">
        <v>53</v>
      </c>
      <c r="C13">
        <v>18950396.791655961</v>
      </c>
      <c r="D13">
        <v>357554.65644633892</v>
      </c>
    </row>
    <row r="14" spans="1:9" ht="15.75" thickBot="1" x14ac:dyDescent="0.3">
      <c r="A14" s="14" t="s">
        <v>35</v>
      </c>
      <c r="B14" s="14">
        <v>55</v>
      </c>
      <c r="C14" s="14">
        <v>44166330.801146321</v>
      </c>
      <c r="D14" s="14"/>
      <c r="E14" s="14"/>
      <c r="F14" s="14"/>
    </row>
    <row r="15" spans="1:9" ht="15.75" thickBot="1" x14ac:dyDescent="0.3"/>
    <row r="16" spans="1:9" x14ac:dyDescent="0.25">
      <c r="A16" s="15"/>
      <c r="B16" s="15" t="s">
        <v>42</v>
      </c>
      <c r="C16" s="15" t="s">
        <v>30</v>
      </c>
      <c r="D16" s="15" t="s">
        <v>43</v>
      </c>
      <c r="E16" s="15" t="s">
        <v>44</v>
      </c>
      <c r="F16" s="15" t="s">
        <v>45</v>
      </c>
      <c r="G16" s="15" t="s">
        <v>46</v>
      </c>
      <c r="H16" s="15" t="s">
        <v>47</v>
      </c>
      <c r="I16" s="15" t="s">
        <v>48</v>
      </c>
    </row>
    <row r="17" spans="1:9" x14ac:dyDescent="0.25">
      <c r="A17" t="s">
        <v>36</v>
      </c>
      <c r="B17">
        <v>1279.5550550860073</v>
      </c>
      <c r="C17">
        <v>504.48178022098693</v>
      </c>
      <c r="D17">
        <v>2.5363751581385188</v>
      </c>
      <c r="E17">
        <v>1.4182567733723225E-2</v>
      </c>
      <c r="F17">
        <v>267.69274469693312</v>
      </c>
      <c r="G17">
        <v>2291.4173654750816</v>
      </c>
      <c r="H17">
        <v>267.69274469693312</v>
      </c>
      <c r="I17">
        <v>2291.4173654750816</v>
      </c>
    </row>
    <row r="18" spans="1:9" x14ac:dyDescent="0.25">
      <c r="A18" t="s">
        <v>2</v>
      </c>
      <c r="B18">
        <v>22.557016430910984</v>
      </c>
      <c r="C18">
        <v>17.629509011651585</v>
      </c>
      <c r="D18">
        <v>1.279503383560072</v>
      </c>
      <c r="E18">
        <v>0.20629292193364807</v>
      </c>
      <c r="F18">
        <v>-12.803300668629475</v>
      </c>
      <c r="G18">
        <v>57.917333530451444</v>
      </c>
      <c r="H18">
        <v>-12.803300668629475</v>
      </c>
      <c r="I18">
        <v>57.917333530451444</v>
      </c>
    </row>
    <row r="19" spans="1:9" ht="15.75" thickBot="1" x14ac:dyDescent="0.3">
      <c r="A19" s="14" t="s">
        <v>4</v>
      </c>
      <c r="B19" s="14">
        <v>1342.1791078913534</v>
      </c>
      <c r="C19" s="14">
        <v>162.48690728796566</v>
      </c>
      <c r="D19" s="14">
        <v>8.2602292719664536</v>
      </c>
      <c r="E19" s="14">
        <v>4.3066714634563913E-11</v>
      </c>
      <c r="F19" s="14">
        <v>1016.2716443069303</v>
      </c>
      <c r="G19" s="14">
        <v>1668.0865714757765</v>
      </c>
      <c r="H19" s="14">
        <v>1016.2716443069303</v>
      </c>
      <c r="I19" s="14">
        <v>1668.0865714757765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2BDC-33F0-4101-852D-C84EB3337BDE}">
  <dimension ref="B3:O14"/>
  <sheetViews>
    <sheetView workbookViewId="0">
      <selection activeCell="F20" sqref="F20"/>
    </sheetView>
  </sheetViews>
  <sheetFormatPr baseColWidth="10" defaultColWidth="10.7109375" defaultRowHeight="15" x14ac:dyDescent="0.25"/>
  <sheetData>
    <row r="3" spans="2:15" x14ac:dyDescent="0.25">
      <c r="E3" s="63" t="s">
        <v>62</v>
      </c>
      <c r="F3" s="63"/>
      <c r="G3" s="63"/>
    </row>
    <row r="4" spans="2:15" x14ac:dyDescent="0.25">
      <c r="B4" s="58" t="s">
        <v>59</v>
      </c>
      <c r="C4" s="58">
        <v>72274.84</v>
      </c>
    </row>
    <row r="5" spans="2:15" x14ac:dyDescent="0.25">
      <c r="B5" s="58" t="s">
        <v>60</v>
      </c>
      <c r="C5" s="58">
        <v>3.12</v>
      </c>
      <c r="E5" s="60" t="s">
        <v>63</v>
      </c>
      <c r="F5" s="60"/>
      <c r="G5" s="61"/>
      <c r="H5" s="61"/>
      <c r="I5" s="61"/>
      <c r="K5" s="60" t="s">
        <v>68</v>
      </c>
      <c r="L5" s="60"/>
      <c r="M5" s="61"/>
      <c r="N5" s="61"/>
      <c r="O5" s="61"/>
    </row>
    <row r="6" spans="2:15" x14ac:dyDescent="0.25">
      <c r="B6" s="58" t="s">
        <v>61</v>
      </c>
      <c r="C6" s="59">
        <v>0.62780000000000002</v>
      </c>
      <c r="E6" s="60" t="s">
        <v>64</v>
      </c>
      <c r="F6" s="60"/>
      <c r="G6" s="49"/>
      <c r="H6" s="49"/>
      <c r="I6" s="62">
        <v>40320</v>
      </c>
      <c r="K6" s="60" t="s">
        <v>64</v>
      </c>
      <c r="L6" s="60"/>
      <c r="M6" s="49"/>
      <c r="N6" s="49"/>
      <c r="O6" s="62">
        <v>38000</v>
      </c>
    </row>
    <row r="7" spans="2:15" x14ac:dyDescent="0.25">
      <c r="E7" s="60" t="s">
        <v>65</v>
      </c>
      <c r="F7" s="60"/>
      <c r="G7" s="49"/>
      <c r="H7" s="49"/>
      <c r="I7" s="49">
        <v>6.56</v>
      </c>
      <c r="K7" s="60" t="s">
        <v>65</v>
      </c>
      <c r="L7" s="60"/>
      <c r="M7" s="49"/>
      <c r="N7" s="49"/>
      <c r="O7" s="49">
        <v>6</v>
      </c>
    </row>
    <row r="8" spans="2:15" x14ac:dyDescent="0.25">
      <c r="E8" s="60" t="s">
        <v>66</v>
      </c>
      <c r="F8" s="60"/>
      <c r="G8" s="49"/>
      <c r="H8" s="49"/>
      <c r="I8" s="49">
        <v>1.77</v>
      </c>
      <c r="K8" s="60" t="s">
        <v>66</v>
      </c>
      <c r="L8" s="60"/>
      <c r="M8" s="49"/>
      <c r="N8" s="49"/>
      <c r="O8" s="49">
        <v>2.1</v>
      </c>
    </row>
    <row r="11" spans="2:15" x14ac:dyDescent="0.25">
      <c r="E11" s="60" t="s">
        <v>67</v>
      </c>
      <c r="F11" s="60"/>
      <c r="G11" s="61"/>
      <c r="H11" s="61"/>
      <c r="I11" s="61"/>
    </row>
    <row r="12" spans="2:15" x14ac:dyDescent="0.25">
      <c r="E12" s="60" t="s">
        <v>64</v>
      </c>
      <c r="F12" s="60"/>
      <c r="G12" s="49"/>
      <c r="H12" s="49"/>
      <c r="I12" s="62">
        <v>42000</v>
      </c>
    </row>
    <row r="13" spans="2:15" x14ac:dyDescent="0.25">
      <c r="E13" s="60" t="s">
        <v>65</v>
      </c>
      <c r="F13" s="60"/>
      <c r="G13" s="49"/>
      <c r="H13" s="49"/>
      <c r="I13" s="49">
        <v>7</v>
      </c>
    </row>
    <row r="14" spans="2:15" x14ac:dyDescent="0.25">
      <c r="E14" s="60" t="s">
        <v>66</v>
      </c>
      <c r="F14" s="60"/>
      <c r="G14" s="49"/>
      <c r="H14" s="49"/>
      <c r="I14" s="49">
        <v>1.5</v>
      </c>
    </row>
  </sheetData>
  <scenarios current="1" sqref="C4 C5 C6">
    <scenario name="Optimista" locked="1" count="3" user="jesus" comment="Escenario Optimista">
      <inputCells r="I6" val="42000" numFmtId="3"/>
      <inputCells r="I7" val="7"/>
      <inputCells r="I8" val="1.5"/>
    </scenario>
    <scenario name="Pesimista" locked="1" count="3" user="jesus" comment="Escenario Pesimista">
      <inputCells r="I6" val="38000" numFmtId="3"/>
      <inputCells r="I7" val="6"/>
      <inputCells r="I8" val="2.1"/>
    </scenario>
  </scenarios>
  <mergeCells count="13">
    <mergeCell ref="E12:F12"/>
    <mergeCell ref="E13:F13"/>
    <mergeCell ref="E14:F14"/>
    <mergeCell ref="K5:L5"/>
    <mergeCell ref="K6:L6"/>
    <mergeCell ref="K7:L7"/>
    <mergeCell ref="K8:L8"/>
    <mergeCell ref="E11:F11"/>
    <mergeCell ref="E3:G3"/>
    <mergeCell ref="E5:F5"/>
    <mergeCell ref="E6:F6"/>
    <mergeCell ref="E7:F7"/>
    <mergeCell ref="E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5E1E-B780-4C27-9249-3BD4C6C005D8}">
  <sheetPr>
    <outlinePr summaryBelow="0"/>
  </sheetPr>
  <dimension ref="B1:F15"/>
  <sheetViews>
    <sheetView showGridLines="0" workbookViewId="0">
      <selection activeCell="F21" sqref="F21"/>
    </sheetView>
  </sheetViews>
  <sheetFormatPr baseColWidth="10" defaultColWidth="10.7109375" defaultRowHeight="15" outlineLevelRow="1" outlineLevelCol="1" x14ac:dyDescent="0.25"/>
  <cols>
    <col min="3" max="3" width="5.140625" bestFit="1" customWidth="1"/>
    <col min="4" max="6" width="14.140625" bestFit="1" customWidth="1" outlineLevel="1"/>
  </cols>
  <sheetData>
    <row r="1" spans="2:6" ht="15.75" thickBot="1" x14ac:dyDescent="0.3"/>
    <row r="2" spans="2:6" ht="15.75" x14ac:dyDescent="0.25">
      <c r="B2" s="64" t="s">
        <v>73</v>
      </c>
      <c r="C2" s="64"/>
      <c r="D2" s="65"/>
      <c r="E2" s="65"/>
      <c r="F2" s="65"/>
    </row>
    <row r="3" spans="2:6" ht="15.75" collapsed="1" x14ac:dyDescent="0.25">
      <c r="B3" s="66"/>
      <c r="C3" s="66"/>
      <c r="D3" s="67" t="s">
        <v>75</v>
      </c>
      <c r="E3" s="67" t="s">
        <v>69</v>
      </c>
      <c r="F3" s="67" t="s">
        <v>71</v>
      </c>
    </row>
    <row r="4" spans="2:6" ht="22.5" hidden="1" outlineLevel="1" x14ac:dyDescent="0.25">
      <c r="B4" s="32"/>
      <c r="C4" s="32"/>
      <c r="E4" s="36" t="s">
        <v>70</v>
      </c>
      <c r="F4" s="36" t="s">
        <v>72</v>
      </c>
    </row>
    <row r="5" spans="2:6" x14ac:dyDescent="0.25">
      <c r="B5" s="33" t="s">
        <v>74</v>
      </c>
      <c r="C5" s="33"/>
      <c r="D5" s="31"/>
      <c r="E5" s="31"/>
      <c r="F5" s="31"/>
    </row>
    <row r="6" spans="2:6" outlineLevel="1" x14ac:dyDescent="0.25">
      <c r="B6" s="41" t="s">
        <v>80</v>
      </c>
      <c r="C6" s="41"/>
      <c r="D6" s="29">
        <v>40320</v>
      </c>
      <c r="E6" s="34">
        <v>42000</v>
      </c>
      <c r="F6" s="34">
        <v>38000</v>
      </c>
    </row>
    <row r="7" spans="2:6" outlineLevel="1" x14ac:dyDescent="0.25">
      <c r="B7" s="42" t="s">
        <v>65</v>
      </c>
      <c r="C7" s="42"/>
      <c r="D7">
        <v>6.56</v>
      </c>
      <c r="E7" s="35">
        <v>7</v>
      </c>
      <c r="F7" s="35">
        <v>6</v>
      </c>
    </row>
    <row r="8" spans="2:6" outlineLevel="1" x14ac:dyDescent="0.25">
      <c r="B8" s="43" t="s">
        <v>65</v>
      </c>
      <c r="C8" s="43"/>
      <c r="D8">
        <v>1.77</v>
      </c>
      <c r="E8" s="35">
        <v>1.5</v>
      </c>
      <c r="F8" s="35">
        <v>2.1</v>
      </c>
    </row>
    <row r="9" spans="2:6" x14ac:dyDescent="0.25">
      <c r="B9" s="33" t="s">
        <v>76</v>
      </c>
      <c r="C9" s="33"/>
      <c r="D9" s="31"/>
      <c r="E9" s="31"/>
      <c r="F9" s="31"/>
    </row>
    <row r="10" spans="2:6" outlineLevel="1" x14ac:dyDescent="0.25">
      <c r="B10" s="41" t="s">
        <v>81</v>
      </c>
      <c r="C10" s="41"/>
      <c r="D10">
        <v>72274.84</v>
      </c>
      <c r="E10">
        <v>72274.84</v>
      </c>
      <c r="F10">
        <v>72274.84</v>
      </c>
    </row>
    <row r="11" spans="2:6" outlineLevel="1" x14ac:dyDescent="0.25">
      <c r="B11" s="42" t="s">
        <v>82</v>
      </c>
      <c r="C11" s="42"/>
      <c r="D11">
        <v>3.12</v>
      </c>
      <c r="E11">
        <v>3.12</v>
      </c>
      <c r="F11">
        <v>3.12</v>
      </c>
    </row>
    <row r="12" spans="2:6" ht="15.75" outlineLevel="1" thickBot="1" x14ac:dyDescent="0.3">
      <c r="B12" s="40" t="s">
        <v>83</v>
      </c>
      <c r="C12" s="40"/>
      <c r="D12" s="30">
        <v>0.62780000000000002</v>
      </c>
      <c r="E12" s="30">
        <v>0.62780000000000002</v>
      </c>
      <c r="F12" s="30">
        <v>0.62780000000000002</v>
      </c>
    </row>
    <row r="13" spans="2:6" x14ac:dyDescent="0.25">
      <c r="B13" t="s">
        <v>77</v>
      </c>
    </row>
    <row r="14" spans="2:6" x14ac:dyDescent="0.25">
      <c r="B14" t="s">
        <v>78</v>
      </c>
    </row>
    <row r="15" spans="2:6" x14ac:dyDescent="0.25">
      <c r="B15" t="s">
        <v>79</v>
      </c>
    </row>
  </sheetData>
  <mergeCells count="6">
    <mergeCell ref="B12:C12"/>
    <mergeCell ref="B6:C6"/>
    <mergeCell ref="B7:C7"/>
    <mergeCell ref="B8:C8"/>
    <mergeCell ref="B10:C10"/>
    <mergeCell ref="B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F757-61BF-4282-B504-D77666C413EB}">
  <sheetPr>
    <outlinePr summaryBelow="0"/>
  </sheetPr>
  <dimension ref="B1:G15"/>
  <sheetViews>
    <sheetView showGridLines="0" workbookViewId="0">
      <selection activeCell="F18" sqref="F18"/>
    </sheetView>
  </sheetViews>
  <sheetFormatPr baseColWidth="10" defaultColWidth="10.7109375" defaultRowHeight="15" outlineLevelRow="1" outlineLevelCol="1" x14ac:dyDescent="0.25"/>
  <cols>
    <col min="3" max="3" width="5.28515625" bestFit="1" customWidth="1"/>
    <col min="4" max="7" width="14.140625" bestFit="1" customWidth="1" outlineLevel="1"/>
  </cols>
  <sheetData>
    <row r="1" spans="2:7" ht="15.75" thickBot="1" x14ac:dyDescent="0.3"/>
    <row r="2" spans="2:7" ht="15.75" x14ac:dyDescent="0.25">
      <c r="B2" s="64" t="s">
        <v>73</v>
      </c>
      <c r="C2" s="64"/>
      <c r="D2" s="65"/>
      <c r="E2" s="65"/>
      <c r="F2" s="65"/>
      <c r="G2" s="65"/>
    </row>
    <row r="3" spans="2:7" ht="15.75" collapsed="1" x14ac:dyDescent="0.25">
      <c r="B3" s="66"/>
      <c r="C3" s="66"/>
      <c r="D3" s="67" t="s">
        <v>75</v>
      </c>
      <c r="E3" s="67" t="s">
        <v>94</v>
      </c>
      <c r="F3" s="67" t="s">
        <v>71</v>
      </c>
      <c r="G3" s="67" t="s">
        <v>69</v>
      </c>
    </row>
    <row r="4" spans="2:7" ht="22.5" hidden="1" outlineLevel="1" x14ac:dyDescent="0.25">
      <c r="B4" s="32"/>
      <c r="C4" s="32"/>
      <c r="E4" s="36" t="s">
        <v>95</v>
      </c>
      <c r="F4" s="36" t="s">
        <v>96</v>
      </c>
      <c r="G4" s="36" t="s">
        <v>70</v>
      </c>
    </row>
    <row r="5" spans="2:7" x14ac:dyDescent="0.25">
      <c r="B5" s="33" t="s">
        <v>74</v>
      </c>
      <c r="C5" s="33"/>
      <c r="D5" s="31"/>
      <c r="E5" s="31"/>
      <c r="F5" s="31"/>
      <c r="G5" s="31"/>
    </row>
    <row r="6" spans="2:7" outlineLevel="1" x14ac:dyDescent="0.25">
      <c r="B6" s="32"/>
      <c r="C6" s="32" t="s">
        <v>91</v>
      </c>
      <c r="D6">
        <v>500</v>
      </c>
      <c r="E6" s="35">
        <v>500</v>
      </c>
      <c r="F6" s="35">
        <v>450</v>
      </c>
      <c r="G6" s="35">
        <v>535</v>
      </c>
    </row>
    <row r="7" spans="2:7" outlineLevel="1" x14ac:dyDescent="0.25">
      <c r="B7" s="32"/>
      <c r="C7" s="32" t="s">
        <v>92</v>
      </c>
      <c r="D7">
        <v>200</v>
      </c>
      <c r="E7" s="35">
        <v>200</v>
      </c>
      <c r="F7" s="35">
        <v>180</v>
      </c>
      <c r="G7" s="35">
        <v>214</v>
      </c>
    </row>
    <row r="8" spans="2:7" outlineLevel="1" x14ac:dyDescent="0.25">
      <c r="B8" s="32"/>
      <c r="C8" s="32" t="s">
        <v>93</v>
      </c>
      <c r="D8">
        <v>450</v>
      </c>
      <c r="E8" s="35">
        <v>450</v>
      </c>
      <c r="F8" s="35">
        <v>405</v>
      </c>
      <c r="G8" s="35">
        <v>481.5</v>
      </c>
    </row>
    <row r="9" spans="2:7" x14ac:dyDescent="0.25">
      <c r="B9" s="33" t="s">
        <v>76</v>
      </c>
      <c r="C9" s="33"/>
      <c r="D9" s="31"/>
      <c r="E9" s="31"/>
      <c r="F9" s="31"/>
      <c r="G9" s="31"/>
    </row>
    <row r="10" spans="2:7" outlineLevel="1" x14ac:dyDescent="0.25">
      <c r="B10" s="41" t="s">
        <v>97</v>
      </c>
      <c r="C10" s="41"/>
      <c r="D10">
        <v>12500000</v>
      </c>
      <c r="E10">
        <v>12500000</v>
      </c>
      <c r="F10">
        <v>11250000</v>
      </c>
      <c r="G10">
        <v>13375000</v>
      </c>
    </row>
    <row r="11" spans="2:7" outlineLevel="1" x14ac:dyDescent="0.25">
      <c r="B11" s="42" t="s">
        <v>99</v>
      </c>
      <c r="C11" s="42"/>
      <c r="D11">
        <v>3600000</v>
      </c>
      <c r="E11">
        <v>3600000</v>
      </c>
      <c r="F11">
        <v>3240000</v>
      </c>
      <c r="G11">
        <v>3852000</v>
      </c>
    </row>
    <row r="12" spans="2:7" ht="15.75" outlineLevel="1" thickBot="1" x14ac:dyDescent="0.3">
      <c r="B12" s="40" t="s">
        <v>98</v>
      </c>
      <c r="C12" s="40"/>
      <c r="D12" s="14">
        <v>9900000</v>
      </c>
      <c r="E12" s="14">
        <v>9900000</v>
      </c>
      <c r="F12" s="14">
        <v>8910000</v>
      </c>
      <c r="G12" s="14">
        <v>10604000</v>
      </c>
    </row>
    <row r="13" spans="2:7" x14ac:dyDescent="0.25">
      <c r="B13" t="s">
        <v>77</v>
      </c>
    </row>
    <row r="14" spans="2:7" x14ac:dyDescent="0.25">
      <c r="B14" t="s">
        <v>78</v>
      </c>
    </row>
    <row r="15" spans="2:7" x14ac:dyDescent="0.25">
      <c r="B15" t="s">
        <v>79</v>
      </c>
    </row>
  </sheetData>
  <mergeCells count="3">
    <mergeCell ref="B10:C10"/>
    <mergeCell ref="B11:C11"/>
    <mergeCell ref="B12:C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84AB-83D0-4A4A-B7E8-670D45003A06}">
  <dimension ref="A5:J9"/>
  <sheetViews>
    <sheetView workbookViewId="0">
      <selection activeCell="G18" sqref="G18"/>
    </sheetView>
  </sheetViews>
  <sheetFormatPr baseColWidth="10" defaultColWidth="10.7109375" defaultRowHeight="15" x14ac:dyDescent="0.25"/>
  <sheetData>
    <row r="5" spans="1:10" x14ac:dyDescent="0.25">
      <c r="A5" s="44" t="s">
        <v>84</v>
      </c>
      <c r="B5" s="44"/>
      <c r="F5" s="44" t="s">
        <v>85</v>
      </c>
      <c r="G5" s="44"/>
      <c r="H5" s="37">
        <v>0</v>
      </c>
      <c r="I5" s="38">
        <v>-0.1</v>
      </c>
      <c r="J5" s="39">
        <v>7.0000000000000007E-2</v>
      </c>
    </row>
    <row r="6" spans="1:10" ht="30" x14ac:dyDescent="0.25">
      <c r="A6" s="71" t="s">
        <v>86</v>
      </c>
      <c r="B6" s="71" t="s">
        <v>87</v>
      </c>
      <c r="C6" s="71" t="s">
        <v>88</v>
      </c>
      <c r="D6" s="71" t="s">
        <v>89</v>
      </c>
      <c r="F6" s="72" t="s">
        <v>86</v>
      </c>
      <c r="G6" s="72"/>
      <c r="H6" s="71" t="s">
        <v>90</v>
      </c>
      <c r="I6" s="71" t="s">
        <v>71</v>
      </c>
      <c r="J6" s="71" t="s">
        <v>69</v>
      </c>
    </row>
    <row r="7" spans="1:10" x14ac:dyDescent="0.25">
      <c r="A7" s="70" t="s">
        <v>91</v>
      </c>
      <c r="B7" s="70">
        <v>25000</v>
      </c>
      <c r="C7" s="70">
        <v>500</v>
      </c>
      <c r="D7" s="70">
        <v>12500000</v>
      </c>
      <c r="E7" s="69">
        <v>500</v>
      </c>
      <c r="F7" s="68" t="s">
        <v>91</v>
      </c>
      <c r="G7" s="68"/>
      <c r="H7" s="49">
        <f>$E7*H$5+$E7</f>
        <v>500</v>
      </c>
      <c r="I7" s="49">
        <f t="shared" ref="I7:J9" si="0">$E7*I$5+$E7</f>
        <v>450</v>
      </c>
      <c r="J7" s="49">
        <f t="shared" si="0"/>
        <v>535</v>
      </c>
    </row>
    <row r="8" spans="1:10" x14ac:dyDescent="0.25">
      <c r="A8" s="70" t="s">
        <v>92</v>
      </c>
      <c r="B8" s="70">
        <v>18000</v>
      </c>
      <c r="C8" s="70">
        <v>200</v>
      </c>
      <c r="D8" s="70">
        <v>3600000</v>
      </c>
      <c r="E8" s="69">
        <v>200</v>
      </c>
      <c r="F8" s="68" t="s">
        <v>92</v>
      </c>
      <c r="G8" s="68"/>
      <c r="H8" s="49">
        <f t="shared" ref="H8:H9" si="1">$E8*H$5+$E8</f>
        <v>200</v>
      </c>
      <c r="I8" s="49">
        <f t="shared" si="0"/>
        <v>180</v>
      </c>
      <c r="J8" s="49">
        <f t="shared" si="0"/>
        <v>214</v>
      </c>
    </row>
    <row r="9" spans="1:10" x14ac:dyDescent="0.25">
      <c r="A9" s="70" t="s">
        <v>93</v>
      </c>
      <c r="B9" s="70">
        <v>22000</v>
      </c>
      <c r="C9" s="70">
        <v>450</v>
      </c>
      <c r="D9" s="70">
        <v>9900000</v>
      </c>
      <c r="E9" s="69">
        <v>450</v>
      </c>
      <c r="F9" s="68" t="s">
        <v>93</v>
      </c>
      <c r="G9" s="68"/>
      <c r="H9" s="49">
        <f t="shared" si="1"/>
        <v>450</v>
      </c>
      <c r="I9" s="49">
        <f t="shared" si="0"/>
        <v>405</v>
      </c>
      <c r="J9" s="49">
        <f t="shared" si="0"/>
        <v>481.5</v>
      </c>
    </row>
  </sheetData>
  <scenarios current="0" sqref="D7:D9">
    <scenario name="Actual" locked="1" count="3" user="jesus" comment="Escenario Actual">
      <inputCells r="C7" val="500"/>
      <inputCells r="C8" val="200"/>
      <inputCells r="C9" val="450"/>
    </scenario>
    <scenario name="Pesimista" locked="1" count="3" user="jesus" comment="Escenario pesimista">
      <inputCells r="C7" val="450"/>
      <inputCells r="C8" val="180"/>
      <inputCells r="C9" val="405"/>
    </scenario>
    <scenario name="Optimista" locked="1" count="3" user="jesus" comment="Escenario Optimista">
      <inputCells r="C7" val="535"/>
      <inputCells r="C8" val="214"/>
      <inputCells r="C9" val="481.5"/>
    </scenario>
  </scenarios>
  <mergeCells count="6">
    <mergeCell ref="F9:G9"/>
    <mergeCell ref="A5:B5"/>
    <mergeCell ref="F5:G5"/>
    <mergeCell ref="F6:G6"/>
    <mergeCell ref="F7:G7"/>
    <mergeCell ref="F8:G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5:K24"/>
  <sheetViews>
    <sheetView workbookViewId="0">
      <selection activeCell="I8" sqref="I8"/>
    </sheetView>
  </sheetViews>
  <sheetFormatPr baseColWidth="10" defaultColWidth="10.7109375" defaultRowHeight="15" x14ac:dyDescent="0.25"/>
  <sheetData>
    <row r="5" spans="7:11" ht="15.75" thickBot="1" x14ac:dyDescent="0.3">
      <c r="G5" t="s">
        <v>5</v>
      </c>
    </row>
    <row r="6" spans="7:11" ht="15.75" thickBot="1" x14ac:dyDescent="0.3">
      <c r="G6" t="s">
        <v>6</v>
      </c>
      <c r="K6" s="13" t="s">
        <v>18</v>
      </c>
    </row>
    <row r="7" spans="7:11" x14ac:dyDescent="0.25">
      <c r="G7" t="s">
        <v>7</v>
      </c>
    </row>
    <row r="8" spans="7:11" x14ac:dyDescent="0.25">
      <c r="G8" t="s">
        <v>8</v>
      </c>
    </row>
    <row r="9" spans="7:11" x14ac:dyDescent="0.25">
      <c r="G9" t="s">
        <v>9</v>
      </c>
    </row>
    <row r="10" spans="7:11" x14ac:dyDescent="0.25">
      <c r="G10" t="s">
        <v>10</v>
      </c>
    </row>
    <row r="11" spans="7:11" x14ac:dyDescent="0.25">
      <c r="G11" t="s">
        <v>11</v>
      </c>
    </row>
    <row r="12" spans="7:11" x14ac:dyDescent="0.25">
      <c r="G12" t="s">
        <v>12</v>
      </c>
    </row>
    <row r="13" spans="7:11" x14ac:dyDescent="0.25">
      <c r="G13" t="s">
        <v>13</v>
      </c>
    </row>
    <row r="14" spans="7:11" x14ac:dyDescent="0.25">
      <c r="G14" t="s">
        <v>14</v>
      </c>
    </row>
    <row r="15" spans="7:11" x14ac:dyDescent="0.25">
      <c r="G15" t="s">
        <v>15</v>
      </c>
    </row>
    <row r="16" spans="7:11" x14ac:dyDescent="0.25">
      <c r="G16" t="s">
        <v>16</v>
      </c>
    </row>
    <row r="17" spans="7:7" x14ac:dyDescent="0.25">
      <c r="G17" t="s">
        <v>17</v>
      </c>
    </row>
    <row r="18" spans="7:7" x14ac:dyDescent="0.25">
      <c r="G18" t="s">
        <v>18</v>
      </c>
    </row>
    <row r="19" spans="7:7" x14ac:dyDescent="0.25">
      <c r="G19" t="s">
        <v>19</v>
      </c>
    </row>
    <row r="20" spans="7:7" x14ac:dyDescent="0.25">
      <c r="G20" t="s">
        <v>20</v>
      </c>
    </row>
    <row r="21" spans="7:7" x14ac:dyDescent="0.25">
      <c r="G21" t="s">
        <v>21</v>
      </c>
    </row>
    <row r="22" spans="7:7" x14ac:dyDescent="0.25">
      <c r="G22" t="s">
        <v>22</v>
      </c>
    </row>
    <row r="23" spans="7:7" x14ac:dyDescent="0.25">
      <c r="G23" t="s">
        <v>23</v>
      </c>
    </row>
    <row r="24" spans="7:7" x14ac:dyDescent="0.25">
      <c r="G24" t="s">
        <v>24</v>
      </c>
    </row>
  </sheetData>
  <phoneticPr fontId="10" type="noConversion"/>
  <dataValidations count="1">
    <dataValidation type="list" allowBlank="1" showInputMessage="1" showErrorMessage="1" sqref="K5:K6" xr:uid="{FFB91D25-954D-4702-9CF6-6D01E1D2EDEA}">
      <formula1>Col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Ejer 1</vt:lpstr>
      <vt:lpstr>Ejer 2</vt:lpstr>
      <vt:lpstr>Ejem2.1</vt:lpstr>
      <vt:lpstr>Ejem2.2</vt:lpstr>
      <vt:lpstr>Ejem2.3</vt:lpstr>
      <vt:lpstr>Ejer 3</vt:lpstr>
      <vt:lpstr>Ejem3  Resumen del escenario</vt:lpstr>
      <vt:lpstr>Resumen del escenario</vt:lpstr>
      <vt:lpstr>Ejer 4</vt:lpstr>
      <vt:lpstr>Hoja2</vt:lpstr>
      <vt:lpstr>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LAB_COM03_PC13</cp:lastModifiedBy>
  <dcterms:created xsi:type="dcterms:W3CDTF">2023-04-10T04:53:17Z</dcterms:created>
  <dcterms:modified xsi:type="dcterms:W3CDTF">2024-11-19T16:04:42Z</dcterms:modified>
</cp:coreProperties>
</file>