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worksheets/sheet1.xml" ContentType="application/vnd.openxmlformats-officedocument.spreadsheetml.worksheet+xml"/>
  <Default Extension="bin" ContentType="application/vnd.openxmlformats-officedocument.spreadsheetml.printerSettings"/>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drawings/drawing3.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drawings/drawing4.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drawings/drawing5.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drawings/drawing6.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colla\Downloads\"/>
    </mc:Choice>
  </mc:AlternateContent>
  <bookViews>
    <workbookView xWindow="0" yWindow="0" windowWidth="23040" windowHeight="8940" activeTab="0"/>
  </bookViews>
  <sheets>
    <sheet name="Caso Practico 1" sheetId="1" r:id="rId3"/>
    <sheet name="Caso Practico 2" sheetId="2" r:id="rId4"/>
    <sheet name="Caso Practico 3" sheetId="3" r:id="rId5"/>
    <sheet name="Caso Practico 4" sheetId="4" r:id="rId6"/>
    <sheet name="Solver" sheetId="5" r:id="rId7"/>
    <sheet name="Ejercicio 1" sheetId="6" r:id="rId8"/>
    <sheet name="Ejercicio 2" sheetId="7" r:id="rId9"/>
    <sheet name="Ejercicio 3" sheetId="8" r:id="rId10"/>
    <sheet name="RESOLUCION EJERCICIO 3" sheetId="9" r:id="rId11"/>
    <sheet name="Ejercicio 4" sheetId="10" r:id="rId12"/>
    <sheet name="Ejercicio 5" sheetId="11" r:id="rId13"/>
    <sheet name="RESOLUCION EJERCICIO 5" sheetId="12" r:id="rId14"/>
    <sheet name="Ejercicio 6" sheetId="13" r:id="rId15"/>
    <sheet name="RESOLUCION EJERCICIO 6" sheetId="14" r:id="rId16"/>
    <sheet name="Ejercicio 7" sheetId="15" r:id="rId17"/>
    <sheet name="RESOLUCION EJERCICIO 7" sheetId="16" r:id="rId18"/>
    <sheet name="Ejercicio 8" sheetId="17" r:id="rId19"/>
    <sheet name="RESOLUCION EJERCICIO 8" sheetId="18" r:id="rId20"/>
    <sheet name="Ejercicio 9" sheetId="19" r:id="rId21"/>
    <sheet name="RESOLUCION EJERCICIO 9" sheetId="20" r:id="rId22"/>
  </sheets>
  <definedNames>
    <definedName name="solver_adj" localSheetId="1" hidden="1">'Caso Practico 2'!$F$2:$F$3</definedName>
    <definedName name="solver_adj" localSheetId="2" hidden="1">'Caso Practico 3'!$D$2:$D$5</definedName>
    <definedName name="solver_adj" localSheetId="3" hidden="1">'Caso Practico 4'!$B$7:$E$9</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1</definedName>
    <definedName name="solver_drv" localSheetId="3" hidden="1">1</definedName>
    <definedName name="solver_eng" localSheetId="1" hidden="1">2</definedName>
    <definedName name="solver_eng" localSheetId="2" hidden="1">1</definedName>
    <definedName name="solver_eng" localSheetId="3" hidden="1">1</definedName>
    <definedName name="solver_est" localSheetId="1" hidden="1">1</definedName>
    <definedName name="solver_est" localSheetId="2" hidden="1">1</definedName>
    <definedName name="solver_est" localSheetId="3" hidden="1">1</definedName>
    <definedName name="solver_itr" localSheetId="1" hidden="1">2147483647</definedName>
    <definedName name="solver_itr" localSheetId="2" hidden="1">2147483647</definedName>
    <definedName name="solver_itr" localSheetId="3" hidden="1">2147483647</definedName>
    <definedName name="solver_lhs1" localSheetId="1" hidden="1">'Caso Practico 2'!$F$2</definedName>
    <definedName name="solver_lhs1" localSheetId="2" hidden="1">'Caso Practico 3'!$D$2</definedName>
    <definedName name="solver_lhs1" localSheetId="3" hidden="1">'Caso Practico 4'!$B$10</definedName>
    <definedName name="solver_lhs2" localSheetId="1" hidden="1">'Caso Practico 2'!$F$3</definedName>
    <definedName name="solver_lhs2" localSheetId="2" hidden="1">'Caso Practico 3'!$D$3</definedName>
    <definedName name="solver_lhs2" localSheetId="3" hidden="1">'Caso Practico 4'!$C$10</definedName>
    <definedName name="solver_lhs3" localSheetId="2" hidden="1">'Caso Practico 3'!$D$4</definedName>
    <definedName name="solver_lhs3" localSheetId="3" hidden="1">'Caso Practico 4'!$D$10</definedName>
    <definedName name="solver_lhs4" localSheetId="2" hidden="1">'Caso Practico 3'!$D$5</definedName>
    <definedName name="solver_lhs4" localSheetId="3" hidden="1">'Caso Practico 4'!$E$10</definedName>
    <definedName name="solver_lhs5" localSheetId="2" hidden="1">'Caso Practico 3'!$E$2</definedName>
    <definedName name="solver_lhs5" localSheetId="3" hidden="1">'Caso Practico 4'!$F$8</definedName>
    <definedName name="solver_lhs6" localSheetId="2" hidden="1">'Caso Practico 3'!$E$4</definedName>
    <definedName name="solver_lhs6" localSheetId="3" hidden="1">'Caso Practico 4'!$F$9</definedName>
    <definedName name="solver_lhs7" localSheetId="3" hidden="1">'Caso Practico 4'!$F$7</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2</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2</definedName>
    <definedName name="solver_num" localSheetId="2" hidden="1">6</definedName>
    <definedName name="solver_num" localSheetId="3" hidden="1">7</definedName>
    <definedName name="solver_nwt" localSheetId="1" hidden="1">1</definedName>
    <definedName name="solver_nwt" localSheetId="2" hidden="1">1</definedName>
    <definedName name="solver_nwt" localSheetId="3" hidden="1">1</definedName>
    <definedName name="solver_opt" localSheetId="1" hidden="1">'Caso Practico 2'!$F$6</definedName>
    <definedName name="solver_opt" localSheetId="2" hidden="1">'Caso Practico 3'!$E$2</definedName>
    <definedName name="solver_opt" localSheetId="3" hidden="1">'Caso Practico 4'!$B$11</definedName>
    <definedName name="solver_pre" localSheetId="1" hidden="1">0.000001</definedName>
    <definedName name="solver_pre" localSheetId="2" hidden="1">0.000001</definedName>
    <definedName name="solver_pre" localSheetId="3" hidden="1">0.000001</definedName>
    <definedName name="solver_rbv" localSheetId="1" hidden="1">1</definedName>
    <definedName name="solver_rbv" localSheetId="2" hidden="1">1</definedName>
    <definedName name="solver_rbv" localSheetId="3" hidden="1">1</definedName>
    <definedName name="solver_rel1" localSheetId="1" hidden="1">3</definedName>
    <definedName name="solver_rel1" localSheetId="2" hidden="1">5</definedName>
    <definedName name="solver_rel1" localSheetId="3" hidden="1">2</definedName>
    <definedName name="solver_rel2" localSheetId="1" hidden="1">3</definedName>
    <definedName name="solver_rel2" localSheetId="2" hidden="1">5</definedName>
    <definedName name="solver_rel2" localSheetId="3" hidden="1">2</definedName>
    <definedName name="solver_rel3" localSheetId="2" hidden="1">5</definedName>
    <definedName name="solver_rel3" localSheetId="3" hidden="1">2</definedName>
    <definedName name="solver_rel4" localSheetId="2" hidden="1">5</definedName>
    <definedName name="solver_rel4" localSheetId="3" hidden="1">2</definedName>
    <definedName name="solver_rel5" localSheetId="2" hidden="1">1</definedName>
    <definedName name="solver_rel5" localSheetId="3" hidden="1">1</definedName>
    <definedName name="solver_rel6" localSheetId="2" hidden="1">3</definedName>
    <definedName name="solver_rel6" localSheetId="3" hidden="1">1</definedName>
    <definedName name="solver_rel7" localSheetId="3" hidden="1">1</definedName>
    <definedName name="solver_rhs1" localSheetId="1" hidden="1">500</definedName>
    <definedName name="solver_rhs1" localSheetId="2" hidden="1">binario</definedName>
    <definedName name="solver_rhs1" localSheetId="3" hidden="1">120</definedName>
    <definedName name="solver_rhs2" localSheetId="1" hidden="1">600</definedName>
    <definedName name="solver_rhs2" localSheetId="2" hidden="1">binario</definedName>
    <definedName name="solver_rhs2" localSheetId="3" hidden="1">100</definedName>
    <definedName name="solver_rhs3" localSheetId="2" hidden="1">binario</definedName>
    <definedName name="solver_rhs3" localSheetId="3" hidden="1">130</definedName>
    <definedName name="solver_rhs4" localSheetId="2" hidden="1">binario</definedName>
    <definedName name="solver_rhs4" localSheetId="3" hidden="1">100</definedName>
    <definedName name="solver_rhs5" localSheetId="2" hidden="1">120000</definedName>
    <definedName name="solver_rhs5" localSheetId="3" hidden="1">150</definedName>
    <definedName name="solver_rhs6" localSheetId="2" hidden="1">2</definedName>
    <definedName name="solver_rhs6" localSheetId="3" hidden="1">200</definedName>
    <definedName name="solver_rhs7" localSheetId="3" hidden="1">100</definedName>
    <definedName name="solver_rlx" localSheetId="1" hidden="1">2</definedName>
    <definedName name="solver_rlx" localSheetId="2" hidden="1">2</definedName>
    <definedName name="solver_rlx" localSheetId="3" hidden="1">2</definedName>
    <definedName name="solver_rsd" localSheetId="1" hidden="1">0</definedName>
    <definedName name="solver_rsd" localSheetId="2" hidden="1">0</definedName>
    <definedName name="solver_rsd" localSheetId="3" hidden="1">0</definedName>
    <definedName name="solver_scl" localSheetId="1" hidden="1">1</definedName>
    <definedName name="solver_scl" localSheetId="2" hidden="1">1</definedName>
    <definedName name="solver_scl" localSheetId="3" hidden="1">1</definedName>
    <definedName name="solver_sho" localSheetId="1" hidden="1">2</definedName>
    <definedName name="solver_sho" localSheetId="2" hidden="1">2</definedName>
    <definedName name="solver_sho" localSheetId="3" hidden="1">2</definedName>
    <definedName name="solver_ssz" localSheetId="1" hidden="1">100</definedName>
    <definedName name="solver_ssz" localSheetId="2" hidden="1">100</definedName>
    <definedName name="solver_ssz" localSheetId="3" hidden="1">100</definedName>
    <definedName name="solver_tim" localSheetId="1" hidden="1">2147483647</definedName>
    <definedName name="solver_tim" localSheetId="2" hidden="1">2147483647</definedName>
    <definedName name="solver_tim" localSheetId="3" hidden="1">2147483647</definedName>
    <definedName name="solver_tol" localSheetId="1" hidden="1">0.01</definedName>
    <definedName name="solver_tol" localSheetId="2" hidden="1">0.01</definedName>
    <definedName name="solver_tol" localSheetId="3" hidden="1">0.01</definedName>
    <definedName name="solver_typ" localSheetId="1" hidden="1">1</definedName>
    <definedName name="solver_typ" localSheetId="2" hidden="1">1</definedName>
    <definedName name="solver_typ" localSheetId="3" hidden="1">2</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 name="solver_adj" localSheetId="5" hidden="1">'Ejercicio 1'!$C$2:$C$14</definedName>
    <definedName name="solver_adj" localSheetId="6" hidden="1">'Ejercicio 2'!$C$2:$C$4</definedName>
    <definedName name="solver_adj" localSheetId="11" hidden="1">'RESOLUCION EJERCICIO 5'!$C$2:$E$2</definedName>
    <definedName name="solver_adj" localSheetId="13" hidden="1">'RESOLUCION EJERCICIO 6'!$C$2:$G$2</definedName>
    <definedName name="solver_adj" localSheetId="15" hidden="1">'RESOLUCION EJERCICIO 7'!$C$2:$G$2</definedName>
    <definedName name="solver_adj" localSheetId="17" hidden="1">'RESOLUCION EJERCICIO 8'!$C$2:$E$2</definedName>
    <definedName name="solver_adj" localSheetId="19" hidden="1">'RESOLUCION EJERCICIO 9'!$C$2:$E$2</definedName>
    <definedName name="solver_cvg" localSheetId="5" hidden="1">0.0001</definedName>
    <definedName name="solver_cvg" localSheetId="6" hidden="1">0.0001</definedName>
    <definedName name="solver_cvg" localSheetId="11" hidden="1">0.0001</definedName>
    <definedName name="solver_cvg" localSheetId="13" hidden="1">0.0001</definedName>
    <definedName name="solver_cvg" localSheetId="15" hidden="1">0.0001</definedName>
    <definedName name="solver_cvg" localSheetId="17" hidden="1">0.0001</definedName>
    <definedName name="solver_cvg" localSheetId="19" hidden="1">0.0001</definedName>
    <definedName name="solver_drv" localSheetId="5" hidden="1">2</definedName>
    <definedName name="solver_drv" localSheetId="6" hidden="1">2</definedName>
    <definedName name="solver_drv" localSheetId="11" hidden="1">1</definedName>
    <definedName name="solver_drv" localSheetId="13" hidden="1">1</definedName>
    <definedName name="solver_drv" localSheetId="15" hidden="1">1</definedName>
    <definedName name="solver_drv" localSheetId="17" hidden="1">1</definedName>
    <definedName name="solver_drv" localSheetId="19" hidden="1">1</definedName>
    <definedName name="solver_eng" localSheetId="5" hidden="1">1</definedName>
    <definedName name="solver_eng" localSheetId="6" hidden="1">1</definedName>
    <definedName name="solver_eng" localSheetId="11" hidden="1">2</definedName>
    <definedName name="solver_eng" localSheetId="13" hidden="1">2</definedName>
    <definedName name="solver_eng" localSheetId="15" hidden="1">2</definedName>
    <definedName name="solver_eng" localSheetId="17" hidden="1">2</definedName>
    <definedName name="solver_eng" localSheetId="19" hidden="1">2</definedName>
    <definedName name="solver_est" localSheetId="5" hidden="1">1</definedName>
    <definedName name="solver_est" localSheetId="6" hidden="1">1</definedName>
    <definedName name="solver_est" localSheetId="11" hidden="1">1</definedName>
    <definedName name="solver_est" localSheetId="13" hidden="1">1</definedName>
    <definedName name="solver_est" localSheetId="15" hidden="1">1</definedName>
    <definedName name="solver_est" localSheetId="17" hidden="1">1</definedName>
    <definedName name="solver_est" localSheetId="19" hidden="1">1</definedName>
    <definedName name="solver_itr" localSheetId="5" hidden="1">2147483647</definedName>
    <definedName name="solver_itr" localSheetId="6" hidden="1">2147483647</definedName>
    <definedName name="solver_itr" localSheetId="11" hidden="1">2147483647</definedName>
    <definedName name="solver_itr" localSheetId="13" hidden="1">2147483647</definedName>
    <definedName name="solver_itr" localSheetId="15" hidden="1">2147483647</definedName>
    <definedName name="solver_itr" localSheetId="17" hidden="1">2147483647</definedName>
    <definedName name="solver_itr" localSheetId="19" hidden="1">2147483647</definedName>
    <definedName name="solver_lhs1" localSheetId="5" hidden="1">'Ejercicio 1'!$C$2:$C$14</definedName>
    <definedName name="solver_lhs1" localSheetId="6" hidden="1">'Ejercicio 2'!$C$2</definedName>
    <definedName name="solver_lhs1" localSheetId="11" hidden="1">'RESOLUCION EJERCICIO 5'!$G$6:$G$8</definedName>
    <definedName name="solver_lhs1" localSheetId="13" hidden="1">'RESOLUCION EJERCICIO 6'!$I$6:$I$11</definedName>
    <definedName name="solver_lhs1" localSheetId="15" hidden="1">'RESOLUCION EJERCICIO 7'!$C$2:$G$2</definedName>
    <definedName name="solver_lhs1" localSheetId="17" hidden="1">'RESOLUCION EJERCICIO 8'!$G$8</definedName>
    <definedName name="solver_lhs1" localSheetId="19" hidden="1">'RESOLUCION EJERCICIO 9'!$D$2</definedName>
    <definedName name="solver_lhs2" localSheetId="6" hidden="1">'Ejercicio 2'!$C$2</definedName>
    <definedName name="solver_lhs2" localSheetId="15" hidden="1">'RESOLUCION EJERCICIO 7'!$I$6:$I$7</definedName>
    <definedName name="solver_lhs2" localSheetId="17" hidden="1">'RESOLUCION EJERCICIO 8'!$G$9</definedName>
    <definedName name="solver_lhs2" localSheetId="19" hidden="1">'RESOLUCION EJERCICIO 9'!$G$6:$G$10</definedName>
    <definedName name="solver_lhs3" localSheetId="6" hidden="1">'Ejercicio 2'!$C$3</definedName>
    <definedName name="solver_lhs3" localSheetId="17" hidden="1">'RESOLUCION EJERCICIO 8'!$G$6</definedName>
    <definedName name="solver_lhs4" localSheetId="6" hidden="1">'Ejercicio 2'!$C$3</definedName>
    <definedName name="solver_lhs4" localSheetId="17" hidden="1">'RESOLUCION EJERCICIO 8'!$G$7</definedName>
    <definedName name="solver_lhs5" localSheetId="6" hidden="1">'Ejercicio 2'!$C$4</definedName>
    <definedName name="solver_lhs6" localSheetId="6" hidden="1">'Ejercicio 2'!$C$3</definedName>
    <definedName name="solver_mip" localSheetId="5" hidden="1">2147483647</definedName>
    <definedName name="solver_mip" localSheetId="6" hidden="1">2147483647</definedName>
    <definedName name="solver_mip" localSheetId="11" hidden="1">2147483647</definedName>
    <definedName name="solver_mip" localSheetId="13" hidden="1">2147483647</definedName>
    <definedName name="solver_mip" localSheetId="15" hidden="1">2147483647</definedName>
    <definedName name="solver_mip" localSheetId="17" hidden="1">2147483647</definedName>
    <definedName name="solver_mip" localSheetId="19" hidden="1">2147483647</definedName>
    <definedName name="solver_mni" localSheetId="5" hidden="1">30</definedName>
    <definedName name="solver_mni" localSheetId="6" hidden="1">30</definedName>
    <definedName name="solver_mni" localSheetId="11" hidden="1">30</definedName>
    <definedName name="solver_mni" localSheetId="13" hidden="1">30</definedName>
    <definedName name="solver_mni" localSheetId="15" hidden="1">30</definedName>
    <definedName name="solver_mni" localSheetId="17" hidden="1">30</definedName>
    <definedName name="solver_mni" localSheetId="19" hidden="1">30</definedName>
    <definedName name="solver_mrt" localSheetId="5" hidden="1">0.075</definedName>
    <definedName name="solver_mrt" localSheetId="6" hidden="1">0.075</definedName>
    <definedName name="solver_mrt" localSheetId="11" hidden="1">0.075</definedName>
    <definedName name="solver_mrt" localSheetId="13" hidden="1">0.075</definedName>
    <definedName name="solver_mrt" localSheetId="15" hidden="1">0.075</definedName>
    <definedName name="solver_mrt" localSheetId="17" hidden="1">0.075</definedName>
    <definedName name="solver_mrt" localSheetId="19" hidden="1">0.075</definedName>
    <definedName name="solver_msl" localSheetId="5" hidden="1">2</definedName>
    <definedName name="solver_msl" localSheetId="6" hidden="1">2</definedName>
    <definedName name="solver_msl" localSheetId="11" hidden="1">2</definedName>
    <definedName name="solver_msl" localSheetId="13" hidden="1">2</definedName>
    <definedName name="solver_msl" localSheetId="15" hidden="1">2</definedName>
    <definedName name="solver_msl" localSheetId="17" hidden="1">2</definedName>
    <definedName name="solver_msl" localSheetId="19" hidden="1">2</definedName>
    <definedName name="solver_neg" localSheetId="5" hidden="1">1</definedName>
    <definedName name="solver_neg" localSheetId="6" hidden="1">1</definedName>
    <definedName name="solver_neg" localSheetId="11" hidden="1">1</definedName>
    <definedName name="solver_neg" localSheetId="13" hidden="1">1</definedName>
    <definedName name="solver_neg" localSheetId="15" hidden="1">1</definedName>
    <definedName name="solver_neg" localSheetId="17" hidden="1">1</definedName>
    <definedName name="solver_neg" localSheetId="19" hidden="1">1</definedName>
    <definedName name="solver_nod" localSheetId="5" hidden="1">2147483647</definedName>
    <definedName name="solver_nod" localSheetId="6" hidden="1">2147483647</definedName>
    <definedName name="solver_nod" localSheetId="11" hidden="1">2147483647</definedName>
    <definedName name="solver_nod" localSheetId="13" hidden="1">2147483647</definedName>
    <definedName name="solver_nod" localSheetId="15" hidden="1">2147483647</definedName>
    <definedName name="solver_nod" localSheetId="17" hidden="1">2147483647</definedName>
    <definedName name="solver_nod" localSheetId="19" hidden="1">2147483647</definedName>
    <definedName name="solver_num" localSheetId="5" hidden="1">1</definedName>
    <definedName name="solver_num" localSheetId="6" hidden="1">6</definedName>
    <definedName name="solver_num" localSheetId="11" hidden="1">1</definedName>
    <definedName name="solver_num" localSheetId="13" hidden="1">1</definedName>
    <definedName name="solver_num" localSheetId="15" hidden="1">2</definedName>
    <definedName name="solver_num" localSheetId="17" hidden="1">4</definedName>
    <definedName name="solver_num" localSheetId="19" hidden="1">2</definedName>
    <definedName name="solver_nwt" localSheetId="5" hidden="1">1</definedName>
    <definedName name="solver_nwt" localSheetId="6" hidden="1">1</definedName>
    <definedName name="solver_nwt" localSheetId="11" hidden="1">1</definedName>
    <definedName name="solver_nwt" localSheetId="13" hidden="1">1</definedName>
    <definedName name="solver_nwt" localSheetId="15" hidden="1">1</definedName>
    <definedName name="solver_nwt" localSheetId="17" hidden="1">1</definedName>
    <definedName name="solver_nwt" localSheetId="19" hidden="1">1</definedName>
    <definedName name="solver_opt" localSheetId="5" hidden="1">'Ejercicio 1'!$D$15</definedName>
    <definedName name="solver_opt" localSheetId="6" hidden="1">'Ejercicio 2'!$D$6</definedName>
    <definedName name="solver_opt" localSheetId="11" hidden="1">'RESOLUCION EJERCICIO 5'!$C$4</definedName>
    <definedName name="solver_opt" localSheetId="13" hidden="1">'RESOLUCION EJERCICIO 6'!$C$4</definedName>
    <definedName name="solver_opt" localSheetId="15" hidden="1">'RESOLUCION EJERCICIO 7'!$C$4</definedName>
    <definedName name="solver_opt" localSheetId="17" hidden="1">'RESOLUCION EJERCICIO 8'!$C$4</definedName>
    <definedName name="solver_opt" localSheetId="19" hidden="1">'RESOLUCION EJERCICIO 9'!$C$4</definedName>
    <definedName name="solver_pre" localSheetId="5" hidden="1">0.000001</definedName>
    <definedName name="solver_pre" localSheetId="6" hidden="1">0.000001</definedName>
    <definedName name="solver_pre" localSheetId="11" hidden="1">0.000001</definedName>
    <definedName name="solver_pre" localSheetId="13" hidden="1">0.000001</definedName>
    <definedName name="solver_pre" localSheetId="15" hidden="1">0.000001</definedName>
    <definedName name="solver_pre" localSheetId="17" hidden="1">0.000001</definedName>
    <definedName name="solver_pre" localSheetId="19" hidden="1">0.000001</definedName>
    <definedName name="solver_rbv" localSheetId="5" hidden="1">2</definedName>
    <definedName name="solver_rbv" localSheetId="6" hidden="1">2</definedName>
    <definedName name="solver_rbv" localSheetId="11" hidden="1">1</definedName>
    <definedName name="solver_rbv" localSheetId="13" hidden="1">1</definedName>
    <definedName name="solver_rbv" localSheetId="15" hidden="1">1</definedName>
    <definedName name="solver_rbv" localSheetId="17" hidden="1">1</definedName>
    <definedName name="solver_rbv" localSheetId="19" hidden="1">1</definedName>
    <definedName name="solver_rel1" localSheetId="5" hidden="1">4</definedName>
    <definedName name="solver_rel1" localSheetId="6" hidden="1">4</definedName>
    <definedName name="solver_rel1" localSheetId="11" hidden="1">1</definedName>
    <definedName name="solver_rel1" localSheetId="13" hidden="1">1</definedName>
    <definedName name="solver_rel1" localSheetId="15" hidden="1">1</definedName>
    <definedName name="solver_rel1" localSheetId="17" hidden="1">3</definedName>
    <definedName name="solver_rel1" localSheetId="19" hidden="1">3</definedName>
    <definedName name="solver_rel2" localSheetId="6" hidden="1">3</definedName>
    <definedName name="solver_rel2" localSheetId="15" hidden="1">3</definedName>
    <definedName name="solver_rel2" localSheetId="17" hidden="1">2</definedName>
    <definedName name="solver_rel2" localSheetId="19" hidden="1">1</definedName>
    <definedName name="solver_rel3" localSheetId="6" hidden="1">4</definedName>
    <definedName name="solver_rel3" localSheetId="17" hidden="1">3</definedName>
    <definedName name="solver_rel4" localSheetId="6" hidden="1">3</definedName>
    <definedName name="solver_rel4" localSheetId="17" hidden="1">1</definedName>
    <definedName name="solver_rel5" localSheetId="6" hidden="1">4</definedName>
    <definedName name="solver_rel6" localSheetId="6" hidden="1">3</definedName>
    <definedName name="solver_rhs1" localSheetId="5" hidden="1">"entero"</definedName>
    <definedName name="solver_rhs1" localSheetId="6" hidden="1">"entero"</definedName>
    <definedName name="solver_rhs1" localSheetId="11" hidden="1">'RESOLUCION EJERCICIO 5'!$F$6:$F$8</definedName>
    <definedName name="solver_rhs1" localSheetId="13" hidden="1">'RESOLUCION EJERCICIO 6'!$H$6:$H$11</definedName>
    <definedName name="solver_rhs1" localSheetId="15" hidden="1">'RESOLUCION EJERCICIO 7'!$C$9:$G$9</definedName>
    <definedName name="solver_rhs1" localSheetId="17" hidden="1">'RESOLUCION EJERCICIO 8'!$F$8</definedName>
    <definedName name="solver_rhs1" localSheetId="19" hidden="1">'RESOLUCION EJERCICIO 9'!$D$11</definedName>
    <definedName name="solver_rhs2" localSheetId="6" hidden="1">45</definedName>
    <definedName name="solver_rhs2" localSheetId="15" hidden="1">'RESOLUCION EJERCICIO 7'!$H$6:$H$7</definedName>
    <definedName name="solver_rhs2" localSheetId="17" hidden="1">'RESOLUCION EJERCICIO 8'!$F$9</definedName>
    <definedName name="solver_rhs2" localSheetId="19" hidden="1">'RESOLUCION EJERCICIO 9'!$F$6:$F$10</definedName>
    <definedName name="solver_rhs3" localSheetId="6" hidden="1">"entero"</definedName>
    <definedName name="solver_rhs3" localSheetId="17" hidden="1">'RESOLUCION EJERCICIO 8'!$F$6</definedName>
    <definedName name="solver_rhs4" localSheetId="6" hidden="1">50</definedName>
    <definedName name="solver_rhs4" localSheetId="17" hidden="1">'RESOLUCION EJERCICIO 8'!$F$7</definedName>
    <definedName name="solver_rhs5" localSheetId="6" hidden="1">"entero"</definedName>
    <definedName name="solver_rhs6" localSheetId="6" hidden="1">40</definedName>
    <definedName name="solver_rlx" localSheetId="5" hidden="1">2</definedName>
    <definedName name="solver_rlx" localSheetId="6" hidden="1">2</definedName>
    <definedName name="solver_rlx" localSheetId="11" hidden="1">2</definedName>
    <definedName name="solver_rlx" localSheetId="13" hidden="1">2</definedName>
    <definedName name="solver_rlx" localSheetId="15" hidden="1">2</definedName>
    <definedName name="solver_rlx" localSheetId="17" hidden="1">2</definedName>
    <definedName name="solver_rlx" localSheetId="19" hidden="1">2</definedName>
    <definedName name="solver_rsd" localSheetId="5" hidden="1">0</definedName>
    <definedName name="solver_rsd" localSheetId="6" hidden="1">0</definedName>
    <definedName name="solver_rsd" localSheetId="11" hidden="1">0</definedName>
    <definedName name="solver_rsd" localSheetId="13" hidden="1">0</definedName>
    <definedName name="solver_rsd" localSheetId="15" hidden="1">0</definedName>
    <definedName name="solver_rsd" localSheetId="17" hidden="1">0</definedName>
    <definedName name="solver_rsd" localSheetId="19" hidden="1">0</definedName>
    <definedName name="solver_scl" localSheetId="5" hidden="1">2</definedName>
    <definedName name="solver_scl" localSheetId="6" hidden="1">2</definedName>
    <definedName name="solver_scl" localSheetId="11" hidden="1">1</definedName>
    <definedName name="solver_scl" localSheetId="13" hidden="1">1</definedName>
    <definedName name="solver_scl" localSheetId="15" hidden="1">1</definedName>
    <definedName name="solver_scl" localSheetId="17" hidden="1">1</definedName>
    <definedName name="solver_scl" localSheetId="19" hidden="1">1</definedName>
    <definedName name="solver_sho" localSheetId="5" hidden="1">2</definedName>
    <definedName name="solver_sho" localSheetId="6" hidden="1">2</definedName>
    <definedName name="solver_sho" localSheetId="11" hidden="1">2</definedName>
    <definedName name="solver_sho" localSheetId="13" hidden="1">2</definedName>
    <definedName name="solver_sho" localSheetId="15" hidden="1">2</definedName>
    <definedName name="solver_sho" localSheetId="17" hidden="1">2</definedName>
    <definedName name="solver_sho" localSheetId="19" hidden="1">2</definedName>
    <definedName name="solver_ssz" localSheetId="5" hidden="1">100</definedName>
    <definedName name="solver_ssz" localSheetId="6" hidden="1">100</definedName>
    <definedName name="solver_ssz" localSheetId="11" hidden="1">100</definedName>
    <definedName name="solver_ssz" localSheetId="13" hidden="1">100</definedName>
    <definedName name="solver_ssz" localSheetId="15" hidden="1">100</definedName>
    <definedName name="solver_ssz" localSheetId="17" hidden="1">100</definedName>
    <definedName name="solver_ssz" localSheetId="19" hidden="1">100</definedName>
    <definedName name="solver_tim" localSheetId="5" hidden="1">2147483647</definedName>
    <definedName name="solver_tim" localSheetId="6" hidden="1">2147483647</definedName>
    <definedName name="solver_tim" localSheetId="11" hidden="1">2147483647</definedName>
    <definedName name="solver_tim" localSheetId="13" hidden="1">2147483647</definedName>
    <definedName name="solver_tim" localSheetId="15" hidden="1">2147483647</definedName>
    <definedName name="solver_tim" localSheetId="17" hidden="1">2147483647</definedName>
    <definedName name="solver_tim" localSheetId="19" hidden="1">2147483647</definedName>
    <definedName name="solver_tol" localSheetId="5" hidden="1">0.01</definedName>
    <definedName name="solver_tol" localSheetId="6" hidden="1">0.01</definedName>
    <definedName name="solver_tol" localSheetId="11" hidden="1">0.01</definedName>
    <definedName name="solver_tol" localSheetId="13" hidden="1">0.01</definedName>
    <definedName name="solver_tol" localSheetId="15" hidden="1">0.01</definedName>
    <definedName name="solver_tol" localSheetId="17" hidden="1">0.01</definedName>
    <definedName name="solver_tol" localSheetId="19" hidden="1">0.01</definedName>
    <definedName name="solver_typ" localSheetId="5" hidden="1">3</definedName>
    <definedName name="solver_typ" localSheetId="6" hidden="1">3</definedName>
    <definedName name="solver_typ" localSheetId="11" hidden="1">1</definedName>
    <definedName name="solver_typ" localSheetId="13" hidden="1">1</definedName>
    <definedName name="solver_typ" localSheetId="15" hidden="1">1</definedName>
    <definedName name="solver_typ" localSheetId="17" hidden="1">1</definedName>
    <definedName name="solver_typ" localSheetId="19" hidden="1">1</definedName>
    <definedName name="solver_val" localSheetId="5" hidden="1">4000</definedName>
    <definedName name="solver_val" localSheetId="6" hidden="1">2000</definedName>
    <definedName name="solver_val" localSheetId="11" hidden="1">0</definedName>
    <definedName name="solver_val" localSheetId="13" hidden="1">0</definedName>
    <definedName name="solver_val" localSheetId="15" hidden="1">0</definedName>
    <definedName name="solver_val" localSheetId="17" hidden="1">0</definedName>
    <definedName name="solver_val" localSheetId="19" hidden="1">0</definedName>
    <definedName name="solver_ver" localSheetId="5" hidden="1">3</definedName>
    <definedName name="solver_ver" localSheetId="6" hidden="1">3</definedName>
    <definedName name="solver_ver" localSheetId="11" hidden="1">3</definedName>
    <definedName name="solver_ver" localSheetId="13" hidden="1">3</definedName>
    <definedName name="solver_ver" localSheetId="15" hidden="1">3</definedName>
    <definedName name="solver_ver" localSheetId="17" hidden="1">3</definedName>
    <definedName name="solver_ver" localSheetId="19" hidden="1">3</definedName>
  </definedNames>
  <calcPr calcId="191029"/>
</workbook>
</file>

<file path=xl/calcChain.xml><?xml version="1.0" encoding="utf-8"?>
<calcChain xmlns="http://schemas.openxmlformats.org/spreadsheetml/2006/main">
  <c r="C4" i="9" l="1"/>
</calcChain>
</file>

<file path=xl/sharedStrings.xml><?xml version="1.0" encoding="utf-8"?>
<sst xmlns="http://schemas.openxmlformats.org/spreadsheetml/2006/main" count="236" uniqueCount="147">
  <si>
    <t>Tarea</t>
  </si>
  <si>
    <t>Trabajo Requerido</t>
  </si>
  <si>
    <t>Tarea A</t>
  </si>
  <si>
    <t>Tarea B</t>
  </si>
  <si>
    <t>Tarea C</t>
  </si>
  <si>
    <t>Tarea D</t>
  </si>
  <si>
    <t>Costo Total</t>
  </si>
  <si>
    <t xml:space="preserve">Servidor 1 </t>
  </si>
  <si>
    <t xml:space="preserve">Servidor 2 </t>
  </si>
  <si>
    <t xml:space="preserve">Servidor 3 </t>
  </si>
  <si>
    <t xml:space="preserve">  </t>
  </si>
  <si>
    <t>Producto A</t>
  </si>
  <si>
    <t>Categoría</t>
  </si>
  <si>
    <t>Producto B</t>
  </si>
  <si>
    <t>Restricciones</t>
  </si>
  <si>
    <t>Máquina 1 (hrs)</t>
  </si>
  <si>
    <t>Máquina 2 (hrs)</t>
  </si>
  <si>
    <t>Precio ($)</t>
  </si>
  <si>
    <t>N/A</t>
  </si>
  <si>
    <t>Cálculo</t>
  </si>
  <si>
    <t>Unidades Producidas (A)</t>
  </si>
  <si>
    <t>Unidades Producidas (B)</t>
  </si>
  <si>
    <t>Horas Usadas (M1)</t>
  </si>
  <si>
    <t>Horas Usadas (M2)</t>
  </si>
  <si>
    <t>Ganancia Total</t>
  </si>
  <si>
    <t>Proyecto</t>
  </si>
  <si>
    <t>Costo ($)</t>
  </si>
  <si>
    <t>Retorno ($)</t>
  </si>
  <si>
    <t>Decisión (1 o 0)</t>
  </si>
  <si>
    <t>Proyecto 1</t>
  </si>
  <si>
    <t>Proyecto 2</t>
  </si>
  <si>
    <t>Proyecto 3</t>
  </si>
  <si>
    <t>Proyecto 4</t>
  </si>
  <si>
    <t>Tienda 1</t>
  </si>
  <si>
    <t>Tienda 2</t>
  </si>
  <si>
    <t>Tienda 3</t>
  </si>
  <si>
    <t>Tienda 4</t>
  </si>
  <si>
    <t>Almacén 1</t>
  </si>
  <si>
    <t>Almacén 2</t>
  </si>
  <si>
    <t>Almacén 3</t>
  </si>
  <si>
    <t>Capacidad</t>
  </si>
  <si>
    <t>Demanda</t>
  </si>
  <si>
    <t>Total</t>
  </si>
  <si>
    <t>Solver en Excel</t>
  </si>
  <si>
    <t>Producto</t>
  </si>
  <si>
    <t>Precio</t>
  </si>
  <si>
    <t>Unidades</t>
  </si>
  <si>
    <t>Presupuesto:</t>
  </si>
  <si>
    <t xml:space="preserve">Cuaderno </t>
  </si>
  <si>
    <t>Mochila</t>
  </si>
  <si>
    <t>Lapiceros</t>
  </si>
  <si>
    <t>Borrador</t>
  </si>
  <si>
    <t>Cartuchera</t>
  </si>
  <si>
    <t>Lápiz</t>
  </si>
  <si>
    <t>Tijera</t>
  </si>
  <si>
    <t>Memoria USB</t>
  </si>
  <si>
    <t>Goma</t>
  </si>
  <si>
    <t>Diccionario</t>
  </si>
  <si>
    <t>Hoja A4 Pack</t>
  </si>
  <si>
    <t>Papelote</t>
  </si>
  <si>
    <t>Cinta</t>
  </si>
  <si>
    <t>UND</t>
  </si>
  <si>
    <t>Cuadernos</t>
  </si>
  <si>
    <t>Mínimo:</t>
  </si>
  <si>
    <t>45 Lapaciros</t>
  </si>
  <si>
    <t>Mochilas</t>
  </si>
  <si>
    <t>50 Cuadernos</t>
  </si>
  <si>
    <t>40 Mochilas</t>
  </si>
  <si>
    <t>Presupuesto :</t>
  </si>
  <si>
    <t>La empresa Trim-Look Company fabrica varias líneas de faldas, vestidos y chaquetas deportivas. Recientemente, una consultora propuso que la compañía evaluara de nuevo su línea South Islander y asignara sus recursos a productos capaces de maximizar la contribución a las utilidades y a los gastos generales. Cada producto requiere la misma tela de poliéster y tiene que pasar por los departamentos de corte y de costura. Se recopilaron los siguientes datos para este estudio:</t>
  </si>
  <si>
    <t>El departamento de corte dispone de 100 horas de capacidad, el de costura tiene 180 horas de capacidad y cuenta con 60 yardas de material. Cada falda contribuye con $5 a las utilidades y los gastos generales; cada vestido, con $17; y cada chaqueta deportiva, con $30.</t>
  </si>
  <si>
    <t>Especifique la función objetivo y las restricciones para este problema.</t>
  </si>
  <si>
    <t>Función Objetivo</t>
  </si>
  <si>
    <t>Falda</t>
  </si>
  <si>
    <t>Vestido</t>
  </si>
  <si>
    <t>Chaqueta Deportiva</t>
  </si>
  <si>
    <t>Variables</t>
  </si>
  <si>
    <t>Utilidad</t>
  </si>
  <si>
    <t>Ingreso Total</t>
  </si>
  <si>
    <t>Tiempo / Material</t>
  </si>
  <si>
    <t>Disponible</t>
  </si>
  <si>
    <t>Corte (h)</t>
  </si>
  <si>
    <t>Costura (h)</t>
  </si>
  <si>
    <t>Material (yd)</t>
  </si>
  <si>
    <r>
      <rPr>
        <b/>
        <sz val="11"/>
        <color theme="1"/>
        <rFont val="Calibri"/>
        <family val="2"/>
        <scheme val="minor"/>
      </rPr>
      <t xml:space="preserve">Reflexione más a fondo en el problema 1.
</t>
    </r>
    <r>
      <rPr>
        <sz val="11"/>
        <color theme="1"/>
        <rFont val="Calibri"/>
        <family val="2"/>
        <scheme val="minor"/>
      </rPr>
      <t xml:space="preserve">
¿Cuánto estaría usted dispuesto a pagar por una hora extra de tiempo para la operación de corte? ¿Y por una hora extra para la operación de costura? ¿Y por una yarda adicional de material? Explique su respuesta a cada pregunta.
Determine el rango de valores del lado derecho dentro del cual el precio sombra sería válido para la restricción de corte y para la restricción de material.</t>
    </r>
  </si>
  <si>
    <t>Corte: Se podría pagar hasta $4.75 por hora extra.</t>
  </si>
  <si>
    <t xml:space="preserve">Costura:  En el departamento de costura existe holgura, por lo tanto, </t>
  </si>
  <si>
    <t>Material: Se podria pagar $ 2.75 por yarda adicional</t>
  </si>
  <si>
    <t>Del informe de sensibilidad de las columnas permisible aumentar permisble reducir se obtiene 3el rango de valores</t>
  </si>
  <si>
    <t xml:space="preserve">Corte: </t>
  </si>
  <si>
    <t>[60;132]</t>
  </si>
  <si>
    <t xml:space="preserve">Material: </t>
  </si>
  <si>
    <t>[33.33;100]</t>
  </si>
  <si>
    <t>Polly Astaire fabrica ropa fina para hombres altos y corpulentos. Hace unos cuantos años, Astaire incursionó en el mercado de ropa deportiva con su línea Sunset de shorts, pantalones y camisas. La gerencia desea fabricar la cantidad adecuada de cada producto para maximizar las utilidades. La ruta de fabricación de cada tipo de prenda pasa por dos departamentos, A y B. A continuación, se presentan los datos pertinentes para cada producto.</t>
  </si>
  <si>
    <t>El departamento A tiene 120 horas de capacidad, el departamento B tiene 160 horas de capacidad y se dispone de 90 yardas de material. Cada camisa contribuye con $10 a las utilidades y los gastos generales; cada par de shorts, con $10; y cada par de pantalones, con $23.
Especifique la función objetivo y las restricciones para este problema.
Utilice un programa de computadora para resolver el problema.
¿Cuánto debe estar dispuesta a pagar la empresa Astaire por una hora adicional de capacidad en el departamento A? ¿Y por una hora adicional de capacidad en el departamento B? ¿Dentro de qué rango de valores del lado derecho son válidos estos precios sombra?</t>
  </si>
  <si>
    <t>Camisas</t>
  </si>
  <si>
    <t>Pantalones Cortos</t>
  </si>
  <si>
    <t>Pantalones Largos</t>
  </si>
  <si>
    <t>Departamento A (h)</t>
  </si>
  <si>
    <t>Departamento B (h)</t>
  </si>
  <si>
    <t xml:space="preserve">Butterfield Company produce diversos cuchillos ce caza. Cada cuchillo se procesa en cuatro máquinas. A continuación se presentan los tiempos de procesamiento requeridos. Las capacidades de las máquinas (en horas) son: 1,500 para la máquina 1; 1,400 para la máquina 2; 1,600 para la máquina 3, y 1,500 para la máquina 4.
</t>
  </si>
  <si>
    <t>Cada producto contiene una cantidad diferente de dos materias primas básicas. La materia prima 1 cuesta $0.50 por onza y la materia prima 2 cuesta $1.50 por onza. Se dispone de 75,000 onzas de la materia prima 1 y 100,000 onzas de la materia prima 2.</t>
  </si>
  <si>
    <t>Si el objetivo es maximizar las utilidades, especifique la función objetivo y las restricciones correspondientes a este problema. Suponga que los costos de mano de obra son insignificantes.</t>
  </si>
  <si>
    <t>Cuchillos</t>
  </si>
  <si>
    <t>A</t>
  </si>
  <si>
    <t>B</t>
  </si>
  <si>
    <t>C</t>
  </si>
  <si>
    <t>D</t>
  </si>
  <si>
    <t>E</t>
  </si>
  <si>
    <t>Precio de Venta</t>
  </si>
  <si>
    <t>Recursos</t>
  </si>
  <si>
    <t>Máquina 1 (h)</t>
  </si>
  <si>
    <t>Máquina 2 (h)</t>
  </si>
  <si>
    <t>Máquina 3 (h)</t>
  </si>
  <si>
    <t>Máquina 4 (h)</t>
  </si>
  <si>
    <t>Materia Prima 1</t>
  </si>
  <si>
    <t>Materia Prima 2</t>
  </si>
  <si>
    <t>Nutmeg Corporation elabora cinco productos diferentes a base de nueces simples y mezcladas: el paquete de almendras, el paquete de nueces, el paquete gourmet, el paquete fantasía y el paquete económico. Cada producto (individual o en mezcla) se vende en latas de una libra. La empresa compra almendras a razón de $0.80 por libra, nueces a $0.60 por libra y cacahuates a $0.35 por libra. Los cacahuates se emplean para completar todas las mezclas y la compañía tiene una provisión ilimitada de ellos.</t>
  </si>
  <si>
    <t>El suministro de almendras y nueces es limitado. La compañía puede comprar hasta 3,000 libras de almendras y 2,000 libras de nueces. A continuación, se presentan los requisitos de recursos y los pronósticos de demanda de los productos. Utilice algún programa de computadora para resolver este problema.</t>
  </si>
  <si>
    <t>¿Con qué mezcla se minimiza el costo que implica satisfacer la demanda de los cinco productos?
¿Cuál sería el impacto en la mezcla de productos si sólo hubiera 2,000 libras de cacahuates disponibles?
Si el paquete gourmet requiriera 50% de almendras y 50% de nueces, ¿qué efecto produciría en la mezcla de productos?
¿Cuál sería el impacto en la mezcla de productos si la demanda del paquete fantasía se duplicara?</t>
  </si>
  <si>
    <t xml:space="preserve">Paquete de Almendras </t>
  </si>
  <si>
    <t>Paquete de Nueces</t>
  </si>
  <si>
    <t>Paquete Gourmet</t>
  </si>
  <si>
    <t>Paquete Fantasía</t>
  </si>
  <si>
    <t>Paquete Económico</t>
  </si>
  <si>
    <t>Coeficientes</t>
  </si>
  <si>
    <t>Costo</t>
  </si>
  <si>
    <t>Insumos</t>
  </si>
  <si>
    <t>Almendras (lbs.)</t>
  </si>
  <si>
    <t>Nueces (lbs.)</t>
  </si>
  <si>
    <t>Cacahuates (lbs.)</t>
  </si>
  <si>
    <t>Ilimitado</t>
  </si>
  <si>
    <t>Un problema que preocupa con frecuencia a los gerentes de industrias procesadoras es el proceso de mezclado. Considere la tarea a la que deberá enfrentarse Lisa Rankin, gerente de compras de una compañía fabricante de aditivos especiales. Ella tiene que determinar la cantidad apropiada de cada una de las materias primas que necesitará comprar para la producción de un producto determinado.
Cada galón de producto terminado deberá tener un punto de combustión de 220°F, cuando menos. Además, el contenido gamma de ese producto (que produce contaminación de hidrocarburos) no puede ser mayor del 6% del volumen, y el contenido zeta del producto (un agente para limpiar las partes móviles del interior de los motores) deberá constituir por lo menos el 12% por volumen. Hay tres materias primas disponibles. Cada una de ellas tiene especificaciones diferentes en términos de las siguientes características:</t>
  </si>
  <si>
    <t>La materia prima A cuesta $0.60 por galón y las materias primas B y C cuestan $0.40 y $0.50 por galón, respectivamente. La gerente de compras se ha propuesto minimizar el costo de las materias primas por cada galón de producto. Utilice la  programación lineal para encontrar la proporción óptima de cada materia prima en un galón del producto terminado.
(Sugerencia: Exprese las variables de decisión en términos de fracciones de galón; la suma de todas las fracciones deberá ser igual a 1.00).</t>
  </si>
  <si>
    <t>Alimento</t>
  </si>
  <si>
    <t>Objetivo</t>
  </si>
  <si>
    <t>Punto de Combustion</t>
  </si>
  <si>
    <t>Contenido Gamma</t>
  </si>
  <si>
    <t>Contenido Zeta</t>
  </si>
  <si>
    <t>Composición</t>
  </si>
  <si>
    <t xml:space="preserve">Una pequeña empresa manufacturera fabrica tres tipos básicos de componentes que utilizan otras compañías. Cada componente se procesa en tres máquinas. A continuación, se presentan los tiempos de procesamiento.
Las capacidades totales (en horas) son: 1,600 para la máquina 1; 1,400 para la máquina 2, y 1,500 para la máquina 3.
</t>
  </si>
  <si>
    <t>Cada componente contiene una cantidad diferente de dos materias primas básicas. La materia prima 1 cuesta $0.20 por onza y la materia prima 2 cuesta $0.35 por onza. Actualmente, la empresa dispone de 200,000 onzas de la materia prima 1 y 85,000 onzas de la materia prima 2.</t>
  </si>
  <si>
    <t>Suponga que la compañía debe fabricar por lo menos 1,200 unidades del componente B, que los costos de mano de obra son insignificantes y que el objetivo es maximizar las utilidades. Especifique la función objetivo y las restricciones correspondientes a este problema.</t>
  </si>
  <si>
    <t>Máquina 1</t>
  </si>
  <si>
    <t>Máquina 2</t>
  </si>
  <si>
    <t>Máquina 3</t>
  </si>
  <si>
    <t>Componente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</si>
</sst>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7" formatCode="_-[$$-540A]* #,##0.00_ ;_-[$$-540A]* \-#,##0.00\ ;_-[$$-540A]* &quot;-&quot;??_ ;_-@_ "/>
    <numFmt numFmtId="178" formatCode="0.00000"/>
    <numFmt numFmtId="179" formatCode="0.000"/>
    <numFmt numFmtId="180" formatCode="&quot;S/&quot;#,##0.00"/>
  </numFmts>
  <fonts count="18">
    <font>
      <sz val="11"/>
      <color theme="1"/>
      <name val="Calibri"/>
      <family val="2"/>
      <scheme val="minor"/>
    </font>
    <font>
      <sz val="10"/>
      <color theme="1"/>
      <name val="Arial"/>
      <family val="2"/>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2"/>
      <color theme="0"/>
      <name val="Calibri"/>
      <family val="2"/>
      <scheme val="minor"/>
    </font>
    <font>
      <b/>
      <sz val="12"/>
      <name val="Calibri"/>
      <family val="2"/>
      <scheme val="minor"/>
    </font>
    <font>
      <sz val="12"/>
      <color rgb="FF000000"/>
      <name val="Calibri"/>
      <family val="2"/>
      <scheme val="minor"/>
    </font>
    <font>
      <sz val="12"/>
      <color theme="1"/>
      <name val="Calibri"/>
      <family val="2"/>
      <scheme val="minor"/>
    </font>
    <font>
      <sz val="14"/>
      <color rgb="FF000000"/>
      <name val="Calibri"/>
      <family val="2"/>
      <scheme val="minor"/>
    </font>
    <font>
      <sz val="14"/>
      <color rgb="FF000000"/>
      <name val="Inherit"/>
      <family val="2"/>
    </font>
    <font>
      <sz val="14"/>
      <color rgb="FF000000"/>
      <name val="Arial"/>
      <family val="2"/>
    </font>
    <font>
      <sz val="11"/>
      <color theme="1"/>
      <name val="Calibri"/>
      <family val="2"/>
    </font>
    <font>
      <sz val="11"/>
      <name val="Calibri"/>
      <family val="2"/>
    </font>
    <font>
      <b/>
      <sz val="11"/>
      <color theme="1"/>
      <name val="Calibri"/>
      <family val="2"/>
    </font>
    <font>
      <b/>
      <sz val="100"/>
      <color theme="1"/>
      <name val="Calibri"/>
      <family val="2"/>
    </font>
  </fonts>
  <fills count="25">
    <fill>
      <patternFill patternType="none"/>
    </fill>
    <fill>
      <patternFill patternType="gray125"/>
    </fill>
    <fill>
      <patternFill patternType="solid">
        <fgColor rgb="FFFFFF00"/>
        <bgColor indexed="64"/>
      </patternFill>
    </fill>
    <fill>
      <patternFill patternType="solid">
        <fgColor theme="8" tint="0.599990010261536"/>
        <bgColor indexed="64"/>
      </patternFill>
    </fill>
    <fill>
      <patternFill patternType="solid">
        <fgColor theme="4" tint="0.599990010261536"/>
        <bgColor indexed="64"/>
      </patternFill>
    </fill>
    <fill>
      <patternFill patternType="solid">
        <fgColor theme="3"/>
        <bgColor indexed="64"/>
      </patternFill>
    </fill>
    <fill>
      <patternFill patternType="solid">
        <fgColor theme="7" tint="0.399980008602142"/>
        <bgColor indexed="64"/>
      </patternFill>
    </fill>
    <fill>
      <patternFill patternType="solid">
        <fgColor theme="8" tint="0.399980008602142"/>
        <bgColor indexed="64"/>
      </patternFill>
    </fill>
    <fill>
      <patternFill patternType="solid">
        <fgColor theme="5" tint="0.399980008602142"/>
        <bgColor indexed="64"/>
      </patternFill>
    </fill>
    <fill>
      <patternFill patternType="solid">
        <fgColor rgb="FF9FC5E8"/>
        <bgColor indexed="64"/>
      </patternFill>
    </fill>
    <fill>
      <patternFill patternType="solid">
        <fgColor rgb="FF4A86E8"/>
        <bgColor indexed="64"/>
      </patternFill>
    </fill>
    <fill>
      <patternFill patternType="solid">
        <fgColor rgb="FFF4B083"/>
        <bgColor indexed="64"/>
      </patternFill>
    </fill>
    <fill>
      <patternFill patternType="solid">
        <fgColor rgb="FFFFD965"/>
        <bgColor indexed="64"/>
      </patternFill>
    </fill>
    <fill>
      <patternFill patternType="solid">
        <fgColor rgb="FFA8D08D"/>
        <bgColor indexed="64"/>
      </patternFill>
    </fill>
    <fill>
      <patternFill patternType="solid">
        <fgColor rgb="FFFEF2CB"/>
        <bgColor indexed="64"/>
      </patternFill>
    </fill>
    <fill>
      <patternFill patternType="solid">
        <fgColor rgb="FFDEEAF6"/>
        <bgColor indexed="64"/>
      </patternFill>
    </fill>
    <fill>
      <patternFill patternType="solid">
        <fgColor rgb="FFFFFFFF"/>
        <bgColor indexed="64"/>
      </patternFill>
    </fill>
    <fill>
      <patternFill patternType="solid">
        <fgColor rgb="FF70AD47"/>
        <bgColor indexed="64"/>
      </patternFill>
    </fill>
    <fill>
      <patternFill patternType="solid">
        <fgColor rgb="FFE2F0D9"/>
        <bgColor indexed="64"/>
      </patternFill>
    </fill>
    <fill>
      <patternFill patternType="solid">
        <fgColor rgb="FF385724"/>
        <bgColor indexed="64"/>
      </patternFill>
    </fill>
    <fill>
      <patternFill patternType="solid">
        <fgColor rgb="FFC5E0B4"/>
        <bgColor indexed="64"/>
      </patternFill>
    </fill>
    <fill>
      <patternFill patternType="solid">
        <fgColor rgb="FF0070C0"/>
        <bgColor indexed="64"/>
      </patternFill>
    </fill>
    <fill>
      <patternFill patternType="solid">
        <fgColor rgb="FFDAE3F3"/>
        <bgColor indexed="64"/>
      </patternFill>
    </fill>
    <fill>
      <patternFill patternType="solid">
        <fgColor rgb="FF000000"/>
        <bgColor indexed="64"/>
      </patternFill>
    </fill>
    <fill>
      <patternFill patternType="solid">
        <fgColor rgb="FFA9D18E"/>
        <bgColor indexed="64"/>
      </patternFill>
    </fill>
  </fills>
  <borders count="16">
    <border>
      <left/>
      <right/>
      <top/>
      <bottom/>
      <diagonal/>
    </border>
    <border>
      <left style="thin">
        <color auto="1"/>
      </left>
      <right style="thin">
        <color auto="1"/>
      </right>
      <top style="thin">
        <color auto="1"/>
      </top>
      <bottom style="thin">
        <color auto="1"/>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style="medium">
        <color rgb="FF000000"/>
      </bottom>
    </border>
    <border>
      <left/>
      <right/>
      <top style="medium">
        <color rgb="FF000000"/>
      </top>
      <bottom/>
    </border>
    <border>
      <left style="medium">
        <color rgb="FF000000"/>
      </left>
      <right style="medium">
        <color rgb="FF000000"/>
      </right>
      <top/>
      <bottom style="medium">
        <color rgb="FF000000"/>
      </bottom>
    </border>
    <border>
      <left/>
      <right/>
      <top/>
      <bottom style="medium">
        <color rgb="FF000000"/>
      </bottom>
    </border>
    <border>
      <left style="medium">
        <color auto="1"/>
      </left>
      <right style="medium">
        <color auto="1"/>
      </right>
      <top style="medium">
        <color auto="1"/>
      </top>
      <bottom/>
    </border>
    <border>
      <left style="medium">
        <color auto="1"/>
      </left>
      <right style="medium">
        <color auto="1"/>
      </right>
      <top style="medium">
        <color auto="1"/>
      </top>
      <bottom style="medium">
        <color auto="1"/>
      </bottom>
    </border>
    <border>
      <left/>
      <right style="medium">
        <color auto="1"/>
      </right>
      <top style="medium">
        <color auto="1"/>
      </top>
      <bottom style="medium">
        <color auto="1"/>
      </bottom>
    </border>
    <border>
      <left style="medium">
        <color auto="1"/>
      </left>
      <right style="medium">
        <color auto="1"/>
      </right>
      <top/>
      <bottom/>
    </border>
    <border>
      <left style="medium">
        <color auto="1"/>
      </left>
      <right style="medium">
        <color auto="1"/>
      </right>
      <top/>
      <bottom style="medium">
        <color auto="1"/>
      </bottom>
    </border>
    <border>
      <left/>
      <right style="medium">
        <color auto="1"/>
      </right>
      <top/>
      <bottom style="medium">
        <color auto="1"/>
      </bottom>
    </border>
    <border>
      <left style="thin">
        <color auto="1"/>
      </left>
      <right style="thin">
        <color auto="1"/>
      </right>
      <top style="thin">
        <color auto="1"/>
      </top>
      <bottom/>
    </border>
  </borders>
  <cellStyleXfs count="22">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xf numFmtId="0" fontId="0" fillId="0" borderId="0">
      <alignment/>
      <protection/>
    </xf>
  </cellStyleXfs>
  <cellXfs count="138">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wrapText="1"/>
    </xf>
    <xf numFmtId="0" fontId="2" fillId="2" borderId="1" xfId="0" applyFont="1" applyFill="1" applyBorder="1" applyAlignment="1">
      <alignment horizontal="center" vertical="center" wrapText="1"/>
    </xf>
    <xf numFmtId="3" fontId="0" fillId="0" borderId="1" xfId="0" applyNumberFormat="1" applyBorder="1" applyAlignment="1">
      <alignment vertical="center" wrapText="1"/>
    </xf>
    <xf numFmtId="0" fontId="2" fillId="0" borderId="0" xfId="0" applyFont="1" applyAlignment="1">
      <alignment vertical="center" wrapText="1"/>
    </xf>
    <xf numFmtId="0" fontId="3" fillId="0" borderId="0" xfId="0" applyFont="1" applyAlignment="1">
      <alignment vertical="center"/>
    </xf>
    <xf numFmtId="0" fontId="2" fillId="0" borderId="0" xfId="0" applyFont="1" applyFill="1" applyBorder="1" applyAlignment="1">
      <alignment vertical="center" wrapText="1"/>
    </xf>
    <xf numFmtId="0" fontId="0" fillId="0" borderId="1" xfId="0"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0" fillId="4" borderId="1" xfId="0" applyFill="1" applyBorder="1"/>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7" borderId="1" xfId="0" applyFont="1" applyFill="1" applyBorder="1" applyAlignment="1">
      <alignment horizontal="center"/>
    </xf>
    <xf numFmtId="0" fontId="2" fillId="8" borderId="1" xfId="0" applyFont="1" applyFill="1" applyBorder="1" applyAlignment="1">
      <alignment horizontal="center" vertical="center" wrapText="1"/>
    </xf>
    <xf numFmtId="0" fontId="2" fillId="8" borderId="1" xfId="0" applyFont="1" applyFill="1" applyBorder="1" applyAlignment="1">
      <alignment vertical="center" wrapText="1"/>
    </xf>
    <xf numFmtId="0" fontId="17" fillId="9" borderId="0" xfId="0" applyFont="1" applyFill="1" applyBorder="1" applyAlignment="1">
      <alignment horizontal="center" vertical="center"/>
    </xf>
    <xf numFmtId="0" fontId="16" fillId="10" borderId="2" xfId="0" applyFont="1" applyFill="1" applyBorder="1" applyAlignment="1">
      <alignment horizontal="center" vertical="center"/>
    </xf>
    <xf numFmtId="0" fontId="14" fillId="11" borderId="2" xfId="0" applyFont="1" applyFill="1" applyBorder="1" applyAlignment="1">
      <alignment horizontal="center" vertical="center"/>
    </xf>
    <xf numFmtId="180" fontId="16" fillId="12" borderId="2" xfId="0" applyNumberFormat="1" applyFont="1" applyFill="1" applyBorder="1" applyAlignment="1">
      <alignment horizontal="center" vertical="center"/>
    </xf>
    <xf numFmtId="0" fontId="14" fillId="0" borderId="2" xfId="0" applyFont="1" applyBorder="1"/>
    <xf numFmtId="180"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1" fontId="14" fillId="0" borderId="0" xfId="0" applyNumberFormat="1" applyFont="1"/>
    <xf numFmtId="180" fontId="14" fillId="12" borderId="2" xfId="0" applyNumberFormat="1" applyFont="1" applyFill="1" applyBorder="1" applyAlignment="1">
      <alignment horizontal="center" vertical="center"/>
    </xf>
    <xf numFmtId="0" fontId="14" fillId="12" borderId="2" xfId="0" applyFont="1" applyFill="1" applyBorder="1" applyAlignment="1">
      <alignment vertical="center"/>
    </xf>
    <xf numFmtId="0" fontId="14" fillId="13" borderId="0" xfId="0" applyFont="1" applyFill="1" applyBorder="1" applyAlignment="1">
      <alignment horizontal="center"/>
    </xf>
    <xf numFmtId="0" fontId="15" fillId="0" borderId="0" xfId="0" applyFont="1" applyBorder="1" applyAlignment="1">
      <alignment/>
    </xf>
    <xf numFmtId="180" fontId="14" fillId="0" borderId="2" xfId="0" applyNumberFormat="1" applyFont="1" applyBorder="1"/>
    <xf numFmtId="0" fontId="14" fillId="14" borderId="3" xfId="0" applyFont="1" applyFill="1" applyBorder="1"/>
    <xf numFmtId="180" fontId="14" fillId="14" borderId="4" xfId="0" applyNumberFormat="1" applyFont="1" applyFill="1" applyBorder="1" applyAlignment="1">
      <alignment horizontal="right"/>
    </xf>
    <xf numFmtId="0" fontId="14" fillId="0" borderId="5" xfId="0" applyFont="1" applyBorder="1"/>
    <xf numFmtId="0" fontId="14" fillId="15" borderId="3" xfId="0" applyFont="1" applyFill="1" applyBorder="1" applyAlignment="1">
      <alignment horizontal="right"/>
    </xf>
    <xf numFmtId="0" fontId="14" fillId="0" borderId="6" xfId="0" applyFont="1" applyBorder="1"/>
    <xf numFmtId="0" fontId="14" fillId="15" borderId="7" xfId="0" applyFont="1" applyFill="1" applyBorder="1" applyAlignment="1">
      <alignment horizontal="right"/>
    </xf>
    <xf numFmtId="0" fontId="14" fillId="0" borderId="0" xfId="0" applyFont="1"/>
    <xf numFmtId="0" fontId="14" fillId="0" borderId="8" xfId="0" applyFont="1" applyBorder="1"/>
    <xf numFmtId="180" fontId="14" fillId="12" borderId="8" xfId="0" applyNumberFormat="1" applyFont="1" applyFill="1" applyBorder="1"/>
    <xf numFmtId="0" fontId="13" fillId="16" borderId="0" xfId="0" applyFont="1" applyFill="1" applyAlignment="1">
      <alignment/>
    </xf>
    <xf numFmtId="0" fontId="0" fillId="0" borderId="0" xfId="0" applyAlignment="1">
      <alignment/>
    </xf>
    <xf numFmtId="0" fontId="12" fillId="16" borderId="0" xfId="0" applyFont="1" applyFill="1"/>
    <xf numFmtId="0" fontId="4" fillId="17" borderId="9" xfId="0" applyFont="1" applyFill="1" applyBorder="1" applyAlignment="1">
      <alignment horizontal="center" vertical="center" textRotation="90" wrapText="1"/>
    </xf>
    <xf numFmtId="0" fontId="4" fillId="17" borderId="10" xfId="0" applyFont="1" applyFill="1" applyBorder="1" applyAlignment="1">
      <alignment horizontal="center" vertical="center" wrapText="1"/>
    </xf>
    <xf numFmtId="0" fontId="4" fillId="17" borderId="11" xfId="0" applyFont="1" applyFill="1" applyBorder="1" applyAlignment="1">
      <alignment horizontal="center" vertical="center" wrapText="1"/>
    </xf>
    <xf numFmtId="0" fontId="4" fillId="17" borderId="12" xfId="0" applyFont="1" applyFill="1" applyBorder="1" applyAlignment="1">
      <alignment horizontal="center" vertical="center" textRotation="90" wrapText="1"/>
    </xf>
    <xf numFmtId="0" fontId="2" fillId="0" borderId="13" xfId="0" applyFont="1" applyBorder="1" applyAlignment="1">
      <alignment horizontal="center" vertical="center" wrapText="1"/>
    </xf>
    <xf numFmtId="0" fontId="0" fillId="18" borderId="14" xfId="0" applyFill="1" applyBorder="1" applyAlignment="1">
      <alignment horizontal="center" vertical="center" wrapText="1"/>
    </xf>
    <xf numFmtId="177" fontId="0" fillId="0" borderId="14" xfId="0" applyNumberFormat="1" applyBorder="1" applyAlignment="1">
      <alignment horizontal="center" vertical="center" wrapText="1"/>
    </xf>
    <xf numFmtId="0" fontId="4" fillId="17" borderId="13" xfId="0" applyFont="1" applyFill="1" applyBorder="1" applyAlignment="1">
      <alignment horizontal="center" vertical="center" textRotation="90" wrapText="1"/>
    </xf>
    <xf numFmtId="0" fontId="4" fillId="17" borderId="10" xfId="0" applyFont="1" applyFill="1" applyBorder="1" applyAlignment="1">
      <alignment vertical="center" wrapText="1"/>
    </xf>
    <xf numFmtId="177" fontId="6" fillId="18" borderId="10" xfId="0" applyNumberFormat="1" applyFont="1" applyFill="1" applyBorder="1" applyAlignment="1">
      <alignment horizontal="center" vertical="center" wrapText="1"/>
    </xf>
    <xf numFmtId="0" fontId="0" fillId="19" borderId="0" xfId="0" applyFill="1"/>
    <xf numFmtId="0" fontId="4" fillId="17" borderId="9" xfId="0" applyFont="1" applyFill="1" applyBorder="1" applyAlignment="1">
      <alignment horizontal="center" vertical="center" textRotation="90"/>
    </xf>
    <xf numFmtId="0" fontId="4" fillId="17" borderId="12" xfId="0" applyFont="1" applyFill="1" applyBorder="1" applyAlignment="1">
      <alignment horizontal="center" vertical="center" textRotation="90"/>
    </xf>
    <xf numFmtId="0" fontId="2" fillId="0" borderId="14" xfId="0" applyFont="1" applyBorder="1" applyAlignment="1">
      <alignment vertical="center" wrapText="1"/>
    </xf>
    <xf numFmtId="0" fontId="0" fillId="0" borderId="14" xfId="0" applyBorder="1" applyAlignment="1">
      <alignment horizontal="center" vertical="center" wrapText="1"/>
    </xf>
    <xf numFmtId="0" fontId="6" fillId="20" borderId="11" xfId="0" applyFont="1" applyFill="1" applyBorder="1" applyAlignment="1">
      <alignment horizontal="center" vertical="center" wrapText="1"/>
    </xf>
    <xf numFmtId="0" fontId="0" fillId="17" borderId="1" xfId="0" applyFont="1" applyFill="1" applyBorder="1" applyAlignment="1">
      <alignment horizontal="center" wrapText="1"/>
    </xf>
    <xf numFmtId="0" fontId="9" fillId="0" borderId="15" xfId="0" applyFont="1" applyBorder="1" applyAlignment="1">
      <alignment horizontal="center" vertical="center" wrapText="1"/>
    </xf>
    <xf numFmtId="0" fontId="11" fillId="0" borderId="15" xfId="0" applyFont="1" applyBorder="1" applyAlignment="1">
      <alignment horizontal="center" vertical="center" wrapText="1"/>
    </xf>
    <xf numFmtId="0" fontId="0" fillId="0" borderId="0" xfId="0" applyBorder="1"/>
    <xf numFmtId="0" fontId="10" fillId="0" borderId="1" xfId="0" applyFont="1" applyBorder="1" applyAlignment="1">
      <alignment/>
    </xf>
    <xf numFmtId="0" fontId="0" fillId="0" borderId="1" xfId="0" applyFont="1" applyBorder="1" applyAlignment="1">
      <alignment horizontal="center"/>
    </xf>
    <xf numFmtId="0" fontId="0" fillId="0" borderId="1" xfId="0" applyBorder="1" applyAlignment="1">
      <alignment horizontal="center"/>
    </xf>
    <xf numFmtId="0" fontId="0" fillId="0" borderId="0" xfId="0" applyFont="1"/>
    <xf numFmtId="0" fontId="9" fillId="17" borderId="1" xfId="0" applyFont="1" applyFill="1" applyBorder="1" applyAlignment="1">
      <alignment horizontal="left" vertical="center" wrapText="1" indent="1"/>
    </xf>
    <xf numFmtId="0" fontId="9" fillId="0" borderId="1" xfId="0" applyFont="1" applyBorder="1" applyAlignment="1">
      <alignment horizontal="center" vertical="center" wrapText="1"/>
    </xf>
    <xf numFmtId="0" fontId="4" fillId="21" borderId="9" xfId="20" applyFont="1" applyFill="1" applyBorder="1" applyAlignment="1">
      <alignment horizontal="center" vertical="center" textRotation="90" wrapText="1"/>
      <protection/>
    </xf>
    <xf numFmtId="0" fontId="4" fillId="21" borderId="10" xfId="20" applyFont="1" applyFill="1" applyBorder="1" applyAlignment="1">
      <alignment horizontal="center" vertical="center" wrapText="1"/>
      <protection/>
    </xf>
    <xf numFmtId="0" fontId="4" fillId="21" borderId="11" xfId="20" applyFont="1" applyFill="1" applyBorder="1" applyAlignment="1">
      <alignment horizontal="center" vertical="center" wrapText="1"/>
      <protection/>
    </xf>
    <xf numFmtId="0" fontId="4" fillId="21" borderId="12" xfId="20" applyFont="1" applyFill="1" applyBorder="1" applyAlignment="1">
      <alignment horizontal="center" vertical="center" textRotation="90" wrapText="1"/>
      <protection/>
    </xf>
    <xf numFmtId="0" fontId="2" fillId="0" borderId="13" xfId="20" applyFont="1" applyBorder="1" applyAlignment="1">
      <alignment horizontal="center" vertical="center" wrapText="1"/>
      <protection/>
    </xf>
    <xf numFmtId="0" fontId="0" fillId="22" borderId="14" xfId="20" applyFill="1" applyBorder="1" applyAlignment="1">
      <alignment horizontal="center" vertical="center" wrapText="1"/>
      <protection/>
    </xf>
    <xf numFmtId="177" fontId="0" fillId="0" borderId="14" xfId="20" applyNumberFormat="1" applyBorder="1" applyAlignment="1">
      <alignment horizontal="center" vertical="center" wrapText="1"/>
      <protection/>
    </xf>
    <xf numFmtId="0" fontId="4" fillId="21" borderId="13" xfId="20" applyFont="1" applyFill="1" applyBorder="1" applyAlignment="1">
      <alignment horizontal="center" vertical="center" textRotation="90" wrapText="1"/>
      <protection/>
    </xf>
    <xf numFmtId="0" fontId="4" fillId="21" borderId="10" xfId="20" applyFont="1" applyFill="1" applyBorder="1" applyAlignment="1">
      <alignment vertical="center" wrapText="1"/>
      <protection/>
    </xf>
    <xf numFmtId="177" fontId="6" fillId="22" borderId="10" xfId="20" applyNumberFormat="1" applyFont="1" applyFill="1" applyBorder="1" applyAlignment="1">
      <alignment horizontal="center" vertical="center" wrapText="1"/>
      <protection/>
    </xf>
    <xf numFmtId="0" fontId="0" fillId="23" borderId="0" xfId="20" applyFill="1">
      <alignment/>
      <protection/>
    </xf>
    <xf numFmtId="0" fontId="4" fillId="21" borderId="9" xfId="20" applyFont="1" applyFill="1" applyBorder="1" applyAlignment="1">
      <alignment horizontal="center" vertical="center" textRotation="90"/>
      <protection/>
    </xf>
    <xf numFmtId="0" fontId="4" fillId="21" borderId="12" xfId="20" applyFont="1" applyFill="1" applyBorder="1" applyAlignment="1">
      <alignment horizontal="center" vertical="center" textRotation="90"/>
      <protection/>
    </xf>
    <xf numFmtId="0" fontId="2" fillId="0" borderId="14" xfId="20" applyFont="1" applyBorder="1" applyAlignment="1">
      <alignment vertical="center" wrapText="1"/>
      <protection/>
    </xf>
    <xf numFmtId="0" fontId="0" fillId="0" borderId="14" xfId="20" applyBorder="1" applyAlignment="1">
      <alignment horizontal="center" vertical="center" wrapText="1"/>
      <protection/>
    </xf>
    <xf numFmtId="0" fontId="6" fillId="22" borderId="11" xfId="20" applyFont="1" applyFill="1" applyBorder="1" applyAlignment="1">
      <alignment horizontal="center" vertical="center" wrapText="1"/>
      <protection/>
    </xf>
    <xf numFmtId="0" fontId="4" fillId="17" borderId="9" xfId="21" applyFont="1" applyFill="1" applyBorder="1" applyAlignment="1">
      <alignment horizontal="center" vertical="center" textRotation="90" wrapText="1"/>
      <protection/>
    </xf>
    <xf numFmtId="0" fontId="4" fillId="17" borderId="10" xfId="21" applyFont="1" applyFill="1" applyBorder="1" applyAlignment="1">
      <alignment horizontal="center" vertical="center" wrapText="1"/>
      <protection/>
    </xf>
    <xf numFmtId="0" fontId="4" fillId="17" borderId="11" xfId="21" applyFont="1" applyFill="1" applyBorder="1" applyAlignment="1">
      <alignment horizontal="center" vertical="center" wrapText="1"/>
      <protection/>
    </xf>
    <xf numFmtId="0" fontId="4" fillId="17" borderId="12" xfId="21" applyFont="1" applyFill="1" applyBorder="1" applyAlignment="1">
      <alignment horizontal="center" vertical="center" textRotation="90" wrapText="1"/>
      <protection/>
    </xf>
    <xf numFmtId="0" fontId="2" fillId="0" borderId="13" xfId="21" applyFont="1" applyBorder="1" applyAlignment="1">
      <alignment horizontal="center" vertical="center" wrapText="1"/>
      <protection/>
    </xf>
    <xf numFmtId="0" fontId="0" fillId="18" borderId="14" xfId="21" applyFill="1" applyBorder="1" applyAlignment="1">
      <alignment horizontal="center" vertical="center" wrapText="1"/>
      <protection/>
    </xf>
    <xf numFmtId="177" fontId="0" fillId="0" borderId="14" xfId="21" applyNumberFormat="1" applyBorder="1" applyAlignment="1">
      <alignment horizontal="center" vertical="center" wrapText="1"/>
      <protection/>
    </xf>
    <xf numFmtId="0" fontId="4" fillId="17" borderId="13" xfId="21" applyFont="1" applyFill="1" applyBorder="1" applyAlignment="1">
      <alignment horizontal="center" vertical="center" textRotation="90" wrapText="1"/>
      <protection/>
    </xf>
    <xf numFmtId="0" fontId="4" fillId="17" borderId="10" xfId="21" applyFont="1" applyFill="1" applyBorder="1" applyAlignment="1">
      <alignment vertical="center" wrapText="1"/>
      <protection/>
    </xf>
    <xf numFmtId="177" fontId="6" fillId="18" borderId="10" xfId="21" applyNumberFormat="1" applyFont="1" applyFill="1" applyBorder="1" applyAlignment="1">
      <alignment horizontal="center" vertical="center" wrapText="1"/>
      <protection/>
    </xf>
    <xf numFmtId="0" fontId="0" fillId="17" borderId="0" xfId="21" applyFill="1">
      <alignment/>
      <protection/>
    </xf>
    <xf numFmtId="0" fontId="4" fillId="17" borderId="9" xfId="21" applyFont="1" applyFill="1" applyBorder="1" applyAlignment="1">
      <alignment horizontal="center" vertical="center" textRotation="90"/>
      <protection/>
    </xf>
    <xf numFmtId="0" fontId="4" fillId="17" borderId="12" xfId="21" applyFont="1" applyFill="1" applyBorder="1" applyAlignment="1">
      <alignment horizontal="center" vertical="center" textRotation="90"/>
      <protection/>
    </xf>
    <xf numFmtId="0" fontId="2" fillId="0" borderId="14" xfId="21" applyFont="1" applyBorder="1" applyAlignment="1">
      <alignment vertical="center" wrapText="1"/>
      <protection/>
    </xf>
    <xf numFmtId="0" fontId="0" fillId="0" borderId="14" xfId="21" applyBorder="1" applyAlignment="1">
      <alignment horizontal="center" vertical="center" wrapText="1"/>
      <protection/>
    </xf>
    <xf numFmtId="0" fontId="6" fillId="20" borderId="11" xfId="21" applyFont="1" applyFill="1" applyBorder="1" applyAlignment="1">
      <alignment horizontal="center" vertical="center" wrapText="1"/>
      <protection/>
    </xf>
    <xf numFmtId="0" fontId="0" fillId="22" borderId="14" xfId="0" applyFill="1" applyBorder="1" applyAlignment="1">
      <alignment horizontal="center" vertical="center" wrapText="1"/>
    </xf>
    <xf numFmtId="2" fontId="0" fillId="0" borderId="14" xfId="0" applyNumberFormat="1" applyBorder="1" applyAlignment="1">
      <alignment horizontal="center" vertical="center" wrapText="1"/>
    </xf>
    <xf numFmtId="179" fontId="0" fillId="0" borderId="14" xfId="0" applyNumberFormat="1" applyBorder="1" applyAlignment="1">
      <alignment horizontal="center" vertical="center" wrapText="1"/>
    </xf>
    <xf numFmtId="0" fontId="0" fillId="17" borderId="0" xfId="0" applyFill="1"/>
    <xf numFmtId="0" fontId="6" fillId="22" borderId="11" xfId="0" applyFont="1" applyFill="1" applyBorder="1" applyAlignment="1">
      <alignment horizontal="center" vertical="center" wrapText="1"/>
    </xf>
    <xf numFmtId="0" fontId="4" fillId="17" borderId="13" xfId="0" applyFont="1" applyFill="1" applyBorder="1" applyAlignment="1">
      <alignment horizontal="center" vertical="center" textRotation="90"/>
    </xf>
    <xf numFmtId="0" fontId="2" fillId="0" borderId="10" xfId="0" applyFont="1" applyBorder="1" applyAlignment="1">
      <alignment horizontal="left" vertical="center" wrapText="1"/>
    </xf>
    <xf numFmtId="0" fontId="0" fillId="0" borderId="11" xfId="0" applyBorder="1" applyAlignment="1">
      <alignment horizontal="center" vertical="center" wrapText="1"/>
    </xf>
    <xf numFmtId="0" fontId="7" fillId="17" borderId="1" xfId="0" applyFont="1" applyFill="1" applyBorder="1" applyAlignment="1">
      <alignment horizontal="center" vertical="center" textRotation="90" wrapText="1"/>
    </xf>
    <xf numFmtId="0" fontId="4" fillId="1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2" borderId="1" xfId="0" applyFill="1" applyBorder="1" applyAlignment="1">
      <alignment horizontal="center" vertical="center" wrapText="1"/>
    </xf>
    <xf numFmtId="177" fontId="0" fillId="0" borderId="1" xfId="0" applyNumberFormat="1" applyBorder="1" applyAlignment="1">
      <alignment horizontal="center" vertical="center" wrapText="1"/>
    </xf>
    <xf numFmtId="0" fontId="8" fillId="17" borderId="1" xfId="0" applyFont="1" applyFill="1" applyBorder="1" applyAlignment="1">
      <alignment vertical="center" wrapText="1"/>
    </xf>
    <xf numFmtId="177" fontId="6" fillId="18" borderId="1" xfId="0" applyNumberFormat="1" applyFont="1" applyFill="1" applyBorder="1" applyAlignment="1">
      <alignment horizontal="center" vertical="center" wrapText="1"/>
    </xf>
    <xf numFmtId="0" fontId="0" fillId="17" borderId="1" xfId="0" applyFill="1" applyBorder="1"/>
    <xf numFmtId="0" fontId="7" fillId="17" borderId="1" xfId="0" applyFont="1" applyFill="1" applyBorder="1" applyAlignment="1">
      <alignment horizontal="center" vertical="center" textRotation="90"/>
    </xf>
    <xf numFmtId="0" fontId="3" fillId="0" borderId="1" xfId="0" applyFont="1" applyBorder="1" applyAlignment="1">
      <alignment vertical="center" wrapText="1"/>
    </xf>
    <xf numFmtId="0" fontId="6" fillId="18" borderId="1" xfId="0" applyFont="1" applyFill="1" applyBorder="1" applyAlignment="1">
      <alignment horizontal="center" vertical="center" wrapText="1"/>
    </xf>
    <xf numFmtId="178" fontId="6" fillId="18" borderId="1" xfId="0" applyNumberFormat="1" applyFont="1" applyFill="1" applyBorder="1" applyAlignment="1">
      <alignment horizontal="center" vertical="center" wrapText="1"/>
    </xf>
    <xf numFmtId="0" fontId="4" fillId="17" borderId="1"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0" fillId="24" borderId="1" xfId="0" applyFill="1" applyBorder="1" applyAlignment="1">
      <alignment horizontal="center" vertical="center" wrapText="1"/>
    </xf>
    <xf numFmtId="0" fontId="4" fillId="17" borderId="1" xfId="0" applyFont="1" applyFill="1" applyBorder="1" applyAlignment="1">
      <alignment vertical="center" wrapText="1"/>
    </xf>
    <xf numFmtId="177" fontId="6" fillId="20" borderId="1" xfId="0" applyNumberFormat="1" applyFont="1" applyFill="1" applyBorder="1" applyAlignment="1">
      <alignment horizontal="center" vertical="center" wrapText="1"/>
    </xf>
    <xf numFmtId="0" fontId="4" fillId="17" borderId="1" xfId="0" applyFont="1" applyFill="1" applyBorder="1" applyAlignment="1">
      <alignment horizontal="center" vertical="center" textRotation="90"/>
    </xf>
    <xf numFmtId="0" fontId="2" fillId="0" borderId="1" xfId="0" applyFont="1" applyBorder="1" applyAlignment="1">
      <alignment vertical="center" wrapText="1"/>
    </xf>
    <xf numFmtId="0" fontId="6" fillId="2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0" fillId="17" borderId="1" xfId="0" applyFill="1" applyBorder="1" applyAlignment="1">
      <alignment horizontal="center"/>
    </xf>
  </cellXfs>
  <cellStyles count="8">
    <cellStyle name="Normal" xfId="0" builtinId="0"/>
    <cellStyle name="Percent" xfId="15" builtinId="5"/>
    <cellStyle name="Currency" xfId="16" builtinId="4"/>
    <cellStyle name="Currency [0]" xfId="17" builtinId="7"/>
    <cellStyle name="Comma" xfId="18" builtinId="3"/>
    <cellStyle name="Comma [0]" xfId="19" builtinId="6"/>
    <cellStyle name="Normal 2" xfId="20"/>
    <cellStyle name="Normal 3" xfId="2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13" Type="http://schemas.openxmlformats.org/officeDocument/2006/relationships/worksheet" Target="worksheets/sheet11.xml" /><Relationship Id="rId6" Type="http://schemas.openxmlformats.org/officeDocument/2006/relationships/worksheet" Target="worksheets/sheet4.xml" /><Relationship Id="rId15" Type="http://schemas.openxmlformats.org/officeDocument/2006/relationships/worksheet" Target="worksheets/sheet13.xml" /><Relationship Id="rId2" Type="http://schemas.openxmlformats.org/officeDocument/2006/relationships/styles" Target="styles.xml" /><Relationship Id="rId16" Type="http://schemas.openxmlformats.org/officeDocument/2006/relationships/worksheet" Target="worksheets/sheet14.xml" /><Relationship Id="rId20" Type="http://schemas.openxmlformats.org/officeDocument/2006/relationships/worksheet" Target="worksheets/sheet18.xml" /><Relationship Id="rId4" Type="http://schemas.openxmlformats.org/officeDocument/2006/relationships/worksheet" Target="worksheets/sheet2.xml" /><Relationship Id="rId19" Type="http://schemas.openxmlformats.org/officeDocument/2006/relationships/worksheet" Target="worksheets/sheet17.xml" /><Relationship Id="rId17" Type="http://schemas.openxmlformats.org/officeDocument/2006/relationships/worksheet" Target="worksheets/sheet15.xml" /><Relationship Id="rId5" Type="http://schemas.openxmlformats.org/officeDocument/2006/relationships/worksheet" Target="worksheets/sheet3.xml" /><Relationship Id="rId14" Type="http://schemas.openxmlformats.org/officeDocument/2006/relationships/worksheet" Target="worksheets/sheet12.xml" /><Relationship Id="rId8" Type="http://schemas.openxmlformats.org/officeDocument/2006/relationships/worksheet" Target="worksheets/sheet6.xml" /><Relationship Id="rId22" Type="http://schemas.openxmlformats.org/officeDocument/2006/relationships/worksheet" Target="worksheets/sheet20.xml" /><Relationship Id="rId24" Type="http://schemas.openxmlformats.org/officeDocument/2006/relationships/calcChain" Target="calcChain.xml" /><Relationship Id="rId11" Type="http://schemas.openxmlformats.org/officeDocument/2006/relationships/worksheet" Target="worksheets/sheet9.xml" /><Relationship Id="rId18" Type="http://schemas.openxmlformats.org/officeDocument/2006/relationships/worksheet" Target="worksheets/sheet16.xml" /><Relationship Id="rId12" Type="http://schemas.openxmlformats.org/officeDocument/2006/relationships/worksheet" Target="worksheets/sheet10.xml" /><Relationship Id="rId9" Type="http://schemas.openxmlformats.org/officeDocument/2006/relationships/worksheet" Target="worksheets/sheet7.xml" /><Relationship Id="rId7" Type="http://schemas.openxmlformats.org/officeDocument/2006/relationships/worksheet" Target="worksheets/sheet5.xml" /><Relationship Id="rId10" Type="http://schemas.openxmlformats.org/officeDocument/2006/relationships/worksheet" Target="worksheets/sheet8.xml" /><Relationship Id="rId23" Type="http://schemas.openxmlformats.org/officeDocument/2006/relationships/sharedStrings" Target="sharedStrings.xml" /><Relationship Id="rId21" Type="http://schemas.openxmlformats.org/officeDocument/2006/relationships/worksheet" Target="worksheets/sheet19.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2.png" /></Relationships>
</file>

<file path=xl/drawings/_rels/drawing3.xml.rels><?xml version="1.0" encoding="UTF-8" standalone="yes"?><Relationships xmlns="http://schemas.openxmlformats.org/package/2006/relationships"><Relationship Id="rId2" Type="http://schemas.openxmlformats.org/officeDocument/2006/relationships/image" Target="../media/image4.png" /><Relationship Id="rId1" Type="http://schemas.openxmlformats.org/officeDocument/2006/relationships/image" Target="../media/image3.png" /></Relationships>
</file>

<file path=xl/drawings/_rels/drawing4.xml.rels><?xml version="1.0" encoding="UTF-8" standalone="yes"?><Relationships xmlns="http://schemas.openxmlformats.org/package/2006/relationships"><Relationship Id="rId1" Type="http://schemas.openxmlformats.org/officeDocument/2006/relationships/image" Target="../media/image5.png" /></Relationships>
</file>

<file path=xl/drawings/_rels/drawing5.xml.rels><?xml version="1.0" encoding="UTF-8" standalone="yes"?><Relationships xmlns="http://schemas.openxmlformats.org/package/2006/relationships"><Relationship Id="rId1" Type="http://schemas.openxmlformats.org/officeDocument/2006/relationships/image" Target="../media/image6.png" /></Relationships>
</file>

<file path=xl/drawings/_rels/drawing6.xml.rels><?xml version="1.0" encoding="UTF-8" standalone="yes"?><Relationships xmlns="http://schemas.openxmlformats.org/package/2006/relationships"><Relationship Id="rId2" Type="http://schemas.openxmlformats.org/officeDocument/2006/relationships/image" Target="../media/image8.png" /><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676275</xdr:colOff>
      <xdr:row>4</xdr:row>
      <xdr:rowOff>200025</xdr:rowOff>
    </xdr:from>
    <xdr:ext cx="5391150" cy="2257425"/>
    <xdr:pic>
      <xdr:nvPicPr>
        <xdr:cNvPr id="1" name="image1.png">
          <a:extLst>
            <a:ext uri="{FF2B5EF4-FFF2-40B4-BE49-F238E27FC236}">
              <a16:creationId xmlns:a16="http://schemas.microsoft.com/office/drawing/2014/main" id="{143763f3-6f31-4c57-8e24-43b3e785c699}"/>
            </a:ext>
          </a:extLst>
        </xdr:cNvPr>
        <xdr:cNvPicPr preferRelativeResize="0">
          <a:picLocks noChangeAspect="1"/>
        </xdr:cNvPicPr>
      </xdr:nvPicPr>
      <xdr:blipFill>
        <a:blip r:embed="rId1"/>
        <a:stretch>
          <a:fillRect/>
        </a:stretch>
      </xdr:blipFill>
      <xdr:spPr>
        <a:xfrm>
          <a:off x="1638300" y="2124075"/>
          <a:ext cx="5391150" cy="2257425"/>
        </a:xfrm>
        <a:prstGeom prst="rect"/>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142875</xdr:colOff>
      <xdr:row>6</xdr:row>
      <xdr:rowOff>152400</xdr:rowOff>
    </xdr:from>
    <xdr:ext cx="5391150" cy="2085975"/>
    <xdr:pic>
      <xdr:nvPicPr>
        <xdr:cNvPr id="1" name="image4.png">
          <a:extLst>
            <a:ext uri="{FF2B5EF4-FFF2-40B4-BE49-F238E27FC236}">
              <a16:creationId xmlns:a16="http://schemas.microsoft.com/office/drawing/2014/main" id="{22b8bb68-a402-452e-a5e5-089fed32912c}"/>
            </a:ext>
          </a:extLst>
        </xdr:cNvPr>
        <xdr:cNvPicPr preferRelativeResize="0">
          <a:picLocks noChangeAspect="1"/>
        </xdr:cNvPicPr>
      </xdr:nvPicPr>
      <xdr:blipFill>
        <a:blip r:embed="rId1"/>
        <a:stretch>
          <a:fillRect/>
        </a:stretch>
      </xdr:blipFill>
      <xdr:spPr>
        <a:xfrm>
          <a:off x="1104900" y="1295400"/>
          <a:ext cx="5391150" cy="2085975"/>
        </a:xfrm>
        <a:prstGeom prst="rect"/>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523875</xdr:colOff>
      <xdr:row>4</xdr:row>
      <xdr:rowOff>161925</xdr:rowOff>
    </xdr:from>
    <xdr:ext cx="5400675" cy="2628900"/>
    <xdr:pic>
      <xdr:nvPicPr>
        <xdr:cNvPr id="1" name="image8.png">
          <a:extLst>
            <a:ext uri="{FF2B5EF4-FFF2-40B4-BE49-F238E27FC236}">
              <a16:creationId xmlns:a16="http://schemas.microsoft.com/office/drawing/2014/main" id="{1c1ff9b5-5a70-4b64-83ea-a979e620441c}"/>
            </a:ext>
          </a:extLst>
        </xdr:cNvPr>
        <xdr:cNvPicPr preferRelativeResize="0">
          <a:picLocks noChangeAspect="1"/>
        </xdr:cNvPicPr>
      </xdr:nvPicPr>
      <xdr:blipFill>
        <a:blip r:embed="rId1"/>
        <a:stretch>
          <a:fillRect/>
        </a:stretch>
      </xdr:blipFill>
      <xdr:spPr>
        <a:xfrm>
          <a:off x="1485900" y="923925"/>
          <a:ext cx="5400675" cy="2628900"/>
        </a:xfrm>
        <a:prstGeom prst="rect"/>
        <a:noFill/>
      </xdr:spPr>
    </xdr:pic>
    <xdr:clientData fLocksWithSheet="0"/>
  </xdr:oneCellAnchor>
  <xdr:oneCellAnchor>
    <xdr:from>
      <xdr:col>1</xdr:col>
      <xdr:colOff>590550</xdr:colOff>
      <xdr:row>22</xdr:row>
      <xdr:rowOff>9525</xdr:rowOff>
    </xdr:from>
    <xdr:ext cx="5391150" cy="2924175"/>
    <xdr:pic>
      <xdr:nvPicPr>
        <xdr:cNvPr id="2" name="image3.png">
          <a:extLst>
            <a:ext uri="{FF2B5EF4-FFF2-40B4-BE49-F238E27FC236}">
              <a16:creationId xmlns:a16="http://schemas.microsoft.com/office/drawing/2014/main" id="{84d4411a-9d74-4e8e-b9dd-e46da812aa5a}"/>
            </a:ext>
          </a:extLst>
        </xdr:cNvPr>
        <xdr:cNvPicPr preferRelativeResize="0">
          <a:picLocks noChangeAspect="1"/>
        </xdr:cNvPicPr>
      </xdr:nvPicPr>
      <xdr:blipFill>
        <a:blip r:embed="rId2"/>
        <a:stretch>
          <a:fillRect/>
        </a:stretch>
      </xdr:blipFill>
      <xdr:spPr>
        <a:xfrm>
          <a:off x="1552575" y="4200525"/>
          <a:ext cx="5391150" cy="2924175"/>
        </a:xfrm>
        <a:prstGeom prst="rect"/>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438150</xdr:colOff>
      <xdr:row>6</xdr:row>
      <xdr:rowOff>95250</xdr:rowOff>
    </xdr:from>
    <xdr:ext cx="11620500" cy="2657475"/>
    <xdr:pic>
      <xdr:nvPicPr>
        <xdr:cNvPr id="1" name="image5.png">
          <a:extLst>
            <a:ext uri="{FF2B5EF4-FFF2-40B4-BE49-F238E27FC236}">
              <a16:creationId xmlns:a16="http://schemas.microsoft.com/office/drawing/2014/main" id="{e5337c6f-4a43-47e6-9a28-59ed7ca2bc2d}"/>
            </a:ext>
          </a:extLst>
        </xdr:cNvPr>
        <xdr:cNvPicPr preferRelativeResize="0">
          <a:picLocks noChangeAspect="1"/>
        </xdr:cNvPicPr>
      </xdr:nvPicPr>
      <xdr:blipFill>
        <a:blip r:embed="rId1"/>
        <a:stretch>
          <a:fillRect/>
        </a:stretch>
      </xdr:blipFill>
      <xdr:spPr>
        <a:xfrm>
          <a:off x="438150" y="1238250"/>
          <a:ext cx="11620500" cy="2657475"/>
        </a:xfrm>
        <a:prstGeom prst="rect"/>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0</xdr:colOff>
      <xdr:row>5</xdr:row>
      <xdr:rowOff>0</xdr:rowOff>
    </xdr:from>
    <xdr:ext cx="5410200" cy="2143125"/>
    <xdr:pic>
      <xdr:nvPicPr>
        <xdr:cNvPr id="1" name="image7.png">
          <a:extLst>
            <a:ext uri="{FF2B5EF4-FFF2-40B4-BE49-F238E27FC236}">
              <a16:creationId xmlns:a16="http://schemas.microsoft.com/office/drawing/2014/main" id="{8c86d7fe-7305-4ab0-b4a1-b46b26043007}"/>
            </a:ext>
          </a:extLst>
        </xdr:cNvPr>
        <xdr:cNvPicPr preferRelativeResize="0">
          <a:picLocks noChangeAspect="1"/>
        </xdr:cNvPicPr>
      </xdr:nvPicPr>
      <xdr:blipFill>
        <a:blip r:embed="rId1"/>
        <a:stretch>
          <a:fillRect/>
        </a:stretch>
      </xdr:blipFill>
      <xdr:spPr>
        <a:xfrm>
          <a:off x="962025" y="952500"/>
          <a:ext cx="5410200" cy="2143125"/>
        </a:xfrm>
        <a:prstGeom prst="rect"/>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2</xdr:col>
      <xdr:colOff>38100</xdr:colOff>
      <xdr:row>4</xdr:row>
      <xdr:rowOff>200025</xdr:rowOff>
    </xdr:from>
    <xdr:ext cx="5391150" cy="2152650"/>
    <xdr:pic>
      <xdr:nvPicPr>
        <xdr:cNvPr id="1" name="image2.png">
          <a:extLst>
            <a:ext uri="{FF2B5EF4-FFF2-40B4-BE49-F238E27FC236}">
              <a16:creationId xmlns:a16="http://schemas.microsoft.com/office/drawing/2014/main" id="{921bb30a-a838-4b2a-b2ac-3500a32ecd20}"/>
            </a:ext>
          </a:extLst>
        </xdr:cNvPr>
        <xdr:cNvPicPr preferRelativeResize="0">
          <a:picLocks noChangeAspect="1"/>
        </xdr:cNvPicPr>
      </xdr:nvPicPr>
      <xdr:blipFill>
        <a:blip r:embed="rId1"/>
        <a:stretch>
          <a:fillRect/>
        </a:stretch>
      </xdr:blipFill>
      <xdr:spPr>
        <a:xfrm>
          <a:off x="1962150" y="952500"/>
          <a:ext cx="5391150" cy="2152650"/>
        </a:xfrm>
        <a:prstGeom prst="rect"/>
        <a:noFill/>
      </xdr:spPr>
    </xdr:pic>
    <xdr:clientData fLocksWithSheet="0"/>
  </xdr:oneCellAnchor>
  <xdr:oneCellAnchor>
    <xdr:from>
      <xdr:col>2</xdr:col>
      <xdr:colOff>0</xdr:colOff>
      <xdr:row>20</xdr:row>
      <xdr:rowOff>0</xdr:rowOff>
    </xdr:from>
    <xdr:ext cx="5391150" cy="2352675"/>
    <xdr:pic>
      <xdr:nvPicPr>
        <xdr:cNvPr id="2" name="image6.png">
          <a:extLst>
            <a:ext uri="{FF2B5EF4-FFF2-40B4-BE49-F238E27FC236}">
              <a16:creationId xmlns:a16="http://schemas.microsoft.com/office/drawing/2014/main" id="{09669e8d-d104-4a5c-a750-67a45d478a69}"/>
            </a:ext>
          </a:extLst>
        </xdr:cNvPr>
        <xdr:cNvPicPr preferRelativeResize="0">
          <a:picLocks noChangeAspect="1"/>
        </xdr:cNvPicPr>
      </xdr:nvPicPr>
      <xdr:blipFill>
        <a:blip r:embed="rId2"/>
        <a:stretch>
          <a:fillRect/>
        </a:stretch>
      </xdr:blipFill>
      <xdr:spPr>
        <a:xfrm>
          <a:off x="1924050" y="3810000"/>
          <a:ext cx="5391150" cy="2352675"/>
        </a:xfrm>
        <a:prstGeom prst="rect"/>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Relationships xmlns="http://schemas.openxmlformats.org/package/2006/relationships"><Relationship Id="rId1" Type="http://schemas.openxmlformats.org/officeDocument/2006/relationships/drawing" Target="../drawings/drawing2.xml"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3.xml" /></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5.xml" /></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6.xml"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6"/>
  <sheetViews>
    <sheetView tabSelected="1" workbookViewId="0" topLeftCell="A1">
      <selection pane="topLeft" activeCell="H13" sqref="H13"/>
    </sheetView>
  </sheetViews>
  <sheetFormatPr defaultColWidth="9.11428571428571" defaultRowHeight="14.4"/>
  <cols>
    <col min="1" max="1" width="11.4285714285714" customWidth="1"/>
    <col min="2" max="2" width="14.4285714285714" customWidth="1"/>
    <col min="3" max="3" width="13.7142857142857" customWidth="1"/>
    <col min="4" max="4" width="13.2857142857143" customWidth="1"/>
    <col min="5" max="5" width="16.8571428571429" customWidth="1"/>
  </cols>
  <sheetData>
    <row r="1" spans="1:5" ht="14.4">
      <c r="A1" s="14" t="s">
        <v>0</v>
      </c>
      <c r="B1" s="14" t="s">
        <v>7</v>
      </c>
      <c r="C1" s="14" t="s">
        <v>8</v>
      </c>
      <c r="D1" s="14" t="s">
        <v>9</v>
      </c>
      <c r="E1" s="14" t="s">
        <v>1</v>
      </c>
    </row>
    <row r="2" spans="1:5" ht="14.4">
      <c r="A2" s="14" t="s">
        <v>2</v>
      </c>
      <c r="B2" s="3">
        <v>0</v>
      </c>
      <c r="C2" s="3">
        <v>0</v>
      </c>
      <c r="D2" s="3">
        <v>1.60</v>
      </c>
      <c r="E2" s="3">
        <v>400</v>
      </c>
    </row>
    <row r="3" spans="1:5" ht="14.4">
      <c r="A3" s="14" t="s">
        <v>3</v>
      </c>
      <c r="B3" s="3">
        <v>0</v>
      </c>
      <c r="C3" s="3">
        <v>0</v>
      </c>
      <c r="D3" s="3">
        <v>1.20</v>
      </c>
      <c r="E3" s="3">
        <v>300</v>
      </c>
    </row>
    <row r="4" spans="1:5" ht="14.4">
      <c r="A4" s="14" t="s">
        <v>4</v>
      </c>
      <c r="B4" s="3">
        <v>0</v>
      </c>
      <c r="C4" s="3">
        <v>0</v>
      </c>
      <c r="D4" s="3">
        <v>2</v>
      </c>
      <c r="E4" s="3">
        <v>500</v>
      </c>
    </row>
    <row r="5" spans="1:5" ht="14.4">
      <c r="A5" s="14" t="s">
        <v>5</v>
      </c>
      <c r="B5" s="3">
        <v>0</v>
      </c>
      <c r="C5" s="3">
        <v>0</v>
      </c>
      <c r="D5" s="3">
        <v>0.80</v>
      </c>
      <c r="E5" s="3">
        <v>200</v>
      </c>
    </row>
    <row r="6" spans="1:2" ht="14.4">
      <c r="A6" s="14" t="s">
        <v>6</v>
      </c>
      <c r="B6" s="3">
        <v>168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3c19f5d-3611-4c45-8046-87fb71d8fc71}">
  <sheetPr codeName="Hoja6">
    <outlinePr summaryBelow="0" summaryRight="0"/>
  </sheetPr>
  <dimension ref="A1:H7"/>
  <sheetViews>
    <sheetView workbookViewId="0" topLeftCell="A1">
      <selection pane="topLeft" activeCell="E17" sqref="E17"/>
    </sheetView>
  </sheetViews>
  <sheetFormatPr defaultColWidth="14.4442857142857" defaultRowHeight="15" customHeight="1"/>
  <sheetData>
    <row r="1" spans="1:8" ht="90" customHeight="1">
      <c r="A1" s="66" t="s">
        <v>84</v>
      </c>
      <c r="B1" s="66"/>
      <c r="C1" s="66"/>
      <c r="D1" s="66"/>
      <c r="E1" s="66"/>
      <c r="F1" s="66"/>
      <c r="G1" s="66"/>
      <c r="H1" s="66"/>
    </row>
    <row r="2" spans="2:7" ht="15" customHeight="1">
      <c r="B2" s="67" t="s">
        <v>85</v>
      </c>
      <c r="C2" s="68"/>
      <c r="D2" s="68"/>
      <c r="E2" s="68"/>
      <c r="F2" s="69"/>
      <c r="G2" s="69"/>
    </row>
    <row r="3" spans="2:7" ht="15" customHeight="1">
      <c r="B3" s="70" t="s">
        <v>86</v>
      </c>
      <c r="C3" s="70"/>
      <c r="D3" s="70"/>
      <c r="E3" s="70"/>
      <c r="F3" s="70"/>
      <c r="G3" s="70"/>
    </row>
    <row r="4" spans="2:6" ht="15" customHeight="1">
      <c r="B4" s="71" t="s">
        <v>87</v>
      </c>
      <c r="C4" s="72"/>
      <c r="D4" s="72"/>
      <c r="E4" s="72"/>
      <c r="F4" s="72"/>
    </row>
    <row r="5" spans="2:2" ht="15" customHeight="1">
      <c r="B5" s="73" t="s">
        <v>88</v>
      </c>
    </row>
    <row r="6" spans="2:4" ht="18.75" customHeight="1">
      <c r="B6" s="74" t="s">
        <v>89</v>
      </c>
      <c r="C6" s="75" t="s">
        <v>90</v>
      </c>
      <c r="D6" s="75"/>
    </row>
    <row r="7" spans="2:4" ht="21" customHeight="1" thickBot="1">
      <c r="B7" s="74" t="s">
        <v>91</v>
      </c>
      <c r="C7" s="75" t="s">
        <v>92</v>
      </c>
      <c r="D7" s="75"/>
    </row>
  </sheetData>
  <mergeCells count="6">
    <mergeCell ref="C7:D7"/>
    <mergeCell ref="C6:D6"/>
    <mergeCell ref="A1:H1"/>
    <mergeCell ref="B2:E2"/>
    <mergeCell ref="B3:G3"/>
    <mergeCell ref="B4:F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0852c82-f0b0-4556-82b3-bffe2c533e92}">
  <sheetPr codeName="Hoja7">
    <outlinePr summaryBelow="0" summaryRight="0"/>
  </sheetPr>
  <dimension ref="A1:A2"/>
  <sheetViews>
    <sheetView workbookViewId="0" topLeftCell="A1"/>
  </sheetViews>
  <sheetFormatPr defaultColWidth="14.4442857142857" defaultRowHeight="15" customHeight="1"/>
  <sheetData>
    <row r="1" spans="1:1" ht="15">
      <c r="A1" s="73" t="s">
        <v>93</v>
      </c>
    </row>
    <row r="2" spans="1:1" ht="15">
      <c r="A2" s="73" t="s">
        <v>94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5591f52-18df-46c3-bce0-93f2f00f48a3}">
  <sheetPr codeName="Hoja8"/>
  <dimension ref="A1:G8"/>
  <sheetViews>
    <sheetView workbookViewId="0" topLeftCell="A1">
      <selection pane="topLeft" activeCell="G10" sqref="G10"/>
    </sheetView>
  </sheetViews>
  <sheetFormatPr defaultColWidth="11.4442857142857" defaultRowHeight="14.4"/>
  <sheetData>
    <row r="1" spans="1:5" ht="29.4" thickBot="1">
      <c r="A1" s="76" t="s">
        <v>72</v>
      </c>
      <c r="B1" s="77"/>
      <c r="C1" s="78" t="s">
        <v>95</v>
      </c>
      <c r="D1" s="78" t="s">
        <v>96</v>
      </c>
      <c r="E1" s="78" t="s">
        <v>97</v>
      </c>
    </row>
    <row r="2" spans="1:5" ht="15" thickBot="1">
      <c r="A2" s="79"/>
      <c r="B2" s="80" t="s">
        <v>76</v>
      </c>
      <c r="C2" s="81">
        <v>7.7777777777777777</v>
      </c>
      <c r="D2" s="81">
        <v>38.888888888888886</v>
      </c>
      <c r="E2" s="81">
        <v>8.8888888888888893</v>
      </c>
    </row>
    <row r="3" spans="1:5" ht="15" thickBot="1">
      <c r="A3" s="79"/>
      <c r="B3" s="80" t="s">
        <v>77</v>
      </c>
      <c r="C3" s="82">
        <v>10</v>
      </c>
      <c r="D3" s="82">
        <v>10</v>
      </c>
      <c r="E3" s="82">
        <v>23</v>
      </c>
    </row>
    <row r="4" spans="1:5" ht="29.4" thickBot="1">
      <c r="A4" s="83"/>
      <c r="B4" s="84" t="s">
        <v>78</v>
      </c>
      <c r="C4" s="85">
        <f>SUMPRODUCT(C2:E2,C3:E3)</f>
        <v>671.11111111111109</v>
      </c>
      <c r="D4" s="86"/>
      <c r="E4" s="86"/>
    </row>
    <row r="5" spans="1:7" ht="29.4" thickBot="1">
      <c r="A5" s="87" t="s">
        <v>14</v>
      </c>
      <c r="B5" s="78" t="s">
        <v>79</v>
      </c>
      <c r="C5" s="78" t="s">
        <v>95</v>
      </c>
      <c r="D5" s="78" t="s">
        <v>96</v>
      </c>
      <c r="E5" s="78" t="s">
        <v>97</v>
      </c>
      <c r="F5" s="78" t="s">
        <v>80</v>
      </c>
      <c r="G5" s="78" t="s">
        <v>42</v>
      </c>
    </row>
    <row r="6" spans="1:7" ht="29.4" thickBot="1">
      <c r="A6" s="88"/>
      <c r="B6" s="89" t="s">
        <v>98</v>
      </c>
      <c r="C6" s="90">
        <v>2</v>
      </c>
      <c r="D6" s="90">
        <v>2</v>
      </c>
      <c r="E6" s="90">
        <v>3</v>
      </c>
      <c r="F6" s="90">
        <v>120</v>
      </c>
      <c r="G6" s="91">
        <f>SUMPRODUCT(C2:E2,C6:E6)</f>
        <v>120</v>
      </c>
    </row>
    <row r="7" spans="1:7" ht="29.4" thickBot="1">
      <c r="A7" s="88"/>
      <c r="B7" s="89" t="s">
        <v>99</v>
      </c>
      <c r="C7" s="90">
        <v>1</v>
      </c>
      <c r="D7" s="90">
        <v>3</v>
      </c>
      <c r="E7" s="90">
        <v>4</v>
      </c>
      <c r="F7" s="90">
        <v>160</v>
      </c>
      <c r="G7" s="91">
        <f>SUMPRODUCT(C2:E2,C7:E7)</f>
        <v>160</v>
      </c>
    </row>
    <row r="8" spans="1:7" ht="29.4" thickBot="1">
      <c r="A8" s="88"/>
      <c r="B8" s="89" t="s">
        <v>83</v>
      </c>
      <c r="C8" s="90">
        <v>2</v>
      </c>
      <c r="D8" s="90">
        <v>1</v>
      </c>
      <c r="E8" s="90">
        <v>4</v>
      </c>
      <c r="F8" s="90">
        <v>90</v>
      </c>
      <c r="G8" s="91">
        <f>SUMPRODUCT(C2:E2,C8:E8)</f>
        <v>90</v>
      </c>
    </row>
  </sheetData>
  <mergeCells count="2">
    <mergeCell ref="A1:A4"/>
    <mergeCell ref="A5:A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26a0387-ff27-40ad-8fba-26218d299cbd}">
  <sheetPr codeName="Hoja9">
    <outlinePr summaryBelow="0" summaryRight="0"/>
  </sheetPr>
  <dimension ref="A1:B3"/>
  <sheetViews>
    <sheetView workbookViewId="0" topLeftCell="A1"/>
  </sheetViews>
  <sheetFormatPr defaultColWidth="14.4442857142857" defaultRowHeight="15" customHeight="1"/>
  <sheetData>
    <row r="1" spans="1:1" ht="15">
      <c r="A1" s="73" t="s">
        <v>100</v>
      </c>
    </row>
    <row r="2" spans="1:1" ht="15">
      <c r="A2" s="73" t="s">
        <v>101</v>
      </c>
    </row>
    <row r="3" spans="2:2" ht="15" thickBot="1">
      <c r="B3" s="73" t="s">
        <v>102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00a9f3e-5945-4645-bdf1-0d3dfa33bb36}">
  <sheetPr codeName="Hoja10"/>
  <dimension ref="A1:I11"/>
  <sheetViews>
    <sheetView workbookViewId="0" topLeftCell="A1">
      <selection pane="topLeft" activeCell="G5" sqref="G5"/>
    </sheetView>
  </sheetViews>
  <sheetFormatPr defaultColWidth="11.4442857142857" defaultRowHeight="14.4"/>
  <cols>
    <col min="2" max="2" width="15.2857142857143" customWidth="1"/>
    <col min="3" max="3" width="12.5714285714286" bestFit="1" customWidth="1"/>
    <col min="9" max="9" width="12.1428571428571" bestFit="1" customWidth="1"/>
  </cols>
  <sheetData>
    <row r="1" spans="1:7" ht="15" thickBot="1">
      <c r="A1" s="92" t="s">
        <v>72</v>
      </c>
      <c r="B1" s="93" t="s">
        <v>103</v>
      </c>
      <c r="C1" s="94" t="s">
        <v>104</v>
      </c>
      <c r="D1" s="94" t="s">
        <v>105</v>
      </c>
      <c r="E1" s="94" t="s">
        <v>106</v>
      </c>
      <c r="F1" s="94" t="s">
        <v>107</v>
      </c>
      <c r="G1" s="94" t="s">
        <v>108</v>
      </c>
    </row>
    <row r="2" spans="1:7" ht="15" thickBot="1">
      <c r="A2" s="95"/>
      <c r="B2" s="96" t="s">
        <v>76</v>
      </c>
      <c r="C2" s="97">
        <v>3574.4680851063858</v>
      </c>
      <c r="D2" s="97">
        <v>2638.2978723404267</v>
      </c>
      <c r="E2" s="97">
        <v>3063.8297872340395</v>
      </c>
      <c r="F2" s="97">
        <v>0</v>
      </c>
      <c r="G2" s="97">
        <v>6255.3191489361698</v>
      </c>
    </row>
    <row r="3" spans="1:7" ht="15" thickBot="1">
      <c r="A3" s="95"/>
      <c r="B3" s="96" t="s">
        <v>109</v>
      </c>
      <c r="C3" s="98">
        <v>15</v>
      </c>
      <c r="D3" s="98">
        <v>25.50</v>
      </c>
      <c r="E3" s="98">
        <v>14</v>
      </c>
      <c r="F3" s="98">
        <v>19.50</v>
      </c>
      <c r="G3" s="98">
        <v>27</v>
      </c>
    </row>
    <row r="4" spans="1:7" ht="15" thickBot="1">
      <c r="A4" s="99"/>
      <c r="B4" s="100" t="s">
        <v>78</v>
      </c>
      <c r="C4" s="101">
        <f>SUMPRODUCT(C2:G2,C3:G3)</f>
        <v>332680.85106382979</v>
      </c>
      <c r="D4" s="102"/>
      <c r="E4" s="102"/>
      <c r="F4" s="102"/>
      <c r="G4" s="102"/>
    </row>
    <row r="5" spans="1:9" ht="15" thickBot="1">
      <c r="A5" s="103" t="s">
        <v>14</v>
      </c>
      <c r="B5" s="94" t="s">
        <v>110</v>
      </c>
      <c r="C5" s="94" t="s">
        <v>104</v>
      </c>
      <c r="D5" s="94" t="s">
        <v>105</v>
      </c>
      <c r="E5" s="94" t="s">
        <v>106</v>
      </c>
      <c r="F5" s="94" t="s">
        <v>107</v>
      </c>
      <c r="G5" s="94" t="s">
        <v>108</v>
      </c>
      <c r="H5" s="94" t="s">
        <v>80</v>
      </c>
      <c r="I5" s="94" t="s">
        <v>42</v>
      </c>
    </row>
    <row r="6" spans="1:9" ht="15" thickBot="1">
      <c r="A6" s="104"/>
      <c r="B6" s="105" t="s">
        <v>111</v>
      </c>
      <c r="C6" s="106">
        <v>0.05</v>
      </c>
      <c r="D6" s="106">
        <v>0.15</v>
      </c>
      <c r="E6" s="106">
        <v>0.20</v>
      </c>
      <c r="F6" s="106">
        <v>0.15</v>
      </c>
      <c r="G6" s="106">
        <v>0.05</v>
      </c>
      <c r="H6" s="106">
        <v>1500</v>
      </c>
      <c r="I6" s="107">
        <f>SUMPRODUCT(C2:G2,C6:G6)</f>
        <v>1499.9999999999995</v>
      </c>
    </row>
    <row r="7" spans="1:9" ht="15" thickBot="1">
      <c r="A7" s="104"/>
      <c r="B7" s="105" t="s">
        <v>112</v>
      </c>
      <c r="C7" s="106">
        <v>0.10</v>
      </c>
      <c r="D7" s="106">
        <v>0.10</v>
      </c>
      <c r="E7" s="106">
        <v>0.05</v>
      </c>
      <c r="F7" s="106">
        <v>0.10</v>
      </c>
      <c r="G7" s="106">
        <v>0.10</v>
      </c>
      <c r="H7" s="106">
        <v>1400</v>
      </c>
      <c r="I7" s="107">
        <f>SUMPRODUCT(C2:G2,C7:G7)</f>
        <v>1400.0000000000005</v>
      </c>
    </row>
    <row r="8" spans="1:9" ht="15" thickBot="1">
      <c r="A8" s="104"/>
      <c r="B8" s="105" t="s">
        <v>113</v>
      </c>
      <c r="C8" s="106">
        <v>0.15</v>
      </c>
      <c r="D8" s="106">
        <v>0.05</v>
      </c>
      <c r="E8" s="106">
        <v>0.10</v>
      </c>
      <c r="F8" s="106">
        <v>0.10</v>
      </c>
      <c r="G8" s="106">
        <v>0.10</v>
      </c>
      <c r="H8" s="106">
        <v>1600</v>
      </c>
      <c r="I8" s="107">
        <f>SUMPRODUCT(C2:G2,C8:G8)</f>
        <v>1600</v>
      </c>
    </row>
    <row r="9" spans="1:9" ht="15" thickBot="1">
      <c r="A9" s="104"/>
      <c r="B9" s="105" t="s">
        <v>114</v>
      </c>
      <c r="C9" s="106">
        <v>0.05</v>
      </c>
      <c r="D9" s="106">
        <v>0.05</v>
      </c>
      <c r="E9" s="106">
        <v>0.20</v>
      </c>
      <c r="F9" s="106">
        <v>0.10</v>
      </c>
      <c r="G9" s="106">
        <v>0.05</v>
      </c>
      <c r="H9" s="106">
        <v>1500</v>
      </c>
      <c r="I9" s="107">
        <f>SUMPRODUCT(C2:G2,C9:G9)</f>
        <v>1236.1702127659571</v>
      </c>
    </row>
    <row r="10" spans="1:9" ht="15" thickBot="1">
      <c r="A10" s="104"/>
      <c r="B10" s="105" t="s">
        <v>115</v>
      </c>
      <c r="C10" s="106">
        <v>4</v>
      </c>
      <c r="D10" s="106">
        <v>6</v>
      </c>
      <c r="E10" s="106">
        <v>1</v>
      </c>
      <c r="F10" s="106">
        <v>2</v>
      </c>
      <c r="G10" s="106">
        <v>6</v>
      </c>
      <c r="H10" s="106">
        <v>75000</v>
      </c>
      <c r="I10" s="107">
        <f>SUMPRODUCT(C2:G2,C10:G10)</f>
        <v>70723.404255319154</v>
      </c>
    </row>
    <row r="11" spans="1:9" ht="15" thickBot="1">
      <c r="A11" s="104"/>
      <c r="B11" s="105" t="s">
        <v>116</v>
      </c>
      <c r="C11" s="106">
        <v>2</v>
      </c>
      <c r="D11" s="106">
        <v>8</v>
      </c>
      <c r="E11" s="106">
        <v>3</v>
      </c>
      <c r="F11" s="106">
        <v>5</v>
      </c>
      <c r="G11" s="106">
        <v>10</v>
      </c>
      <c r="H11" s="106">
        <v>100000</v>
      </c>
      <c r="I11" s="107">
        <f>SUMPRODUCT(C2:G2,C11:G11)</f>
        <v>100000</v>
      </c>
    </row>
  </sheetData>
  <mergeCells count="2">
    <mergeCell ref="A1:A4"/>
    <mergeCell ref="A5:A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a4209da-3ead-4ffc-98ba-dd44fd68754c}">
  <sheetPr codeName="Hoja11">
    <outlinePr summaryBelow="0" summaryRight="0"/>
  </sheetPr>
  <dimension ref="A1:B3"/>
  <sheetViews>
    <sheetView workbookViewId="0" topLeftCell="A1"/>
  </sheetViews>
  <sheetFormatPr defaultColWidth="14.4442857142857" defaultRowHeight="15" customHeight="1"/>
  <sheetData>
    <row r="1" spans="1:1" ht="15">
      <c r="A1" s="73" t="s">
        <v>117</v>
      </c>
    </row>
    <row r="2" spans="1:1" ht="15">
      <c r="A2" s="73" t="s">
        <v>118</v>
      </c>
    </row>
    <row r="3" spans="2:2" ht="15" thickBot="1">
      <c r="B3" s="73" t="s">
        <v>119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b83b882-c678-4817-980a-5606bc71cc00}">
  <sheetPr codeName="Hoja12"/>
  <dimension ref="A1:I9"/>
  <sheetViews>
    <sheetView workbookViewId="0" topLeftCell="A1">
      <selection pane="topLeft" activeCell="B1" sqref="B1"/>
    </sheetView>
  </sheetViews>
  <sheetFormatPr defaultColWidth="11.4442857142857" defaultRowHeight="14.4"/>
  <cols>
    <col min="2" max="2" width="19.1428571428571" customWidth="1"/>
  </cols>
  <sheetData>
    <row r="1" spans="1:7" ht="29.4" thickBot="1">
      <c r="A1" s="50" t="s">
        <v>72</v>
      </c>
      <c r="B1" s="51"/>
      <c r="C1" s="52" t="s">
        <v>120</v>
      </c>
      <c r="D1" s="52" t="s">
        <v>121</v>
      </c>
      <c r="E1" s="52" t="s">
        <v>122</v>
      </c>
      <c r="F1" s="52" t="s">
        <v>123</v>
      </c>
      <c r="G1" s="52" t="s">
        <v>124</v>
      </c>
    </row>
    <row r="2" spans="1:7" ht="15" thickBot="1">
      <c r="A2" s="53"/>
      <c r="B2" s="54" t="s">
        <v>76</v>
      </c>
      <c r="C2" s="108">
        <v>1250</v>
      </c>
      <c r="D2" s="108">
        <v>750</v>
      </c>
      <c r="E2" s="108">
        <v>1000</v>
      </c>
      <c r="F2" s="108">
        <v>500</v>
      </c>
      <c r="G2" s="108">
        <v>1500</v>
      </c>
    </row>
    <row r="3" spans="1:7" ht="15" thickBot="1">
      <c r="A3" s="53"/>
      <c r="B3" s="54" t="s">
        <v>125</v>
      </c>
      <c r="C3" s="109">
        <v>0.80</v>
      </c>
      <c r="D3" s="109">
        <v>0.60</v>
      </c>
      <c r="E3" s="110">
        <v>0.665</v>
      </c>
      <c r="F3" s="109">
        <v>0.56000000000000005</v>
      </c>
      <c r="G3" s="109">
        <v>0.49</v>
      </c>
    </row>
    <row r="4" spans="1:7" ht="15" thickBot="1">
      <c r="A4" s="57"/>
      <c r="B4" s="51" t="s">
        <v>126</v>
      </c>
      <c r="C4" s="59">
        <f>SUMPRODUCT(C2:G2,C3:G3)</f>
        <v>3130</v>
      </c>
      <c r="D4" s="111"/>
      <c r="E4" s="111"/>
      <c r="F4" s="111"/>
      <c r="G4" s="111"/>
    </row>
    <row r="5" spans="1:9" ht="29.4" thickBot="1">
      <c r="A5" s="61" t="s">
        <v>14</v>
      </c>
      <c r="B5" s="52" t="s">
        <v>127</v>
      </c>
      <c r="C5" s="52" t="s">
        <v>120</v>
      </c>
      <c r="D5" s="52" t="s">
        <v>121</v>
      </c>
      <c r="E5" s="52" t="s">
        <v>122</v>
      </c>
      <c r="F5" s="52" t="s">
        <v>123</v>
      </c>
      <c r="G5" s="52" t="s">
        <v>124</v>
      </c>
      <c r="H5" s="52" t="s">
        <v>80</v>
      </c>
      <c r="I5" s="52" t="s">
        <v>42</v>
      </c>
    </row>
    <row r="6" spans="1:9" ht="15" thickBot="1">
      <c r="A6" s="62"/>
      <c r="B6" s="63" t="s">
        <v>128</v>
      </c>
      <c r="C6" s="64">
        <v>1</v>
      </c>
      <c r="D6" s="64">
        <v>0</v>
      </c>
      <c r="E6" s="64">
        <v>0.45</v>
      </c>
      <c r="F6" s="64">
        <v>0.30</v>
      </c>
      <c r="G6" s="64">
        <v>0.20</v>
      </c>
      <c r="H6" s="64">
        <v>3000</v>
      </c>
      <c r="I6" s="112">
        <f>SUMPRODUCT($C$2:$G$2,C6:G6)</f>
        <v>2150</v>
      </c>
    </row>
    <row r="7" spans="1:9" ht="15" thickBot="1">
      <c r="A7" s="62"/>
      <c r="B7" s="63" t="s">
        <v>129</v>
      </c>
      <c r="C7" s="64">
        <v>0</v>
      </c>
      <c r="D7" s="64">
        <v>1</v>
      </c>
      <c r="E7" s="64">
        <v>0.45</v>
      </c>
      <c r="F7" s="64">
        <v>0.30</v>
      </c>
      <c r="G7" s="64">
        <v>0.20</v>
      </c>
      <c r="H7" s="64">
        <v>2000</v>
      </c>
      <c r="I7" s="112">
        <f>SUMPRODUCT($C$2:$G$2,C7:G7)</f>
        <v>1650</v>
      </c>
    </row>
    <row r="8" spans="1:9" ht="15" thickBot="1">
      <c r="A8" s="62"/>
      <c r="B8" s="63" t="s">
        <v>130</v>
      </c>
      <c r="C8" s="64">
        <v>0</v>
      </c>
      <c r="D8" s="64">
        <v>0</v>
      </c>
      <c r="E8" s="64">
        <v>0.10</v>
      </c>
      <c r="F8" s="64">
        <v>0.40</v>
      </c>
      <c r="G8" s="64">
        <v>0.60</v>
      </c>
      <c r="H8" s="64" t="s">
        <v>131</v>
      </c>
      <c r="I8" s="112">
        <f>SUMPRODUCT($C$2:$G$2,C8:G8)</f>
        <v>1200</v>
      </c>
    </row>
    <row r="9" spans="1:9" ht="15" thickBot="1">
      <c r="A9" s="113"/>
      <c r="B9" s="114" t="s">
        <v>41</v>
      </c>
      <c r="C9" s="115">
        <v>1250</v>
      </c>
      <c r="D9" s="115">
        <v>750</v>
      </c>
      <c r="E9" s="115">
        <v>1000</v>
      </c>
      <c r="F9" s="115">
        <v>500</v>
      </c>
      <c r="G9" s="115">
        <v>1500</v>
      </c>
      <c r="H9" s="111"/>
      <c r="I9" s="111"/>
    </row>
  </sheetData>
  <mergeCells count="2">
    <mergeCell ref="A1:A4"/>
    <mergeCell ref="A5:A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100bfaf-425f-4e40-bdb7-771a41cbc167}">
  <sheetPr codeName="Hoja13">
    <outlinePr summaryBelow="0" summaryRight="0"/>
  </sheetPr>
  <dimension ref="A1:A2"/>
  <sheetViews>
    <sheetView workbookViewId="0" topLeftCell="A1">
      <selection pane="topLeft" activeCell="I24" sqref="I24"/>
    </sheetView>
  </sheetViews>
  <sheetFormatPr defaultColWidth="14.4442857142857" defaultRowHeight="15" customHeight="1"/>
  <sheetData>
    <row r="1" spans="1:1" ht="15">
      <c r="A1" s="73" t="s">
        <v>132</v>
      </c>
    </row>
    <row r="2" spans="1:1" ht="15" thickBot="1">
      <c r="A2" s="73" t="s">
        <v>133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15476e8-843a-4d17-880a-458ec0ba3539}">
  <sheetPr codeName="Hoja14"/>
  <dimension ref="A1:G9"/>
  <sheetViews>
    <sheetView workbookViewId="0" topLeftCell="A1">
      <selection pane="topLeft" activeCell="G4" sqref="G4"/>
    </sheetView>
  </sheetViews>
  <sheetFormatPr defaultColWidth="11.4442857142857" defaultRowHeight="14.4"/>
  <cols>
    <col min="2" max="2" width="19.4285714285714" customWidth="1"/>
    <col min="7" max="7" width="12.1428571428571" bestFit="1" customWidth="1"/>
  </cols>
  <sheetData>
    <row r="1" spans="1:5" ht="14.4">
      <c r="A1" s="116" t="s">
        <v>72</v>
      </c>
      <c r="B1" s="117"/>
      <c r="C1" s="117" t="s">
        <v>104</v>
      </c>
      <c r="D1" s="117" t="s">
        <v>105</v>
      </c>
      <c r="E1" s="117" t="s">
        <v>106</v>
      </c>
    </row>
    <row r="2" spans="1:5" ht="15.6">
      <c r="A2" s="116"/>
      <c r="B2" s="118" t="s">
        <v>76</v>
      </c>
      <c r="C2" s="119">
        <v>0.26923076923076916</v>
      </c>
      <c r="D2" s="119">
        <v>0.3846153846153848</v>
      </c>
      <c r="E2" s="119">
        <v>0.34615384615384609</v>
      </c>
    </row>
    <row r="3" spans="1:5" ht="15.6">
      <c r="A3" s="116"/>
      <c r="B3" s="118" t="s">
        <v>109</v>
      </c>
      <c r="C3" s="120">
        <v>0.60</v>
      </c>
      <c r="D3" s="120">
        <v>0.40</v>
      </c>
      <c r="E3" s="120">
        <v>0.50</v>
      </c>
    </row>
    <row r="4" spans="1:5" ht="15.6">
      <c r="A4" s="116"/>
      <c r="B4" s="121" t="s">
        <v>78</v>
      </c>
      <c r="C4" s="122">
        <f>SUMPRODUCT(C2:E2,C3:E3)</f>
        <v>0.4884615384615385</v>
      </c>
      <c r="D4" s="123"/>
      <c r="E4" s="123"/>
    </row>
    <row r="5" spans="1:7" ht="14.4">
      <c r="A5" s="124" t="s">
        <v>14</v>
      </c>
      <c r="B5" s="117" t="s">
        <v>134</v>
      </c>
      <c r="C5" s="117" t="s">
        <v>104</v>
      </c>
      <c r="D5" s="117" t="s">
        <v>105</v>
      </c>
      <c r="E5" s="117" t="s">
        <v>106</v>
      </c>
      <c r="F5" s="117" t="s">
        <v>135</v>
      </c>
      <c r="G5" s="117" t="s">
        <v>42</v>
      </c>
    </row>
    <row r="6" spans="1:7" ht="31.2">
      <c r="A6" s="124"/>
      <c r="B6" s="125" t="s">
        <v>136</v>
      </c>
      <c r="C6" s="5">
        <v>200</v>
      </c>
      <c r="D6" s="5">
        <v>180</v>
      </c>
      <c r="E6" s="5">
        <v>280</v>
      </c>
      <c r="F6" s="5">
        <v>220</v>
      </c>
      <c r="G6" s="126">
        <f>SUMPRODUCT($C$2:$E$2,C6:E6)</f>
        <v>220</v>
      </c>
    </row>
    <row r="7" spans="1:7" ht="15.6">
      <c r="A7" s="124"/>
      <c r="B7" s="125" t="s">
        <v>137</v>
      </c>
      <c r="C7" s="5">
        <v>4</v>
      </c>
      <c r="D7" s="5">
        <v>3</v>
      </c>
      <c r="E7" s="5">
        <v>10</v>
      </c>
      <c r="F7" s="5">
        <v>6</v>
      </c>
      <c r="G7" s="127">
        <f>SUMPRODUCT($C$2:$E$2,C7:E7)</f>
        <v>5.6923076923076916</v>
      </c>
    </row>
    <row r="8" spans="1:7" ht="15.6">
      <c r="A8" s="124"/>
      <c r="B8" s="125" t="s">
        <v>138</v>
      </c>
      <c r="C8" s="5">
        <v>20</v>
      </c>
      <c r="D8" s="5">
        <v>10</v>
      </c>
      <c r="E8" s="5">
        <v>8</v>
      </c>
      <c r="F8" s="5">
        <v>12</v>
      </c>
      <c r="G8" s="126">
        <f>SUMPRODUCT($C$2:$E$2,C8:E8)</f>
        <v>12</v>
      </c>
    </row>
    <row r="9" spans="1:7" ht="15.6">
      <c r="A9" s="124"/>
      <c r="B9" s="125" t="s">
        <v>139</v>
      </c>
      <c r="C9" s="5">
        <v>1</v>
      </c>
      <c r="D9" s="5">
        <v>1</v>
      </c>
      <c r="E9" s="5">
        <v>1</v>
      </c>
      <c r="F9" s="5">
        <v>1</v>
      </c>
      <c r="G9" s="126">
        <f>SUMPRODUCT($C$2:$E$2,C9:E9)</f>
        <v>1</v>
      </c>
    </row>
  </sheetData>
  <mergeCells count="2">
    <mergeCell ref="A1:A4"/>
    <mergeCell ref="A5:A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3b52d18-e4b3-4eb4-ab4b-7f9aab98c587}">
  <sheetPr codeName="Hoja15">
    <outlinePr summaryBelow="0" summaryRight="0"/>
  </sheetPr>
  <dimension ref="A1:A3"/>
  <sheetViews>
    <sheetView workbookViewId="0" topLeftCell="A28"/>
  </sheetViews>
  <sheetFormatPr defaultColWidth="14.4442857142857" defaultRowHeight="15" customHeight="1"/>
  <sheetData>
    <row r="1" spans="1:1" ht="15">
      <c r="A1" s="73" t="s">
        <v>140</v>
      </c>
    </row>
    <row r="2" spans="1:1" ht="15">
      <c r="A2" s="73" t="s">
        <v>141</v>
      </c>
    </row>
    <row r="3" spans="1:1" ht="15">
      <c r="A3" s="73" t="s">
        <v>142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7"/>
  <sheetViews>
    <sheetView workbookViewId="0" topLeftCell="A1">
      <selection pane="topLeft" activeCell="I2" sqref="I2"/>
    </sheetView>
  </sheetViews>
  <sheetFormatPr defaultColWidth="11.4242857142857" defaultRowHeight="14.4"/>
  <cols>
    <col min="1" max="1" width="16.8571428571429" customWidth="1"/>
    <col min="2" max="2" width="10.7142857142857" bestFit="1" customWidth="1"/>
    <col min="3" max="3" width="10.5714285714286" bestFit="1" customWidth="1"/>
    <col min="4" max="4" width="13.7142857142857" customWidth="1"/>
    <col min="5" max="5" width="22.7142857142857" customWidth="1"/>
    <col min="6" max="6" width="13.8571428571429" customWidth="1"/>
  </cols>
  <sheetData>
    <row r="1" spans="1:6" ht="14.4">
      <c r="A1" s="15" t="s">
        <v>12</v>
      </c>
      <c r="B1" s="15" t="s">
        <v>11</v>
      </c>
      <c r="C1" s="15" t="s">
        <v>13</v>
      </c>
      <c r="D1" s="15" t="s">
        <v>14</v>
      </c>
      <c r="F1" s="6" t="s">
        <v>19</v>
      </c>
    </row>
    <row r="2" spans="1:6" ht="15.75" customHeight="1">
      <c r="A2" s="16" t="s">
        <v>15</v>
      </c>
      <c r="B2" s="5">
        <v>40</v>
      </c>
      <c r="C2" s="5">
        <v>30</v>
      </c>
      <c r="D2" s="5">
        <v>500</v>
      </c>
      <c r="E2" s="17" t="s">
        <v>20</v>
      </c>
      <c r="F2" s="4">
        <v>500</v>
      </c>
    </row>
    <row r="3" spans="1:6" ht="18.75" customHeight="1">
      <c r="A3" s="16" t="s">
        <v>16</v>
      </c>
      <c r="B3" s="5">
        <v>30</v>
      </c>
      <c r="C3" s="5">
        <v>40</v>
      </c>
      <c r="D3" s="5">
        <v>600</v>
      </c>
      <c r="E3" s="17" t="s">
        <v>21</v>
      </c>
      <c r="F3" s="4">
        <v>600</v>
      </c>
    </row>
    <row r="4" spans="1:6" ht="20.25" customHeight="1">
      <c r="A4" s="16" t="s">
        <v>17</v>
      </c>
      <c r="B4" s="5">
        <v>50</v>
      </c>
      <c r="C4" s="5">
        <v>60</v>
      </c>
      <c r="D4" s="5" t="s">
        <v>18</v>
      </c>
      <c r="E4" s="17" t="s">
        <v>22</v>
      </c>
      <c r="F4" s="4">
        <f>40*F2+30*F3</f>
        <v>38000</v>
      </c>
    </row>
    <row r="5" spans="5:6" ht="23.25" customHeight="1">
      <c r="E5" s="17" t="s">
        <v>23</v>
      </c>
      <c r="F5" s="4">
        <f>30*F2+40*F3</f>
        <v>39000</v>
      </c>
    </row>
    <row r="6" spans="5:6" ht="18" customHeight="1">
      <c r="E6" s="17" t="s">
        <v>24</v>
      </c>
      <c r="F6" s="4">
        <f>50*F2+60*F3</f>
        <v>61000</v>
      </c>
    </row>
    <row r="7" spans="3:3" ht="14.4">
      <c r="C7" t="s">
        <v>10</v>
      </c>
    </row>
  </sheetData>
  <pageMargins left="0.7" right="0.7" top="0.75" bottom="0.75" header="0.3" footer="0.3"/>
  <pageSetup orientation="portrait" paperSize="1"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7d56ce7-5522-4074-a781-1eae8661b986}">
  <sheetPr codeName="Hoja16"/>
  <dimension ref="A1:G11"/>
  <sheetViews>
    <sheetView workbookViewId="0" topLeftCell="A1">
      <selection pane="topLeft" activeCell="A29" sqref="A29"/>
    </sheetView>
  </sheetViews>
  <sheetFormatPr defaultColWidth="11.4442857142857" defaultRowHeight="14.4"/>
  <cols>
    <col min="2" max="2" width="15.8571428571429" customWidth="1"/>
    <col min="3" max="3" width="12.5714285714286" bestFit="1" customWidth="1"/>
  </cols>
  <sheetData>
    <row r="1" spans="1:5" ht="14.4">
      <c r="A1" s="128" t="s">
        <v>72</v>
      </c>
      <c r="B1" s="117"/>
      <c r="C1" s="117" t="s">
        <v>104</v>
      </c>
      <c r="D1" s="117" t="s">
        <v>105</v>
      </c>
      <c r="E1" s="117" t="s">
        <v>106</v>
      </c>
    </row>
    <row r="2" spans="1:5" ht="14.4">
      <c r="A2" s="128"/>
      <c r="B2" s="129" t="s">
        <v>76</v>
      </c>
      <c r="C2" s="130">
        <v>4483.333333333333</v>
      </c>
      <c r="D2" s="130">
        <v>1200</v>
      </c>
      <c r="E2" s="130">
        <v>1333.3333333333333</v>
      </c>
    </row>
    <row r="3" spans="1:5" ht="14.4">
      <c r="A3" s="128"/>
      <c r="B3" s="129" t="s">
        <v>109</v>
      </c>
      <c r="C3" s="120">
        <v>40</v>
      </c>
      <c r="D3" s="120">
        <v>28</v>
      </c>
      <c r="E3" s="120">
        <v>24</v>
      </c>
    </row>
    <row r="4" spans="1:5" ht="14.4">
      <c r="A4" s="128"/>
      <c r="B4" s="131" t="s">
        <v>78</v>
      </c>
      <c r="C4" s="132">
        <f>SUMPRODUCT(C2:E2,C3:E3)</f>
        <v>244933.33333333331</v>
      </c>
      <c r="D4" s="123"/>
      <c r="E4" s="123"/>
    </row>
    <row r="5" spans="1:7" ht="14.4">
      <c r="A5" s="133" t="s">
        <v>14</v>
      </c>
      <c r="B5" s="117" t="s">
        <v>110</v>
      </c>
      <c r="C5" s="117" t="s">
        <v>104</v>
      </c>
      <c r="D5" s="117" t="s">
        <v>105</v>
      </c>
      <c r="E5" s="117" t="s">
        <v>106</v>
      </c>
      <c r="F5" s="117" t="s">
        <v>80</v>
      </c>
      <c r="G5" s="117" t="s">
        <v>42</v>
      </c>
    </row>
    <row r="6" spans="1:7" ht="14.4">
      <c r="A6" s="133"/>
      <c r="B6" s="134" t="s">
        <v>143</v>
      </c>
      <c r="C6" s="5">
        <v>0.25</v>
      </c>
      <c r="D6" s="5">
        <v>0.20</v>
      </c>
      <c r="E6" s="5">
        <v>0.10</v>
      </c>
      <c r="F6" s="5">
        <v>1600</v>
      </c>
      <c r="G6" s="135">
        <f>SUMPRODUCT($C$2:$E$2,C6:E6)</f>
        <v>1494.1666666666665</v>
      </c>
    </row>
    <row r="7" spans="1:7" ht="14.4">
      <c r="A7" s="133"/>
      <c r="B7" s="134" t="s">
        <v>144</v>
      </c>
      <c r="C7" s="5">
        <v>0.10</v>
      </c>
      <c r="D7" s="5">
        <v>0.15</v>
      </c>
      <c r="E7" s="5">
        <v>0.05</v>
      </c>
      <c r="F7" s="5">
        <v>1400</v>
      </c>
      <c r="G7" s="135">
        <f>SUMPRODUCT($C$2:$E$2,C7:E7)</f>
        <v>694.99999999999989</v>
      </c>
    </row>
    <row r="8" spans="1:7" ht="14.4">
      <c r="A8" s="133"/>
      <c r="B8" s="134" t="s">
        <v>145</v>
      </c>
      <c r="C8" s="5">
        <v>0.05</v>
      </c>
      <c r="D8" s="5">
        <v>0.10</v>
      </c>
      <c r="E8" s="5">
        <v>0.15</v>
      </c>
      <c r="F8" s="5">
        <v>1500</v>
      </c>
      <c r="G8" s="135">
        <f>SUMPRODUCT($C$2:$E$2,C8:E8)</f>
        <v>544.16666666666663</v>
      </c>
    </row>
    <row r="9" spans="1:7" ht="14.4">
      <c r="A9" s="133"/>
      <c r="B9" s="134" t="s">
        <v>115</v>
      </c>
      <c r="C9" s="5">
        <v>32</v>
      </c>
      <c r="D9" s="5">
        <v>26</v>
      </c>
      <c r="E9" s="5">
        <v>19</v>
      </c>
      <c r="F9" s="5">
        <v>200000</v>
      </c>
      <c r="G9" s="135">
        <f>SUMPRODUCT($C$2:$E$2,C9:E9)</f>
        <v>200000</v>
      </c>
    </row>
    <row r="10" spans="1:7" ht="14.4">
      <c r="A10" s="133"/>
      <c r="B10" s="134" t="s">
        <v>116</v>
      </c>
      <c r="C10" s="5">
        <v>12</v>
      </c>
      <c r="D10" s="5">
        <v>16</v>
      </c>
      <c r="E10" s="5">
        <v>9</v>
      </c>
      <c r="F10" s="5">
        <v>85000</v>
      </c>
      <c r="G10" s="135">
        <f>SUMPRODUCT($C$2:$E$2,C10:E10)</f>
        <v>85000</v>
      </c>
    </row>
    <row r="11" spans="1:7" ht="14.4">
      <c r="A11" s="133"/>
      <c r="B11" s="136" t="s">
        <v>146</v>
      </c>
      <c r="C11" s="5"/>
      <c r="D11" s="5">
        <v>1200</v>
      </c>
      <c r="E11" s="5"/>
      <c r="F11" s="137"/>
      <c r="G11" s="137"/>
    </row>
  </sheetData>
  <mergeCells count="3">
    <mergeCell ref="A1:A4"/>
    <mergeCell ref="A5:A11"/>
    <mergeCell ref="F11:G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5"/>
  <sheetViews>
    <sheetView workbookViewId="0" topLeftCell="A1">
      <selection pane="topLeft" activeCell="F29" sqref="F29"/>
    </sheetView>
  </sheetViews>
  <sheetFormatPr defaultColWidth="11.4242857142857" defaultRowHeight="14.4"/>
  <cols>
    <col min="3" max="3" width="14.7142857142857" customWidth="1"/>
    <col min="4" max="4" width="14.5714285714286" customWidth="1"/>
  </cols>
  <sheetData>
    <row r="1" spans="1:4" ht="18" customHeight="1">
      <c r="A1" s="15" t="s">
        <v>25</v>
      </c>
      <c r="B1" s="15" t="s">
        <v>26</v>
      </c>
      <c r="C1" s="15" t="s">
        <v>27</v>
      </c>
      <c r="D1" s="15" t="s">
        <v>28</v>
      </c>
    </row>
    <row r="2" spans="1:5" ht="14.4">
      <c r="A2" s="17" t="s">
        <v>29</v>
      </c>
      <c r="B2" s="7">
        <v>30000</v>
      </c>
      <c r="C2" s="7">
        <v>6000</v>
      </c>
      <c r="D2" s="4">
        <v>1</v>
      </c>
      <c r="E2" s="3">
        <f>D2*B2+D3*B3+D4*B4+D5*B5</f>
        <v>120000</v>
      </c>
    </row>
    <row r="3" spans="1:5" ht="14.4">
      <c r="A3" s="17" t="s">
        <v>30</v>
      </c>
      <c r="B3" s="7">
        <v>40000</v>
      </c>
      <c r="C3" s="7">
        <v>9000</v>
      </c>
      <c r="D3" s="4">
        <v>1</v>
      </c>
      <c r="E3" s="3">
        <f>D2*C2+D3*C3+D4*C4+D5*C5</f>
        <v>27000</v>
      </c>
    </row>
    <row r="4" spans="1:5" ht="14.4">
      <c r="A4" s="17" t="s">
        <v>31</v>
      </c>
      <c r="B4" s="7">
        <v>50000</v>
      </c>
      <c r="C4" s="7">
        <v>12000</v>
      </c>
      <c r="D4" s="4">
        <v>1</v>
      </c>
      <c r="E4" s="3">
        <f>D2+D3+D4+D5</f>
        <v>3</v>
      </c>
    </row>
    <row r="5" spans="1:4" ht="14.4">
      <c r="A5" s="17" t="s">
        <v>32</v>
      </c>
      <c r="B5" s="7">
        <v>60000</v>
      </c>
      <c r="C5" s="7">
        <v>15000</v>
      </c>
      <c r="D5"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1"/>
  <sheetViews>
    <sheetView workbookViewId="0" topLeftCell="A1">
      <selection pane="topLeft" activeCell="G6" sqref="G6"/>
    </sheetView>
  </sheetViews>
  <sheetFormatPr defaultColWidth="11.4242857142857" defaultRowHeight="14.4"/>
  <cols>
    <col min="7" max="7" width="34" bestFit="1" customWidth="1"/>
    <col min="8" max="8" width="10" bestFit="1" customWidth="1"/>
  </cols>
  <sheetData>
    <row r="1" spans="1:10" ht="14.4">
      <c r="A1" s="18"/>
      <c r="B1" s="18" t="s">
        <v>33</v>
      </c>
      <c r="C1" s="18" t="s">
        <v>34</v>
      </c>
      <c r="D1" s="18" t="s">
        <v>35</v>
      </c>
      <c r="E1" s="18" t="s">
        <v>36</v>
      </c>
      <c r="G1" s="23"/>
      <c r="H1" s="23" t="s">
        <v>40</v>
      </c>
      <c r="I1" s="12"/>
      <c r="J1" s="12" t="s">
        <v>41</v>
      </c>
    </row>
    <row r="2" spans="1:10" ht="14.4">
      <c r="A2" s="19" t="s">
        <v>37</v>
      </c>
      <c r="B2" s="4">
        <v>5</v>
      </c>
      <c r="C2" s="4">
        <v>7</v>
      </c>
      <c r="D2" s="4">
        <v>8</v>
      </c>
      <c r="E2" s="4">
        <v>6</v>
      </c>
      <c r="G2" s="24" t="s">
        <v>37</v>
      </c>
      <c r="H2" s="11">
        <v>100</v>
      </c>
      <c r="I2" s="13" t="s">
        <v>33</v>
      </c>
      <c r="J2" s="4">
        <v>120</v>
      </c>
    </row>
    <row r="3" spans="1:10" ht="14.4">
      <c r="A3" s="19" t="s">
        <v>38</v>
      </c>
      <c r="B3" s="4">
        <v>6</v>
      </c>
      <c r="C3" s="4">
        <v>4</v>
      </c>
      <c r="D3" s="4">
        <v>7</v>
      </c>
      <c r="E3" s="4">
        <v>5</v>
      </c>
      <c r="G3" s="24" t="s">
        <v>38</v>
      </c>
      <c r="H3" s="4">
        <v>150</v>
      </c>
      <c r="I3" s="13" t="s">
        <v>34</v>
      </c>
      <c r="J3" s="4">
        <v>100</v>
      </c>
    </row>
    <row r="4" spans="1:10" ht="14.4">
      <c r="A4" s="19" t="s">
        <v>39</v>
      </c>
      <c r="B4" s="4">
        <v>4</v>
      </c>
      <c r="C4" s="4">
        <v>6</v>
      </c>
      <c r="D4" s="4">
        <v>5</v>
      </c>
      <c r="E4" s="4">
        <v>3</v>
      </c>
      <c r="G4" s="24" t="s">
        <v>39</v>
      </c>
      <c r="H4" s="4">
        <v>200</v>
      </c>
      <c r="I4" s="13" t="s">
        <v>35</v>
      </c>
      <c r="J4" s="4">
        <v>130</v>
      </c>
    </row>
    <row r="5" spans="9:10" ht="14.4">
      <c r="I5" s="13" t="s">
        <v>36</v>
      </c>
      <c r="J5" s="4">
        <v>100</v>
      </c>
    </row>
    <row r="6" spans="1:6" ht="14.4">
      <c r="A6" s="20"/>
      <c r="B6" s="20" t="s">
        <v>33</v>
      </c>
      <c r="C6" s="20" t="s">
        <v>34</v>
      </c>
      <c r="D6" s="20" t="s">
        <v>35</v>
      </c>
      <c r="E6" s="20" t="s">
        <v>36</v>
      </c>
      <c r="F6" s="22" t="s">
        <v>42</v>
      </c>
    </row>
    <row r="7" spans="1:6" ht="14.4">
      <c r="A7" s="21" t="s">
        <v>37</v>
      </c>
      <c r="B7" s="4">
        <v>99.99999906103524</v>
      </c>
      <c r="C7" s="4">
        <v>0</v>
      </c>
      <c r="D7" s="4">
        <v>0</v>
      </c>
      <c r="E7" s="4">
        <v>0</v>
      </c>
      <c r="F7" s="3">
        <f>B7+C7+D7+E7</f>
        <v>99.99999906103524</v>
      </c>
    </row>
    <row r="8" spans="1:6" ht="14.4">
      <c r="A8" s="21" t="s">
        <v>38</v>
      </c>
      <c r="B8" s="4">
        <v>19.999999458754715</v>
      </c>
      <c r="C8" s="4">
        <v>100.00000000000001</v>
      </c>
      <c r="D8" s="4">
        <v>30.000003013770062</v>
      </c>
      <c r="E8" s="4">
        <v>0</v>
      </c>
      <c r="F8" s="3">
        <f>B8+C8+D8+E8</f>
        <v>150.00000247252478</v>
      </c>
    </row>
    <row r="9" spans="1:6" ht="14.4">
      <c r="A9" s="21" t="s">
        <v>39</v>
      </c>
      <c r="B9" s="4">
        <v>0</v>
      </c>
      <c r="C9" s="4">
        <v>0</v>
      </c>
      <c r="D9" s="4">
        <v>99.999996831993727</v>
      </c>
      <c r="E9" s="4">
        <v>100.00000353212162</v>
      </c>
      <c r="F9" s="3">
        <f>B9+C9+D9+E9</f>
        <v>200.00000036411535</v>
      </c>
    </row>
    <row r="10" spans="1:5" ht="14.4">
      <c r="A10" s="10"/>
      <c r="B10">
        <f>B7+B8+B9</f>
        <v>119.99999851978995</v>
      </c>
      <c r="C10">
        <f t="shared" si="0" ref="C10:E10">C7+C8+C9</f>
        <v>100.00000000000001</v>
      </c>
      <c r="D10">
        <f t="shared" si="0"/>
        <v>129.9999998457638</v>
      </c>
      <c r="E10">
        <f t="shared" si="0"/>
        <v>100.00000353212162</v>
      </c>
    </row>
    <row r="11" spans="1:2" ht="14.4">
      <c r="A11" s="21" t="s">
        <v>6</v>
      </c>
      <c r="B11" s="3">
        <f>B7*5+C7*7+D7*8+E7*6+B8*6+C8*4+D8*7+E8*5+B9*4+C9*6+D9*5+E9*3</f>
        <v>2030.0000079104284</v>
      </c>
    </row>
  </sheetData>
  <pageMargins left="0.7" right="0.7" top="0.75" bottom="0.75" header="0.3" footer="0.3"/>
  <pageSetup orientation="portrait" paperSize="1"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ea2cdd5-9af3-44c0-9dcd-5705ce26a825}">
  <sheetPr codeName="Hoja1"/>
  <dimension ref="A1"/>
  <sheetViews>
    <sheetView workbookViewId="0" topLeftCell="A1"/>
  </sheetViews>
  <sheetFormatPr defaultColWidth="14.4442857142857" defaultRowHeight="15" customHeight="1"/>
  <cols>
    <col min="1" max="1" width="10.7142857142857" customWidth="1"/>
  </cols>
  <sheetData>
    <row r="1" spans="1:1" ht="14.4">
      <c r="A1" s="25" t="s">
        <v>43</v>
      </c>
    </row>
  </sheetData>
  <pageMargins left="0.7" right="0.7" top="0.75" bottom="0.75" header="0" footer="0"/>
  <pageSetup orientation="landscape" paperSize="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fe689be-b23a-4b12-ba4d-47412072ebef}">
  <sheetPr codeName="Hoja2"/>
  <dimension ref="A1:F15"/>
  <sheetViews>
    <sheetView workbookViewId="0" topLeftCell="A1">
      <selection pane="topLeft" activeCell="G12" sqref="G12"/>
    </sheetView>
  </sheetViews>
  <sheetFormatPr defaultColWidth="14.4442857142857" defaultRowHeight="15" customHeight="1"/>
  <cols>
    <col min="1" max="1" width="16.5714285714286" customWidth="1"/>
    <col min="2" max="2" width="17.8571428571429" customWidth="1"/>
    <col min="3" max="3" width="14.8571428571429" customWidth="1"/>
    <col min="4" max="4" width="20.7142857142857" customWidth="1"/>
    <col min="5" max="5" width="17.1428571428571" customWidth="1"/>
    <col min="6" max="6" width="10.7142857142857" customWidth="1"/>
  </cols>
  <sheetData>
    <row r="1" spans="1:6" ht="30.75" customHeight="1">
      <c r="A1" s="26" t="s">
        <v>44</v>
      </c>
      <c r="B1" s="26" t="s">
        <v>45</v>
      </c>
      <c r="C1" s="26" t="s">
        <v>46</v>
      </c>
      <c r="D1" s="26" t="s">
        <v>42</v>
      </c>
      <c r="E1" s="27" t="s">
        <v>47</v>
      </c>
      <c r="F1" s="28">
        <v>4000</v>
      </c>
    </row>
    <row r="2" spans="1:6" ht="19.5" customHeight="1">
      <c r="A2" s="29" t="s">
        <v>48</v>
      </c>
      <c r="B2" s="30">
        <v>4.50</v>
      </c>
      <c r="C2" s="31">
        <v>52</v>
      </c>
      <c r="D2" s="30">
        <f>B2*C2</f>
        <v>234</v>
      </c>
      <c r="F2" s="32"/>
    </row>
    <row r="3" spans="1:6" ht="19.5" customHeight="1">
      <c r="A3" s="29" t="s">
        <v>49</v>
      </c>
      <c r="B3" s="30">
        <v>28</v>
      </c>
      <c r="C3" s="31">
        <v>3</v>
      </c>
      <c r="D3" s="30">
        <f>B3*C3</f>
        <v>84</v>
      </c>
      <c r="F3" s="32"/>
    </row>
    <row r="4" spans="1:6" ht="19.5" customHeight="1">
      <c r="A4" s="29" t="s">
        <v>50</v>
      </c>
      <c r="B4" s="30">
        <v>2.50</v>
      </c>
      <c r="C4" s="31">
        <v>63</v>
      </c>
      <c r="D4" s="30">
        <f t="shared" si="0" ref="D4:D14">B4*C4</f>
        <v>157.50</v>
      </c>
      <c r="F4" s="32"/>
    </row>
    <row r="5" spans="1:6" ht="19.5" customHeight="1">
      <c r="A5" s="29" t="s">
        <v>51</v>
      </c>
      <c r="B5" s="30">
        <v>1.50</v>
      </c>
      <c r="C5" s="31">
        <v>39</v>
      </c>
      <c r="D5" s="30">
        <f t="shared" si="0"/>
        <v>58.50</v>
      </c>
      <c r="F5" s="32"/>
    </row>
    <row r="6" spans="1:6" ht="19.5" customHeight="1">
      <c r="A6" s="29" t="s">
        <v>52</v>
      </c>
      <c r="B6" s="30">
        <v>8</v>
      </c>
      <c r="C6" s="31">
        <v>46</v>
      </c>
      <c r="D6" s="30">
        <f t="shared" si="0"/>
        <v>368</v>
      </c>
      <c r="F6" s="32"/>
    </row>
    <row r="7" spans="1:6" ht="19.5" customHeight="1">
      <c r="A7" s="29" t="s">
        <v>53</v>
      </c>
      <c r="B7" s="30">
        <v>1.50</v>
      </c>
      <c r="C7" s="31">
        <v>139</v>
      </c>
      <c r="D7" s="30">
        <f t="shared" si="0"/>
        <v>208.50</v>
      </c>
      <c r="F7" s="32"/>
    </row>
    <row r="8" spans="1:6" ht="19.5" customHeight="1">
      <c r="A8" s="29" t="s">
        <v>54</v>
      </c>
      <c r="B8" s="30">
        <v>3.50</v>
      </c>
      <c r="C8" s="31">
        <v>23</v>
      </c>
      <c r="D8" s="30">
        <f t="shared" si="0"/>
        <v>80.50</v>
      </c>
      <c r="F8" s="32"/>
    </row>
    <row r="9" spans="1:6" ht="19.5" customHeight="1">
      <c r="A9" s="29" t="s">
        <v>55</v>
      </c>
      <c r="B9" s="30">
        <v>20</v>
      </c>
      <c r="C9" s="31">
        <v>41</v>
      </c>
      <c r="D9" s="30">
        <f t="shared" si="0"/>
        <v>820</v>
      </c>
      <c r="F9" s="32"/>
    </row>
    <row r="10" spans="1:6" ht="19.5" customHeight="1">
      <c r="A10" s="29" t="s">
        <v>56</v>
      </c>
      <c r="B10" s="30">
        <v>5</v>
      </c>
      <c r="C10" s="31">
        <v>51</v>
      </c>
      <c r="D10" s="30">
        <f t="shared" si="0"/>
        <v>255</v>
      </c>
      <c r="F10" s="32"/>
    </row>
    <row r="11" spans="1:6" ht="19.5" customHeight="1">
      <c r="A11" s="29" t="s">
        <v>57</v>
      </c>
      <c r="B11" s="30">
        <v>15</v>
      </c>
      <c r="C11" s="31">
        <v>53</v>
      </c>
      <c r="D11" s="30">
        <f t="shared" si="0"/>
        <v>795</v>
      </c>
      <c r="F11" s="32"/>
    </row>
    <row r="12" spans="1:6" ht="19.5" customHeight="1">
      <c r="A12" s="29" t="s">
        <v>58</v>
      </c>
      <c r="B12" s="30">
        <v>13</v>
      </c>
      <c r="C12" s="31">
        <v>37</v>
      </c>
      <c r="D12" s="30">
        <f t="shared" si="0"/>
        <v>481</v>
      </c>
      <c r="F12" s="32"/>
    </row>
    <row r="13" spans="1:6" ht="19.5" customHeight="1">
      <c r="A13" s="29" t="s">
        <v>59</v>
      </c>
      <c r="B13" s="30">
        <v>1</v>
      </c>
      <c r="C13" s="31">
        <v>170</v>
      </c>
      <c r="D13" s="30">
        <f t="shared" si="0"/>
        <v>170</v>
      </c>
      <c r="F13" s="32"/>
    </row>
    <row r="14" spans="1:4" ht="19.5" customHeight="1">
      <c r="A14" s="29" t="s">
        <v>60</v>
      </c>
      <c r="B14" s="30">
        <v>1.50</v>
      </c>
      <c r="C14" s="31">
        <v>192</v>
      </c>
      <c r="D14" s="30">
        <f t="shared" si="0"/>
        <v>288</v>
      </c>
    </row>
    <row r="15" spans="4:4" ht="23.25" customHeight="1">
      <c r="D15" s="33">
        <f>SUM(D2:D14)</f>
        <v>4000</v>
      </c>
    </row>
  </sheetData>
  <pageMargins left="0.7" right="0.7" top="0.75" bottom="0.75" header="0" footer="0"/>
  <pageSetup orientation="landscape" paperSize="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71ddbaf-be78-4b3a-8c0b-2f4ea40d4637}">
  <sheetPr codeName="Hoja3"/>
  <dimension ref="A1:F6"/>
  <sheetViews>
    <sheetView showGridLines="0" workbookViewId="0" topLeftCell="A1">
      <selection pane="topLeft" activeCell="G9" sqref="G9"/>
    </sheetView>
  </sheetViews>
  <sheetFormatPr defaultColWidth="14.4442857142857" defaultRowHeight="15" customHeight="1"/>
  <cols>
    <col min="1" max="1" width="10.7142857142857" customWidth="1"/>
    <col min="2" max="2" width="13.2857142857143" customWidth="1"/>
    <col min="3" max="4" width="10.7142857142857" customWidth="1"/>
    <col min="5" max="5" width="13.4285714285714" customWidth="1"/>
    <col min="6" max="6" width="17.4285714285714" customWidth="1"/>
  </cols>
  <sheetData>
    <row r="1" spans="1:6" ht="21" customHeight="1" thickBot="1">
      <c r="A1" s="34" t="s">
        <v>44</v>
      </c>
      <c r="B1" s="34" t="s">
        <v>45</v>
      </c>
      <c r="C1" s="34" t="s">
        <v>61</v>
      </c>
      <c r="D1" s="34" t="s">
        <v>42</v>
      </c>
      <c r="E1" s="35" t="s">
        <v>14</v>
      </c>
      <c r="F1" s="36"/>
    </row>
    <row r="2" spans="1:6" ht="14.4" thickBot="1">
      <c r="A2" s="29" t="s">
        <v>50</v>
      </c>
      <c r="B2" s="30">
        <v>2</v>
      </c>
      <c r="C2" s="29">
        <v>47</v>
      </c>
      <c r="D2" s="37">
        <f>B2*C2</f>
        <v>94</v>
      </c>
      <c r="E2" s="38" t="s">
        <v>47</v>
      </c>
      <c r="F2" s="39">
        <v>2000</v>
      </c>
    </row>
    <row r="3" spans="1:6" ht="14.4" thickBot="1">
      <c r="A3" s="29" t="s">
        <v>62</v>
      </c>
      <c r="B3" s="30">
        <v>3</v>
      </c>
      <c r="C3" s="29">
        <v>52</v>
      </c>
      <c r="D3" s="37">
        <f>B3*C3</f>
        <v>156</v>
      </c>
      <c r="E3" s="40" t="s">
        <v>63</v>
      </c>
      <c r="F3" s="41" t="s">
        <v>64</v>
      </c>
    </row>
    <row r="4" spans="1:6" ht="14.4" thickBot="1">
      <c r="A4" s="29" t="s">
        <v>65</v>
      </c>
      <c r="B4" s="30">
        <v>25</v>
      </c>
      <c r="C4" s="29">
        <v>70</v>
      </c>
      <c r="D4" s="37">
        <f>B4*C4</f>
        <v>1750</v>
      </c>
      <c r="E4" s="42"/>
      <c r="F4" s="43" t="s">
        <v>66</v>
      </c>
    </row>
    <row r="5" spans="5:6" ht="14.4" thickBot="1">
      <c r="E5" s="44"/>
      <c r="F5" s="41" t="s">
        <v>67</v>
      </c>
    </row>
    <row r="6" spans="2:4" ht="14.4" thickBot="1">
      <c r="B6" s="45" t="s">
        <v>68</v>
      </c>
      <c r="C6" s="45"/>
      <c r="D6" s="46">
        <f>SUM(D2:D4)</f>
        <v>2000</v>
      </c>
    </row>
  </sheetData>
  <mergeCells count="1">
    <mergeCell ref="E1:F1"/>
  </mergeCells>
  <pageMargins left="0.7" right="0.7" top="0.75" bottom="0.75" header="0" footer="0"/>
  <pageSetup orientation="landscape" paperSize="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f0d1063-8153-4c78-bd32-ce505b0b16b8}">
  <sheetPr codeName="Hoja4">
    <outlinePr summaryBelow="0" summaryRight="0"/>
  </sheetPr>
  <dimension ref="A1:H3"/>
  <sheetViews>
    <sheetView zoomScale="60" zoomScaleNormal="60" workbookViewId="0" topLeftCell="A1">
      <selection pane="topLeft" activeCell="B26" sqref="B26"/>
    </sheetView>
  </sheetViews>
  <sheetFormatPr defaultColWidth="14.4442857142857" defaultRowHeight="15" customHeight="1"/>
  <sheetData>
    <row r="1" spans="1:8" ht="102.75" customHeight="1">
      <c r="A1" s="47" t="s">
        <v>69</v>
      </c>
      <c r="B1" s="48"/>
      <c r="C1" s="48"/>
      <c r="D1" s="48"/>
      <c r="E1" s="48"/>
      <c r="F1" s="48"/>
      <c r="G1" s="48"/>
      <c r="H1" s="48"/>
    </row>
    <row r="2" spans="1:1" ht="17.4">
      <c r="A2" s="49" t="s">
        <v>70</v>
      </c>
    </row>
    <row r="3" spans="1:1" ht="17.4">
      <c r="A3" s="49" t="s">
        <v>71</v>
      </c>
    </row>
  </sheetData>
  <mergeCells count="1">
    <mergeCell ref="A1:H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a5c0c74-9d96-4159-b5d6-36c5dc847b66}">
  <sheetPr codeName="Hoja5"/>
  <dimension ref="A1:G8"/>
  <sheetViews>
    <sheetView workbookViewId="0" topLeftCell="A1">
      <selection pane="topLeft" activeCell="I14" sqref="I14"/>
    </sheetView>
  </sheetViews>
  <sheetFormatPr defaultColWidth="11.4442857142857" defaultRowHeight="14.4"/>
  <sheetData>
    <row r="1" spans="1:5" ht="29.4" thickBot="1">
      <c r="A1" s="50" t="s">
        <v>72</v>
      </c>
      <c r="B1" s="51"/>
      <c r="C1" s="52" t="s">
        <v>73</v>
      </c>
      <c r="D1" s="52" t="s">
        <v>74</v>
      </c>
      <c r="E1" s="52" t="s">
        <v>75</v>
      </c>
    </row>
    <row r="2" spans="1:5" ht="15" thickBot="1">
      <c r="A2" s="53"/>
      <c r="B2" s="54" t="s">
        <v>76</v>
      </c>
      <c r="C2" s="55">
        <v>0</v>
      </c>
      <c r="D2" s="55">
        <v>20</v>
      </c>
      <c r="E2" s="55">
        <v>10</v>
      </c>
    </row>
    <row r="3" spans="1:5" ht="15" thickBot="1">
      <c r="A3" s="53"/>
      <c r="B3" s="54" t="s">
        <v>77</v>
      </c>
      <c r="C3" s="56">
        <v>5</v>
      </c>
      <c r="D3" s="56">
        <v>17</v>
      </c>
      <c r="E3" s="56">
        <v>30</v>
      </c>
    </row>
    <row r="4" spans="1:5" ht="29.4" thickBot="1">
      <c r="A4" s="57"/>
      <c r="B4" s="58" t="s">
        <v>78</v>
      </c>
      <c r="C4" s="59">
        <f>SUMPRODUCT(C2:E2,C3:E3)</f>
        <v>640</v>
      </c>
      <c r="D4" s="60"/>
      <c r="E4" s="60"/>
    </row>
    <row r="5" spans="1:7" ht="29.4" thickBot="1">
      <c r="A5" s="61" t="s">
        <v>14</v>
      </c>
      <c r="B5" s="52" t="s">
        <v>79</v>
      </c>
      <c r="C5" s="52" t="s">
        <v>73</v>
      </c>
      <c r="D5" s="52" t="s">
        <v>74</v>
      </c>
      <c r="E5" s="52" t="s">
        <v>75</v>
      </c>
      <c r="F5" s="52" t="s">
        <v>80</v>
      </c>
      <c r="G5" s="52" t="s">
        <v>42</v>
      </c>
    </row>
    <row r="6" spans="1:7" ht="15" thickBot="1">
      <c r="A6" s="62"/>
      <c r="B6" s="63" t="s">
        <v>81</v>
      </c>
      <c r="C6" s="64">
        <v>1</v>
      </c>
      <c r="D6" s="64">
        <v>3</v>
      </c>
      <c r="E6" s="64">
        <v>4</v>
      </c>
      <c r="F6" s="64">
        <v>100</v>
      </c>
      <c r="G6" s="65">
        <f>SUMPRODUCT($C$2:$E$2,C6:E6)</f>
        <v>100</v>
      </c>
    </row>
    <row r="7" spans="1:7" ht="15" thickBot="1">
      <c r="A7" s="62"/>
      <c r="B7" s="63" t="s">
        <v>82</v>
      </c>
      <c r="C7" s="64">
        <v>1</v>
      </c>
      <c r="D7" s="64">
        <v>4</v>
      </c>
      <c r="E7" s="64">
        <v>6</v>
      </c>
      <c r="F7" s="64">
        <v>180</v>
      </c>
      <c r="G7" s="65">
        <f>SUMPRODUCT($C$2:$E$2,C7:E7)</f>
        <v>140</v>
      </c>
    </row>
    <row r="8" spans="1:7" ht="29.4" thickBot="1">
      <c r="A8" s="62"/>
      <c r="B8" s="63" t="s">
        <v>83</v>
      </c>
      <c r="C8" s="64">
        <v>1</v>
      </c>
      <c r="D8" s="64">
        <v>1</v>
      </c>
      <c r="E8" s="64">
        <v>4</v>
      </c>
      <c r="F8" s="64">
        <v>60</v>
      </c>
      <c r="G8" s="65">
        <f>SUMPRODUCT($C$2:$E$2,C8:E8)</f>
        <v>60</v>
      </c>
    </row>
  </sheetData>
  <mergeCells count="2">
    <mergeCell ref="A1:A4"/>
    <mergeCell ref="A5: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20</vt:i4>
      </vt:variant>
    </vt:vector>
  </HeadingPairs>
  <TitlesOfParts>
    <vt:vector size="20" baseType="lpstr">
      <vt:lpstr>Caso Practico 1</vt:lpstr>
      <vt:lpstr>Caso Practico 2</vt:lpstr>
      <vt:lpstr>Caso Practico 3</vt:lpstr>
      <vt:lpstr>Caso Practico 4</vt:lpstr>
      <vt:lpstr>Solver</vt:lpstr>
      <vt:lpstr>Ejercicio 1</vt:lpstr>
      <vt:lpstr>Ejercicio 2</vt:lpstr>
      <vt:lpstr>Ejercicio 3</vt:lpstr>
      <vt:lpstr>RESOLUCION EJERCICIO 3</vt:lpstr>
      <vt:lpstr>Ejercicio 4</vt:lpstr>
      <vt:lpstr>Ejercicio 5</vt:lpstr>
      <vt:lpstr>RESOLUCION EJERCICIO 5</vt:lpstr>
      <vt:lpstr>Ejercicio 6</vt:lpstr>
      <vt:lpstr>RESOLUCION EJERCICIO 6</vt:lpstr>
      <vt:lpstr>Ejercicio 7</vt:lpstr>
      <vt:lpstr>RESOLUCION EJERCICIO 7</vt:lpstr>
      <vt:lpstr>Ejercicio 8</vt:lpstr>
      <vt:lpstr>RESOLUCION EJERCICIO 8</vt:lpstr>
      <vt:lpstr>Ejercicio 9</vt:lpstr>
      <vt:lpstr>RESOLUCION EJERCICIO 9</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GONZALO</dc:creator>
  <cp:keywords/>
  <dc:description/>
  <cp:lastModifiedBy>DONTIGER DONBUDY</cp:lastModifiedBy>
  <dcterms:created xsi:type="dcterms:W3CDTF">2024-12-15T04:12:38Z</dcterms:created>
  <dcterms:modified xsi:type="dcterms:W3CDTF">2024-12-15T19:22:48Z</dcterms:modified>
  <cp:category/>
</cp:coreProperties>
</file>