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bin" ContentType="application/vnd.openxmlformats-officedocument.spreadsheetml.printerSettings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o304a\Downloads\"/>
    </mc:Choice>
  </mc:AlternateContent>
  <bookViews>
    <workbookView xWindow="-120" yWindow="-120" windowWidth="29040" windowHeight="15720" activeTab="3"/>
  </bookViews>
  <sheets>
    <sheet name="EJERCICIO 1" sheetId="1" r:id="rId3"/>
    <sheet name="EJERCICIO 2" sheetId="2" r:id="rId4"/>
    <sheet name="EJERCICO 3" sheetId="3" r:id="rId5"/>
    <sheet name="EJERCICO 4" sheetId="4" r:id="rId6"/>
    <sheet name="Hoja1" sheetId="5" r:id="rId7"/>
    <sheet name="Hoja2" sheetId="6" r:id="rId8"/>
    <sheet name="Hoja3" sheetId="7" r:id="rId9"/>
    <sheet name="Hoja4" sheetId="8" r:id="rId10"/>
    <sheet name="Hoja5" sheetId="9" r:id="rId11"/>
    <sheet name="Hoja6" sheetId="10" r:id="rId12"/>
    <sheet name="Hoja7" sheetId="11" r:id="rId13"/>
    <sheet name="Hoja8" sheetId="12" r:id="rId14"/>
    <sheet name="Hoja9" sheetId="13" r:id="rId15"/>
    <sheet name="Hoja10" sheetId="14" r:id="rId16"/>
  </sheets>
  <definedNames>
    <definedName name="_xlnm._FilterDatabase" localSheetId="4" hidden="1">Hoja1!$A$1:$E$7</definedName>
    <definedName name="_xlnm._FilterDatabase" localSheetId="5" hidden="1">Hoja2!$A$1:$E$7</definedName>
    <definedName name="_xlnm._FilterDatabase" localSheetId="6" hidden="1">Hoja3!$A$1:$E$7</definedName>
    <definedName name="_xlnm._FilterDatabase" localSheetId="7" hidden="1">Hoja4!$A$1:$E$7</definedName>
    <definedName name="_xlnm._FilterDatabase" localSheetId="8" hidden="1">Hoja5!$A$1:$E$7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6" l="1"/>
</calcChain>
</file>

<file path=xl/metadata.xml><?xml version="1.0" encoding="utf-8"?>
<metadata xmlns="http://schemas.openxmlformats.org/spreadsheetml/2006/main" xmlns:xda="http://schemas.microsoft.com/office/spreadsheetml/2017/dynamicarray" xmlns:xlrd="http://schemas.microsoft.com/office/spreadsheetml/2017/richdata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<sst xmlns="http://schemas.openxmlformats.org/spreadsheetml/2006/main" count="404" uniqueCount="174">
  <si>
    <t>MES</t>
  </si>
  <si>
    <t>VENDEDOR</t>
  </si>
  <si>
    <t>RESULTADO</t>
  </si>
  <si>
    <t>Marzo</t>
  </si>
  <si>
    <t>Samuel</t>
  </si>
  <si>
    <t>Samanta</t>
  </si>
  <si>
    <t>Lía</t>
  </si>
  <si>
    <t>Sonia</t>
  </si>
  <si>
    <t>Joshua</t>
  </si>
  <si>
    <t>José</t>
  </si>
  <si>
    <t>Enero</t>
  </si>
  <si>
    <t>Febrero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</si>
  <si>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</si>
  <si>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</si>
  <si>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</si>
  <si>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</si>
  <si>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</si>
  <si>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</si>
  <si>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</si>
  <si>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</si>
  <si>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</si>
  <si>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 xml:space="preserve">Horario </t>
  </si>
  <si>
    <t>LUNES</t>
  </si>
  <si>
    <t>MARTES</t>
  </si>
  <si>
    <t>MIÉRCOLES</t>
  </si>
  <si>
    <t>JUEVES</t>
  </si>
  <si>
    <t>VIERNES</t>
  </si>
  <si>
    <t>Química</t>
  </si>
  <si>
    <t>Deportes</t>
  </si>
  <si>
    <t>Excel</t>
  </si>
  <si>
    <t>RECESO 1</t>
  </si>
  <si>
    <t>Cálculo</t>
  </si>
  <si>
    <t>Probabilidad</t>
  </si>
  <si>
    <t>Física</t>
  </si>
  <si>
    <t>TLR</t>
  </si>
  <si>
    <t>RECESO 2</t>
  </si>
  <si>
    <t>RECESO 3</t>
  </si>
  <si>
    <t>RECESO 4</t>
  </si>
  <si>
    <t>RECESO 5</t>
  </si>
  <si>
    <t>Contabilidad</t>
  </si>
  <si>
    <t>Idiomas</t>
  </si>
  <si>
    <t>Biologiá</t>
  </si>
  <si>
    <t>Programación</t>
  </si>
  <si>
    <t>Robótica</t>
  </si>
  <si>
    <t>Informatica</t>
  </si>
  <si>
    <t>Filosofía</t>
  </si>
  <si>
    <t>Literatura</t>
  </si>
  <si>
    <t>Bioquímica</t>
  </si>
  <si>
    <t>Estadística</t>
  </si>
  <si>
    <t>Civismo</t>
  </si>
  <si>
    <t>C. Naturales</t>
  </si>
  <si>
    <t>Geografía</t>
  </si>
  <si>
    <t>Finanzas</t>
  </si>
  <si>
    <t>D. Sustentable</t>
  </si>
  <si>
    <t>Marketing</t>
  </si>
  <si>
    <t>DIA</t>
  </si>
  <si>
    <t>HORA</t>
  </si>
  <si>
    <t xml:space="preserve">Viernes </t>
  </si>
  <si>
    <t>CLASE</t>
  </si>
  <si>
    <t>Artes</t>
  </si>
  <si>
    <t>Historia</t>
  </si>
  <si>
    <t xml:space="preserve">PREGUNTAS </t>
  </si>
  <si>
    <t>D</t>
  </si>
  <si>
    <t>A</t>
  </si>
  <si>
    <t>B</t>
  </si>
  <si>
    <t>RESPUESTAS CORRECTA</t>
  </si>
  <si>
    <t>RESPUESTAS DE LOS ALUMNOS</t>
  </si>
  <si>
    <t>ALUMNOS</t>
  </si>
  <si>
    <t>Hernán Hernandéz</t>
  </si>
  <si>
    <t>Jimena Jiménez</t>
  </si>
  <si>
    <t>Gonzalo Gonzaléz</t>
  </si>
  <si>
    <t>Rosa Rosas</t>
  </si>
  <si>
    <t>Rodrigo Rodriguez</t>
  </si>
  <si>
    <t>Fernanda Fernandéz</t>
  </si>
  <si>
    <t>Martín Martínez</t>
  </si>
  <si>
    <t>Blanca Blancas</t>
  </si>
  <si>
    <t>Álvaro Álvarez</t>
  </si>
  <si>
    <t xml:space="preserve">Flor Flores </t>
  </si>
  <si>
    <t>Ramiro Ramirez</t>
  </si>
  <si>
    <t>Leonor León</t>
  </si>
  <si>
    <t>Domingo Domínguez</t>
  </si>
  <si>
    <t>Elena Elenes</t>
  </si>
  <si>
    <t>Benito Benítez</t>
  </si>
  <si>
    <t>C</t>
  </si>
  <si>
    <t>Pregunta 1</t>
  </si>
  <si>
    <t>Pregunta 2</t>
  </si>
  <si>
    <t>Pregunta 3</t>
  </si>
  <si>
    <t>Pregunta 4</t>
  </si>
  <si>
    <t>Pregunta 5</t>
  </si>
  <si>
    <t>Respuestas Incorrectas</t>
  </si>
  <si>
    <t>SERVICIOS</t>
  </si>
  <si>
    <t>COSTO SIN DESCUENTO</t>
  </si>
  <si>
    <t>SERVICIO 1</t>
  </si>
  <si>
    <t>SERVICIO 2</t>
  </si>
  <si>
    <t>SERVICIO 3</t>
  </si>
  <si>
    <t>TIPO DE SUSCRIPCIÓN</t>
  </si>
  <si>
    <t>VIP</t>
  </si>
  <si>
    <t>PREMIUM</t>
  </si>
  <si>
    <t>DESCUENTO</t>
  </si>
  <si>
    <t>NORMAL</t>
  </si>
  <si>
    <t>Servicio 1</t>
  </si>
  <si>
    <t>Servicio 2</t>
  </si>
  <si>
    <t>Servicio 3</t>
  </si>
  <si>
    <t>CLIENTE</t>
  </si>
  <si>
    <t>Flore Flores</t>
  </si>
  <si>
    <t>Ramiro Ramírez</t>
  </si>
  <si>
    <t>Camilo Camil</t>
  </si>
  <si>
    <t>TOTAL A PAGAR</t>
  </si>
  <si>
    <t>ID</t>
  </si>
  <si>
    <t>Apellido</t>
  </si>
  <si>
    <t>Nombre</t>
  </si>
  <si>
    <t>Puesto</t>
  </si>
  <si>
    <t>Fecha de nacimiento</t>
  </si>
  <si>
    <t>Padilla</t>
  </si>
  <si>
    <t>Nalara</t>
  </si>
  <si>
    <t>Rep. de ventas</t>
  </si>
  <si>
    <t>Tórrez</t>
  </si>
  <si>
    <t>Miguel</t>
  </si>
  <si>
    <t xml:space="preserve">Vicepresidente de ventas </t>
  </si>
  <si>
    <t>Terán</t>
  </si>
  <si>
    <t>Eulalia</t>
  </si>
  <si>
    <t>Rodarte</t>
  </si>
  <si>
    <t>Serafin</t>
  </si>
  <si>
    <t>Hermosilla</t>
  </si>
  <si>
    <t>Alberto</t>
  </si>
  <si>
    <t>Jefe de ventas</t>
  </si>
  <si>
    <t>Casanova</t>
  </si>
  <si>
    <t>Juan</t>
  </si>
  <si>
    <t>FÓRMULA</t>
  </si>
  <si>
    <t>.=BUSCARV(B3;B2:E7;2;FALSO)</t>
  </si>
  <si>
    <t>.=BUSCARV(102;A2:C7;2;FALSO)</t>
  </si>
  <si>
    <t>.=SI(BUSCARV(103;A1:E7;2;FALSO)="Casanova";"Encontrado";No encontrado")</t>
  </si>
  <si>
    <t>.=ENTERO(FRAC.AÑO(FECHA(2014;6;30);BUSCARV(105;A2:E7;5;FALSO);1))</t>
  </si>
  <si>
    <t>.=SI(ESNOD(BUSCARV(105;A2:E7;2;FALSO)) = VERDADERO;"EMPLEADO NO ENCONTRADO";BUSCARV(105;A2:E7;2;FALSO))</t>
  </si>
  <si>
    <t>NOMBRE</t>
  </si>
  <si>
    <t>Pedro</t>
  </si>
  <si>
    <t>María</t>
  </si>
  <si>
    <t>.=BUSCARH(B9;A3:G6;2;FALSO)</t>
  </si>
  <si>
    <t>Producto</t>
  </si>
  <si>
    <t>Precio</t>
  </si>
  <si>
    <t>Existencias</t>
  </si>
  <si>
    <t>Producto1</t>
  </si>
  <si>
    <t>Producto2</t>
  </si>
  <si>
    <t>Producto3</t>
  </si>
  <si>
    <t>.=INDICE(B2:B4;2)</t>
  </si>
  <si>
    <t>Edad</t>
  </si>
  <si>
    <t>Género</t>
  </si>
  <si>
    <t>F</t>
  </si>
  <si>
    <t>M</t>
  </si>
  <si>
    <t>Roberto</t>
  </si>
  <si>
    <t>.=INDICE(B2:C4;2;2)</t>
  </si>
  <si>
    <t>Región 1</t>
  </si>
  <si>
    <t>Región 2</t>
  </si>
  <si>
    <t>Región 3</t>
  </si>
  <si>
    <t>Producto A</t>
  </si>
  <si>
    <t>Producto B</t>
  </si>
  <si>
    <t>Producto C</t>
  </si>
  <si>
    <t>.=COINCIDIR("Región 2";A1:D1;0)</t>
  </si>
  <si>
    <t>.=INDICE(B2:D2;0;COINCIDIR("Región 2";A1:D1;0))</t>
  </si>
  <si>
    <t>Mes:</t>
  </si>
  <si>
    <t>Resultado:</t>
  </si>
  <si>
    <t>Libro:</t>
  </si>
  <si>
    <t>La Biblia de Excel</t>
  </si>
  <si>
    <t>.=BUSCARV(B2;A5:F14; COINCIDIR(B1;A4:F4;0);FALSO)</t>
  </si>
  <si>
    <t>Libro</t>
  </si>
  <si>
    <t>Análisis de datos en excel</t>
  </si>
  <si>
    <t>Excel a fondo</t>
  </si>
  <si>
    <t>Excel en 24 horas</t>
  </si>
  <si>
    <t>Excel paso a paso</t>
  </si>
  <si>
    <t>Fórmulas de Excel</t>
  </si>
  <si>
    <t>Programación en Excel</t>
  </si>
  <si>
    <t>Reportes en Excel</t>
  </si>
  <si>
    <t>Tablas dinámicas en Excel</t>
  </si>
  <si>
    <t>VBA y Marcos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</si>
</sst>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S/&quot;* #,##0.00_ ;_ &quot;S/&quot;* \-#,##0.00_ ;_ &quot;S/&quot;* &quot;-&quot;??_ ;_ @_ "/>
    <numFmt numFmtId="164" formatCode="[$-409]h:mm\ AM/PM;@"/>
    <numFmt numFmtId="169" formatCode="_-[$$-540A]* #,##0_ ;_-[$$-540A]* \-#,##0\ ;_-[$$-540A]* &quot;-&quot;??_ ;_-@_ "/>
    <numFmt numFmtId="177" formatCode="_-[$$-409]* #,##0.00_ ;_-[$$-409]* \-#,##0.00\ ;_-[$$-409]* &quot;-&quot;??_ ;_-@_ "/>
    <numFmt numFmtId="178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single"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79984760284"/>
        <bgColor indexed="64"/>
      </patternFill>
    </fill>
    <fill>
      <patternFill patternType="solid">
        <fgColor theme="9" tint="-0.499969989061356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rgb="FF1A8827"/>
        <bgColor indexed="64"/>
      </patternFill>
    </fill>
    <fill>
      <patternFill patternType="solid">
        <fgColor theme="2" tint="-0.0999699980020523"/>
        <bgColor indexed="64"/>
      </patternFill>
    </fill>
    <fill>
      <patternFill patternType="solid">
        <fgColor theme="2" tint="-0.249970003962517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0" tint="-0.14999000728130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</border>
    <border>
      <left/>
      <right style="thin">
        <color auto="1"/>
      </right>
      <top style="thin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/>
      <right style="thin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</border>
    <border>
      <left/>
      <right style="thin">
        <color auto="1"/>
      </right>
      <top style="hair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0" fillId="0" borderId="0" applyFont="0" applyFill="0" applyBorder="0" applyAlignment="0" applyProtection="0"/>
    <xf numFmtId="0" fontId="0" fillId="2" borderId="0" applyNumberFormat="0" applyBorder="0" applyAlignment="0" applyProtection="0"/>
    <xf numFmtId="178" fontId="0" fillId="0" borderId="0" applyFont="0" applyFill="0" applyBorder="0" applyAlignment="0" applyProtection="0"/>
  </cellStyleXfs>
  <cellXfs count="73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3" borderId="6" xfId="0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0" fillId="0" borderId="6" xfId="0" applyBorder="1"/>
    <xf numFmtId="0" fontId="3" fillId="5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20" applyNumberFormat="1" applyFont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164" fontId="3" fillId="7" borderId="6" xfId="20" applyNumberFormat="1" applyFont="1" applyFill="1" applyBorder="1" applyAlignment="1">
      <alignment horizontal="center"/>
    </xf>
    <xf numFmtId="0" fontId="0" fillId="8" borderId="6" xfId="0" applyFill="1" applyBorder="1"/>
    <xf numFmtId="164" fontId="0" fillId="9" borderId="6" xfId="0" applyNumberFormat="1" applyFill="1" applyBorder="1"/>
    <xf numFmtId="0" fontId="5" fillId="5" borderId="6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0" fillId="2" borderId="8" xfId="2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21" applyBorder="1" applyAlignment="1">
      <alignment horizontal="center"/>
    </xf>
    <xf numFmtId="0" fontId="2" fillId="3" borderId="6" xfId="2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9" fontId="0" fillId="2" borderId="6" xfId="21" applyNumberFormat="1" applyBorder="1"/>
    <xf numFmtId="9" fontId="0" fillId="0" borderId="6" xfId="0" applyNumberFormat="1" applyBorder="1"/>
    <xf numFmtId="0" fontId="6" fillId="2" borderId="6" xfId="21" applyFont="1" applyBorder="1"/>
    <xf numFmtId="0" fontId="6" fillId="0" borderId="6" xfId="0" applyFont="1" applyBorder="1"/>
    <xf numFmtId="0" fontId="7" fillId="3" borderId="6" xfId="0" applyFont="1" applyFill="1" applyBorder="1"/>
    <xf numFmtId="0" fontId="0" fillId="2" borderId="6" xfId="0" applyFill="1" applyBorder="1"/>
    <xf numFmtId="169" fontId="0" fillId="2" borderId="6" xfId="0" applyNumberFormat="1" applyFill="1" applyBorder="1"/>
    <xf numFmtId="0" fontId="0" fillId="2" borderId="6" xfId="21" applyNumberFormat="1" applyBorder="1" applyAlignment="1">
      <alignment/>
    </xf>
    <xf numFmtId="0" fontId="0" fillId="0" borderId="6" xfId="0" applyNumberFormat="1" applyBorder="1" applyAlignment="1">
      <alignment/>
    </xf>
    <xf numFmtId="0" fontId="0" fillId="2" borderId="6" xfId="20" applyNumberFormat="1" applyFill="1" applyBorder="1" applyAlignment="1">
      <alignment/>
    </xf>
    <xf numFmtId="0" fontId="0" fillId="5" borderId="6" xfId="0" applyNumberFormat="1" applyFill="1" applyBorder="1"/>
    <xf numFmtId="0" fontId="8" fillId="0" borderId="0" xfId="0" applyFont="1"/>
    <xf numFmtId="0" fontId="0" fillId="10" borderId="6" xfId="0" applyFill="1" applyBorder="1"/>
    <xf numFmtId="0" fontId="0" fillId="11" borderId="6" xfId="0" applyFill="1" applyBorder="1"/>
    <xf numFmtId="14" fontId="0" fillId="11" borderId="6" xfId="0" applyNumberFormat="1" applyFill="1" applyBorder="1"/>
    <xf numFmtId="14" fontId="0" fillId="0" borderId="6" xfId="0" applyNumberFormat="1" applyBorder="1"/>
    <xf numFmtId="0" fontId="6" fillId="12" borderId="0" xfId="0" applyFont="1" applyFill="1"/>
    <xf numFmtId="0" fontId="0" fillId="12" borderId="0" xfId="0" applyFill="1"/>
    <xf numFmtId="0" fontId="6" fillId="0" borderId="0" xfId="0" applyFont="1"/>
    <xf numFmtId="0" fontId="0" fillId="13" borderId="6" xfId="0" applyFill="1" applyBorder="1"/>
    <xf numFmtId="0" fontId="0" fillId="14" borderId="6" xfId="0" applyFill="1" applyBorder="1"/>
    <xf numFmtId="0" fontId="0" fillId="13" borderId="9" xfId="0" applyFill="1" applyBorder="1"/>
    <xf numFmtId="0" fontId="0" fillId="13" borderId="11" xfId="0" applyFill="1" applyBorder="1"/>
    <xf numFmtId="0" fontId="0" fillId="7" borderId="12" xfId="0" applyFill="1" applyBorder="1"/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7" borderId="16" xfId="0" applyFill="1" applyBorder="1"/>
    <xf numFmtId="0" fontId="0" fillId="0" borderId="17" xfId="0" applyBorder="1"/>
    <xf numFmtId="0" fontId="6" fillId="13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169" fontId="0" fillId="11" borderId="0" xfId="22" applyNumberFormat="1" applyFont="1" applyFill="1" applyAlignment="1">
      <alignment horizontal="center"/>
    </xf>
    <xf numFmtId="169" fontId="0" fillId="11" borderId="0" xfId="0" applyNumberFormat="1" applyFill="1" applyAlignment="1">
      <alignment horizontal="center"/>
    </xf>
    <xf numFmtId="169" fontId="0" fillId="0" borderId="0" xfId="22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77" fontId="0" fillId="0" borderId="0" xfId="0" applyNumberFormat="1"/>
    <xf numFmtId="0" fontId="6" fillId="12" borderId="0" xfId="0" applyFont="1" applyFill="1" applyAlignment="1">
      <alignment horizontal="right"/>
    </xf>
    <xf numFmtId="0" fontId="0" fillId="9" borderId="6" xfId="0" applyFill="1" applyBorder="1"/>
    <xf numFmtId="177" fontId="0" fillId="0" borderId="6" xfId="0" applyNumberFormat="1" applyBorder="1"/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oneda" xfId="20" builtinId="4"/>
    <cellStyle name="20% - Énfasis6" xfId="21" builtinId="50"/>
    <cellStyle name="Millares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8" Type="http://schemas.openxmlformats.org/officeDocument/2006/relationships/sheetMetadata" Target="metadata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14" Type="http://schemas.openxmlformats.org/officeDocument/2006/relationships/worksheet" Target="worksheets/sheet12.xml" /><Relationship Id="rId3" Type="http://schemas.openxmlformats.org/officeDocument/2006/relationships/worksheet" Target="worksheets/sheet1.xml" /><Relationship Id="rId15" Type="http://schemas.openxmlformats.org/officeDocument/2006/relationships/worksheet" Target="worksheets/sheet13.xml" /><Relationship Id="rId12" Type="http://schemas.openxmlformats.org/officeDocument/2006/relationships/worksheet" Target="worksheets/sheet10.xml" /><Relationship Id="rId19" Type="http://schemas.openxmlformats.org/officeDocument/2006/relationships/calcChain" Target="calcChain.xml" /><Relationship Id="rId1" Type="http://schemas.openxmlformats.org/officeDocument/2006/relationships/theme" Target="theme/theme1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16" Type="http://schemas.openxmlformats.org/officeDocument/2006/relationships/worksheet" Target="worksheets/sheet14.xml" /><Relationship Id="rId9" Type="http://schemas.openxmlformats.org/officeDocument/2006/relationships/worksheet" Target="worksheets/sheet7.xml" /><Relationship Id="rId17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13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EE7CEC-B3F2-4327-AD0D-F79925BD678B}">
  <dimension ref="B1:H15"/>
  <sheetViews>
    <sheetView workbookViewId="0" topLeftCell="A1">
      <selection pane="topLeft" activeCell="D3" sqref="D3"/>
    </sheetView>
  </sheetViews>
  <sheetFormatPr defaultColWidth="11.4242857142857" defaultRowHeight="15"/>
  <sheetData>
    <row r="1" spans="2:4" ht="15">
      <c r="B1" s="1" t="s">
        <v>0</v>
      </c>
      <c r="C1" s="2" t="s">
        <v>1</v>
      </c>
      <c r="D1" s="3" t="s">
        <v>2</v>
      </c>
    </row>
    <row r="2" spans="2:4" ht="15.75" thickBot="1">
      <c r="B2" s="4" t="s">
        <v>3</v>
      </c>
      <c r="C2" s="5" t="s">
        <v>4</v>
      </c>
      <c r="D2" s="10" cm="1">
        <f t="array" ref="D2">INDEX(B6:D6,0,MATCH(D3,B3:H3,0))</f>
        <v>779</v>
      </c>
    </row>
    <row r="3" spans="2:8" ht="15">
      <c r="B3" s="6"/>
      <c r="C3" s="7" t="s">
        <v>5</v>
      </c>
      <c r="D3" s="7" t="s">
        <v>4</v>
      </c>
      <c r="E3" s="7" t="s">
        <v>6</v>
      </c>
      <c r="F3" s="7" t="s">
        <v>7</v>
      </c>
      <c r="G3" s="7" t="s">
        <v>8</v>
      </c>
      <c r="H3" s="7" t="s">
        <v>9</v>
      </c>
    </row>
    <row r="4" spans="2:8" ht="15">
      <c r="B4" s="8" t="s">
        <v>10</v>
      </c>
      <c r="C4" s="9">
        <v>952</v>
      </c>
      <c r="D4" s="9">
        <v>757</v>
      </c>
      <c r="E4" s="9">
        <v>897</v>
      </c>
      <c r="F4" s="9">
        <v>695</v>
      </c>
      <c r="G4" s="9">
        <v>678</v>
      </c>
      <c r="H4" s="9">
        <v>536</v>
      </c>
    </row>
    <row r="5" spans="2:8" ht="15">
      <c r="B5" s="8" t="s">
        <v>11</v>
      </c>
      <c r="C5" s="9">
        <v>995</v>
      </c>
      <c r="D5" s="9">
        <v>803</v>
      </c>
      <c r="E5" s="9">
        <v>904</v>
      </c>
      <c r="F5" s="9">
        <v>876</v>
      </c>
      <c r="G5" s="9">
        <v>781</v>
      </c>
      <c r="H5" s="9">
        <v>415</v>
      </c>
    </row>
    <row r="6" spans="2:8" ht="15">
      <c r="B6" s="8" t="s">
        <v>3</v>
      </c>
      <c r="C6" s="9">
        <v>588</v>
      </c>
      <c r="D6" s="9">
        <v>779</v>
      </c>
      <c r="E6" s="9">
        <v>893</v>
      </c>
      <c r="F6" s="9">
        <v>576</v>
      </c>
      <c r="G6" s="9">
        <v>902</v>
      </c>
      <c r="H6" s="9">
        <v>438</v>
      </c>
    </row>
    <row r="7" spans="2:8" ht="15">
      <c r="B7" s="8" t="s">
        <v>12</v>
      </c>
      <c r="C7" s="9">
        <v>801</v>
      </c>
      <c r="D7" s="9">
        <v>704</v>
      </c>
      <c r="E7" s="9">
        <v>924</v>
      </c>
      <c r="F7" s="9">
        <v>620</v>
      </c>
      <c r="G7" s="9">
        <v>571</v>
      </c>
      <c r="H7" s="9">
        <v>631</v>
      </c>
    </row>
    <row r="8" spans="2:8" ht="15">
      <c r="B8" s="8" t="s">
        <v>13</v>
      </c>
      <c r="C8" s="9">
        <v>540</v>
      </c>
      <c r="D8" s="9">
        <v>975</v>
      </c>
      <c r="E8" s="9">
        <v>429</v>
      </c>
      <c r="F8" s="9">
        <v>701</v>
      </c>
      <c r="G8" s="9">
        <v>998</v>
      </c>
      <c r="H8" s="9">
        <v>476</v>
      </c>
    </row>
    <row r="9" spans="2:8" ht="15">
      <c r="B9" s="8" t="s">
        <v>14</v>
      </c>
      <c r="C9" s="9">
        <v>479</v>
      </c>
      <c r="D9" s="9">
        <v>632</v>
      </c>
      <c r="E9" s="9">
        <v>838</v>
      </c>
      <c r="F9" s="9">
        <v>977</v>
      </c>
      <c r="G9" s="9">
        <v>608</v>
      </c>
      <c r="H9" s="9">
        <v>448</v>
      </c>
    </row>
    <row r="10" spans="2:8" ht="15">
      <c r="B10" s="8" t="s">
        <v>15</v>
      </c>
      <c r="C10" s="9">
        <v>617</v>
      </c>
      <c r="D10" s="9">
        <v>703</v>
      </c>
      <c r="E10" s="9">
        <v>710</v>
      </c>
      <c r="F10" s="9">
        <v>675</v>
      </c>
      <c r="G10" s="9">
        <v>672</v>
      </c>
      <c r="H10" s="9">
        <v>875</v>
      </c>
    </row>
    <row r="11" spans="2:8" ht="15">
      <c r="B11" s="8" t="s">
        <v>16</v>
      </c>
      <c r="C11" s="9">
        <v>987</v>
      </c>
      <c r="D11" s="9">
        <v>601</v>
      </c>
      <c r="E11" s="9">
        <v>968</v>
      </c>
      <c r="F11" s="9">
        <v>504</v>
      </c>
      <c r="G11" s="9">
        <v>580</v>
      </c>
      <c r="H11" s="9">
        <v>861</v>
      </c>
    </row>
    <row r="12" spans="2:8" ht="15">
      <c r="B12" s="8" t="s">
        <v>17</v>
      </c>
      <c r="C12" s="9">
        <v>910</v>
      </c>
      <c r="D12" s="9">
        <v>516</v>
      </c>
      <c r="E12" s="9">
        <v>545</v>
      </c>
      <c r="F12" s="9">
        <v>463</v>
      </c>
      <c r="G12" s="9">
        <v>916</v>
      </c>
      <c r="H12" s="9">
        <v>644</v>
      </c>
    </row>
    <row r="13" spans="2:8" ht="15">
      <c r="B13" s="8" t="s">
        <v>18</v>
      </c>
      <c r="C13" s="9">
        <v>954</v>
      </c>
      <c r="D13" s="9">
        <v>777</v>
      </c>
      <c r="E13" s="9">
        <v>798</v>
      </c>
      <c r="F13" s="9">
        <v>759</v>
      </c>
      <c r="G13" s="9">
        <v>530</v>
      </c>
      <c r="H13" s="9">
        <v>794</v>
      </c>
    </row>
    <row r="14" spans="2:8" ht="15">
      <c r="B14" s="8" t="s">
        <v>19</v>
      </c>
      <c r="C14" s="9">
        <v>812</v>
      </c>
      <c r="D14" s="9">
        <v>992</v>
      </c>
      <c r="E14" s="9">
        <v>939</v>
      </c>
      <c r="F14" s="9">
        <v>532</v>
      </c>
      <c r="G14" s="9">
        <v>752</v>
      </c>
      <c r="H14" s="9">
        <v>579</v>
      </c>
    </row>
    <row r="15" spans="2:8" ht="15">
      <c r="B15" s="8" t="s">
        <v>20</v>
      </c>
      <c r="C15" s="9">
        <v>819</v>
      </c>
      <c r="D15" s="9">
        <v>443</v>
      </c>
      <c r="E15" s="9">
        <v>543</v>
      </c>
      <c r="F15" s="9">
        <v>515</v>
      </c>
      <c r="G15" s="9">
        <v>647</v>
      </c>
      <c r="H15" s="9">
        <v>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19534A-4AC5-4CB5-A5F9-CC6040DDEFA3}">
  <dimension ref="A1:G9"/>
  <sheetViews>
    <sheetView workbookViewId="0" topLeftCell="A1">
      <selection pane="topLeft" activeCell="E11" sqref="E11"/>
    </sheetView>
  </sheetViews>
  <sheetFormatPr defaultColWidth="11.4242857142857" defaultRowHeight="15"/>
  <cols>
    <col min="1" max="1" width="12.8571428571429" bestFit="1" customWidth="1"/>
    <col min="2" max="2" width="13" bestFit="1" customWidth="1"/>
    <col min="4" max="4" width="14" customWidth="1"/>
    <col min="7" max="7" width="13.5714285714286" customWidth="1"/>
  </cols>
  <sheetData>
    <row r="1" spans="1:7" ht="15">
      <c r="A1" s="26" t="s">
        <v>21</v>
      </c>
      <c r="B1" s="26"/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</row>
    <row r="2" spans="1:7" ht="15">
      <c r="A2" s="14">
        <v>0.29166666666666669</v>
      </c>
      <c r="B2" s="14">
        <v>0.33263888888888887</v>
      </c>
      <c r="C2" s="13" t="s">
        <v>27</v>
      </c>
      <c r="D2" s="13" t="s">
        <v>59</v>
      </c>
      <c r="E2" s="13" t="s">
        <v>48</v>
      </c>
      <c r="F2" s="13" t="s">
        <v>49</v>
      </c>
      <c r="G2" s="13" t="s">
        <v>52</v>
      </c>
    </row>
    <row r="3" spans="1:7" ht="15">
      <c r="A3" s="14">
        <v>0.33333333333333298</v>
      </c>
      <c r="B3" s="14">
        <v>0.3743055555555555</v>
      </c>
      <c r="C3" s="13" t="s">
        <v>28</v>
      </c>
      <c r="D3" s="13" t="s">
        <v>44</v>
      </c>
      <c r="E3" s="13" t="s">
        <v>47</v>
      </c>
      <c r="F3" s="13" t="s">
        <v>50</v>
      </c>
      <c r="G3" s="13" t="s">
        <v>53</v>
      </c>
    </row>
    <row r="4" spans="1:7" ht="15">
      <c r="A4" s="14">
        <v>0.375</v>
      </c>
      <c r="B4" s="14">
        <v>0.41597222222222219</v>
      </c>
      <c r="C4" s="13" t="s">
        <v>29</v>
      </c>
      <c r="D4" s="13" t="s">
        <v>45</v>
      </c>
      <c r="E4" s="13" t="s">
        <v>46</v>
      </c>
      <c r="F4" s="13" t="s">
        <v>51</v>
      </c>
      <c r="G4" s="13" t="s">
        <v>54</v>
      </c>
    </row>
    <row r="5" spans="1:7" ht="15">
      <c r="A5" s="14">
        <v>0.41666666666666702</v>
      </c>
      <c r="B5" s="16">
        <v>0.4368055555555555</v>
      </c>
      <c r="C5" s="15" t="s">
        <v>30</v>
      </c>
      <c r="D5" s="15" t="s">
        <v>35</v>
      </c>
      <c r="E5" s="15" t="s">
        <v>36</v>
      </c>
      <c r="F5" s="15" t="s">
        <v>37</v>
      </c>
      <c r="G5" s="15" t="s">
        <v>38</v>
      </c>
    </row>
    <row r="6" spans="1:7" ht="15">
      <c r="A6" s="14">
        <v>0.4375</v>
      </c>
      <c r="B6" s="14">
        <v>0.47847222222222219</v>
      </c>
      <c r="C6" s="13" t="s">
        <v>31</v>
      </c>
      <c r="D6" s="13" t="s">
        <v>34</v>
      </c>
      <c r="E6" s="13" t="s">
        <v>39</v>
      </c>
      <c r="F6" s="13" t="s">
        <v>60</v>
      </c>
      <c r="G6" s="13" t="s">
        <v>42</v>
      </c>
    </row>
    <row r="7" spans="1:7" ht="15">
      <c r="A7" s="14">
        <v>0.47916666666666669</v>
      </c>
      <c r="B7" s="14">
        <v>0.52013888888888882</v>
      </c>
      <c r="C7" s="13" t="s">
        <v>32</v>
      </c>
      <c r="D7" s="13" t="s">
        <v>33</v>
      </c>
      <c r="E7" s="13" t="s">
        <v>40</v>
      </c>
      <c r="F7" s="13" t="s">
        <v>41</v>
      </c>
      <c r="G7" s="13" t="s">
        <v>43</v>
      </c>
    </row>
    <row r="8" spans="1:4" ht="15">
      <c r="A8" s="12" t="s">
        <v>55</v>
      </c>
      <c r="B8" s="12" t="s">
        <v>56</v>
      </c>
      <c r="D8" s="12" t="s">
        <v>58</v>
      </c>
    </row>
    <row r="9" spans="1:4" ht="15" thickBot="1">
      <c r="A9" s="17" t="s">
        <v>57</v>
      </c>
      <c r="B9" s="18">
        <v>0.47847222222222219</v>
      </c>
      <c r="D9" s="19" t="str" cm="1">
        <f t="array" ref="D9">INDEX(B6:G6,0,MATCH(G1,G2:G7,5))</f>
        <v>Programación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70E634-EA78-41DC-9510-889245A5C8CD}">
  <dimension ref="A1:H19"/>
  <sheetViews>
    <sheetView workbookViewId="0" topLeftCell="A1">
      <selection pane="topLeft" activeCell="J7" sqref="J7:K7"/>
    </sheetView>
  </sheetViews>
  <sheetFormatPr defaultColWidth="11.4242857142857" defaultRowHeight="15"/>
  <cols>
    <col min="1" max="1" width="19" customWidth="1"/>
  </cols>
  <sheetData>
    <row r="1" spans="1:6" ht="16.5" thickTop="1" thickBot="1">
      <c r="A1" s="20" t="s">
        <v>61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</row>
    <row r="2" spans="1:6" ht="36" customHeight="1" thickTop="1" thickBot="1">
      <c r="A2" s="21" t="s">
        <v>65</v>
      </c>
      <c r="B2" s="22" t="s">
        <v>62</v>
      </c>
      <c r="C2" s="23" t="s">
        <v>64</v>
      </c>
      <c r="D2" s="22" t="s">
        <v>63</v>
      </c>
      <c r="E2" s="23" t="s">
        <v>62</v>
      </c>
      <c r="F2" s="22" t="s">
        <v>62</v>
      </c>
    </row>
    <row r="3" spans="1:6" ht="15" thickTop="1">
      <c r="A3" s="11"/>
      <c r="B3" s="26" t="s">
        <v>66</v>
      </c>
      <c r="C3" s="26"/>
      <c r="D3" s="26"/>
      <c r="E3" s="26"/>
      <c r="F3" s="26"/>
    </row>
    <row r="4" spans="1:8" ht="15">
      <c r="A4" s="12" t="s">
        <v>67</v>
      </c>
      <c r="B4" s="12">
        <v>1</v>
      </c>
      <c r="C4" s="12">
        <v>2</v>
      </c>
      <c r="D4" s="12">
        <v>3</v>
      </c>
      <c r="E4" s="12">
        <v>4</v>
      </c>
      <c r="F4" s="12">
        <v>5</v>
      </c>
      <c r="H4" s="8" t="s">
        <v>89</v>
      </c>
    </row>
    <row r="5" spans="1:8" ht="15">
      <c r="A5" s="24" t="s">
        <v>68</v>
      </c>
      <c r="B5" s="24" t="s">
        <v>62</v>
      </c>
      <c r="C5" s="24" t="s">
        <v>63</v>
      </c>
      <c r="D5" s="24" t="s">
        <v>62</v>
      </c>
      <c r="E5" s="24" t="s">
        <v>64</v>
      </c>
      <c r="F5" s="24" t="s">
        <v>64</v>
      </c>
      <c r="G5" s="25" t="s">
        <v>84</v>
      </c>
      <c r="H5" s="27">
        <f>COUNTA(B5:B19)-COUNTIF(B5:B19,B2)</f>
        <v>10</v>
      </c>
    </row>
    <row r="6" spans="1:8" ht="15">
      <c r="A6" s="13" t="s">
        <v>69</v>
      </c>
      <c r="B6" s="13" t="s">
        <v>83</v>
      </c>
      <c r="C6" s="13" t="s">
        <v>83</v>
      </c>
      <c r="D6" s="13" t="s">
        <v>62</v>
      </c>
      <c r="E6" s="13" t="s">
        <v>64</v>
      </c>
      <c r="F6" s="13" t="s">
        <v>64</v>
      </c>
      <c r="G6" s="25" t="s">
        <v>85</v>
      </c>
      <c r="H6" s="27">
        <f>COUNTA(B6:B20)-COUNTIF(B6:B20,#REF!)</f>
        <v>14</v>
      </c>
    </row>
    <row r="7" spans="1:8" ht="15">
      <c r="A7" s="24" t="s">
        <v>70</v>
      </c>
      <c r="B7" s="24" t="s">
        <v>62</v>
      </c>
      <c r="C7" s="24" t="s">
        <v>62</v>
      </c>
      <c r="D7" s="24" t="s">
        <v>62</v>
      </c>
      <c r="E7" s="24" t="s">
        <v>63</v>
      </c>
      <c r="F7" s="24" t="s">
        <v>63</v>
      </c>
      <c r="G7" s="25" t="s">
        <v>86</v>
      </c>
      <c r="H7" s="27">
        <f>COUNTA(B7:B21)-COUNTIF(B7:B21,B3)</f>
        <v>13</v>
      </c>
    </row>
    <row r="8" spans="1:8" ht="15">
      <c r="A8" s="13" t="s">
        <v>71</v>
      </c>
      <c r="B8" s="13" t="s">
        <v>64</v>
      </c>
      <c r="C8" s="13" t="s">
        <v>83</v>
      </c>
      <c r="D8" s="13" t="s">
        <v>64</v>
      </c>
      <c r="E8" s="13" t="s">
        <v>83</v>
      </c>
      <c r="F8" s="13" t="s">
        <v>64</v>
      </c>
      <c r="G8" s="25" t="s">
        <v>87</v>
      </c>
      <c r="H8" s="27">
        <f>COUNTA(B8:B22)-COUNTIF(B8:B22,B4)</f>
        <v>12</v>
      </c>
    </row>
    <row r="9" spans="1:8" ht="15">
      <c r="A9" s="24" t="s">
        <v>72</v>
      </c>
      <c r="B9" s="24" t="s">
        <v>64</v>
      </c>
      <c r="C9" s="24" t="s">
        <v>83</v>
      </c>
      <c r="D9" s="24" t="s">
        <v>83</v>
      </c>
      <c r="E9" s="24" t="s">
        <v>64</v>
      </c>
      <c r="F9" s="24" t="s">
        <v>64</v>
      </c>
      <c r="G9" s="25" t="s">
        <v>88</v>
      </c>
      <c r="H9" s="27">
        <f>COUNTA(B9:B23)-COUNTIF(B9:B23,B5)</f>
        <v>8</v>
      </c>
    </row>
    <row r="10" spans="1:6" ht="15">
      <c r="A10" s="13" t="s">
        <v>73</v>
      </c>
      <c r="B10" s="13" t="s">
        <v>83</v>
      </c>
      <c r="C10" s="13" t="s">
        <v>62</v>
      </c>
      <c r="D10" s="13" t="s">
        <v>64</v>
      </c>
      <c r="E10" s="13" t="s">
        <v>62</v>
      </c>
      <c r="F10" s="13" t="s">
        <v>64</v>
      </c>
    </row>
    <row r="11" spans="1:6" ht="15">
      <c r="A11" s="24" t="s">
        <v>74</v>
      </c>
      <c r="B11" s="24" t="s">
        <v>63</v>
      </c>
      <c r="C11" s="24" t="s">
        <v>83</v>
      </c>
      <c r="D11" s="24" t="s">
        <v>64</v>
      </c>
      <c r="E11" s="24" t="s">
        <v>83</v>
      </c>
      <c r="F11" s="24" t="s">
        <v>83</v>
      </c>
    </row>
    <row r="12" spans="1:6" ht="15">
      <c r="A12" s="13" t="s">
        <v>75</v>
      </c>
      <c r="B12" s="13" t="s">
        <v>63</v>
      </c>
      <c r="C12" s="13" t="s">
        <v>83</v>
      </c>
      <c r="D12" s="13" t="s">
        <v>64</v>
      </c>
      <c r="E12" s="13" t="s">
        <v>63</v>
      </c>
      <c r="F12" s="13" t="s">
        <v>83</v>
      </c>
    </row>
    <row r="13" spans="1:6" ht="15">
      <c r="A13" s="24" t="s">
        <v>76</v>
      </c>
      <c r="B13" s="24" t="s">
        <v>62</v>
      </c>
      <c r="C13" s="24" t="s">
        <v>62</v>
      </c>
      <c r="D13" s="24" t="s">
        <v>83</v>
      </c>
      <c r="E13" s="24" t="s">
        <v>62</v>
      </c>
      <c r="F13" s="24" t="s">
        <v>64</v>
      </c>
    </row>
    <row r="14" spans="1:6" ht="15">
      <c r="A14" s="13" t="s">
        <v>77</v>
      </c>
      <c r="B14" s="13" t="s">
        <v>83</v>
      </c>
      <c r="C14" s="13" t="s">
        <v>63</v>
      </c>
      <c r="D14" s="13" t="s">
        <v>64</v>
      </c>
      <c r="E14" s="13" t="s">
        <v>63</v>
      </c>
      <c r="F14" s="13" t="s">
        <v>62</v>
      </c>
    </row>
    <row r="15" spans="1:6" ht="15">
      <c r="A15" s="24" t="s">
        <v>78</v>
      </c>
      <c r="B15" s="24" t="s">
        <v>62</v>
      </c>
      <c r="C15" s="24" t="s">
        <v>63</v>
      </c>
      <c r="D15" s="24" t="s">
        <v>83</v>
      </c>
      <c r="E15" s="24" t="s">
        <v>83</v>
      </c>
      <c r="F15" s="24" t="s">
        <v>63</v>
      </c>
    </row>
    <row r="16" spans="1:6" ht="15">
      <c r="A16" s="13" t="s">
        <v>79</v>
      </c>
      <c r="B16" s="13" t="s">
        <v>64</v>
      </c>
      <c r="C16" s="13" t="s">
        <v>83</v>
      </c>
      <c r="D16" s="13" t="s">
        <v>62</v>
      </c>
      <c r="E16" s="13" t="s">
        <v>62</v>
      </c>
      <c r="F16" s="13" t="s">
        <v>83</v>
      </c>
    </row>
    <row r="17" spans="1:6" ht="15">
      <c r="A17" s="24" t="s">
        <v>80</v>
      </c>
      <c r="B17" s="24" t="s">
        <v>62</v>
      </c>
      <c r="C17" s="24" t="s">
        <v>62</v>
      </c>
      <c r="D17" s="24" t="s">
        <v>63</v>
      </c>
      <c r="E17" s="24" t="s">
        <v>83</v>
      </c>
      <c r="F17" s="24" t="s">
        <v>62</v>
      </c>
    </row>
    <row r="18" spans="1:6" ht="15">
      <c r="A18" s="13" t="s">
        <v>81</v>
      </c>
      <c r="B18" s="13" t="s">
        <v>63</v>
      </c>
      <c r="C18" s="13" t="s">
        <v>64</v>
      </c>
      <c r="D18" s="13" t="s">
        <v>63</v>
      </c>
      <c r="E18" s="13" t="s">
        <v>62</v>
      </c>
      <c r="F18" s="13" t="s">
        <v>63</v>
      </c>
    </row>
    <row r="19" spans="1:6" ht="15">
      <c r="A19" s="24" t="s">
        <v>82</v>
      </c>
      <c r="B19" s="24" t="s">
        <v>83</v>
      </c>
      <c r="C19" s="24" t="s">
        <v>62</v>
      </c>
      <c r="D19" s="24" t="s">
        <v>64</v>
      </c>
      <c r="E19" s="24" t="s">
        <v>83</v>
      </c>
      <c r="F19" s="24" t="s">
        <v>83</v>
      </c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57510A-1144-4477-AFB7-5665B1BF5F5D}">
  <dimension ref="A1:G14"/>
  <sheetViews>
    <sheetView tabSelected="1" workbookViewId="0" topLeftCell="A1">
      <selection pane="topLeft" activeCell="H15" sqref="H15"/>
    </sheetView>
  </sheetViews>
  <sheetFormatPr defaultColWidth="11.4242857142857" defaultRowHeight="15"/>
  <cols>
    <col min="1" max="1" width="15.7142857142857" customWidth="1"/>
    <col min="2" max="2" width="15.2857142857143" customWidth="1"/>
    <col min="5" max="5" width="15" customWidth="1"/>
    <col min="6" max="6" width="20.5714285714286" customWidth="1"/>
  </cols>
  <sheetData>
    <row r="1" spans="1:7" ht="30">
      <c r="A1" s="29" t="s">
        <v>90</v>
      </c>
      <c r="B1" s="30" t="s">
        <v>91</v>
      </c>
      <c r="F1" s="29" t="s">
        <v>95</v>
      </c>
      <c r="G1" s="29" t="s">
        <v>98</v>
      </c>
    </row>
    <row r="2" spans="1:7" ht="15">
      <c r="A2" s="33" t="s">
        <v>100</v>
      </c>
      <c r="B2" s="38">
        <v>1000</v>
      </c>
      <c r="F2" s="33" t="s">
        <v>96</v>
      </c>
      <c r="G2" s="31">
        <v>0.12</v>
      </c>
    </row>
    <row r="3" spans="1:7" ht="15">
      <c r="A3" s="34" t="s">
        <v>101</v>
      </c>
      <c r="B3" s="39">
        <v>1200</v>
      </c>
      <c r="F3" s="34" t="s">
        <v>97</v>
      </c>
      <c r="G3" s="32">
        <v>0.09</v>
      </c>
    </row>
    <row r="4" spans="1:7" ht="15">
      <c r="A4" s="33" t="s">
        <v>102</v>
      </c>
      <c r="B4" s="40">
        <v>1500</v>
      </c>
      <c r="F4" s="33" t="s">
        <v>99</v>
      </c>
      <c r="G4" s="31">
        <v>0.06</v>
      </c>
    </row>
    <row r="5" spans="1:5" ht="15">
      <c r="A5" s="35" t="s">
        <v>103</v>
      </c>
      <c r="B5" s="35" t="s">
        <v>92</v>
      </c>
      <c r="C5" s="35" t="s">
        <v>93</v>
      </c>
      <c r="D5" s="35" t="s">
        <v>94</v>
      </c>
      <c r="E5" s="35" t="s">
        <v>107</v>
      </c>
    </row>
    <row r="6" spans="1:5" ht="15">
      <c r="A6" s="36" t="s">
        <v>74</v>
      </c>
      <c r="B6" s="37"/>
      <c r="C6" s="37"/>
      <c r="D6" s="36" t="s">
        <v>96</v>
      </c>
      <c r="E6" s="41">
        <f>(IF(B6&lt;&gt;"",B2,0)+IF(C6&lt;&gt;"",B3,0)+IF(D6&lt;&gt;"",B4,0))*(1-IFERROR(VLOOKUP(D6,F2:G4,2,FALSE),0))</f>
        <v>1320</v>
      </c>
    </row>
    <row r="7" spans="1:5" ht="15">
      <c r="A7" s="9" t="s">
        <v>75</v>
      </c>
      <c r="B7" s="9"/>
      <c r="C7" s="9"/>
      <c r="D7" s="9" t="s">
        <v>97</v>
      </c>
      <c r="E7" s="41">
        <f>(IF(B7&lt;&gt;"",B2,0)+IF(C7&lt;&gt;"",B3,0)+IF(D7&lt;&gt;"",B4,0))*(1-IFERROR(VLOOKUP(D7,F2:G4,2,FALSE),0))</f>
        <v>1365</v>
      </c>
    </row>
    <row r="8" spans="1:5" ht="15">
      <c r="A8" s="36" t="s">
        <v>82</v>
      </c>
      <c r="B8" s="36" t="s">
        <v>97</v>
      </c>
      <c r="C8" s="36"/>
      <c r="D8" s="37"/>
      <c r="E8" s="41">
        <f>(IF(B8&lt;&gt;"",B2,0)+IF(C8&lt;&gt;"",B3,0)+IF(D8&lt;&gt;"",B4,0))*(1-IFERROR(VLOOKUP(B8,F2:G4,2,FALSE),0))</f>
        <v>910</v>
      </c>
    </row>
    <row r="9" spans="1:5" ht="15">
      <c r="A9" s="9" t="s">
        <v>104</v>
      </c>
      <c r="B9" s="9" t="s">
        <v>99</v>
      </c>
      <c r="C9" s="9"/>
      <c r="D9" s="9"/>
      <c r="E9" s="41">
        <f>(IF(B9&lt;&gt;"",B2,0)+IF(C9&lt;&gt;"",B3,0)+IF(D9&lt;&gt;"",B4,0))*(1-IFERROR(VLOOKUP(B9,F1:G4,2,FALSE),0))</f>
        <v>940</v>
      </c>
    </row>
    <row r="10" spans="1:7" ht="15">
      <c r="A10" s="36" t="s">
        <v>105</v>
      </c>
      <c r="B10" s="36"/>
      <c r="C10" s="36" t="s">
        <v>99</v>
      </c>
      <c r="D10" s="36"/>
      <c r="E10" s="41">
        <f>(IF(B10&lt;&gt;"",B2,0)+IF(C10&lt;&gt;"",B3,0)+IF(D10&lt;&gt;"",B4,0))*(1-IFERROR(VLOOKUP(C10,F2:G4,2,FALSE),0))</f>
        <v>1128</v>
      </c>
      <c r="G10" s="42"/>
    </row>
    <row r="11" spans="1:5" ht="15">
      <c r="A11" s="9" t="s">
        <v>79</v>
      </c>
      <c r="B11" s="9"/>
      <c r="C11" s="9"/>
      <c r="D11" s="9" t="s">
        <v>99</v>
      </c>
      <c r="E11" s="41">
        <f>(IF(B11&lt;&gt;"",B2,0)+IF(C11&lt;&gt;"",B3,0)+IF(D11&lt;&gt;"",B4,0))*(1-IFERROR(VLOOKUP(D11,F2:G4,2,FALSE),0))</f>
        <v>1410</v>
      </c>
    </row>
    <row r="12" spans="1:5" ht="15">
      <c r="A12" s="36" t="s">
        <v>76</v>
      </c>
      <c r="B12" s="36"/>
      <c r="C12" s="36" t="s">
        <v>97</v>
      </c>
      <c r="D12" s="36"/>
      <c r="E12" s="41">
        <f>(IF(B12&lt;&gt;"",B2,0)+IF(C12&lt;&gt;"",B3,0)+IF(D12&lt;&gt;"",B4,0))*(1-IFERROR(VLOOKUP(C12,F2:G4,2,FALSE),0))</f>
        <v>1092</v>
      </c>
    </row>
    <row r="13" spans="1:5" ht="15">
      <c r="A13" s="9" t="s">
        <v>81</v>
      </c>
      <c r="B13" s="9"/>
      <c r="C13" s="9" t="s">
        <v>96</v>
      </c>
      <c r="D13" s="9"/>
      <c r="E13" s="41">
        <f>(IF(B13&lt;&gt;"",B2,0)+IF(C13&lt;&gt;"",B3,0)+IF(D13&lt;&gt;"",B4,0))*(1-IFERROR(VLOOKUP(C13,F2:G4,2,FALSE),0))</f>
        <v>1056</v>
      </c>
    </row>
    <row r="14" spans="1:5" ht="15" thickBot="1">
      <c r="A14" s="36" t="s">
        <v>106</v>
      </c>
      <c r="B14" s="36" t="s">
        <v>96</v>
      </c>
      <c r="C14" s="36"/>
      <c r="D14" s="36"/>
      <c r="E14" s="41">
        <f>(IF(B14&lt;&gt;"",B2,0)+IF(C14&lt;&gt;"",B3,0)+IF(D14&lt;&gt;"",B4,0))*(1-IFERROR(VLOOKUP(B14,F2:G4,2,FALSE),0))</f>
        <v>880</v>
      </c>
    </row>
  </sheetData>
  <dataValidations count="1">
    <dataValidation type="list" allowBlank="1" showInputMessage="1" showErrorMessage="1" sqref="B6:D14">
      <formula1>$F$2:$F$4</formula1>
    </dataValidation>
  </dataValidations>
  <pageMargins left="0.7" right="0.7" top="0.75" bottom="0.75" header="0.3" footer="0.3"/>
  <pageSetup orientation="portrait" paperSize="1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21915d-4412-418e-b4e6-f5570d131b15}">
  <dimension ref="A1:E9"/>
  <sheetViews>
    <sheetView workbookViewId="0" topLeftCell="A1">
      <selection pane="topLeft" activeCell="C11" sqref="C11"/>
    </sheetView>
  </sheetViews>
  <sheetFormatPr defaultColWidth="11.4242857142857" defaultRowHeight="15"/>
  <cols>
    <col min="1" max="1" width="8.42857142857143" customWidth="1"/>
    <col min="2" max="2" width="16.7142857142857" customWidth="1"/>
    <col min="3" max="3" width="16.2857142857143" customWidth="1"/>
    <col min="4" max="4" width="23.7142857142857" customWidth="1"/>
    <col min="5" max="5" width="22.8571428571429" customWidth="1"/>
  </cols>
  <sheetData>
    <row r="1" spans="1:5" ht="15">
      <c r="A1" s="43" t="s">
        <v>108</v>
      </c>
      <c r="B1" s="43" t="s">
        <v>109</v>
      </c>
      <c r="C1" s="43" t="s">
        <v>110</v>
      </c>
      <c r="D1" s="43" t="s">
        <v>111</v>
      </c>
      <c r="E1" s="43" t="s">
        <v>112</v>
      </c>
    </row>
    <row r="2" spans="1:5" ht="15">
      <c r="A2" s="44">
        <v>101</v>
      </c>
      <c r="B2" s="44" t="s">
        <v>113</v>
      </c>
      <c r="C2" s="44" t="s">
        <v>114</v>
      </c>
      <c r="D2" s="44" t="s">
        <v>115</v>
      </c>
      <c r="E2" s="45">
        <v>25180</v>
      </c>
    </row>
    <row r="3" spans="1:5" ht="15" customHeight="1">
      <c r="A3" s="9">
        <v>102</v>
      </c>
      <c r="B3" s="9" t="s">
        <v>116</v>
      </c>
      <c r="C3" s="9" t="s">
        <v>117</v>
      </c>
      <c r="D3" s="9" t="s">
        <v>118</v>
      </c>
      <c r="E3" s="46">
        <v>19043</v>
      </c>
    </row>
    <row r="4" spans="1:5" ht="15">
      <c r="A4" s="44">
        <v>103</v>
      </c>
      <c r="B4" s="44" t="s">
        <v>119</v>
      </c>
      <c r="C4" s="44" t="s">
        <v>120</v>
      </c>
      <c r="D4" s="44" t="s">
        <v>115</v>
      </c>
      <c r="E4" s="45">
        <v>23253</v>
      </c>
    </row>
    <row r="5" spans="1:5" ht="15">
      <c r="A5" s="9">
        <v>104</v>
      </c>
      <c r="B5" s="9" t="s">
        <v>121</v>
      </c>
      <c r="C5" s="9" t="s">
        <v>122</v>
      </c>
      <c r="D5" s="9" t="s">
        <v>115</v>
      </c>
      <c r="E5" s="46">
        <v>21447</v>
      </c>
    </row>
    <row r="6" spans="1:5" ht="15">
      <c r="A6" s="44">
        <v>105</v>
      </c>
      <c r="B6" s="44" t="s">
        <v>123</v>
      </c>
      <c r="C6" s="44" t="s">
        <v>124</v>
      </c>
      <c r="D6" s="44" t="s">
        <v>125</v>
      </c>
      <c r="E6" s="45">
        <v>20152</v>
      </c>
    </row>
    <row r="7" spans="1:5" ht="15">
      <c r="A7" s="9">
        <v>106</v>
      </c>
      <c r="B7" s="9" t="s">
        <v>126</v>
      </c>
      <c r="C7" s="9" t="s">
        <v>127</v>
      </c>
      <c r="D7" s="9" t="s">
        <v>115</v>
      </c>
      <c r="E7" s="46">
        <v>23194</v>
      </c>
    </row>
    <row r="8" spans="1:3" ht="15">
      <c r="A8" s="47" t="s">
        <v>128</v>
      </c>
      <c r="B8" s="48" t="s">
        <v>129</v>
      </c>
      <c r="C8" s="48"/>
    </row>
    <row r="9" spans="1:2" ht="15">
      <c r="A9" s="49" t="s">
        <v>2</v>
      </c>
      <c r="B9" t="str">
        <f>VLOOKUP(B3,B2:E7,2,FALSE)</f>
        <v>Miguel</v>
      </c>
    </row>
  </sheetData>
  <autoFilter ref="A1:E7"/>
  <pageMargins left="0.7" right="0.7" top="0.75" bottom="0.75" header="0.3" footer="0.3"/>
  <pageSetup orientation="portrait" paperSize="1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3176dd-648e-4680-b30b-26c7562febb2}">
  <dimension ref="A1:E9"/>
  <sheetViews>
    <sheetView workbookViewId="0" topLeftCell="A1">
      <selection pane="topLeft" activeCell="D13" sqref="D13"/>
    </sheetView>
  </sheetViews>
  <sheetFormatPr defaultColWidth="11.4242857142857" defaultRowHeight="15"/>
  <cols>
    <col min="2" max="2" width="13.7142857142857" customWidth="1"/>
    <col min="3" max="3" width="18.8571428571429" customWidth="1"/>
    <col min="4" max="4" width="23.1428571428571" customWidth="1"/>
    <col min="5" max="5" width="21.1428571428571" customWidth="1"/>
  </cols>
  <sheetData>
    <row r="1" spans="1:5" ht="15">
      <c r="A1" s="43" t="s">
        <v>108</v>
      </c>
      <c r="B1" s="43" t="s">
        <v>109</v>
      </c>
      <c r="C1" s="43" t="s">
        <v>110</v>
      </c>
      <c r="D1" s="43" t="s">
        <v>111</v>
      </c>
      <c r="E1" s="43" t="s">
        <v>112</v>
      </c>
    </row>
    <row r="2" spans="1:5" ht="15">
      <c r="A2" s="44">
        <v>101</v>
      </c>
      <c r="B2" s="44" t="s">
        <v>113</v>
      </c>
      <c r="C2" s="44" t="s">
        <v>114</v>
      </c>
      <c r="D2" s="44" t="s">
        <v>115</v>
      </c>
      <c r="E2" s="45">
        <v>25180</v>
      </c>
    </row>
    <row r="3" spans="1:5" ht="15">
      <c r="A3" s="9">
        <v>102</v>
      </c>
      <c r="B3" s="9" t="s">
        <v>116</v>
      </c>
      <c r="C3" s="9" t="s">
        <v>117</v>
      </c>
      <c r="D3" s="9" t="s">
        <v>118</v>
      </c>
      <c r="E3" s="46">
        <v>19043</v>
      </c>
    </row>
    <row r="4" spans="1:5" ht="15">
      <c r="A4" s="44">
        <v>103</v>
      </c>
      <c r="B4" s="44" t="s">
        <v>119</v>
      </c>
      <c r="C4" s="44" t="s">
        <v>120</v>
      </c>
      <c r="D4" s="44" t="s">
        <v>115</v>
      </c>
      <c r="E4" s="45">
        <v>23253</v>
      </c>
    </row>
    <row r="5" spans="1:5" ht="15">
      <c r="A5" s="9">
        <v>104</v>
      </c>
      <c r="B5" s="9" t="s">
        <v>121</v>
      </c>
      <c r="C5" s="9" t="s">
        <v>122</v>
      </c>
      <c r="D5" s="9" t="s">
        <v>115</v>
      </c>
      <c r="E5" s="46">
        <v>21447</v>
      </c>
    </row>
    <row r="6" spans="1:5" ht="15">
      <c r="A6" s="44">
        <v>105</v>
      </c>
      <c r="B6" s="44" t="s">
        <v>123</v>
      </c>
      <c r="C6" s="44" t="s">
        <v>124</v>
      </c>
      <c r="D6" s="44" t="s">
        <v>125</v>
      </c>
      <c r="E6" s="45">
        <v>20152</v>
      </c>
    </row>
    <row r="7" spans="1:5" ht="15">
      <c r="A7" s="9">
        <v>106</v>
      </c>
      <c r="B7" s="9" t="s">
        <v>126</v>
      </c>
      <c r="C7" s="9" t="s">
        <v>127</v>
      </c>
      <c r="D7" s="9" t="s">
        <v>115</v>
      </c>
      <c r="E7" s="46">
        <v>23194</v>
      </c>
    </row>
    <row r="8" spans="1:3" ht="15">
      <c r="A8" s="47" t="s">
        <v>128</v>
      </c>
      <c r="B8" s="48" t="s">
        <v>130</v>
      </c>
      <c r="C8" s="48"/>
    </row>
    <row r="9" spans="1:2" ht="15">
      <c r="A9" s="49" t="s">
        <v>2</v>
      </c>
      <c r="B9" t="str">
        <f>VLOOKUP(102,A2:C7,2,FALSE)</f>
        <v>Tórrez</v>
      </c>
    </row>
  </sheetData>
  <autoFilter ref="A1:E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2bb253-0e58-487d-b08a-fd1bb7924562}">
  <dimension ref="A1:E9"/>
  <sheetViews>
    <sheetView workbookViewId="0" topLeftCell="A1">
      <selection pane="topLeft" activeCell="D17" sqref="D17"/>
    </sheetView>
  </sheetViews>
  <sheetFormatPr defaultColWidth="11.4242857142857" defaultRowHeight="15"/>
  <cols>
    <col min="4" max="4" width="23.1428571428571" customWidth="1"/>
    <col min="5" max="5" width="23.2857142857143" customWidth="1"/>
  </cols>
  <sheetData>
    <row r="1" spans="1:5" ht="15">
      <c r="A1" s="43" t="s">
        <v>108</v>
      </c>
      <c r="B1" s="43" t="s">
        <v>109</v>
      </c>
      <c r="C1" s="43" t="s">
        <v>110</v>
      </c>
      <c r="D1" s="43" t="s">
        <v>111</v>
      </c>
      <c r="E1" s="43" t="s">
        <v>112</v>
      </c>
    </row>
    <row r="2" spans="1:5" ht="15">
      <c r="A2" s="44">
        <v>101</v>
      </c>
      <c r="B2" s="44" t="s">
        <v>113</v>
      </c>
      <c r="C2" s="44" t="s">
        <v>114</v>
      </c>
      <c r="D2" s="44" t="s">
        <v>115</v>
      </c>
      <c r="E2" s="45">
        <v>25180</v>
      </c>
    </row>
    <row r="3" spans="1:5" ht="15">
      <c r="A3" s="9">
        <v>102</v>
      </c>
      <c r="B3" s="9" t="s">
        <v>116</v>
      </c>
      <c r="C3" s="9" t="s">
        <v>117</v>
      </c>
      <c r="D3" s="9" t="s">
        <v>118</v>
      </c>
      <c r="E3" s="46">
        <v>19043</v>
      </c>
    </row>
    <row r="4" spans="1:5" ht="15">
      <c r="A4" s="44">
        <v>103</v>
      </c>
      <c r="B4" s="44" t="s">
        <v>119</v>
      </c>
      <c r="C4" s="44" t="s">
        <v>120</v>
      </c>
      <c r="D4" s="44" t="s">
        <v>115</v>
      </c>
      <c r="E4" s="45">
        <v>23253</v>
      </c>
    </row>
    <row r="5" spans="1:5" ht="15">
      <c r="A5" s="9">
        <v>104</v>
      </c>
      <c r="B5" s="9" t="s">
        <v>121</v>
      </c>
      <c r="C5" s="9" t="s">
        <v>122</v>
      </c>
      <c r="D5" s="9" t="s">
        <v>115</v>
      </c>
      <c r="E5" s="46">
        <v>21447</v>
      </c>
    </row>
    <row r="6" spans="1:5" ht="15">
      <c r="A6" s="44">
        <v>105</v>
      </c>
      <c r="B6" s="44" t="s">
        <v>123</v>
      </c>
      <c r="C6" s="44" t="s">
        <v>124</v>
      </c>
      <c r="D6" s="44" t="s">
        <v>125</v>
      </c>
      <c r="E6" s="45">
        <v>20152</v>
      </c>
    </row>
    <row r="7" spans="1:5" ht="15">
      <c r="A7" s="9">
        <v>106</v>
      </c>
      <c r="B7" s="9" t="s">
        <v>126</v>
      </c>
      <c r="C7" s="9" t="s">
        <v>127</v>
      </c>
      <c r="D7" s="9" t="s">
        <v>115</v>
      </c>
      <c r="E7" s="46">
        <v>23194</v>
      </c>
    </row>
    <row r="8" spans="1:5" ht="15">
      <c r="A8" s="47" t="s">
        <v>128</v>
      </c>
      <c r="B8" s="48" t="s">
        <v>131</v>
      </c>
      <c r="C8" s="48"/>
      <c r="D8" s="48"/>
      <c r="E8" s="48"/>
    </row>
    <row r="9" spans="1:2" ht="15">
      <c r="A9" s="49" t="s">
        <v>2</v>
      </c>
      <c r="B9" t="str">
        <f>IF(VLOOKUP(103,A1:E7,2,FALSE)="Casanova","Encontrado","No encontrado")</f>
        <v>No encontrado</v>
      </c>
    </row>
  </sheetData>
  <autoFilter ref="A1:E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df6d30-27e5-4e4f-a645-52e358dbd869}">
  <dimension ref="A1:E9"/>
  <sheetViews>
    <sheetView workbookViewId="0" topLeftCell="A1">
      <selection pane="topLeft" activeCell="D16" sqref="D16"/>
    </sheetView>
  </sheetViews>
  <sheetFormatPr defaultColWidth="11.4242857142857" defaultRowHeight="15"/>
  <cols>
    <col min="2" max="2" width="11.8571428571429" bestFit="1" customWidth="1"/>
    <col min="4" max="4" width="23.1428571428571" customWidth="1"/>
    <col min="5" max="5" width="21" customWidth="1"/>
  </cols>
  <sheetData>
    <row r="1" spans="1:5" ht="15">
      <c r="A1" s="43" t="s">
        <v>108</v>
      </c>
      <c r="B1" s="43" t="s">
        <v>109</v>
      </c>
      <c r="C1" s="43" t="s">
        <v>110</v>
      </c>
      <c r="D1" s="43" t="s">
        <v>111</v>
      </c>
      <c r="E1" s="43" t="s">
        <v>112</v>
      </c>
    </row>
    <row r="2" spans="1:5" ht="15">
      <c r="A2" s="44">
        <v>101</v>
      </c>
      <c r="B2" s="44" t="s">
        <v>113</v>
      </c>
      <c r="C2" s="44" t="s">
        <v>114</v>
      </c>
      <c r="D2" s="44" t="s">
        <v>115</v>
      </c>
      <c r="E2" s="45">
        <v>25180</v>
      </c>
    </row>
    <row r="3" spans="1:5" ht="15">
      <c r="A3" s="9">
        <v>102</v>
      </c>
      <c r="B3" s="9" t="s">
        <v>116</v>
      </c>
      <c r="C3" s="9" t="s">
        <v>117</v>
      </c>
      <c r="D3" s="9" t="s">
        <v>118</v>
      </c>
      <c r="E3" s="46">
        <v>19043</v>
      </c>
    </row>
    <row r="4" spans="1:5" ht="15">
      <c r="A4" s="44">
        <v>103</v>
      </c>
      <c r="B4" s="44" t="s">
        <v>119</v>
      </c>
      <c r="C4" s="44" t="s">
        <v>120</v>
      </c>
      <c r="D4" s="44" t="s">
        <v>115</v>
      </c>
      <c r="E4" s="45">
        <v>23253</v>
      </c>
    </row>
    <row r="5" spans="1:5" ht="15">
      <c r="A5" s="9">
        <v>104</v>
      </c>
      <c r="B5" s="9" t="s">
        <v>121</v>
      </c>
      <c r="C5" s="9" t="s">
        <v>122</v>
      </c>
      <c r="D5" s="9" t="s">
        <v>115</v>
      </c>
      <c r="E5" s="46">
        <v>21447</v>
      </c>
    </row>
    <row r="6" spans="1:5" ht="15">
      <c r="A6" s="44">
        <v>105</v>
      </c>
      <c r="B6" s="44" t="s">
        <v>123</v>
      </c>
      <c r="C6" s="44" t="s">
        <v>124</v>
      </c>
      <c r="D6" s="44" t="s">
        <v>125</v>
      </c>
      <c r="E6" s="45">
        <v>20152</v>
      </c>
    </row>
    <row r="7" spans="1:5" ht="15">
      <c r="A7" s="9">
        <v>106</v>
      </c>
      <c r="B7" s="9" t="s">
        <v>126</v>
      </c>
      <c r="C7" s="9" t="s">
        <v>127</v>
      </c>
      <c r="D7" s="9" t="s">
        <v>115</v>
      </c>
      <c r="E7" s="46">
        <v>23194</v>
      </c>
    </row>
    <row r="8" spans="1:5" ht="15">
      <c r="A8" s="47" t="s">
        <v>128</v>
      </c>
      <c r="B8" s="48" t="s">
        <v>132</v>
      </c>
      <c r="C8" s="48"/>
      <c r="D8" s="48"/>
      <c r="E8" s="48"/>
    </row>
    <row r="9" spans="1:2" ht="15">
      <c r="A9" s="49" t="s">
        <v>2</v>
      </c>
      <c r="B9">
        <f>INT(YEARFRAC(DATE(2014,6,30),VLOOKUP(105,A2:E7,5,FALSE),1))</f>
        <v>59</v>
      </c>
    </row>
  </sheetData>
  <autoFilter ref="A1:E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69853f-d2be-45b2-abab-7ae8541b28ea}">
  <dimension ref="A1:E9"/>
  <sheetViews>
    <sheetView workbookViewId="0" topLeftCell="A1">
      <selection pane="topLeft" activeCell="G16" sqref="G16"/>
    </sheetView>
  </sheetViews>
  <sheetFormatPr defaultColWidth="11.4242857142857" defaultRowHeight="15"/>
  <cols>
    <col min="2" max="2" width="13.1428571428571" customWidth="1"/>
    <col min="3" max="3" width="15" customWidth="1"/>
    <col min="4" max="4" width="23.1428571428571" customWidth="1"/>
    <col min="5" max="5" width="21.1428571428571" customWidth="1"/>
  </cols>
  <sheetData>
    <row r="1" spans="1:5" ht="15">
      <c r="A1" s="43" t="s">
        <v>108</v>
      </c>
      <c r="B1" s="43" t="s">
        <v>109</v>
      </c>
      <c r="C1" s="43" t="s">
        <v>110</v>
      </c>
      <c r="D1" s="43" t="s">
        <v>111</v>
      </c>
      <c r="E1" s="43" t="s">
        <v>112</v>
      </c>
    </row>
    <row r="2" spans="1:5" ht="15">
      <c r="A2" s="44">
        <v>101</v>
      </c>
      <c r="B2" s="44" t="s">
        <v>113</v>
      </c>
      <c r="C2" s="44" t="s">
        <v>114</v>
      </c>
      <c r="D2" s="44" t="s">
        <v>115</v>
      </c>
      <c r="E2" s="45">
        <v>25180</v>
      </c>
    </row>
    <row r="3" spans="1:5" ht="15">
      <c r="A3" s="9">
        <v>102</v>
      </c>
      <c r="B3" s="9" t="s">
        <v>116</v>
      </c>
      <c r="C3" s="9" t="s">
        <v>117</v>
      </c>
      <c r="D3" s="9" t="s">
        <v>118</v>
      </c>
      <c r="E3" s="46">
        <v>19043</v>
      </c>
    </row>
    <row r="4" spans="1:5" ht="15">
      <c r="A4" s="44">
        <v>103</v>
      </c>
      <c r="B4" s="44" t="s">
        <v>119</v>
      </c>
      <c r="C4" s="44" t="s">
        <v>120</v>
      </c>
      <c r="D4" s="44" t="s">
        <v>115</v>
      </c>
      <c r="E4" s="45">
        <v>23253</v>
      </c>
    </row>
    <row r="5" spans="1:5" ht="15">
      <c r="A5" s="9">
        <v>104</v>
      </c>
      <c r="B5" s="9" t="s">
        <v>121</v>
      </c>
      <c r="C5" s="9" t="s">
        <v>122</v>
      </c>
      <c r="D5" s="9" t="s">
        <v>115</v>
      </c>
      <c r="E5" s="46">
        <v>21447</v>
      </c>
    </row>
    <row r="6" spans="1:5" ht="15">
      <c r="A6" s="44">
        <v>105</v>
      </c>
      <c r="B6" s="44" t="s">
        <v>123</v>
      </c>
      <c r="C6" s="44" t="s">
        <v>124</v>
      </c>
      <c r="D6" s="44" t="s">
        <v>125</v>
      </c>
      <c r="E6" s="45">
        <v>20152</v>
      </c>
    </row>
    <row r="7" spans="1:5" ht="15">
      <c r="A7" s="9">
        <v>106</v>
      </c>
      <c r="B7" s="9" t="s">
        <v>126</v>
      </c>
      <c r="C7" s="9" t="s">
        <v>127</v>
      </c>
      <c r="D7" s="9" t="s">
        <v>115</v>
      </c>
      <c r="E7" s="46">
        <v>23194</v>
      </c>
    </row>
    <row r="8" spans="1:5" ht="15">
      <c r="A8" s="47" t="s">
        <v>128</v>
      </c>
      <c r="B8" s="48" t="s">
        <v>133</v>
      </c>
      <c r="C8" s="48"/>
      <c r="D8" s="48"/>
      <c r="E8" s="48"/>
    </row>
    <row r="9" spans="1:2" ht="15">
      <c r="A9" s="49" t="s">
        <v>2</v>
      </c>
      <c r="B9" t="str">
        <f>IF(ISNA(VLOOKUP(105,A2:E7,2,FALSE))=TRUE,"EMPLEADO NO ENCONTRADO",VLOOKUP(105,A2:E7,2,FALSE))</f>
        <v>Hermosilla</v>
      </c>
    </row>
  </sheetData>
  <autoFilter ref="A1:E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480100-5f5a-4aac-837d-2ac56d2866a0}">
  <dimension ref="A1:G8"/>
  <sheetViews>
    <sheetView workbookViewId="0" topLeftCell="A1">
      <selection pane="topLeft" activeCell="B9" sqref="B9"/>
    </sheetView>
  </sheetViews>
  <sheetFormatPr defaultColWidth="11.4242857142857" defaultRowHeight="15"/>
  <sheetData>
    <row r="1" spans="1:7" ht="15">
      <c r="A1" s="50" t="s">
        <v>134</v>
      </c>
      <c r="B1" s="50" t="s">
        <v>10</v>
      </c>
      <c r="C1" s="50" t="s">
        <v>11</v>
      </c>
      <c r="D1" s="50" t="s">
        <v>3</v>
      </c>
      <c r="E1" s="50" t="s">
        <v>12</v>
      </c>
      <c r="F1" s="50" t="s">
        <v>13</v>
      </c>
      <c r="G1" s="50" t="s">
        <v>14</v>
      </c>
    </row>
    <row r="2" spans="1:7" ht="15">
      <c r="A2" s="51" t="s">
        <v>135</v>
      </c>
      <c r="B2" s="51">
        <v>103</v>
      </c>
      <c r="C2" s="51">
        <v>323</v>
      </c>
      <c r="D2" s="51">
        <v>185</v>
      </c>
      <c r="E2" s="51">
        <v>116</v>
      </c>
      <c r="F2" s="51">
        <v>375</v>
      </c>
      <c r="G2" s="51">
        <v>374</v>
      </c>
    </row>
    <row r="3" spans="1:7" ht="15">
      <c r="A3" s="51" t="s">
        <v>127</v>
      </c>
      <c r="B3" s="51">
        <v>290</v>
      </c>
      <c r="C3" s="51">
        <v>456</v>
      </c>
      <c r="D3" s="51">
        <v>402</v>
      </c>
      <c r="E3" s="51">
        <v>134</v>
      </c>
      <c r="F3" s="51">
        <v>288</v>
      </c>
      <c r="G3" s="51">
        <v>350</v>
      </c>
    </row>
    <row r="4" spans="1:7" ht="15">
      <c r="A4" s="51" t="s">
        <v>136</v>
      </c>
      <c r="B4" s="51">
        <v>358</v>
      </c>
      <c r="C4" s="51">
        <v>359</v>
      </c>
      <c r="D4" s="51">
        <v>148</v>
      </c>
      <c r="E4" s="51">
        <v>338</v>
      </c>
      <c r="F4" s="51">
        <v>456</v>
      </c>
      <c r="G4" s="51">
        <v>366</v>
      </c>
    </row>
    <row r="5" spans="1:2" ht="15">
      <c r="A5" s="52" t="s">
        <v>134</v>
      </c>
      <c r="B5" s="53" t="s">
        <v>10</v>
      </c>
    </row>
    <row r="6" spans="1:2" ht="15">
      <c r="A6" s="54" t="s">
        <v>135</v>
      </c>
      <c r="B6" s="55">
        <f>HLOOKUP(B5,A1:G4,2,FALSE)</f>
        <v>103</v>
      </c>
    </row>
    <row r="7" spans="1:2" ht="15">
      <c r="A7" s="56" t="s">
        <v>127</v>
      </c>
      <c r="B7" s="57">
        <f>HLOOKUP(B6,A2:G4,2,FALSE)</f>
        <v>290</v>
      </c>
    </row>
    <row r="8" spans="1:2" ht="15">
      <c r="A8" s="58" t="s">
        <v>136</v>
      </c>
      <c r="B8" s="59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6cf53e-ceb7-4cdb-b0b5-efc93c9f8de3}">
  <dimension ref="A1:C6"/>
  <sheetViews>
    <sheetView workbookViewId="0" topLeftCell="A1">
      <selection pane="topLeft" activeCell="B8" sqref="B8"/>
    </sheetView>
  </sheetViews>
  <sheetFormatPr defaultColWidth="11.4242857142857" defaultRowHeight="15"/>
  <cols>
    <col min="1" max="1" width="18.7142857142857" customWidth="1"/>
    <col min="2" max="2" width="17.5714285714286" customWidth="1"/>
    <col min="3" max="3" width="21.4285714285714" customWidth="1"/>
  </cols>
  <sheetData>
    <row r="1" spans="1:3" ht="15">
      <c r="A1" s="60" t="s">
        <v>138</v>
      </c>
      <c r="B1" s="60" t="s">
        <v>139</v>
      </c>
      <c r="C1" s="60" t="s">
        <v>140</v>
      </c>
    </row>
    <row r="2" spans="1:3" ht="15">
      <c r="A2" s="61" t="s">
        <v>141</v>
      </c>
      <c r="B2" s="61">
        <v>10</v>
      </c>
      <c r="C2" s="61">
        <v>50</v>
      </c>
    </row>
    <row r="3" spans="1:3" ht="15">
      <c r="A3" s="11" t="s">
        <v>142</v>
      </c>
      <c r="B3" s="11">
        <v>15</v>
      </c>
      <c r="C3" s="11">
        <v>20</v>
      </c>
    </row>
    <row r="4" spans="1:3" ht="15">
      <c r="A4" s="61" t="s">
        <v>143</v>
      </c>
      <c r="B4" s="61">
        <v>20</v>
      </c>
      <c r="C4" s="61">
        <v>75</v>
      </c>
    </row>
    <row r="5" spans="1:2" ht="15">
      <c r="A5" s="47" t="s">
        <v>128</v>
      </c>
      <c r="B5" s="48" t="s">
        <v>144</v>
      </c>
    </row>
    <row r="6" spans="1:2" ht="15">
      <c r="A6" s="49" t="s">
        <v>2</v>
      </c>
      <c r="B6">
        <f>INDEX(B2:B4,2)</f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748afe-7b81-493f-876b-a8a1c626498c}">
  <dimension ref="A1:C6"/>
  <sheetViews>
    <sheetView workbookViewId="0" topLeftCell="A1">
      <selection pane="topLeft" activeCell="B9" sqref="B9"/>
    </sheetView>
  </sheetViews>
  <sheetFormatPr defaultColWidth="11.4242857142857" defaultRowHeight="15"/>
  <cols>
    <col min="1" max="1" width="17.4285714285714" customWidth="1"/>
    <col min="2" max="3" width="17.2857142857143" customWidth="1"/>
  </cols>
  <sheetData>
    <row r="1" spans="1:3" ht="15">
      <c r="A1" s="62" t="s">
        <v>134</v>
      </c>
      <c r="B1" s="62" t="s">
        <v>145</v>
      </c>
      <c r="C1" s="62" t="s">
        <v>146</v>
      </c>
    </row>
    <row r="2" spans="1:3" ht="15">
      <c r="A2" s="61" t="s">
        <v>136</v>
      </c>
      <c r="B2" s="61">
        <v>25</v>
      </c>
      <c r="C2" s="61" t="s">
        <v>147</v>
      </c>
    </row>
    <row r="3" spans="1:3" ht="15">
      <c r="A3" s="11" t="s">
        <v>127</v>
      </c>
      <c r="B3" s="11">
        <v>30</v>
      </c>
      <c r="C3" s="11" t="s">
        <v>148</v>
      </c>
    </row>
    <row r="4" spans="1:3" ht="15">
      <c r="A4" s="61" t="s">
        <v>149</v>
      </c>
      <c r="B4" s="61">
        <v>45</v>
      </c>
      <c r="C4" s="61" t="s">
        <v>148</v>
      </c>
    </row>
    <row r="5" spans="1:2" ht="15">
      <c r="A5" s="47" t="s">
        <v>128</v>
      </c>
      <c r="B5" s="48" t="s">
        <v>150</v>
      </c>
    </row>
    <row r="6" spans="1:2" ht="15">
      <c r="A6" s="49" t="s">
        <v>2</v>
      </c>
      <c r="B6" t="str">
        <f>INDEX(B2:C4,2,2)</f>
        <v>M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ebb72b-6381-4438-9f8c-31b07d009015}">
  <dimension ref="A1:D8"/>
  <sheetViews>
    <sheetView workbookViewId="0" topLeftCell="A1">
      <selection pane="topLeft" activeCell="B15" sqref="B15"/>
    </sheetView>
  </sheetViews>
  <sheetFormatPr defaultColWidth="11.4242857142857" defaultRowHeight="15"/>
  <cols>
    <col min="1" max="1" width="19.1428571428571" customWidth="1"/>
    <col min="2" max="2" width="21.7142857142857" customWidth="1"/>
    <col min="3" max="4" width="17.8571428571429" customWidth="1"/>
  </cols>
  <sheetData>
    <row r="1" spans="1:4" ht="15">
      <c r="A1" s="60" t="s">
        <v>138</v>
      </c>
      <c r="B1" s="60" t="s">
        <v>151</v>
      </c>
      <c r="C1" s="60" t="s">
        <v>152</v>
      </c>
      <c r="D1" s="60" t="s">
        <v>153</v>
      </c>
    </row>
    <row r="2" spans="1:4" ht="15">
      <c r="A2" s="63" t="s">
        <v>154</v>
      </c>
      <c r="B2" s="64">
        <v>10</v>
      </c>
      <c r="C2" s="65">
        <v>12</v>
      </c>
      <c r="D2" s="65">
        <v>15</v>
      </c>
    </row>
    <row r="3" spans="1:4" ht="15">
      <c r="A3" s="11" t="s">
        <v>155</v>
      </c>
      <c r="B3" s="66">
        <v>8</v>
      </c>
      <c r="C3" s="67">
        <v>9</v>
      </c>
      <c r="D3" s="67">
        <v>10</v>
      </c>
    </row>
    <row r="4" spans="1:4" ht="15">
      <c r="A4" s="63" t="s">
        <v>156</v>
      </c>
      <c r="B4" s="64">
        <v>15</v>
      </c>
      <c r="C4" s="65">
        <v>17</v>
      </c>
      <c r="D4" s="65">
        <v>20</v>
      </c>
    </row>
    <row r="5" spans="1:3" ht="15">
      <c r="A5" s="47" t="s">
        <v>128</v>
      </c>
      <c r="B5" s="48" t="s">
        <v>157</v>
      </c>
      <c r="C5" s="48"/>
    </row>
    <row r="6" spans="1:2" ht="15">
      <c r="A6" s="49" t="s">
        <v>2</v>
      </c>
      <c r="B6">
        <f>MATCH("Región 2",A1:D1,0)</f>
        <v>3</v>
      </c>
    </row>
    <row r="7" spans="1:4" ht="15">
      <c r="A7" s="47" t="s">
        <v>128</v>
      </c>
      <c r="B7" s="48" t="s">
        <v>158</v>
      </c>
      <c r="C7" s="48"/>
      <c r="D7" s="48"/>
    </row>
    <row r="8" spans="1:2" ht="15">
      <c r="A8" s="49" t="s">
        <v>2</v>
      </c>
      <c r="B8">
        <f>INDEX(B2:D2,0,MATCH("Región 2",A1:D1,0))</f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c313b5-00eb-4933-8fbf-9e960081edbb}">
  <dimension ref="A1:F13"/>
  <sheetViews>
    <sheetView workbookViewId="0" topLeftCell="A1">
      <selection pane="topLeft" activeCell="G7" sqref="G7"/>
    </sheetView>
  </sheetViews>
  <sheetFormatPr defaultColWidth="11.4242857142857" defaultRowHeight="15"/>
  <cols>
    <col min="1" max="1" width="23.4285714285714" customWidth="1"/>
  </cols>
  <sheetData>
    <row r="1" spans="1:5" ht="15">
      <c r="A1" s="68" t="s">
        <v>159</v>
      </c>
      <c r="B1" t="s">
        <v>10</v>
      </c>
      <c r="D1" s="68" t="s">
        <v>160</v>
      </c>
      <c r="E1" s="69">
        <f>VLOOKUP(B2,A4:F13,MATCH(B1,A3:F3,0),FALSE)</f>
        <v>339</v>
      </c>
    </row>
    <row r="2" spans="1:6" ht="15">
      <c r="A2" s="68" t="s">
        <v>161</v>
      </c>
      <c r="B2" t="s">
        <v>162</v>
      </c>
      <c r="D2" s="70" t="s">
        <v>128</v>
      </c>
      <c r="E2" s="48" t="s">
        <v>163</v>
      </c>
      <c r="F2" s="48"/>
    </row>
    <row r="3" spans="1:6" ht="15">
      <c r="A3" s="71" t="s">
        <v>164</v>
      </c>
      <c r="B3" s="9" t="s">
        <v>10</v>
      </c>
      <c r="C3" s="9" t="s">
        <v>11</v>
      </c>
      <c r="D3" s="9" t="s">
        <v>3</v>
      </c>
      <c r="E3" s="9" t="s">
        <v>12</v>
      </c>
      <c r="F3" s="9" t="s">
        <v>13</v>
      </c>
    </row>
    <row r="4" spans="1:6" ht="15">
      <c r="A4" s="71" t="s">
        <v>165</v>
      </c>
      <c r="B4" s="72">
        <v>609</v>
      </c>
      <c r="C4" s="72">
        <v>216</v>
      </c>
      <c r="D4" s="72">
        <v>322</v>
      </c>
      <c r="E4" s="72">
        <v>406</v>
      </c>
      <c r="F4" s="72">
        <v>396</v>
      </c>
    </row>
    <row r="5" spans="1:6" ht="15">
      <c r="A5" s="71" t="s">
        <v>166</v>
      </c>
      <c r="B5" s="72">
        <v>876</v>
      </c>
      <c r="C5" s="72">
        <v>856</v>
      </c>
      <c r="D5" s="72">
        <v>325</v>
      </c>
      <c r="E5" s="72">
        <v>666</v>
      </c>
      <c r="F5" s="72">
        <v>501</v>
      </c>
    </row>
    <row r="6" spans="1:6" ht="15">
      <c r="A6" s="71" t="s">
        <v>167</v>
      </c>
      <c r="B6" s="72">
        <v>812</v>
      </c>
      <c r="C6" s="72">
        <v>314</v>
      </c>
      <c r="D6" s="72">
        <v>847</v>
      </c>
      <c r="E6" s="72">
        <v>950</v>
      </c>
      <c r="F6" s="72">
        <v>907</v>
      </c>
    </row>
    <row r="7" spans="1:6" ht="15">
      <c r="A7" s="71" t="s">
        <v>168</v>
      </c>
      <c r="B7" s="72">
        <v>907</v>
      </c>
      <c r="C7" s="72">
        <v>811</v>
      </c>
      <c r="D7" s="72">
        <v>854</v>
      </c>
      <c r="E7" s="72">
        <v>278</v>
      </c>
      <c r="F7" s="72">
        <v>406</v>
      </c>
    </row>
    <row r="8" spans="1:6" ht="15">
      <c r="A8" s="71" t="s">
        <v>169</v>
      </c>
      <c r="B8" s="72">
        <v>631</v>
      </c>
      <c r="C8" s="72">
        <v>899</v>
      </c>
      <c r="D8" s="72">
        <v>316</v>
      </c>
      <c r="E8" s="72">
        <v>420</v>
      </c>
      <c r="F8" s="72">
        <v>896</v>
      </c>
    </row>
    <row r="9" spans="1:6" ht="15">
      <c r="A9" s="71" t="s">
        <v>162</v>
      </c>
      <c r="B9" s="72">
        <v>339</v>
      </c>
      <c r="C9" s="72">
        <v>399</v>
      </c>
      <c r="D9" s="72">
        <v>313</v>
      </c>
      <c r="E9" s="72">
        <v>953</v>
      </c>
      <c r="F9" s="72">
        <v>888</v>
      </c>
    </row>
    <row r="10" spans="1:6" ht="15">
      <c r="A10" s="71" t="s">
        <v>170</v>
      </c>
      <c r="B10" s="72">
        <v>799</v>
      </c>
      <c r="C10" s="72">
        <v>532</v>
      </c>
      <c r="D10" s="72">
        <v>515</v>
      </c>
      <c r="E10" s="72">
        <v>336</v>
      </c>
      <c r="F10" s="72">
        <v>319</v>
      </c>
    </row>
    <row r="11" spans="1:6" ht="15">
      <c r="A11" s="71" t="s">
        <v>171</v>
      </c>
      <c r="B11" s="72">
        <v>836</v>
      </c>
      <c r="C11" s="72">
        <v>857</v>
      </c>
      <c r="D11" s="72">
        <v>556</v>
      </c>
      <c r="E11" s="72">
        <v>640</v>
      </c>
      <c r="F11" s="72">
        <v>950</v>
      </c>
    </row>
    <row r="12" spans="1:6" ht="15">
      <c r="A12" s="71" t="s">
        <v>172</v>
      </c>
      <c r="B12" s="72">
        <v>959</v>
      </c>
      <c r="C12" s="72">
        <v>791</v>
      </c>
      <c r="D12" s="72">
        <v>356</v>
      </c>
      <c r="E12" s="72">
        <v>463</v>
      </c>
      <c r="F12" s="72">
        <v>903</v>
      </c>
    </row>
    <row r="13" spans="1:6" ht="15">
      <c r="A13" s="71" t="s">
        <v>173</v>
      </c>
      <c r="B13" s="72">
        <v>348</v>
      </c>
      <c r="C13" s="72">
        <v>687</v>
      </c>
      <c r="D13" s="72">
        <v>501</v>
      </c>
      <c r="E13" s="72">
        <v>827</v>
      </c>
      <c r="F13" s="72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EJERCICIO 1</vt:lpstr>
      <vt:lpstr>EJERCICIO 2</vt:lpstr>
      <vt:lpstr>EJERCICO 3</vt:lpstr>
      <vt:lpstr>EJERCICO 4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LAB_COM03_PC04</dc:creator>
  <cp:keywords/>
  <dc:description/>
  <cp:lastModifiedBy>LAB_COM03_PC04</cp:lastModifiedBy>
  <dcterms:created xsi:type="dcterms:W3CDTF">2024-10-28T15:50:11Z</dcterms:created>
  <dcterms:modified xsi:type="dcterms:W3CDTF">2024-10-29T16:29:54Z</dcterms:modified>
  <cp:category/>
</cp:coreProperties>
</file>