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/>
  <mc:AlternateContent xmlns:mc="http://schemas.openxmlformats.org/markup-compatibility/2006">
    <mc:Choice Requires="x15">
      <x15ac:absPath xmlns:x15ac="http://schemas.microsoft.com/office/spreadsheetml/2010/11/ac" url="https://unisalerno-my.sharepoint.com/personal/r_dimatteo10_studenti_unisa_it/Documents/C08_GPS/Documenti/Initiations Documents/"/>
    </mc:Choice>
  </mc:AlternateContent>
  <xr:revisionPtr revIDLastSave="70" documentId="13_ncr:1_{31CB81B8-7C06-407D-9230-4C46F2D5BD9E}" xr6:coauthVersionLast="47" xr6:coauthVersionMax="47" xr10:uidLastSave="{29E853AC-4B8C-4C6F-85F8-780CA5651B6C}"/>
  <bookViews>
    <workbookView xWindow="-110" yWindow="-110" windowWidth="19420" windowHeight="10300" xr2:uid="{00000000-000D-0000-FFFF-FFFF00000000}"/>
  </bookViews>
  <sheets>
    <sheet name="F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E13" i="1"/>
  <c r="E14" i="1" s="1"/>
  <c r="D13" i="1"/>
  <c r="D14" i="1" s="1"/>
  <c r="C13" i="1"/>
  <c r="C14" i="1" s="1"/>
  <c r="B13" i="1"/>
  <c r="B14" i="1" s="1"/>
  <c r="D9" i="1"/>
  <c r="D10" i="1" s="1"/>
  <c r="E9" i="1"/>
  <c r="E10" i="1" s="1"/>
  <c r="C9" i="1"/>
  <c r="C10" i="1" s="1"/>
  <c r="B9" i="1"/>
  <c r="B16" i="1" l="1"/>
  <c r="B17" i="1" s="1"/>
  <c r="D16" i="1"/>
  <c r="F10" i="1"/>
  <c r="F14" i="1"/>
  <c r="C16" i="1"/>
  <c r="E16" i="1"/>
  <c r="C17" i="1" l="1"/>
  <c r="D17" i="1" s="1"/>
  <c r="E17" i="1" s="1"/>
  <c r="F16" i="1"/>
  <c r="B19" i="1"/>
</calcChain>
</file>

<file path=xl/sharedStrings.xml><?xml version="1.0" encoding="utf-8"?>
<sst xmlns="http://schemas.openxmlformats.org/spreadsheetml/2006/main" count="29" uniqueCount="27">
  <si>
    <t>Discount rate</t>
  </si>
  <si>
    <t>Costs</t>
  </si>
  <si>
    <t>Discount factor</t>
  </si>
  <si>
    <t>Discounted costs</t>
  </si>
  <si>
    <t>Benefits</t>
  </si>
  <si>
    <t>Discounted benefits</t>
  </si>
  <si>
    <t>Discounted benefits - costs</t>
  </si>
  <si>
    <t>Cumulative benefits - costs</t>
  </si>
  <si>
    <t>Year</t>
  </si>
  <si>
    <t>NPV</t>
  </si>
  <si>
    <t>Total</t>
  </si>
  <si>
    <t>ROI</t>
  </si>
  <si>
    <t>Assumptions</t>
  </si>
  <si>
    <t>Payback in Year 1</t>
  </si>
  <si>
    <t>Financial Analysis for ReStart</t>
  </si>
  <si>
    <t>Created by: Rebecca Di Matteo, Leonardo Monaco</t>
  </si>
  <si>
    <t>Date: 18/10/2023</t>
  </si>
  <si>
    <t>Cost</t>
  </si>
  <si>
    <t>Assume the project is done in about 3 
months</t>
  </si>
  <si>
    <t>Other resources</t>
  </si>
  <si>
    <t>Total Project costs (all applied in year 0)</t>
  </si>
  <si>
    <t>Ministry of Justice investment</t>
  </si>
  <si>
    <t>Projected benefits for year 0</t>
  </si>
  <si>
    <t>Projected benefits from year 1</t>
  </si>
  <si>
    <t>Earnings (job advertisements placed by companies)</t>
  </si>
  <si>
    <t>PM (150 hours, 40 euro/hour)</t>
  </si>
  <si>
    <t>Staff (150 hours, 20 euro/hour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</si>
</sst>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</numFmts>
  <fonts count="8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New York"/>
    </font>
    <font>
      <b/>
      <sz val="18"/>
      <name val="Arial"/>
      <family val="2"/>
    </font>
    <font>
      <b/>
      <sz val="12"/>
      <name val="Arial"/>
      <family val="2"/>
    </font>
    <font>
      <b/>
      <sz val="10"/>
      <color rgb="FF00B05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left" vertical="center"/>
    </xf>
    <xf numFmtId="0" fontId="6" fillId="4" borderId="7" xfId="0" applyFont="1" applyFill="1" applyBorder="1" applyAlignment="1">
      <alignment horizontal="left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left" vertical="center" wrapText="1"/>
    </xf>
    <xf numFmtId="0" fontId="4" fillId="4" borderId="8" xfId="0" applyFont="1" applyFill="1" applyBorder="1" applyAlignment="1">
      <alignment horizontal="left" vertical="center" wrapText="1"/>
    </xf>
    <xf numFmtId="0" fontId="4" fillId="4" borderId="9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vertical="center"/>
    </xf>
    <xf numFmtId="10" fontId="7" fillId="4" borderId="3" xfId="0" applyNumberFormat="1" applyFont="1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9" fontId="2" fillId="3" borderId="1" xfId="0" applyNumberFormat="1" applyFont="1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7" fillId="3" borderId="1" xfId="2" applyNumberFormat="1" applyFont="1" applyFill="1" applyBorder="1" applyAlignment="1">
      <alignment vertical="center"/>
    </xf>
    <xf numFmtId="0" fontId="7" fillId="3" borderId="9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3" fontId="7" fillId="3" borderId="1" xfId="0" applyNumberFormat="1" applyFont="1" applyFill="1" applyBorder="1" applyAlignment="1">
      <alignment vertical="center"/>
    </xf>
    <xf numFmtId="3" fontId="7" fillId="3" borderId="9" xfId="0" applyNumberFormat="1" applyFont="1" applyFill="1" applyBorder="1" applyAlignment="1">
      <alignment vertical="center"/>
    </xf>
    <xf numFmtId="2" fontId="0" fillId="3" borderId="1" xfId="0" applyNumberFormat="1" applyFill="1" applyBorder="1" applyAlignment="1">
      <alignment vertical="center"/>
    </xf>
    <xf numFmtId="2" fontId="0" fillId="3" borderId="9" xfId="0" applyNumberFormat="1" applyFill="1" applyBorder="1" applyAlignment="1">
      <alignment vertical="center"/>
    </xf>
    <xf numFmtId="166" fontId="2" fillId="3" borderId="1" xfId="1" applyNumberFormat="1" applyFont="1" applyFill="1" applyBorder="1" applyAlignment="1">
      <alignment vertical="center"/>
    </xf>
    <xf numFmtId="166" fontId="2" fillId="3" borderId="9" xfId="1" applyNumberFormat="1" applyFont="1" applyFill="1" applyBorder="1" applyAlignment="1">
      <alignment vertical="center"/>
    </xf>
    <xf numFmtId="166" fontId="2" fillId="3" borderId="1" xfId="0" applyNumberFormat="1" applyFont="1" applyFill="1" applyBorder="1" applyAlignment="1">
      <alignment vertical="center"/>
    </xf>
    <xf numFmtId="37" fontId="7" fillId="3" borderId="1" xfId="1" applyNumberFormat="1" applyFont="1" applyFill="1" applyBorder="1" applyAlignment="1">
      <alignment vertical="center"/>
    </xf>
    <xf numFmtId="37" fontId="7" fillId="3" borderId="9" xfId="1" applyNumberFormat="1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3" borderId="1" xfId="1" applyNumberFormat="1" applyFont="1" applyFill="1" applyBorder="1" applyAlignment="1">
      <alignment vertical="center"/>
    </xf>
    <xf numFmtId="0" fontId="0" fillId="3" borderId="0" xfId="0" applyFill="1" applyAlignment="1">
      <alignment vertical="center"/>
    </xf>
    <xf numFmtId="166" fontId="0" fillId="3" borderId="1" xfId="0" applyNumberFormat="1" applyFill="1" applyBorder="1" applyAlignment="1">
      <alignment vertical="center"/>
    </xf>
    <xf numFmtId="166" fontId="0" fillId="3" borderId="9" xfId="0" applyNumberFormat="1" applyFill="1" applyBorder="1" applyAlignment="1">
      <alignment vertical="center"/>
    </xf>
    <xf numFmtId="0" fontId="2" fillId="3" borderId="6" xfId="0" applyFont="1" applyFill="1" applyBorder="1" applyAlignment="1">
      <alignment horizontal="right" vertical="center"/>
    </xf>
    <xf numFmtId="166" fontId="0" fillId="3" borderId="4" xfId="0" applyNumberFormat="1" applyFill="1" applyBorder="1" applyAlignment="1">
      <alignment vertical="center"/>
    </xf>
    <xf numFmtId="166" fontId="0" fillId="3" borderId="10" xfId="0" applyNumberFormat="1" applyFill="1" applyBorder="1" applyAlignment="1">
      <alignment vertical="center"/>
    </xf>
    <xf numFmtId="166" fontId="3" fillId="3" borderId="10" xfId="0" applyNumberFormat="1" applyFont="1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9" fontId="2" fillId="3" borderId="1" xfId="3" applyFont="1" applyFill="1" applyBorder="1" applyAlignment="1">
      <alignment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0" fillId="2" borderId="10" xfId="0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0" fillId="5" borderId="1" xfId="0" applyFill="1" applyBorder="1" applyAlignment="1">
      <alignment vertical="center"/>
    </xf>
    <xf numFmtId="3" fontId="0" fillId="5" borderId="1" xfId="0" applyNumberFormat="1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0" borderId="0" xfId="0" applyAlignment="1">
      <alignment vertical="center"/>
    </xf>
  </cellXfs>
  <cellStyles count="4">
    <cellStyle name="Migliaia" xfId="1" builtinId="3"/>
    <cellStyle name="Normale" xfId="0" builtinId="0"/>
    <cellStyle name="Percentuale" xfId="3" builtinId="5"/>
    <cellStyle name="Valuta" xfId="2" builtinId="4"/>
  </cellStyles>
  <dxfs count="0"/>
  <tableStyles count="0" defaultTableStyle="TableStyleMedium9" defaultPivotStyle="PivotStyleLight16"/>
  <colors>
    <mruColors>
      <color rgb="FFA841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15</xdr:row>
      <xdr:rowOff>85725</xdr:rowOff>
    </xdr:from>
    <xdr:to>
      <xdr:col>6</xdr:col>
      <xdr:colOff>276225</xdr:colOff>
      <xdr:row>15</xdr:row>
      <xdr:rowOff>85725</xdr:rowOff>
    </xdr:to>
    <xdr:sp macro="" textlink="">
      <xdr:nvSpPr>
        <xdr:cNvPr id="1044" name="Line 2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ShapeType="1"/>
        </xdr:cNvSpPr>
      </xdr:nvSpPr>
      <xdr:spPr bwMode="auto">
        <a:xfrm flipH="1">
          <a:off x="5591175" y="3162300"/>
          <a:ext cx="2762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352425</xdr:colOff>
      <xdr:row>17</xdr:row>
      <xdr:rowOff>38100</xdr:rowOff>
    </xdr:from>
    <xdr:to>
      <xdr:col>2</xdr:col>
      <xdr:colOff>352425</xdr:colOff>
      <xdr:row>19</xdr:row>
      <xdr:rowOff>0</xdr:rowOff>
    </xdr:to>
    <xdr:sp macro="" textlink="">
      <xdr:nvSpPr>
        <xdr:cNvPr id="1045" name="Line 3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ShapeType="1"/>
        </xdr:cNvSpPr>
      </xdr:nvSpPr>
      <xdr:spPr bwMode="auto">
        <a:xfrm flipV="1">
          <a:off x="3590925" y="3438525"/>
          <a:ext cx="0" cy="285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0</xdr:col>
      <xdr:colOff>352425</xdr:colOff>
      <xdr:row>18</xdr:row>
      <xdr:rowOff>85725</xdr:rowOff>
    </xdr:from>
    <xdr:to>
      <xdr:col>0</xdr:col>
      <xdr:colOff>2371725</xdr:colOff>
      <xdr:row>18</xdr:row>
      <xdr:rowOff>85725</xdr:rowOff>
    </xdr:to>
    <xdr:sp macro="" textlink="">
      <xdr:nvSpPr>
        <xdr:cNvPr id="1046" name="Line 4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ShapeType="1"/>
        </xdr:cNvSpPr>
      </xdr:nvSpPr>
      <xdr:spPr bwMode="auto">
        <a:xfrm>
          <a:off x="352425" y="3648075"/>
          <a:ext cx="2019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7"/>
  <sheetViews>
    <sheetView tabSelected="1" zoomScale="69" zoomScaleNormal="51" workbookViewId="0">
      <selection sqref="A1:G37"/>
    </sheetView>
  </sheetViews>
  <sheetFormatPr defaultColWidth="8.81640625" defaultRowHeight="12.5"/>
  <cols>
    <col min="1" max="1" width="57.1796875" customWidth="1"/>
    <col min="2" max="2" width="11.453125" bestFit="1" customWidth="1"/>
    <col min="3" max="5" width="8.6328125" bestFit="1" customWidth="1"/>
  </cols>
  <sheetData>
    <row r="1" spans="1:7" ht="23.5" thickBot="1">
      <c r="A1" s="1" t="s">
        <v>14</v>
      </c>
      <c r="B1" s="2"/>
      <c r="C1" s="2"/>
      <c r="D1" s="2"/>
      <c r="E1" s="2"/>
      <c r="F1" s="2"/>
      <c r="G1" s="3"/>
    </row>
    <row r="2" spans="1:7" ht="23.5" thickBot="1">
      <c r="A2" s="4" t="s">
        <v>15</v>
      </c>
      <c r="B2" s="5"/>
      <c r="C2" s="6" t="s">
        <v>16</v>
      </c>
      <c r="D2" s="7"/>
      <c r="E2" s="8"/>
      <c r="F2" s="7"/>
      <c r="G2" s="8"/>
    </row>
    <row r="3" spans="1:7" ht="30" customHeight="1" thickBot="1">
      <c r="A3" s="9"/>
      <c r="B3" s="10"/>
      <c r="C3" s="10"/>
      <c r="D3" s="10"/>
      <c r="E3" s="10"/>
      <c r="F3" s="10"/>
      <c r="G3" s="11"/>
    </row>
    <row r="4" spans="1:7" ht="13.5" thickBot="1">
      <c r="A4" s="12" t="s">
        <v>0</v>
      </c>
      <c r="B4" s="13">
        <v>7.0000000000000007E-2</v>
      </c>
      <c r="C4" s="14"/>
      <c r="D4" s="14"/>
      <c r="E4" s="14"/>
      <c r="F4" s="14"/>
      <c r="G4" s="15"/>
    </row>
    <row r="5" spans="1:7" ht="13.5" thickBot="1">
      <c r="A5" s="16"/>
      <c r="B5" s="17"/>
      <c r="C5" s="18"/>
      <c r="D5" s="19"/>
      <c r="E5" s="19"/>
      <c r="F5" s="19"/>
      <c r="G5" s="19"/>
    </row>
    <row r="6" spans="1:7" ht="26.5" thickBot="1">
      <c r="A6" s="20" t="s">
        <v>18</v>
      </c>
      <c r="B6" s="19"/>
      <c r="C6" s="18"/>
      <c r="D6" s="21" t="s">
        <v>8</v>
      </c>
      <c r="E6" s="19"/>
      <c r="F6" s="21"/>
      <c r="G6" s="19"/>
    </row>
    <row r="7" spans="1:7" ht="13.5" thickBot="1">
      <c r="A7" s="22"/>
      <c r="B7" s="23">
        <v>0</v>
      </c>
      <c r="C7" s="24">
        <v>1</v>
      </c>
      <c r="D7" s="25">
        <v>2</v>
      </c>
      <c r="E7" s="25">
        <v>3</v>
      </c>
      <c r="F7" s="21" t="s">
        <v>10</v>
      </c>
      <c r="G7" s="19"/>
    </row>
    <row r="8" spans="1:7" ht="13.5" thickBot="1">
      <c r="A8" s="16" t="s">
        <v>1</v>
      </c>
      <c r="B8" s="26">
        <v>37000</v>
      </c>
      <c r="C8" s="27">
        <v>7000</v>
      </c>
      <c r="D8" s="26">
        <v>7000</v>
      </c>
      <c r="E8" s="26">
        <v>7000</v>
      </c>
      <c r="F8" s="19"/>
      <c r="G8" s="19"/>
    </row>
    <row r="9" spans="1:7" ht="13.5" thickBot="1">
      <c r="A9" s="16" t="s">
        <v>2</v>
      </c>
      <c r="B9" s="28">
        <f>ROUND(1/(1+$B$4)^B$7,2)</f>
        <v>1</v>
      </c>
      <c r="C9" s="29">
        <f>ROUND(1/(1+$B$4)^C$7,2)</f>
        <v>0.93</v>
      </c>
      <c r="D9" s="28">
        <f>ROUND(1/(1+$B$4)^D$7,2)</f>
        <v>0.87</v>
      </c>
      <c r="E9" s="28">
        <f>ROUND(1/(1+$B$4)^E$7,2)</f>
        <v>0.82</v>
      </c>
      <c r="F9" s="19"/>
      <c r="G9" s="19"/>
    </row>
    <row r="10" spans="1:7" ht="13.5" thickBot="1">
      <c r="A10" s="16" t="s">
        <v>3</v>
      </c>
      <c r="B10" s="30">
        <f>B8*B9</f>
        <v>37000</v>
      </c>
      <c r="C10" s="31">
        <f>C8*C9</f>
        <v>6510</v>
      </c>
      <c r="D10" s="30">
        <f>D8*D9</f>
        <v>6090</v>
      </c>
      <c r="E10" s="30">
        <f>E8*E9</f>
        <v>5740</v>
      </c>
      <c r="F10" s="32">
        <f>SUM(B10:E10)</f>
        <v>55340</v>
      </c>
      <c r="G10" s="19"/>
    </row>
    <row r="11" spans="1:7" ht="13" thickBot="1">
      <c r="A11" s="22"/>
      <c r="B11" s="19"/>
      <c r="C11" s="18"/>
      <c r="D11" s="19"/>
      <c r="E11" s="19"/>
      <c r="F11" s="19"/>
      <c r="G11" s="19"/>
    </row>
    <row r="12" spans="1:7" ht="13.5" thickBot="1">
      <c r="A12" s="16" t="s">
        <v>4</v>
      </c>
      <c r="B12" s="33">
        <v>42500</v>
      </c>
      <c r="C12" s="34">
        <v>20000</v>
      </c>
      <c r="D12" s="33">
        <v>20000</v>
      </c>
      <c r="E12" s="33">
        <v>20000</v>
      </c>
      <c r="F12" s="19"/>
      <c r="G12" s="19"/>
    </row>
    <row r="13" spans="1:7" ht="13.5" thickBot="1">
      <c r="A13" s="16" t="s">
        <v>2</v>
      </c>
      <c r="B13" s="28">
        <f>ROUND(1/(1+$B$4)^B$7,2)</f>
        <v>1</v>
      </c>
      <c r="C13" s="29">
        <f>ROUND(1/(1+$B$4)^C$7,2)</f>
        <v>0.93</v>
      </c>
      <c r="D13" s="28">
        <f>ROUND(1/(1+$B$4)^D$7,2)</f>
        <v>0.87</v>
      </c>
      <c r="E13" s="28">
        <f>ROUND(1/(1+$B$4)^E$7,2)</f>
        <v>0.82</v>
      </c>
      <c r="F13" s="19"/>
      <c r="G13" s="19"/>
    </row>
    <row r="14" spans="1:7" ht="13.5" thickBot="1">
      <c r="A14" s="35" t="s">
        <v>5</v>
      </c>
      <c r="B14" s="36">
        <f>B12*B13</f>
        <v>42500</v>
      </c>
      <c r="C14" s="31">
        <f>C12*C13</f>
        <v>18600</v>
      </c>
      <c r="D14" s="30">
        <f>D12*D13</f>
        <v>17400</v>
      </c>
      <c r="E14" s="30">
        <f>E12*E13</f>
        <v>16400</v>
      </c>
      <c r="F14" s="30">
        <f>SUM(B14:E14)</f>
        <v>94900</v>
      </c>
      <c r="G14" s="19"/>
    </row>
    <row r="15" spans="1:7" ht="13" thickBot="1">
      <c r="A15" s="22"/>
      <c r="B15" s="19"/>
      <c r="C15" s="18"/>
      <c r="D15" s="19"/>
      <c r="E15" s="37"/>
      <c r="F15" s="19"/>
      <c r="G15" s="19"/>
    </row>
    <row r="16" spans="1:7" ht="13.5" thickBot="1">
      <c r="A16" s="16" t="s">
        <v>6</v>
      </c>
      <c r="B16" s="38">
        <f>B14-B10</f>
        <v>5500</v>
      </c>
      <c r="C16" s="39">
        <f>C14-C10</f>
        <v>12090</v>
      </c>
      <c r="D16" s="38">
        <f>D14-D10</f>
        <v>11310</v>
      </c>
      <c r="E16" s="38">
        <f>E14-E10</f>
        <v>10660</v>
      </c>
      <c r="F16" s="32">
        <f>F14-F10</f>
        <v>39560</v>
      </c>
      <c r="G16" s="40" t="s">
        <v>9</v>
      </c>
    </row>
    <row r="17" spans="1:7" ht="13.5" thickBot="1">
      <c r="A17" s="35" t="s">
        <v>7</v>
      </c>
      <c r="B17" s="38">
        <f>B16</f>
        <v>5500</v>
      </c>
      <c r="C17" s="41">
        <f>B17+C16</f>
        <v>17590</v>
      </c>
      <c r="D17" s="42">
        <f>C17+D16</f>
        <v>28900</v>
      </c>
      <c r="E17" s="43">
        <f>D17+E16</f>
        <v>39560</v>
      </c>
      <c r="F17" s="44"/>
      <c r="G17" s="44"/>
    </row>
    <row r="18" spans="1:7" ht="13" thickBot="1">
      <c r="A18" s="22"/>
      <c r="B18" s="19"/>
      <c r="C18" s="19"/>
      <c r="D18" s="19"/>
      <c r="E18" s="19"/>
      <c r="F18" s="19"/>
      <c r="G18" s="19"/>
    </row>
    <row r="19" spans="1:7" ht="13.5" thickBot="1">
      <c r="A19" s="16" t="s">
        <v>11</v>
      </c>
      <c r="B19" s="45">
        <f>(F14-F10)/F10</f>
        <v>0.71485363209251895</v>
      </c>
      <c r="C19" s="19"/>
      <c r="D19" s="19"/>
      <c r="E19" s="19"/>
      <c r="F19" s="19"/>
      <c r="G19" s="19"/>
    </row>
    <row r="20" spans="1:7" ht="13.5" thickBot="1">
      <c r="A20" s="22"/>
      <c r="B20" s="46" t="s">
        <v>13</v>
      </c>
      <c r="C20" s="47"/>
      <c r="D20" s="48"/>
      <c r="E20" s="19"/>
      <c r="F20" s="19"/>
      <c r="G20" s="19"/>
    </row>
    <row r="21" spans="1:7" ht="13.5" thickBot="1">
      <c r="A21" s="16" t="s">
        <v>12</v>
      </c>
      <c r="B21" s="19"/>
      <c r="C21" s="19"/>
      <c r="D21" s="19"/>
      <c r="E21" s="19"/>
      <c r="F21" s="19"/>
      <c r="G21" s="19"/>
    </row>
    <row r="22" spans="1:7" ht="13" thickBot="1">
      <c r="A22" s="49"/>
      <c r="B22" s="44"/>
      <c r="C22" s="44"/>
      <c r="D22" s="44"/>
      <c r="E22" s="44"/>
      <c r="F22" s="44"/>
      <c r="G22" s="44"/>
    </row>
    <row r="23" spans="1:7" ht="13.5" thickBot="1">
      <c r="A23" s="50" t="s">
        <v>17</v>
      </c>
      <c r="B23" s="51"/>
      <c r="C23" s="51"/>
      <c r="D23" s="51"/>
      <c r="E23" s="51"/>
      <c r="F23" s="51"/>
      <c r="G23" s="51"/>
    </row>
    <row r="24" spans="1:7" ht="13.5" thickBot="1">
      <c r="A24" s="50" t="s">
        <v>25</v>
      </c>
      <c r="B24" s="52">
        <v>12000</v>
      </c>
      <c r="C24" s="51"/>
      <c r="D24" s="51"/>
      <c r="E24" s="51"/>
      <c r="F24" s="51"/>
      <c r="G24" s="51"/>
    </row>
    <row r="25" spans="1:7" ht="13.5" thickBot="1">
      <c r="A25" s="50" t="s">
        <v>26</v>
      </c>
      <c r="B25" s="52">
        <v>21000</v>
      </c>
      <c r="C25" s="51"/>
      <c r="D25" s="51"/>
      <c r="E25" s="51"/>
      <c r="F25" s="51"/>
      <c r="G25" s="51"/>
    </row>
    <row r="26" spans="1:7" ht="13.5" thickBot="1">
      <c r="A26" s="50" t="s">
        <v>19</v>
      </c>
      <c r="B26" s="52">
        <v>4000</v>
      </c>
      <c r="C26" s="51"/>
      <c r="D26" s="51"/>
      <c r="E26" s="51"/>
      <c r="F26" s="51"/>
      <c r="G26" s="51"/>
    </row>
    <row r="27" spans="1:7" ht="13" thickBot="1">
      <c r="A27" s="53"/>
      <c r="B27" s="51"/>
      <c r="C27" s="51"/>
      <c r="D27" s="51"/>
      <c r="E27" s="51"/>
      <c r="F27" s="51"/>
      <c r="G27" s="51"/>
    </row>
    <row r="28" spans="1:7" ht="13.5" thickBot="1">
      <c r="A28" s="50" t="s">
        <v>20</v>
      </c>
      <c r="B28" s="52">
        <v>37000</v>
      </c>
      <c r="C28" s="51"/>
      <c r="D28" s="51"/>
      <c r="E28" s="51"/>
      <c r="F28" s="51"/>
      <c r="G28" s="51"/>
    </row>
    <row r="29" spans="1:7" ht="13" thickBot="1">
      <c r="A29" s="53"/>
      <c r="B29" s="51"/>
      <c r="C29" s="51"/>
      <c r="D29" s="51"/>
      <c r="E29" s="51"/>
      <c r="F29" s="51"/>
      <c r="G29" s="51"/>
    </row>
    <row r="30" spans="1:7" ht="13" thickBot="1">
      <c r="A30" s="53"/>
      <c r="B30" s="51"/>
      <c r="C30" s="51"/>
      <c r="D30" s="51"/>
      <c r="E30" s="51"/>
      <c r="F30" s="51"/>
      <c r="G30" s="51"/>
    </row>
    <row r="31" spans="1:7" ht="13.5" thickBot="1">
      <c r="A31" s="50" t="s">
        <v>4</v>
      </c>
      <c r="B31" s="51"/>
      <c r="C31" s="51"/>
      <c r="D31" s="51"/>
      <c r="E31" s="51"/>
      <c r="F31" s="51"/>
      <c r="G31" s="51"/>
    </row>
    <row r="32" spans="1:7" ht="13.5" thickBot="1">
      <c r="A32" s="50" t="s">
        <v>21</v>
      </c>
      <c r="B32" s="52">
        <v>40000</v>
      </c>
      <c r="C32" s="51"/>
      <c r="D32" s="51"/>
      <c r="E32" s="51"/>
      <c r="F32" s="51"/>
      <c r="G32" s="51"/>
    </row>
    <row r="33" spans="1:7" ht="13" thickBot="1">
      <c r="A33" s="53"/>
      <c r="B33" s="51"/>
      <c r="C33" s="51"/>
      <c r="D33" s="51"/>
      <c r="E33" s="51"/>
      <c r="F33" s="51"/>
      <c r="G33" s="51"/>
    </row>
    <row r="34" spans="1:7" ht="13.5" thickBot="1">
      <c r="A34" s="50" t="s">
        <v>24</v>
      </c>
      <c r="B34" s="52">
        <v>2500</v>
      </c>
      <c r="C34" s="51"/>
      <c r="D34" s="51"/>
      <c r="E34" s="51"/>
      <c r="F34" s="51"/>
      <c r="G34" s="51"/>
    </row>
    <row r="35" spans="1:7" ht="13.5" thickBot="1">
      <c r="A35" s="50" t="s">
        <v>22</v>
      </c>
      <c r="B35" s="52">
        <v>42500</v>
      </c>
      <c r="C35" s="51"/>
      <c r="D35" s="51"/>
      <c r="E35" s="51"/>
      <c r="F35" s="51"/>
      <c r="G35" s="51"/>
    </row>
    <row r="36" spans="1:7" ht="13.5" thickBot="1">
      <c r="A36" s="50" t="s">
        <v>23</v>
      </c>
      <c r="B36" s="52">
        <v>20000</v>
      </c>
      <c r="C36" s="51"/>
      <c r="D36" s="51"/>
      <c r="E36" s="51"/>
      <c r="F36" s="51"/>
      <c r="G36" s="51"/>
    </row>
    <row r="37" spans="1:7">
      <c r="A37" s="54"/>
      <c r="B37" s="54"/>
      <c r="C37" s="54"/>
      <c r="D37" s="54"/>
      <c r="E37" s="54"/>
      <c r="F37" s="54"/>
      <c r="G37" s="54"/>
    </row>
  </sheetData>
  <mergeCells count="3">
    <mergeCell ref="B20:D20"/>
    <mergeCell ref="A3:G3"/>
    <mergeCell ref="A1:G1"/>
  </mergeCells>
  <phoneticPr fontId="0" type="noConversion"/>
  <printOptions gridLines="1"/>
  <pageMargins left="0.75" right="0.75" top="1" bottom="1" header="0.5" footer="0.5"/>
  <pageSetup scale="8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FA</vt:lpstr>
    </vt:vector>
  </TitlesOfParts>
  <Company>Augsburg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Department</dc:creator>
  <cp:lastModifiedBy>REBECCA DI MATTEO</cp:lastModifiedBy>
  <cp:lastPrinted>2023-12-13T12:38:53Z</cp:lastPrinted>
  <dcterms:created xsi:type="dcterms:W3CDTF">2003-02-20T16:30:31Z</dcterms:created>
  <dcterms:modified xsi:type="dcterms:W3CDTF">2023-12-13T12:39:49Z</dcterms:modified>
</cp:coreProperties>
</file>