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tudy\МП\lab05\"/>
    </mc:Choice>
  </mc:AlternateContent>
  <xr:revisionPtr revIDLastSave="0" documentId="13_ncr:1_{18BD2EB3-98FF-4C55-99ED-2AF64E17700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2" i="1" l="1"/>
  <c r="M148" i="1"/>
  <c r="M147" i="1"/>
  <c r="M15" i="1"/>
  <c r="M14" i="1"/>
  <c r="H11" i="1"/>
  <c r="G11" i="1"/>
  <c r="F11" i="1"/>
  <c r="E11" i="1"/>
  <c r="D11" i="1"/>
  <c r="C11" i="1"/>
  <c r="I10" i="1"/>
  <c r="H10" i="1"/>
  <c r="G10" i="1"/>
  <c r="F10" i="1"/>
  <c r="E10" i="1"/>
  <c r="D10" i="1"/>
  <c r="C10" i="1"/>
  <c r="I9" i="1"/>
  <c r="H9" i="1"/>
  <c r="G9" i="1"/>
  <c r="F9" i="1"/>
  <c r="E9" i="1"/>
  <c r="D9" i="1"/>
  <c r="C9" i="1"/>
  <c r="I8" i="1"/>
  <c r="H8" i="1"/>
  <c r="G8" i="1"/>
  <c r="F8" i="1"/>
  <c r="E8" i="1"/>
  <c r="D8" i="1"/>
  <c r="C8" i="1"/>
  <c r="I7" i="1"/>
  <c r="H7" i="1"/>
  <c r="G7" i="1"/>
  <c r="F7" i="1"/>
  <c r="E7" i="1"/>
  <c r="D7" i="1"/>
  <c r="C7" i="1"/>
  <c r="I6" i="1"/>
  <c r="H6" i="1"/>
  <c r="G6" i="1"/>
  <c r="F6" i="1"/>
  <c r="E6" i="1"/>
  <c r="D6" i="1"/>
  <c r="C6" i="1"/>
  <c r="M5" i="1" l="1"/>
  <c r="M4" i="1"/>
</calcChain>
</file>

<file path=xl/sharedStrings.xml><?xml version="1.0" encoding="utf-8"?>
<sst xmlns="http://schemas.openxmlformats.org/spreadsheetml/2006/main" count="352" uniqueCount="123">
  <si>
    <t>Потребители</t>
  </si>
  <si>
    <t>Поставщики</t>
  </si>
  <si>
    <t>Запасы</t>
  </si>
  <si>
    <t>Потребности</t>
  </si>
  <si>
    <t>Лабораторная работа №5</t>
  </si>
  <si>
    <t>Вариант</t>
  </si>
  <si>
    <t>Исходные данные</t>
  </si>
  <si>
    <t>Добавление фиктивного поставщика</t>
  </si>
  <si>
    <t>Поставщик</t>
  </si>
  <si>
    <t>Потребитель</t>
  </si>
  <si>
    <t>Запас</t>
  </si>
  <si>
    <t>Потребность</t>
  </si>
  <si>
    <t>121-121=0</t>
  </si>
  <si>
    <t>127-121=6</t>
  </si>
  <si>
    <t>114-114=0</t>
  </si>
  <si>
    <t>207-114=93</t>
  </si>
  <si>
    <t>177-177=0</t>
  </si>
  <si>
    <t>182-177=5</t>
  </si>
  <si>
    <t>157-157=0</t>
  </si>
  <si>
    <t>164-157=7</t>
  </si>
  <si>
    <t>93-5=88</t>
  </si>
  <si>
    <t>5-5=0</t>
  </si>
  <si>
    <t>14 | 121</t>
  </si>
  <si>
    <t>14 | 114</t>
  </si>
  <si>
    <t>15 | 177</t>
  </si>
  <si>
    <t>15 | 157</t>
  </si>
  <si>
    <t>16 | 7</t>
  </si>
  <si>
    <t>109-7=102</t>
  </si>
  <si>
    <t>7-7=0</t>
  </si>
  <si>
    <t>17 | 5</t>
  </si>
  <si>
    <t>17 | 88</t>
  </si>
  <si>
    <t>173-88=85</t>
  </si>
  <si>
    <t>88-88=0</t>
  </si>
  <si>
    <t>21 | 6</t>
  </si>
  <si>
    <t>102-6=96</t>
  </si>
  <si>
    <t>6-6=0</t>
  </si>
  <si>
    <t>24 | 85</t>
  </si>
  <si>
    <t>145-85=60</t>
  </si>
  <si>
    <t>85-85=0</t>
  </si>
  <si>
    <t>60-60=0</t>
  </si>
  <si>
    <t>156-60=96</t>
  </si>
  <si>
    <t>0 | 60</t>
  </si>
  <si>
    <t>0 | 96</t>
  </si>
  <si>
    <t>96-96=0</t>
  </si>
  <si>
    <t>m + n - 1 =</t>
  </si>
  <si>
    <t>F(x) =</t>
  </si>
  <si>
    <t>1. Метод наименьшей стоимости</t>
  </si>
  <si>
    <t>1.1. x(2, 2) = min(121, 127)</t>
  </si>
  <si>
    <t>1.2. x(5, 4) = min(207, 114)</t>
  </si>
  <si>
    <t>1.3. x(1, 6) = min(177, 182)</t>
  </si>
  <si>
    <t>1.4. x(3, 1) = min(157, 164)</t>
  </si>
  <si>
    <t>1.5. x(3, 5) = min(109, 7)</t>
  </si>
  <si>
    <t>1.6. x(1, 4) = min(17, 5)</t>
  </si>
  <si>
    <t>1.7. x(4, 4) = min(88, 173)</t>
  </si>
  <si>
    <t>1.8. x(2, 5) = min(102, 6)</t>
  </si>
  <si>
    <t>1.9. x(4, 3) = min(145, 85)</t>
  </si>
  <si>
    <t>1.10. x(6, 3) = min(60, 156)</t>
  </si>
  <si>
    <t>1.11. x(6, 5) = min(96, 96)</t>
  </si>
  <si>
    <t>2. Метод потенциалов</t>
  </si>
  <si>
    <t>U</t>
  </si>
  <si>
    <t>V</t>
  </si>
  <si>
    <t>b1</t>
  </si>
  <si>
    <t>b2</t>
  </si>
  <si>
    <t>b3</t>
  </si>
  <si>
    <t>b4</t>
  </si>
  <si>
    <t>b5</t>
  </si>
  <si>
    <t>b6</t>
  </si>
  <si>
    <t>a1</t>
  </si>
  <si>
    <t>a2</t>
  </si>
  <si>
    <t>a3</t>
  </si>
  <si>
    <t>a4</t>
  </si>
  <si>
    <t>a5</t>
  </si>
  <si>
    <t>a6</t>
  </si>
  <si>
    <t>u1=0</t>
  </si>
  <si>
    <t>v4=17</t>
  </si>
  <si>
    <t>v6=15</t>
  </si>
  <si>
    <t>u4=0</t>
  </si>
  <si>
    <t>u5=-3</t>
  </si>
  <si>
    <t>v3=24</t>
  </si>
  <si>
    <t>u6=-24</t>
  </si>
  <si>
    <t>v5=24</t>
  </si>
  <si>
    <t>u3=-8</t>
  </si>
  <si>
    <t>u2=-3</t>
  </si>
  <si>
    <t>v2=17</t>
  </si>
  <si>
    <t>v1=23</t>
  </si>
  <si>
    <t>Min =</t>
  </si>
  <si>
    <t>2.1. Выбор максимальной оценки свободной клетки</t>
  </si>
  <si>
    <t>Max =</t>
  </si>
  <si>
    <t>16 (1)</t>
  </si>
  <si>
    <t>20 (4)</t>
  </si>
  <si>
    <t>18 (5)</t>
  </si>
  <si>
    <t>17 (3)</t>
  </si>
  <si>
    <t>x(4, 1)</t>
  </si>
  <si>
    <t>18 [+]</t>
  </si>
  <si>
    <t>15 | 157 [-]</t>
  </si>
  <si>
    <t>16 | 7 [+]</t>
  </si>
  <si>
    <t>0 | 96 [-]</t>
  </si>
  <si>
    <t>0 | 60 [+]</t>
  </si>
  <si>
    <t>24 | 85 [-]</t>
  </si>
  <si>
    <t>2.2. Вычитание и прибавление</t>
  </si>
  <si>
    <t>18 | 85 [+]</t>
  </si>
  <si>
    <t>18 | 85</t>
  </si>
  <si>
    <t>15 | 72</t>
  </si>
  <si>
    <t>16 | 92 [+]</t>
  </si>
  <si>
    <t>0 | 11 [-]</t>
  </si>
  <si>
    <t>16 | 92</t>
  </si>
  <si>
    <t>0 | 11</t>
  </si>
  <si>
    <t>0 | 145</t>
  </si>
  <si>
    <t>15 | 72 [-]</t>
  </si>
  <si>
    <t>0 | 145 [+]</t>
  </si>
  <si>
    <t>24 | 0 [-]</t>
  </si>
  <si>
    <t>1.12. Опорный план</t>
  </si>
  <si>
    <t>v1=18</t>
  </si>
  <si>
    <t>u3=-3</t>
  </si>
  <si>
    <t>v5=19</t>
  </si>
  <si>
    <t>u2=2</t>
  </si>
  <si>
    <t>v2=12</t>
  </si>
  <si>
    <t>u6=-19</t>
  </si>
  <si>
    <t>v3=19</t>
  </si>
  <si>
    <t>2.3. Проверка</t>
  </si>
  <si>
    <t>2.4. Опорный план</t>
  </si>
  <si>
    <t>ΣЗапасы =</t>
  </si>
  <si>
    <t>ΣПотребности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</si>
</sst>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3" borderId="0" xfId="0" applyFont="1" applyFill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/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0"/>
  <sheetViews>
    <sheetView tabSelected="1" topLeftCell="A198" zoomScale="175" zoomScaleNormal="175" workbookViewId="0">
      <selection activeCell="K210" sqref="K210"/>
    </sheetView>
  </sheetViews>
  <sheetFormatPr defaultRowHeight="14.4" x14ac:dyDescent="0.3"/>
  <sheetData>
    <row r="1" spans="1:13" x14ac:dyDescent="0.3">
      <c r="A1" s="13" t="s">
        <v>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3">
      <c r="A2" s="1" t="s">
        <v>5</v>
      </c>
      <c r="B2" s="1">
        <v>14</v>
      </c>
    </row>
    <row r="3" spans="1:13" x14ac:dyDescent="0.3">
      <c r="A3" s="17" t="s">
        <v>6</v>
      </c>
      <c r="B3" s="17"/>
      <c r="C3" s="17"/>
      <c r="D3" s="17"/>
      <c r="E3" s="17"/>
      <c r="F3" s="17"/>
      <c r="G3" s="17"/>
      <c r="H3" s="17"/>
      <c r="I3" s="17"/>
      <c r="J3" s="17"/>
    </row>
    <row r="4" spans="1:13" x14ac:dyDescent="0.3">
      <c r="A4" s="12" t="s">
        <v>0</v>
      </c>
      <c r="B4" s="12"/>
      <c r="C4" s="12">
        <v>1</v>
      </c>
      <c r="D4" s="12">
        <v>2</v>
      </c>
      <c r="E4" s="12">
        <v>3</v>
      </c>
      <c r="F4" s="12">
        <v>4</v>
      </c>
      <c r="G4" s="12">
        <v>5</v>
      </c>
      <c r="H4" s="12">
        <v>6</v>
      </c>
      <c r="I4" s="12" t="s">
        <v>2</v>
      </c>
      <c r="J4" s="12"/>
      <c r="K4" s="18" t="s">
        <v>121</v>
      </c>
      <c r="L4" s="18"/>
      <c r="M4" s="4">
        <f>SUM(I6:J10)</f>
        <v>760</v>
      </c>
    </row>
    <row r="5" spans="1:13" x14ac:dyDescent="0.3">
      <c r="A5" s="12" t="s">
        <v>1</v>
      </c>
      <c r="B5" s="12"/>
      <c r="C5" s="12"/>
      <c r="D5" s="12"/>
      <c r="E5" s="12"/>
      <c r="F5" s="12"/>
      <c r="G5" s="12"/>
      <c r="H5" s="12"/>
      <c r="I5" s="12"/>
      <c r="J5" s="12"/>
      <c r="K5" s="18" t="s">
        <v>122</v>
      </c>
      <c r="L5" s="18"/>
      <c r="M5" s="4">
        <f>SUM(C11:H11)</f>
        <v>916</v>
      </c>
    </row>
    <row r="6" spans="1:13" x14ac:dyDescent="0.3">
      <c r="A6" s="12">
        <v>1</v>
      </c>
      <c r="B6" s="12"/>
      <c r="C6" s="3">
        <f>$B2+12</f>
        <v>26</v>
      </c>
      <c r="D6" s="3">
        <f>$B2+2</f>
        <v>16</v>
      </c>
      <c r="E6" s="3">
        <f>$B2+6</f>
        <v>20</v>
      </c>
      <c r="F6" s="3">
        <f>$B2+3</f>
        <v>17</v>
      </c>
      <c r="G6" s="3">
        <f>$B2+11</f>
        <v>25</v>
      </c>
      <c r="H6" s="3">
        <f>$B2+1</f>
        <v>15</v>
      </c>
      <c r="I6" s="11">
        <f>$B2+168</f>
        <v>182</v>
      </c>
      <c r="J6" s="11"/>
    </row>
    <row r="7" spans="1:13" x14ac:dyDescent="0.3">
      <c r="A7" s="12">
        <v>2</v>
      </c>
      <c r="B7" s="12"/>
      <c r="C7" s="3">
        <f>$B2+10</f>
        <v>24</v>
      </c>
      <c r="D7" s="3">
        <f>$B2</f>
        <v>14</v>
      </c>
      <c r="E7" s="3">
        <f>$B2+8</f>
        <v>22</v>
      </c>
      <c r="F7" s="3">
        <f>$B2+5</f>
        <v>19</v>
      </c>
      <c r="G7" s="3">
        <f>$B2+7</f>
        <v>21</v>
      </c>
      <c r="H7" s="3">
        <f>$B2+13</f>
        <v>27</v>
      </c>
      <c r="I7" s="11">
        <f>$B2+113</f>
        <v>127</v>
      </c>
      <c r="J7" s="11"/>
    </row>
    <row r="8" spans="1:13" x14ac:dyDescent="0.3">
      <c r="A8" s="12">
        <v>3</v>
      </c>
      <c r="B8" s="12"/>
      <c r="C8" s="3">
        <f>$B2+1</f>
        <v>15</v>
      </c>
      <c r="D8" s="3">
        <f>$B2+5</f>
        <v>19</v>
      </c>
      <c r="E8" s="3">
        <f>$B2+11</f>
        <v>25</v>
      </c>
      <c r="F8" s="3">
        <f>$B2+8</f>
        <v>22</v>
      </c>
      <c r="G8" s="3">
        <f>$B2+2</f>
        <v>16</v>
      </c>
      <c r="H8" s="3">
        <f>$B2+11</f>
        <v>25</v>
      </c>
      <c r="I8" s="11">
        <f>$B2+150</f>
        <v>164</v>
      </c>
      <c r="J8" s="11"/>
    </row>
    <row r="9" spans="1:13" x14ac:dyDescent="0.3">
      <c r="A9" s="12">
        <v>4</v>
      </c>
      <c r="B9" s="12"/>
      <c r="C9" s="3">
        <f>$B2+4</f>
        <v>18</v>
      </c>
      <c r="D9" s="3">
        <f>$B2+10</f>
        <v>24</v>
      </c>
      <c r="E9" s="3">
        <f>$B2+10</f>
        <v>24</v>
      </c>
      <c r="F9" s="3">
        <f>$B2+3</f>
        <v>17</v>
      </c>
      <c r="G9" s="3">
        <f>$B2+13</f>
        <v>27</v>
      </c>
      <c r="H9" s="3">
        <f>$B2+2</f>
        <v>16</v>
      </c>
      <c r="I9" s="11">
        <f>$B2+159</f>
        <v>173</v>
      </c>
      <c r="J9" s="11"/>
    </row>
    <row r="10" spans="1:13" x14ac:dyDescent="0.3">
      <c r="A10" s="12">
        <v>5</v>
      </c>
      <c r="B10" s="12"/>
      <c r="C10" s="3">
        <f>$B2+3</f>
        <v>17</v>
      </c>
      <c r="D10" s="3">
        <f>$B2+11</f>
        <v>25</v>
      </c>
      <c r="E10" s="3">
        <f>$B2+9</f>
        <v>23</v>
      </c>
      <c r="F10" s="3">
        <f>$B2</f>
        <v>14</v>
      </c>
      <c r="G10" s="3">
        <f>$B2+10</f>
        <v>24</v>
      </c>
      <c r="H10" s="3">
        <f>$B2+4</f>
        <v>18</v>
      </c>
      <c r="I10" s="11">
        <f>$B2+100</f>
        <v>114</v>
      </c>
      <c r="J10" s="11"/>
    </row>
    <row r="11" spans="1:13" x14ac:dyDescent="0.3">
      <c r="A11" s="12" t="s">
        <v>3</v>
      </c>
      <c r="B11" s="12"/>
      <c r="C11" s="3">
        <f>$B2+143</f>
        <v>157</v>
      </c>
      <c r="D11" s="3">
        <f>$B2+107</f>
        <v>121</v>
      </c>
      <c r="E11" s="3">
        <f>$B2+131</f>
        <v>145</v>
      </c>
      <c r="F11" s="3">
        <f>$B2+193</f>
        <v>207</v>
      </c>
      <c r="G11" s="3">
        <f>$B2+95</f>
        <v>109</v>
      </c>
      <c r="H11" s="3">
        <f>$B2+163</f>
        <v>177</v>
      </c>
      <c r="I11" s="11"/>
      <c r="J11" s="11"/>
    </row>
    <row r="13" spans="1:13" x14ac:dyDescent="0.3">
      <c r="A13" s="14" t="s">
        <v>7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3" x14ac:dyDescent="0.3">
      <c r="A14" s="12" t="s">
        <v>8</v>
      </c>
      <c r="B14" s="12"/>
      <c r="C14" s="12" t="s">
        <v>9</v>
      </c>
      <c r="D14" s="12"/>
      <c r="E14" s="12"/>
      <c r="F14" s="12"/>
      <c r="G14" s="12"/>
      <c r="H14" s="12"/>
      <c r="I14" s="12" t="s">
        <v>10</v>
      </c>
      <c r="J14" s="12"/>
      <c r="K14" s="18" t="s">
        <v>121</v>
      </c>
      <c r="L14" s="18"/>
      <c r="M14" s="4">
        <f>SUM(I16:J21)</f>
        <v>916</v>
      </c>
    </row>
    <row r="15" spans="1:13" x14ac:dyDescent="0.3">
      <c r="A15" s="12"/>
      <c r="B15" s="12"/>
      <c r="C15" s="2">
        <v>1</v>
      </c>
      <c r="D15" s="2">
        <v>2</v>
      </c>
      <c r="E15" s="2">
        <v>3</v>
      </c>
      <c r="F15" s="2">
        <v>4</v>
      </c>
      <c r="G15" s="2">
        <v>5</v>
      </c>
      <c r="H15" s="2">
        <v>6</v>
      </c>
      <c r="I15" s="12"/>
      <c r="J15" s="12"/>
      <c r="K15" s="18" t="s">
        <v>122</v>
      </c>
      <c r="L15" s="18"/>
      <c r="M15" s="4">
        <f>SUM(C22:H22)</f>
        <v>916</v>
      </c>
    </row>
    <row r="16" spans="1:13" x14ac:dyDescent="0.3">
      <c r="A16" s="12">
        <v>1</v>
      </c>
      <c r="B16" s="12"/>
      <c r="C16" s="3">
        <v>26</v>
      </c>
      <c r="D16" s="3">
        <v>16</v>
      </c>
      <c r="E16" s="3">
        <v>20</v>
      </c>
      <c r="F16" s="3">
        <v>17</v>
      </c>
      <c r="G16" s="3">
        <v>25</v>
      </c>
      <c r="H16" s="3">
        <v>15</v>
      </c>
      <c r="I16" s="11">
        <v>182</v>
      </c>
      <c r="J16" s="11"/>
    </row>
    <row r="17" spans="1:13" x14ac:dyDescent="0.3">
      <c r="A17" s="12">
        <v>2</v>
      </c>
      <c r="B17" s="12"/>
      <c r="C17" s="3">
        <v>24</v>
      </c>
      <c r="D17" s="3">
        <v>14</v>
      </c>
      <c r="E17" s="3">
        <v>22</v>
      </c>
      <c r="F17" s="3">
        <v>19</v>
      </c>
      <c r="G17" s="3">
        <v>21</v>
      </c>
      <c r="H17" s="3">
        <v>27</v>
      </c>
      <c r="I17" s="11">
        <v>127</v>
      </c>
      <c r="J17" s="11"/>
    </row>
    <row r="18" spans="1:13" x14ac:dyDescent="0.3">
      <c r="A18" s="12">
        <v>3</v>
      </c>
      <c r="B18" s="12"/>
      <c r="C18" s="3">
        <v>15</v>
      </c>
      <c r="D18" s="3">
        <v>19</v>
      </c>
      <c r="E18" s="3">
        <v>25</v>
      </c>
      <c r="F18" s="3">
        <v>22</v>
      </c>
      <c r="G18" s="3">
        <v>16</v>
      </c>
      <c r="H18" s="3">
        <v>25</v>
      </c>
      <c r="I18" s="11">
        <v>164</v>
      </c>
      <c r="J18" s="11"/>
    </row>
    <row r="19" spans="1:13" x14ac:dyDescent="0.3">
      <c r="A19" s="12">
        <v>4</v>
      </c>
      <c r="B19" s="12"/>
      <c r="C19" s="3">
        <v>18</v>
      </c>
      <c r="D19" s="3">
        <v>24</v>
      </c>
      <c r="E19" s="3">
        <v>24</v>
      </c>
      <c r="F19" s="3">
        <v>17</v>
      </c>
      <c r="G19" s="3">
        <v>27</v>
      </c>
      <c r="H19" s="3">
        <v>16</v>
      </c>
      <c r="I19" s="11">
        <v>173</v>
      </c>
      <c r="J19" s="11"/>
    </row>
    <row r="20" spans="1:13" x14ac:dyDescent="0.3">
      <c r="A20" s="12">
        <v>5</v>
      </c>
      <c r="B20" s="12"/>
      <c r="C20" s="3">
        <v>17</v>
      </c>
      <c r="D20" s="3">
        <v>25</v>
      </c>
      <c r="E20" s="3">
        <v>23</v>
      </c>
      <c r="F20" s="3">
        <v>14</v>
      </c>
      <c r="G20" s="3">
        <v>24</v>
      </c>
      <c r="H20" s="3">
        <v>18</v>
      </c>
      <c r="I20" s="11">
        <v>114</v>
      </c>
      <c r="J20" s="11"/>
    </row>
    <row r="21" spans="1:13" x14ac:dyDescent="0.3">
      <c r="A21" s="12">
        <v>6</v>
      </c>
      <c r="B21" s="12"/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11">
        <v>156</v>
      </c>
      <c r="J21" s="11"/>
    </row>
    <row r="22" spans="1:13" x14ac:dyDescent="0.3">
      <c r="A22" s="12" t="s">
        <v>11</v>
      </c>
      <c r="B22" s="12"/>
      <c r="C22" s="3">
        <v>157</v>
      </c>
      <c r="D22" s="3">
        <v>121</v>
      </c>
      <c r="E22" s="3">
        <v>145</v>
      </c>
      <c r="F22" s="3">
        <v>207</v>
      </c>
      <c r="G22" s="3">
        <v>109</v>
      </c>
      <c r="H22" s="3">
        <v>177</v>
      </c>
      <c r="I22" s="11"/>
      <c r="J22" s="11"/>
    </row>
    <row r="24" spans="1:13" x14ac:dyDescent="0.3">
      <c r="A24" s="14" t="s">
        <v>46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x14ac:dyDescent="0.3">
      <c r="A25" s="13" t="s">
        <v>47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 x14ac:dyDescent="0.3">
      <c r="A26" s="12" t="s">
        <v>8</v>
      </c>
      <c r="B26" s="12"/>
      <c r="C26" s="12" t="s">
        <v>9</v>
      </c>
      <c r="D26" s="12"/>
      <c r="E26" s="12"/>
      <c r="F26" s="12"/>
      <c r="G26" s="12"/>
      <c r="H26" s="12"/>
      <c r="I26" s="12" t="s">
        <v>10</v>
      </c>
      <c r="J26" s="12"/>
    </row>
    <row r="27" spans="1:13" x14ac:dyDescent="0.3">
      <c r="A27" s="12"/>
      <c r="B27" s="12"/>
      <c r="C27" s="2">
        <v>1</v>
      </c>
      <c r="D27" s="2">
        <v>2</v>
      </c>
      <c r="E27" s="2">
        <v>3</v>
      </c>
      <c r="F27" s="2">
        <v>4</v>
      </c>
      <c r="G27" s="2">
        <v>5</v>
      </c>
      <c r="H27" s="2">
        <v>6</v>
      </c>
      <c r="I27" s="12"/>
      <c r="J27" s="12"/>
    </row>
    <row r="28" spans="1:13" x14ac:dyDescent="0.3">
      <c r="A28" s="12">
        <v>1</v>
      </c>
      <c r="B28" s="12"/>
      <c r="C28" s="3">
        <v>26</v>
      </c>
      <c r="D28" s="20">
        <v>16</v>
      </c>
      <c r="E28" s="3">
        <v>20</v>
      </c>
      <c r="F28" s="3">
        <v>17</v>
      </c>
      <c r="G28" s="3">
        <v>25</v>
      </c>
      <c r="H28" s="3">
        <v>15</v>
      </c>
      <c r="I28" s="11">
        <v>182</v>
      </c>
      <c r="J28" s="11"/>
    </row>
    <row r="29" spans="1:13" x14ac:dyDescent="0.3">
      <c r="A29" s="12">
        <v>2</v>
      </c>
      <c r="B29" s="12"/>
      <c r="C29" s="3">
        <v>24</v>
      </c>
      <c r="D29" s="23" t="s">
        <v>22</v>
      </c>
      <c r="E29" s="3">
        <v>22</v>
      </c>
      <c r="F29" s="3">
        <v>19</v>
      </c>
      <c r="G29" s="3">
        <v>21</v>
      </c>
      <c r="H29" s="3">
        <v>27</v>
      </c>
      <c r="I29" s="11" t="s">
        <v>13</v>
      </c>
      <c r="J29" s="11"/>
    </row>
    <row r="30" spans="1:13" x14ac:dyDescent="0.3">
      <c r="A30" s="12">
        <v>3</v>
      </c>
      <c r="B30" s="12"/>
      <c r="C30" s="3">
        <v>15</v>
      </c>
      <c r="D30" s="20">
        <v>19</v>
      </c>
      <c r="E30" s="3">
        <v>25</v>
      </c>
      <c r="F30" s="3">
        <v>22</v>
      </c>
      <c r="G30" s="3">
        <v>16</v>
      </c>
      <c r="H30" s="3">
        <v>25</v>
      </c>
      <c r="I30" s="11">
        <v>164</v>
      </c>
      <c r="J30" s="11"/>
    </row>
    <row r="31" spans="1:13" x14ac:dyDescent="0.3">
      <c r="A31" s="12">
        <v>4</v>
      </c>
      <c r="B31" s="12"/>
      <c r="C31" s="3">
        <v>18</v>
      </c>
      <c r="D31" s="20">
        <v>24</v>
      </c>
      <c r="E31" s="3">
        <v>24</v>
      </c>
      <c r="F31" s="3">
        <v>17</v>
      </c>
      <c r="G31" s="3">
        <v>27</v>
      </c>
      <c r="H31" s="3">
        <v>16</v>
      </c>
      <c r="I31" s="11">
        <v>173</v>
      </c>
      <c r="J31" s="11"/>
    </row>
    <row r="32" spans="1:13" x14ac:dyDescent="0.3">
      <c r="A32" s="12">
        <v>5</v>
      </c>
      <c r="B32" s="12"/>
      <c r="C32" s="3">
        <v>17</v>
      </c>
      <c r="D32" s="20">
        <v>25</v>
      </c>
      <c r="E32" s="3">
        <v>23</v>
      </c>
      <c r="F32" s="3">
        <v>14</v>
      </c>
      <c r="G32" s="3">
        <v>24</v>
      </c>
      <c r="H32" s="3">
        <v>18</v>
      </c>
      <c r="I32" s="11">
        <v>114</v>
      </c>
      <c r="J32" s="11"/>
    </row>
    <row r="33" spans="1:13" x14ac:dyDescent="0.3">
      <c r="A33" s="12">
        <v>6</v>
      </c>
      <c r="B33" s="12"/>
      <c r="C33" s="3">
        <v>0</v>
      </c>
      <c r="D33" s="20">
        <v>0</v>
      </c>
      <c r="E33" s="3">
        <v>0</v>
      </c>
      <c r="F33" s="3">
        <v>0</v>
      </c>
      <c r="G33" s="3">
        <v>0</v>
      </c>
      <c r="H33" s="3">
        <v>0</v>
      </c>
      <c r="I33" s="11">
        <v>156</v>
      </c>
      <c r="J33" s="11"/>
    </row>
    <row r="34" spans="1:13" x14ac:dyDescent="0.3">
      <c r="A34" s="12" t="s">
        <v>11</v>
      </c>
      <c r="B34" s="12"/>
      <c r="C34" s="3">
        <v>157</v>
      </c>
      <c r="D34" s="3" t="s">
        <v>12</v>
      </c>
      <c r="E34" s="3">
        <v>145</v>
      </c>
      <c r="F34" s="3">
        <v>207</v>
      </c>
      <c r="G34" s="3">
        <v>109</v>
      </c>
      <c r="H34" s="3">
        <v>177</v>
      </c>
      <c r="I34" s="11"/>
      <c r="J34" s="11"/>
    </row>
    <row r="36" spans="1:13" x14ac:dyDescent="0.3">
      <c r="A36" s="13" t="s">
        <v>48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</row>
    <row r="37" spans="1:13" x14ac:dyDescent="0.3">
      <c r="A37" s="12" t="s">
        <v>8</v>
      </c>
      <c r="B37" s="12"/>
      <c r="C37" s="12" t="s">
        <v>9</v>
      </c>
      <c r="D37" s="12"/>
      <c r="E37" s="12"/>
      <c r="F37" s="12"/>
      <c r="G37" s="12"/>
      <c r="H37" s="12"/>
      <c r="I37" s="12" t="s">
        <v>10</v>
      </c>
      <c r="J37" s="12"/>
    </row>
    <row r="38" spans="1:13" x14ac:dyDescent="0.3">
      <c r="A38" s="12"/>
      <c r="B38" s="12"/>
      <c r="C38" s="2">
        <v>1</v>
      </c>
      <c r="D38" s="2">
        <v>2</v>
      </c>
      <c r="E38" s="2">
        <v>3</v>
      </c>
      <c r="F38" s="2">
        <v>4</v>
      </c>
      <c r="G38" s="2">
        <v>5</v>
      </c>
      <c r="H38" s="2">
        <v>6</v>
      </c>
      <c r="I38" s="12"/>
      <c r="J38" s="12"/>
    </row>
    <row r="39" spans="1:13" x14ac:dyDescent="0.3">
      <c r="A39" s="12">
        <v>1</v>
      </c>
      <c r="B39" s="12"/>
      <c r="C39" s="3">
        <v>26</v>
      </c>
      <c r="D39" s="5">
        <v>16</v>
      </c>
      <c r="E39" s="3">
        <v>20</v>
      </c>
      <c r="F39" s="3">
        <v>17</v>
      </c>
      <c r="G39" s="3">
        <v>25</v>
      </c>
      <c r="H39" s="3">
        <v>15</v>
      </c>
      <c r="I39" s="11">
        <v>182</v>
      </c>
      <c r="J39" s="11"/>
    </row>
    <row r="40" spans="1:13" x14ac:dyDescent="0.3">
      <c r="A40" s="12">
        <v>2</v>
      </c>
      <c r="B40" s="12"/>
      <c r="C40" s="3">
        <v>24</v>
      </c>
      <c r="D40" s="7" t="s">
        <v>22</v>
      </c>
      <c r="E40" s="3">
        <v>22</v>
      </c>
      <c r="F40" s="3">
        <v>19</v>
      </c>
      <c r="G40" s="3">
        <v>21</v>
      </c>
      <c r="H40" s="3">
        <v>27</v>
      </c>
      <c r="I40" s="11">
        <v>6</v>
      </c>
      <c r="J40" s="11"/>
    </row>
    <row r="41" spans="1:13" x14ac:dyDescent="0.3">
      <c r="A41" s="12">
        <v>3</v>
      </c>
      <c r="B41" s="12"/>
      <c r="C41" s="3">
        <v>15</v>
      </c>
      <c r="D41" s="5">
        <v>19</v>
      </c>
      <c r="E41" s="3">
        <v>25</v>
      </c>
      <c r="F41" s="3">
        <v>22</v>
      </c>
      <c r="G41" s="3">
        <v>16</v>
      </c>
      <c r="H41" s="3">
        <v>25</v>
      </c>
      <c r="I41" s="11">
        <v>164</v>
      </c>
      <c r="J41" s="11"/>
    </row>
    <row r="42" spans="1:13" x14ac:dyDescent="0.3">
      <c r="A42" s="12">
        <v>4</v>
      </c>
      <c r="B42" s="12"/>
      <c r="C42" s="3">
        <v>18</v>
      </c>
      <c r="D42" s="5">
        <v>24</v>
      </c>
      <c r="E42" s="3">
        <v>24</v>
      </c>
      <c r="F42" s="3">
        <v>17</v>
      </c>
      <c r="G42" s="3">
        <v>27</v>
      </c>
      <c r="H42" s="3">
        <v>16</v>
      </c>
      <c r="I42" s="11">
        <v>173</v>
      </c>
      <c r="J42" s="11"/>
    </row>
    <row r="43" spans="1:13" x14ac:dyDescent="0.3">
      <c r="A43" s="12">
        <v>5</v>
      </c>
      <c r="B43" s="12"/>
      <c r="C43" s="5">
        <v>17</v>
      </c>
      <c r="D43" s="5">
        <v>25</v>
      </c>
      <c r="E43" s="5">
        <v>23</v>
      </c>
      <c r="F43" s="6" t="s">
        <v>23</v>
      </c>
      <c r="G43" s="5">
        <v>24</v>
      </c>
      <c r="H43" s="5">
        <v>18</v>
      </c>
      <c r="I43" s="11" t="s">
        <v>14</v>
      </c>
      <c r="J43" s="11"/>
    </row>
    <row r="44" spans="1:13" x14ac:dyDescent="0.3">
      <c r="A44" s="12">
        <v>6</v>
      </c>
      <c r="B44" s="12"/>
      <c r="C44" s="3">
        <v>0</v>
      </c>
      <c r="D44" s="5">
        <v>0</v>
      </c>
      <c r="E44" s="3">
        <v>0</v>
      </c>
      <c r="F44" s="3">
        <v>0</v>
      </c>
      <c r="G44" s="3">
        <v>0</v>
      </c>
      <c r="H44" s="3">
        <v>0</v>
      </c>
      <c r="I44" s="11">
        <v>156</v>
      </c>
      <c r="J44" s="11"/>
    </row>
    <row r="45" spans="1:13" x14ac:dyDescent="0.3">
      <c r="A45" s="12" t="s">
        <v>11</v>
      </c>
      <c r="B45" s="12"/>
      <c r="C45" s="3">
        <v>157</v>
      </c>
      <c r="D45" s="3">
        <v>0</v>
      </c>
      <c r="E45" s="3">
        <v>145</v>
      </c>
      <c r="F45" s="3" t="s">
        <v>15</v>
      </c>
      <c r="G45" s="3">
        <v>109</v>
      </c>
      <c r="H45" s="3">
        <v>177</v>
      </c>
      <c r="I45" s="11"/>
      <c r="J45" s="11"/>
    </row>
    <row r="47" spans="1:13" x14ac:dyDescent="0.3">
      <c r="A47" s="13" t="s">
        <v>49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</row>
    <row r="48" spans="1:13" x14ac:dyDescent="0.3">
      <c r="A48" s="12" t="s">
        <v>8</v>
      </c>
      <c r="B48" s="12"/>
      <c r="C48" s="12" t="s">
        <v>9</v>
      </c>
      <c r="D48" s="12"/>
      <c r="E48" s="12"/>
      <c r="F48" s="12"/>
      <c r="G48" s="12"/>
      <c r="H48" s="12"/>
      <c r="I48" s="12" t="s">
        <v>10</v>
      </c>
      <c r="J48" s="12"/>
    </row>
    <row r="49" spans="1:13" x14ac:dyDescent="0.3">
      <c r="A49" s="12"/>
      <c r="B49" s="12"/>
      <c r="C49" s="2">
        <v>1</v>
      </c>
      <c r="D49" s="2">
        <v>2</v>
      </c>
      <c r="E49" s="2">
        <v>3</v>
      </c>
      <c r="F49" s="2">
        <v>4</v>
      </c>
      <c r="G49" s="2">
        <v>5</v>
      </c>
      <c r="H49" s="2">
        <v>6</v>
      </c>
      <c r="I49" s="12"/>
      <c r="J49" s="12"/>
    </row>
    <row r="50" spans="1:13" x14ac:dyDescent="0.3">
      <c r="A50" s="12">
        <v>1</v>
      </c>
      <c r="B50" s="12"/>
      <c r="C50" s="3">
        <v>26</v>
      </c>
      <c r="D50" s="5">
        <v>16</v>
      </c>
      <c r="E50" s="3">
        <v>20</v>
      </c>
      <c r="F50" s="3">
        <v>17</v>
      </c>
      <c r="G50" s="3">
        <v>25</v>
      </c>
      <c r="H50" s="6" t="s">
        <v>24</v>
      </c>
      <c r="I50" s="11" t="s">
        <v>17</v>
      </c>
      <c r="J50" s="11"/>
    </row>
    <row r="51" spans="1:13" x14ac:dyDescent="0.3">
      <c r="A51" s="12">
        <v>2</v>
      </c>
      <c r="B51" s="12"/>
      <c r="C51" s="3">
        <v>24</v>
      </c>
      <c r="D51" s="7" t="s">
        <v>22</v>
      </c>
      <c r="E51" s="3">
        <v>22</v>
      </c>
      <c r="F51" s="3">
        <v>19</v>
      </c>
      <c r="G51" s="3">
        <v>21</v>
      </c>
      <c r="H51" s="5">
        <v>27</v>
      </c>
      <c r="I51" s="11">
        <v>6</v>
      </c>
      <c r="J51" s="11"/>
    </row>
    <row r="52" spans="1:13" x14ac:dyDescent="0.3">
      <c r="A52" s="12">
        <v>3</v>
      </c>
      <c r="B52" s="12"/>
      <c r="C52" s="3">
        <v>15</v>
      </c>
      <c r="D52" s="5">
        <v>19</v>
      </c>
      <c r="E52" s="3">
        <v>25</v>
      </c>
      <c r="F52" s="3">
        <v>22</v>
      </c>
      <c r="G52" s="3">
        <v>16</v>
      </c>
      <c r="H52" s="5">
        <v>25</v>
      </c>
      <c r="I52" s="11">
        <v>164</v>
      </c>
      <c r="J52" s="11"/>
    </row>
    <row r="53" spans="1:13" x14ac:dyDescent="0.3">
      <c r="A53" s="12">
        <v>4</v>
      </c>
      <c r="B53" s="12"/>
      <c r="C53" s="3">
        <v>18</v>
      </c>
      <c r="D53" s="5">
        <v>24</v>
      </c>
      <c r="E53" s="3">
        <v>24</v>
      </c>
      <c r="F53" s="3">
        <v>17</v>
      </c>
      <c r="G53" s="3">
        <v>27</v>
      </c>
      <c r="H53" s="5">
        <v>16</v>
      </c>
      <c r="I53" s="11">
        <v>173</v>
      </c>
      <c r="J53" s="11"/>
    </row>
    <row r="54" spans="1:13" x14ac:dyDescent="0.3">
      <c r="A54" s="12">
        <v>5</v>
      </c>
      <c r="B54" s="12"/>
      <c r="C54" s="5">
        <v>17</v>
      </c>
      <c r="D54" s="5">
        <v>25</v>
      </c>
      <c r="E54" s="5">
        <v>23</v>
      </c>
      <c r="F54" s="7" t="s">
        <v>23</v>
      </c>
      <c r="G54" s="5">
        <v>24</v>
      </c>
      <c r="H54" s="5">
        <v>18</v>
      </c>
      <c r="I54" s="11">
        <v>0</v>
      </c>
      <c r="J54" s="11"/>
    </row>
    <row r="55" spans="1:13" x14ac:dyDescent="0.3">
      <c r="A55" s="12">
        <v>6</v>
      </c>
      <c r="B55" s="12"/>
      <c r="C55" s="3">
        <v>0</v>
      </c>
      <c r="D55" s="5">
        <v>0</v>
      </c>
      <c r="E55" s="3">
        <v>0</v>
      </c>
      <c r="F55" s="3">
        <v>0</v>
      </c>
      <c r="G55" s="3">
        <v>0</v>
      </c>
      <c r="H55" s="5">
        <v>0</v>
      </c>
      <c r="I55" s="11">
        <v>156</v>
      </c>
      <c r="J55" s="11"/>
    </row>
    <row r="56" spans="1:13" x14ac:dyDescent="0.3">
      <c r="A56" s="12" t="s">
        <v>11</v>
      </c>
      <c r="B56" s="12"/>
      <c r="C56" s="3">
        <v>157</v>
      </c>
      <c r="D56" s="3">
        <v>0</v>
      </c>
      <c r="E56" s="3">
        <v>145</v>
      </c>
      <c r="F56" s="3">
        <v>93</v>
      </c>
      <c r="G56" s="3">
        <v>109</v>
      </c>
      <c r="H56" s="3" t="s">
        <v>16</v>
      </c>
      <c r="I56" s="11"/>
      <c r="J56" s="11"/>
    </row>
    <row r="58" spans="1:13" x14ac:dyDescent="0.3">
      <c r="A58" s="13" t="s">
        <v>50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</row>
    <row r="59" spans="1:13" x14ac:dyDescent="0.3">
      <c r="A59" s="12" t="s">
        <v>8</v>
      </c>
      <c r="B59" s="12"/>
      <c r="C59" s="12" t="s">
        <v>9</v>
      </c>
      <c r="D59" s="12"/>
      <c r="E59" s="12"/>
      <c r="F59" s="12"/>
      <c r="G59" s="12"/>
      <c r="H59" s="12"/>
      <c r="I59" s="12" t="s">
        <v>10</v>
      </c>
      <c r="J59" s="12"/>
    </row>
    <row r="60" spans="1:13" x14ac:dyDescent="0.3">
      <c r="A60" s="12"/>
      <c r="B60" s="12"/>
      <c r="C60" s="2">
        <v>1</v>
      </c>
      <c r="D60" s="2">
        <v>2</v>
      </c>
      <c r="E60" s="2">
        <v>3</v>
      </c>
      <c r="F60" s="2">
        <v>4</v>
      </c>
      <c r="G60" s="2">
        <v>5</v>
      </c>
      <c r="H60" s="2">
        <v>6</v>
      </c>
      <c r="I60" s="12"/>
      <c r="J60" s="12"/>
    </row>
    <row r="61" spans="1:13" x14ac:dyDescent="0.3">
      <c r="A61" s="12">
        <v>1</v>
      </c>
      <c r="B61" s="12"/>
      <c r="C61" s="5">
        <v>26</v>
      </c>
      <c r="D61" s="5">
        <v>16</v>
      </c>
      <c r="E61" s="3">
        <v>20</v>
      </c>
      <c r="F61" s="3">
        <v>17</v>
      </c>
      <c r="G61" s="3">
        <v>25</v>
      </c>
      <c r="H61" s="7" t="s">
        <v>24</v>
      </c>
      <c r="I61" s="11">
        <v>5</v>
      </c>
      <c r="J61" s="11"/>
    </row>
    <row r="62" spans="1:13" x14ac:dyDescent="0.3">
      <c r="A62" s="12">
        <v>2</v>
      </c>
      <c r="B62" s="12"/>
      <c r="C62" s="5">
        <v>24</v>
      </c>
      <c r="D62" s="7" t="s">
        <v>22</v>
      </c>
      <c r="E62" s="3">
        <v>22</v>
      </c>
      <c r="F62" s="3">
        <v>19</v>
      </c>
      <c r="G62" s="3">
        <v>21</v>
      </c>
      <c r="H62" s="5">
        <v>27</v>
      </c>
      <c r="I62" s="11">
        <v>6</v>
      </c>
      <c r="J62" s="11"/>
    </row>
    <row r="63" spans="1:13" x14ac:dyDescent="0.3">
      <c r="A63" s="12">
        <v>3</v>
      </c>
      <c r="B63" s="12"/>
      <c r="C63" s="6" t="s">
        <v>25</v>
      </c>
      <c r="D63" s="5">
        <v>19</v>
      </c>
      <c r="E63" s="3">
        <v>25</v>
      </c>
      <c r="F63" s="3">
        <v>22</v>
      </c>
      <c r="G63" s="3">
        <v>16</v>
      </c>
      <c r="H63" s="5">
        <v>25</v>
      </c>
      <c r="I63" s="11" t="s">
        <v>19</v>
      </c>
      <c r="J63" s="11"/>
    </row>
    <row r="64" spans="1:13" x14ac:dyDescent="0.3">
      <c r="A64" s="12">
        <v>4</v>
      </c>
      <c r="B64" s="12"/>
      <c r="C64" s="5">
        <v>18</v>
      </c>
      <c r="D64" s="5">
        <v>24</v>
      </c>
      <c r="E64" s="3">
        <v>24</v>
      </c>
      <c r="F64" s="3">
        <v>17</v>
      </c>
      <c r="G64" s="3">
        <v>27</v>
      </c>
      <c r="H64" s="5">
        <v>16</v>
      </c>
      <c r="I64" s="11">
        <v>173</v>
      </c>
      <c r="J64" s="11"/>
    </row>
    <row r="65" spans="1:13" x14ac:dyDescent="0.3">
      <c r="A65" s="12">
        <v>5</v>
      </c>
      <c r="B65" s="12"/>
      <c r="C65" s="5">
        <v>17</v>
      </c>
      <c r="D65" s="5">
        <v>25</v>
      </c>
      <c r="E65" s="5">
        <v>23</v>
      </c>
      <c r="F65" s="7" t="s">
        <v>23</v>
      </c>
      <c r="G65" s="5">
        <v>24</v>
      </c>
      <c r="H65" s="5">
        <v>18</v>
      </c>
      <c r="I65" s="11">
        <v>0</v>
      </c>
      <c r="J65" s="11"/>
    </row>
    <row r="66" spans="1:13" x14ac:dyDescent="0.3">
      <c r="A66" s="12">
        <v>6</v>
      </c>
      <c r="B66" s="12"/>
      <c r="C66" s="5">
        <v>0</v>
      </c>
      <c r="D66" s="5">
        <v>0</v>
      </c>
      <c r="E66" s="3">
        <v>0</v>
      </c>
      <c r="F66" s="3">
        <v>0</v>
      </c>
      <c r="G66" s="3">
        <v>0</v>
      </c>
      <c r="H66" s="5">
        <v>0</v>
      </c>
      <c r="I66" s="11">
        <v>156</v>
      </c>
      <c r="J66" s="11"/>
    </row>
    <row r="67" spans="1:13" x14ac:dyDescent="0.3">
      <c r="A67" s="12" t="s">
        <v>11</v>
      </c>
      <c r="B67" s="12"/>
      <c r="C67" s="3" t="s">
        <v>18</v>
      </c>
      <c r="D67" s="3">
        <v>0</v>
      </c>
      <c r="E67" s="3">
        <v>145</v>
      </c>
      <c r="F67" s="3">
        <v>93</v>
      </c>
      <c r="G67" s="3">
        <v>109</v>
      </c>
      <c r="H67" s="3">
        <v>0</v>
      </c>
      <c r="I67" s="11"/>
      <c r="J67" s="11"/>
    </row>
    <row r="69" spans="1:13" x14ac:dyDescent="0.3">
      <c r="A69" s="13" t="s">
        <v>51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</row>
    <row r="70" spans="1:13" x14ac:dyDescent="0.3">
      <c r="A70" s="12" t="s">
        <v>8</v>
      </c>
      <c r="B70" s="12"/>
      <c r="C70" s="12" t="s">
        <v>9</v>
      </c>
      <c r="D70" s="12"/>
      <c r="E70" s="12"/>
      <c r="F70" s="12"/>
      <c r="G70" s="12"/>
      <c r="H70" s="12"/>
      <c r="I70" s="12" t="s">
        <v>10</v>
      </c>
      <c r="J70" s="12"/>
    </row>
    <row r="71" spans="1:13" x14ac:dyDescent="0.3">
      <c r="A71" s="12"/>
      <c r="B71" s="12"/>
      <c r="C71" s="2">
        <v>1</v>
      </c>
      <c r="D71" s="2">
        <v>2</v>
      </c>
      <c r="E71" s="2">
        <v>3</v>
      </c>
      <c r="F71" s="2">
        <v>4</v>
      </c>
      <c r="G71" s="2">
        <v>5</v>
      </c>
      <c r="H71" s="2">
        <v>6</v>
      </c>
      <c r="I71" s="12"/>
      <c r="J71" s="12"/>
    </row>
    <row r="72" spans="1:13" x14ac:dyDescent="0.3">
      <c r="A72" s="12">
        <v>1</v>
      </c>
      <c r="B72" s="12"/>
      <c r="C72" s="5">
        <v>26</v>
      </c>
      <c r="D72" s="5">
        <v>16</v>
      </c>
      <c r="E72" s="3">
        <v>20</v>
      </c>
      <c r="F72" s="3">
        <v>17</v>
      </c>
      <c r="G72" s="3">
        <v>25</v>
      </c>
      <c r="H72" s="7" t="s">
        <v>24</v>
      </c>
      <c r="I72" s="11">
        <v>5</v>
      </c>
      <c r="J72" s="11"/>
    </row>
    <row r="73" spans="1:13" x14ac:dyDescent="0.3">
      <c r="A73" s="12">
        <v>2</v>
      </c>
      <c r="B73" s="12"/>
      <c r="C73" s="5">
        <v>24</v>
      </c>
      <c r="D73" s="7" t="s">
        <v>22</v>
      </c>
      <c r="E73" s="3">
        <v>22</v>
      </c>
      <c r="F73" s="3">
        <v>19</v>
      </c>
      <c r="G73" s="3">
        <v>21</v>
      </c>
      <c r="H73" s="5">
        <v>27</v>
      </c>
      <c r="I73" s="11">
        <v>6</v>
      </c>
      <c r="J73" s="11"/>
    </row>
    <row r="74" spans="1:13" x14ac:dyDescent="0.3">
      <c r="A74" s="12">
        <v>3</v>
      </c>
      <c r="B74" s="12"/>
      <c r="C74" s="7" t="s">
        <v>25</v>
      </c>
      <c r="D74" s="5">
        <v>19</v>
      </c>
      <c r="E74" s="5">
        <v>25</v>
      </c>
      <c r="F74" s="5">
        <v>22</v>
      </c>
      <c r="G74" s="6" t="s">
        <v>26</v>
      </c>
      <c r="H74" s="5">
        <v>25</v>
      </c>
      <c r="I74" s="11" t="s">
        <v>28</v>
      </c>
      <c r="J74" s="11"/>
    </row>
    <row r="75" spans="1:13" x14ac:dyDescent="0.3">
      <c r="A75" s="12">
        <v>4</v>
      </c>
      <c r="B75" s="12"/>
      <c r="C75" s="5">
        <v>18</v>
      </c>
      <c r="D75" s="5">
        <v>24</v>
      </c>
      <c r="E75" s="3">
        <v>24</v>
      </c>
      <c r="F75" s="3">
        <v>17</v>
      </c>
      <c r="G75" s="3">
        <v>27</v>
      </c>
      <c r="H75" s="5">
        <v>16</v>
      </c>
      <c r="I75" s="11">
        <v>173</v>
      </c>
      <c r="J75" s="11"/>
    </row>
    <row r="76" spans="1:13" x14ac:dyDescent="0.3">
      <c r="A76" s="12">
        <v>5</v>
      </c>
      <c r="B76" s="12"/>
      <c r="C76" s="5">
        <v>17</v>
      </c>
      <c r="D76" s="5">
        <v>25</v>
      </c>
      <c r="E76" s="5">
        <v>23</v>
      </c>
      <c r="F76" s="7" t="s">
        <v>23</v>
      </c>
      <c r="G76" s="5">
        <v>24</v>
      </c>
      <c r="H76" s="5">
        <v>18</v>
      </c>
      <c r="I76" s="11">
        <v>0</v>
      </c>
      <c r="J76" s="11"/>
    </row>
    <row r="77" spans="1:13" x14ac:dyDescent="0.3">
      <c r="A77" s="12">
        <v>6</v>
      </c>
      <c r="B77" s="12"/>
      <c r="C77" s="5">
        <v>0</v>
      </c>
      <c r="D77" s="5">
        <v>0</v>
      </c>
      <c r="E77" s="3">
        <v>0</v>
      </c>
      <c r="F77" s="3">
        <v>0</v>
      </c>
      <c r="G77" s="3">
        <v>0</v>
      </c>
      <c r="H77" s="5">
        <v>0</v>
      </c>
      <c r="I77" s="11">
        <v>156</v>
      </c>
      <c r="J77" s="11"/>
    </row>
    <row r="78" spans="1:13" x14ac:dyDescent="0.3">
      <c r="A78" s="12" t="s">
        <v>11</v>
      </c>
      <c r="B78" s="12"/>
      <c r="C78" s="3">
        <v>0</v>
      </c>
      <c r="D78" s="3">
        <v>0</v>
      </c>
      <c r="E78" s="3">
        <v>145</v>
      </c>
      <c r="F78" s="3">
        <v>93</v>
      </c>
      <c r="G78" s="3" t="s">
        <v>27</v>
      </c>
      <c r="H78" s="3">
        <v>0</v>
      </c>
      <c r="I78" s="11"/>
      <c r="J78" s="11"/>
    </row>
    <row r="80" spans="1:13" x14ac:dyDescent="0.3">
      <c r="A80" s="13" t="s">
        <v>52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</row>
    <row r="81" spans="1:13" x14ac:dyDescent="0.3">
      <c r="A81" s="12" t="s">
        <v>8</v>
      </c>
      <c r="B81" s="12"/>
      <c r="C81" s="12" t="s">
        <v>9</v>
      </c>
      <c r="D81" s="12"/>
      <c r="E81" s="12"/>
      <c r="F81" s="12"/>
      <c r="G81" s="12"/>
      <c r="H81" s="12"/>
      <c r="I81" s="12" t="s">
        <v>10</v>
      </c>
      <c r="J81" s="12"/>
    </row>
    <row r="82" spans="1:13" x14ac:dyDescent="0.3">
      <c r="A82" s="12"/>
      <c r="B82" s="12"/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12"/>
      <c r="J82" s="12"/>
    </row>
    <row r="83" spans="1:13" x14ac:dyDescent="0.3">
      <c r="A83" s="12">
        <v>1</v>
      </c>
      <c r="B83" s="12"/>
      <c r="C83" s="5">
        <v>26</v>
      </c>
      <c r="D83" s="5">
        <v>16</v>
      </c>
      <c r="E83" s="5">
        <v>20</v>
      </c>
      <c r="F83" s="6" t="s">
        <v>29</v>
      </c>
      <c r="G83" s="5">
        <v>25</v>
      </c>
      <c r="H83" s="7" t="s">
        <v>24</v>
      </c>
      <c r="I83" s="11" t="s">
        <v>21</v>
      </c>
      <c r="J83" s="11"/>
    </row>
    <row r="84" spans="1:13" x14ac:dyDescent="0.3">
      <c r="A84" s="12">
        <v>2</v>
      </c>
      <c r="B84" s="12"/>
      <c r="C84" s="5">
        <v>24</v>
      </c>
      <c r="D84" s="7" t="s">
        <v>22</v>
      </c>
      <c r="E84" s="3">
        <v>22</v>
      </c>
      <c r="F84" s="3">
        <v>19</v>
      </c>
      <c r="G84" s="3">
        <v>21</v>
      </c>
      <c r="H84" s="5">
        <v>27</v>
      </c>
      <c r="I84" s="11">
        <v>6</v>
      </c>
      <c r="J84" s="11"/>
    </row>
    <row r="85" spans="1:13" x14ac:dyDescent="0.3">
      <c r="A85" s="12">
        <v>3</v>
      </c>
      <c r="B85" s="12"/>
      <c r="C85" s="7" t="s">
        <v>25</v>
      </c>
      <c r="D85" s="5">
        <v>19</v>
      </c>
      <c r="E85" s="5">
        <v>25</v>
      </c>
      <c r="F85" s="5">
        <v>22</v>
      </c>
      <c r="G85" s="7" t="s">
        <v>26</v>
      </c>
      <c r="H85" s="5">
        <v>25</v>
      </c>
      <c r="I85" s="11">
        <v>0</v>
      </c>
      <c r="J85" s="11"/>
    </row>
    <row r="86" spans="1:13" x14ac:dyDescent="0.3">
      <c r="A86" s="12">
        <v>4</v>
      </c>
      <c r="B86" s="12"/>
      <c r="C86" s="5">
        <v>18</v>
      </c>
      <c r="D86" s="5">
        <v>24</v>
      </c>
      <c r="E86" s="3">
        <v>24</v>
      </c>
      <c r="F86" s="3">
        <v>17</v>
      </c>
      <c r="G86" s="3">
        <v>27</v>
      </c>
      <c r="H86" s="5">
        <v>16</v>
      </c>
      <c r="I86" s="11">
        <v>173</v>
      </c>
      <c r="J86" s="11"/>
    </row>
    <row r="87" spans="1:13" x14ac:dyDescent="0.3">
      <c r="A87" s="12">
        <v>5</v>
      </c>
      <c r="B87" s="12"/>
      <c r="C87" s="5">
        <v>17</v>
      </c>
      <c r="D87" s="5">
        <v>25</v>
      </c>
      <c r="E87" s="5">
        <v>23</v>
      </c>
      <c r="F87" s="7" t="s">
        <v>23</v>
      </c>
      <c r="G87" s="5">
        <v>24</v>
      </c>
      <c r="H87" s="5">
        <v>18</v>
      </c>
      <c r="I87" s="11">
        <v>0</v>
      </c>
      <c r="J87" s="11"/>
    </row>
    <row r="88" spans="1:13" x14ac:dyDescent="0.3">
      <c r="A88" s="12">
        <v>6</v>
      </c>
      <c r="B88" s="12"/>
      <c r="C88" s="5">
        <v>0</v>
      </c>
      <c r="D88" s="5">
        <v>0</v>
      </c>
      <c r="E88" s="3">
        <v>0</v>
      </c>
      <c r="F88" s="3">
        <v>0</v>
      </c>
      <c r="G88" s="3">
        <v>0</v>
      </c>
      <c r="H88" s="5">
        <v>0</v>
      </c>
      <c r="I88" s="11">
        <v>156</v>
      </c>
      <c r="J88" s="11"/>
    </row>
    <row r="89" spans="1:13" x14ac:dyDescent="0.3">
      <c r="A89" s="12" t="s">
        <v>11</v>
      </c>
      <c r="B89" s="12"/>
      <c r="C89" s="3">
        <v>0</v>
      </c>
      <c r="D89" s="3">
        <v>0</v>
      </c>
      <c r="E89" s="3">
        <v>145</v>
      </c>
      <c r="F89" s="3" t="s">
        <v>20</v>
      </c>
      <c r="G89" s="3">
        <v>102</v>
      </c>
      <c r="H89" s="3">
        <v>0</v>
      </c>
      <c r="I89" s="11"/>
      <c r="J89" s="11"/>
    </row>
    <row r="91" spans="1:13" x14ac:dyDescent="0.3">
      <c r="A91" s="13" t="s">
        <v>53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</row>
    <row r="92" spans="1:13" x14ac:dyDescent="0.3">
      <c r="A92" s="12" t="s">
        <v>8</v>
      </c>
      <c r="B92" s="12"/>
      <c r="C92" s="12" t="s">
        <v>9</v>
      </c>
      <c r="D92" s="12"/>
      <c r="E92" s="12"/>
      <c r="F92" s="12"/>
      <c r="G92" s="12"/>
      <c r="H92" s="12"/>
      <c r="I92" s="12" t="s">
        <v>10</v>
      </c>
      <c r="J92" s="12"/>
    </row>
    <row r="93" spans="1:13" x14ac:dyDescent="0.3">
      <c r="A93" s="12"/>
      <c r="B93" s="12"/>
      <c r="C93" s="2">
        <v>1</v>
      </c>
      <c r="D93" s="2">
        <v>2</v>
      </c>
      <c r="E93" s="2">
        <v>3</v>
      </c>
      <c r="F93" s="2">
        <v>4</v>
      </c>
      <c r="G93" s="2">
        <v>5</v>
      </c>
      <c r="H93" s="2">
        <v>6</v>
      </c>
      <c r="I93" s="12"/>
      <c r="J93" s="12"/>
    </row>
    <row r="94" spans="1:13" x14ac:dyDescent="0.3">
      <c r="A94" s="12">
        <v>1</v>
      </c>
      <c r="B94" s="12"/>
      <c r="C94" s="5">
        <v>26</v>
      </c>
      <c r="D94" s="5">
        <v>16</v>
      </c>
      <c r="E94" s="5">
        <v>20</v>
      </c>
      <c r="F94" s="7" t="s">
        <v>29</v>
      </c>
      <c r="G94" s="5">
        <v>25</v>
      </c>
      <c r="H94" s="7" t="s">
        <v>24</v>
      </c>
      <c r="I94" s="11">
        <v>0</v>
      </c>
      <c r="J94" s="11"/>
    </row>
    <row r="95" spans="1:13" x14ac:dyDescent="0.3">
      <c r="A95" s="12">
        <v>2</v>
      </c>
      <c r="B95" s="12"/>
      <c r="C95" s="5">
        <v>24</v>
      </c>
      <c r="D95" s="7" t="s">
        <v>22</v>
      </c>
      <c r="E95" s="3">
        <v>22</v>
      </c>
      <c r="F95" s="5">
        <v>19</v>
      </c>
      <c r="G95" s="3">
        <v>21</v>
      </c>
      <c r="H95" s="5">
        <v>27</v>
      </c>
      <c r="I95" s="11">
        <v>6</v>
      </c>
      <c r="J95" s="11"/>
    </row>
    <row r="96" spans="1:13" x14ac:dyDescent="0.3">
      <c r="A96" s="12">
        <v>3</v>
      </c>
      <c r="B96" s="12"/>
      <c r="C96" s="7" t="s">
        <v>25</v>
      </c>
      <c r="D96" s="5">
        <v>19</v>
      </c>
      <c r="E96" s="5">
        <v>25</v>
      </c>
      <c r="F96" s="5">
        <v>22</v>
      </c>
      <c r="G96" s="7" t="s">
        <v>26</v>
      </c>
      <c r="H96" s="5">
        <v>25</v>
      </c>
      <c r="I96" s="11">
        <v>0</v>
      </c>
      <c r="J96" s="11"/>
    </row>
    <row r="97" spans="1:13" x14ac:dyDescent="0.3">
      <c r="A97" s="12">
        <v>4</v>
      </c>
      <c r="B97" s="12"/>
      <c r="C97" s="5">
        <v>18</v>
      </c>
      <c r="D97" s="5">
        <v>24</v>
      </c>
      <c r="E97" s="3">
        <v>24</v>
      </c>
      <c r="F97" s="6" t="s">
        <v>30</v>
      </c>
      <c r="G97" s="3">
        <v>27</v>
      </c>
      <c r="H97" s="5">
        <v>16</v>
      </c>
      <c r="I97" s="11" t="s">
        <v>31</v>
      </c>
      <c r="J97" s="11"/>
    </row>
    <row r="98" spans="1:13" x14ac:dyDescent="0.3">
      <c r="A98" s="12">
        <v>5</v>
      </c>
      <c r="B98" s="12"/>
      <c r="C98" s="5">
        <v>17</v>
      </c>
      <c r="D98" s="5">
        <v>25</v>
      </c>
      <c r="E98" s="5">
        <v>23</v>
      </c>
      <c r="F98" s="7" t="s">
        <v>23</v>
      </c>
      <c r="G98" s="5">
        <v>24</v>
      </c>
      <c r="H98" s="5">
        <v>18</v>
      </c>
      <c r="I98" s="11">
        <v>0</v>
      </c>
      <c r="J98" s="11"/>
    </row>
    <row r="99" spans="1:13" x14ac:dyDescent="0.3">
      <c r="A99" s="12">
        <v>6</v>
      </c>
      <c r="B99" s="12"/>
      <c r="C99" s="5">
        <v>0</v>
      </c>
      <c r="D99" s="5">
        <v>0</v>
      </c>
      <c r="E99" s="3">
        <v>0</v>
      </c>
      <c r="F99" s="5">
        <v>0</v>
      </c>
      <c r="G99" s="3">
        <v>0</v>
      </c>
      <c r="H99" s="5">
        <v>0</v>
      </c>
      <c r="I99" s="11">
        <v>156</v>
      </c>
      <c r="J99" s="11"/>
    </row>
    <row r="100" spans="1:13" x14ac:dyDescent="0.3">
      <c r="A100" s="12" t="s">
        <v>11</v>
      </c>
      <c r="B100" s="12"/>
      <c r="C100" s="3">
        <v>0</v>
      </c>
      <c r="D100" s="3">
        <v>0</v>
      </c>
      <c r="E100" s="3">
        <v>145</v>
      </c>
      <c r="F100" s="3" t="s">
        <v>32</v>
      </c>
      <c r="G100" s="3">
        <v>102</v>
      </c>
      <c r="H100" s="3">
        <v>0</v>
      </c>
      <c r="I100" s="11"/>
      <c r="J100" s="11"/>
    </row>
    <row r="102" spans="1:13" x14ac:dyDescent="0.3">
      <c r="A102" s="13" t="s">
        <v>54</v>
      </c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</row>
    <row r="103" spans="1:13" x14ac:dyDescent="0.3">
      <c r="A103" s="12" t="s">
        <v>8</v>
      </c>
      <c r="B103" s="12"/>
      <c r="C103" s="12" t="s">
        <v>9</v>
      </c>
      <c r="D103" s="12"/>
      <c r="E103" s="12"/>
      <c r="F103" s="12"/>
      <c r="G103" s="12"/>
      <c r="H103" s="12"/>
      <c r="I103" s="12" t="s">
        <v>10</v>
      </c>
      <c r="J103" s="12"/>
    </row>
    <row r="104" spans="1:13" x14ac:dyDescent="0.3">
      <c r="A104" s="12"/>
      <c r="B104" s="12"/>
      <c r="C104" s="2">
        <v>1</v>
      </c>
      <c r="D104" s="2">
        <v>2</v>
      </c>
      <c r="E104" s="2">
        <v>3</v>
      </c>
      <c r="F104" s="2">
        <v>4</v>
      </c>
      <c r="G104" s="2">
        <v>5</v>
      </c>
      <c r="H104" s="2">
        <v>6</v>
      </c>
      <c r="I104" s="12"/>
      <c r="J104" s="12"/>
    </row>
    <row r="105" spans="1:13" x14ac:dyDescent="0.3">
      <c r="A105" s="12">
        <v>1</v>
      </c>
      <c r="B105" s="12"/>
      <c r="C105" s="5">
        <v>26</v>
      </c>
      <c r="D105" s="5">
        <v>16</v>
      </c>
      <c r="E105" s="5">
        <v>20</v>
      </c>
      <c r="F105" s="7" t="s">
        <v>29</v>
      </c>
      <c r="G105" s="5">
        <v>25</v>
      </c>
      <c r="H105" s="7" t="s">
        <v>24</v>
      </c>
      <c r="I105" s="11">
        <v>0</v>
      </c>
      <c r="J105" s="11"/>
    </row>
    <row r="106" spans="1:13" x14ac:dyDescent="0.3">
      <c r="A106" s="12">
        <v>2</v>
      </c>
      <c r="B106" s="12"/>
      <c r="C106" s="5">
        <v>24</v>
      </c>
      <c r="D106" s="7" t="s">
        <v>22</v>
      </c>
      <c r="E106" s="5">
        <v>22</v>
      </c>
      <c r="F106" s="5">
        <v>19</v>
      </c>
      <c r="G106" s="6" t="s">
        <v>33</v>
      </c>
      <c r="H106" s="5">
        <v>27</v>
      </c>
      <c r="I106" s="11" t="s">
        <v>35</v>
      </c>
      <c r="J106" s="11"/>
    </row>
    <row r="107" spans="1:13" x14ac:dyDescent="0.3">
      <c r="A107" s="12">
        <v>3</v>
      </c>
      <c r="B107" s="12"/>
      <c r="C107" s="7" t="s">
        <v>25</v>
      </c>
      <c r="D107" s="5">
        <v>19</v>
      </c>
      <c r="E107" s="5">
        <v>25</v>
      </c>
      <c r="F107" s="5">
        <v>22</v>
      </c>
      <c r="G107" s="7" t="s">
        <v>26</v>
      </c>
      <c r="H107" s="5">
        <v>25</v>
      </c>
      <c r="I107" s="11">
        <v>0</v>
      </c>
      <c r="J107" s="11"/>
    </row>
    <row r="108" spans="1:13" x14ac:dyDescent="0.3">
      <c r="A108" s="12">
        <v>4</v>
      </c>
      <c r="B108" s="12"/>
      <c r="C108" s="5">
        <v>18</v>
      </c>
      <c r="D108" s="5">
        <v>24</v>
      </c>
      <c r="E108" s="3">
        <v>24</v>
      </c>
      <c r="F108" s="7" t="s">
        <v>30</v>
      </c>
      <c r="G108" s="3">
        <v>27</v>
      </c>
      <c r="H108" s="5">
        <v>16</v>
      </c>
      <c r="I108" s="11">
        <v>85</v>
      </c>
      <c r="J108" s="11"/>
    </row>
    <row r="109" spans="1:13" x14ac:dyDescent="0.3">
      <c r="A109" s="12">
        <v>5</v>
      </c>
      <c r="B109" s="12"/>
      <c r="C109" s="5">
        <v>17</v>
      </c>
      <c r="D109" s="5">
        <v>25</v>
      </c>
      <c r="E109" s="5">
        <v>23</v>
      </c>
      <c r="F109" s="7" t="s">
        <v>23</v>
      </c>
      <c r="G109" s="5">
        <v>24</v>
      </c>
      <c r="H109" s="5">
        <v>18</v>
      </c>
      <c r="I109" s="11">
        <v>0</v>
      </c>
      <c r="J109" s="11"/>
    </row>
    <row r="110" spans="1:13" x14ac:dyDescent="0.3">
      <c r="A110" s="12">
        <v>6</v>
      </c>
      <c r="B110" s="12"/>
      <c r="C110" s="5">
        <v>0</v>
      </c>
      <c r="D110" s="5">
        <v>0</v>
      </c>
      <c r="E110" s="3">
        <v>0</v>
      </c>
      <c r="F110" s="5">
        <v>0</v>
      </c>
      <c r="G110" s="3">
        <v>0</v>
      </c>
      <c r="H110" s="5">
        <v>0</v>
      </c>
      <c r="I110" s="11">
        <v>156</v>
      </c>
      <c r="J110" s="11"/>
    </row>
    <row r="111" spans="1:13" x14ac:dyDescent="0.3">
      <c r="A111" s="12" t="s">
        <v>11</v>
      </c>
      <c r="B111" s="12"/>
      <c r="C111" s="3">
        <v>0</v>
      </c>
      <c r="D111" s="3">
        <v>0</v>
      </c>
      <c r="E111" s="3">
        <v>145</v>
      </c>
      <c r="F111" s="3">
        <v>0</v>
      </c>
      <c r="G111" s="3" t="s">
        <v>34</v>
      </c>
      <c r="H111" s="3">
        <v>0</v>
      </c>
      <c r="I111" s="11"/>
      <c r="J111" s="11"/>
    </row>
    <row r="113" spans="1:13" x14ac:dyDescent="0.3">
      <c r="A113" s="13" t="s">
        <v>55</v>
      </c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</row>
    <row r="114" spans="1:13" x14ac:dyDescent="0.3">
      <c r="A114" s="12" t="s">
        <v>8</v>
      </c>
      <c r="B114" s="12"/>
      <c r="C114" s="12" t="s">
        <v>9</v>
      </c>
      <c r="D114" s="12"/>
      <c r="E114" s="12"/>
      <c r="F114" s="12"/>
      <c r="G114" s="12"/>
      <c r="H114" s="12"/>
      <c r="I114" s="12" t="s">
        <v>10</v>
      </c>
      <c r="J114" s="12"/>
    </row>
    <row r="115" spans="1:13" x14ac:dyDescent="0.3">
      <c r="A115" s="12"/>
      <c r="B115" s="12"/>
      <c r="C115" s="2">
        <v>1</v>
      </c>
      <c r="D115" s="2">
        <v>2</v>
      </c>
      <c r="E115" s="2">
        <v>3</v>
      </c>
      <c r="F115" s="2">
        <v>4</v>
      </c>
      <c r="G115" s="2">
        <v>5</v>
      </c>
      <c r="H115" s="2">
        <v>6</v>
      </c>
      <c r="I115" s="12"/>
      <c r="J115" s="12"/>
    </row>
    <row r="116" spans="1:13" x14ac:dyDescent="0.3">
      <c r="A116" s="12">
        <v>1</v>
      </c>
      <c r="B116" s="12"/>
      <c r="C116" s="5">
        <v>26</v>
      </c>
      <c r="D116" s="5">
        <v>16</v>
      </c>
      <c r="E116" s="5">
        <v>20</v>
      </c>
      <c r="F116" s="7" t="s">
        <v>29</v>
      </c>
      <c r="G116" s="5">
        <v>25</v>
      </c>
      <c r="H116" s="7" t="s">
        <v>24</v>
      </c>
      <c r="I116" s="11">
        <v>0</v>
      </c>
      <c r="J116" s="11"/>
    </row>
    <row r="117" spans="1:13" x14ac:dyDescent="0.3">
      <c r="A117" s="12">
        <v>2</v>
      </c>
      <c r="B117" s="12"/>
      <c r="C117" s="5">
        <v>24</v>
      </c>
      <c r="D117" s="7" t="s">
        <v>22</v>
      </c>
      <c r="E117" s="5">
        <v>22</v>
      </c>
      <c r="F117" s="5">
        <v>19</v>
      </c>
      <c r="G117" s="7" t="s">
        <v>33</v>
      </c>
      <c r="H117" s="5">
        <v>27</v>
      </c>
      <c r="I117" s="11">
        <v>0</v>
      </c>
      <c r="J117" s="11"/>
    </row>
    <row r="118" spans="1:13" x14ac:dyDescent="0.3">
      <c r="A118" s="12">
        <v>3</v>
      </c>
      <c r="B118" s="12"/>
      <c r="C118" s="7" t="s">
        <v>25</v>
      </c>
      <c r="D118" s="5">
        <v>19</v>
      </c>
      <c r="E118" s="5">
        <v>25</v>
      </c>
      <c r="F118" s="5">
        <v>22</v>
      </c>
      <c r="G118" s="7" t="s">
        <v>26</v>
      </c>
      <c r="H118" s="5">
        <v>25</v>
      </c>
      <c r="I118" s="11">
        <v>0</v>
      </c>
      <c r="J118" s="11"/>
    </row>
    <row r="119" spans="1:13" x14ac:dyDescent="0.3">
      <c r="A119" s="12">
        <v>4</v>
      </c>
      <c r="B119" s="12"/>
      <c r="C119" s="5">
        <v>18</v>
      </c>
      <c r="D119" s="5">
        <v>24</v>
      </c>
      <c r="E119" s="6" t="s">
        <v>36</v>
      </c>
      <c r="F119" s="7" t="s">
        <v>30</v>
      </c>
      <c r="G119" s="5">
        <v>27</v>
      </c>
      <c r="H119" s="5">
        <v>16</v>
      </c>
      <c r="I119" s="11" t="s">
        <v>38</v>
      </c>
      <c r="J119" s="11"/>
    </row>
    <row r="120" spans="1:13" x14ac:dyDescent="0.3">
      <c r="A120" s="12">
        <v>5</v>
      </c>
      <c r="B120" s="12"/>
      <c r="C120" s="5">
        <v>17</v>
      </c>
      <c r="D120" s="5">
        <v>25</v>
      </c>
      <c r="E120" s="5">
        <v>23</v>
      </c>
      <c r="F120" s="7" t="s">
        <v>23</v>
      </c>
      <c r="G120" s="5">
        <v>24</v>
      </c>
      <c r="H120" s="5">
        <v>18</v>
      </c>
      <c r="I120" s="11">
        <v>0</v>
      </c>
      <c r="J120" s="11"/>
    </row>
    <row r="121" spans="1:13" x14ac:dyDescent="0.3">
      <c r="A121" s="12">
        <v>6</v>
      </c>
      <c r="B121" s="12"/>
      <c r="C121" s="5">
        <v>0</v>
      </c>
      <c r="D121" s="5">
        <v>0</v>
      </c>
      <c r="E121" s="3">
        <v>0</v>
      </c>
      <c r="F121" s="5">
        <v>0</v>
      </c>
      <c r="G121" s="3">
        <v>0</v>
      </c>
      <c r="H121" s="5">
        <v>0</v>
      </c>
      <c r="I121" s="11">
        <v>156</v>
      </c>
      <c r="J121" s="11"/>
    </row>
    <row r="122" spans="1:13" x14ac:dyDescent="0.3">
      <c r="A122" s="12" t="s">
        <v>11</v>
      </c>
      <c r="B122" s="12"/>
      <c r="C122" s="3">
        <v>0</v>
      </c>
      <c r="D122" s="3">
        <v>0</v>
      </c>
      <c r="E122" s="3" t="s">
        <v>37</v>
      </c>
      <c r="F122" s="3">
        <v>0</v>
      </c>
      <c r="G122" s="3">
        <v>96</v>
      </c>
      <c r="H122" s="3">
        <v>0</v>
      </c>
      <c r="I122" s="11"/>
      <c r="J122" s="11"/>
    </row>
    <row r="124" spans="1:13" x14ac:dyDescent="0.3">
      <c r="A124" s="13" t="s">
        <v>56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</row>
    <row r="125" spans="1:13" x14ac:dyDescent="0.3">
      <c r="A125" s="12" t="s">
        <v>8</v>
      </c>
      <c r="B125" s="12"/>
      <c r="C125" s="12" t="s">
        <v>9</v>
      </c>
      <c r="D125" s="12"/>
      <c r="E125" s="12"/>
      <c r="F125" s="12"/>
      <c r="G125" s="12"/>
      <c r="H125" s="12"/>
      <c r="I125" s="12" t="s">
        <v>10</v>
      </c>
      <c r="J125" s="12"/>
    </row>
    <row r="126" spans="1:13" x14ac:dyDescent="0.3">
      <c r="A126" s="12"/>
      <c r="B126" s="12"/>
      <c r="C126" s="2">
        <v>1</v>
      </c>
      <c r="D126" s="2">
        <v>2</v>
      </c>
      <c r="E126" s="2">
        <v>3</v>
      </c>
      <c r="F126" s="2">
        <v>4</v>
      </c>
      <c r="G126" s="2">
        <v>5</v>
      </c>
      <c r="H126" s="2">
        <v>6</v>
      </c>
      <c r="I126" s="12"/>
      <c r="J126" s="12"/>
    </row>
    <row r="127" spans="1:13" x14ac:dyDescent="0.3">
      <c r="A127" s="12">
        <v>1</v>
      </c>
      <c r="B127" s="12"/>
      <c r="C127" s="5">
        <v>26</v>
      </c>
      <c r="D127" s="5">
        <v>16</v>
      </c>
      <c r="E127" s="5">
        <v>20</v>
      </c>
      <c r="F127" s="7" t="s">
        <v>29</v>
      </c>
      <c r="G127" s="5">
        <v>25</v>
      </c>
      <c r="H127" s="7" t="s">
        <v>24</v>
      </c>
      <c r="I127" s="11">
        <v>0</v>
      </c>
      <c r="J127" s="11"/>
    </row>
    <row r="128" spans="1:13" x14ac:dyDescent="0.3">
      <c r="A128" s="12">
        <v>2</v>
      </c>
      <c r="B128" s="12"/>
      <c r="C128" s="5">
        <v>24</v>
      </c>
      <c r="D128" s="7" t="s">
        <v>22</v>
      </c>
      <c r="E128" s="5">
        <v>22</v>
      </c>
      <c r="F128" s="5">
        <v>19</v>
      </c>
      <c r="G128" s="7" t="s">
        <v>33</v>
      </c>
      <c r="H128" s="5">
        <v>27</v>
      </c>
      <c r="I128" s="11">
        <v>0</v>
      </c>
      <c r="J128" s="11"/>
    </row>
    <row r="129" spans="1:13" x14ac:dyDescent="0.3">
      <c r="A129" s="12">
        <v>3</v>
      </c>
      <c r="B129" s="12"/>
      <c r="C129" s="7" t="s">
        <v>25</v>
      </c>
      <c r="D129" s="5">
        <v>19</v>
      </c>
      <c r="E129" s="5">
        <v>25</v>
      </c>
      <c r="F129" s="5">
        <v>22</v>
      </c>
      <c r="G129" s="7" t="s">
        <v>26</v>
      </c>
      <c r="H129" s="5">
        <v>25</v>
      </c>
      <c r="I129" s="11">
        <v>0</v>
      </c>
      <c r="J129" s="11"/>
    </row>
    <row r="130" spans="1:13" x14ac:dyDescent="0.3">
      <c r="A130" s="12">
        <v>4</v>
      </c>
      <c r="B130" s="12"/>
      <c r="C130" s="5">
        <v>18</v>
      </c>
      <c r="D130" s="5">
        <v>24</v>
      </c>
      <c r="E130" s="7" t="s">
        <v>36</v>
      </c>
      <c r="F130" s="7" t="s">
        <v>30</v>
      </c>
      <c r="G130" s="5">
        <v>27</v>
      </c>
      <c r="H130" s="5">
        <v>16</v>
      </c>
      <c r="I130" s="11">
        <v>0</v>
      </c>
      <c r="J130" s="11"/>
    </row>
    <row r="131" spans="1:13" x14ac:dyDescent="0.3">
      <c r="A131" s="12">
        <v>5</v>
      </c>
      <c r="B131" s="12"/>
      <c r="C131" s="5">
        <v>17</v>
      </c>
      <c r="D131" s="5">
        <v>25</v>
      </c>
      <c r="E131" s="5">
        <v>23</v>
      </c>
      <c r="F131" s="7" t="s">
        <v>23</v>
      </c>
      <c r="G131" s="5">
        <v>24</v>
      </c>
      <c r="H131" s="5">
        <v>18</v>
      </c>
      <c r="I131" s="11">
        <v>0</v>
      </c>
      <c r="J131" s="11"/>
    </row>
    <row r="132" spans="1:13" x14ac:dyDescent="0.3">
      <c r="A132" s="12">
        <v>6</v>
      </c>
      <c r="B132" s="12"/>
      <c r="C132" s="5">
        <v>0</v>
      </c>
      <c r="D132" s="5">
        <v>0</v>
      </c>
      <c r="E132" s="6" t="s">
        <v>41</v>
      </c>
      <c r="F132" s="5">
        <v>0</v>
      </c>
      <c r="G132" s="3">
        <v>0</v>
      </c>
      <c r="H132" s="5">
        <v>0</v>
      </c>
      <c r="I132" s="11" t="s">
        <v>40</v>
      </c>
      <c r="J132" s="11"/>
    </row>
    <row r="133" spans="1:13" x14ac:dyDescent="0.3">
      <c r="A133" s="12" t="s">
        <v>11</v>
      </c>
      <c r="B133" s="12"/>
      <c r="C133" s="3">
        <v>0</v>
      </c>
      <c r="D133" s="3">
        <v>0</v>
      </c>
      <c r="E133" s="3" t="s">
        <v>39</v>
      </c>
      <c r="F133" s="3">
        <v>0</v>
      </c>
      <c r="G133" s="3">
        <v>96</v>
      </c>
      <c r="H133" s="3">
        <v>0</v>
      </c>
      <c r="I133" s="11"/>
      <c r="J133" s="11"/>
    </row>
    <row r="135" spans="1:13" x14ac:dyDescent="0.3">
      <c r="A135" s="13" t="s">
        <v>57</v>
      </c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</row>
    <row r="136" spans="1:13" x14ac:dyDescent="0.3">
      <c r="A136" s="12" t="s">
        <v>8</v>
      </c>
      <c r="B136" s="12"/>
      <c r="C136" s="12" t="s">
        <v>9</v>
      </c>
      <c r="D136" s="12"/>
      <c r="E136" s="12"/>
      <c r="F136" s="12"/>
      <c r="G136" s="12"/>
      <c r="H136" s="12"/>
      <c r="I136" s="12" t="s">
        <v>10</v>
      </c>
      <c r="J136" s="12"/>
    </row>
    <row r="137" spans="1:13" x14ac:dyDescent="0.3">
      <c r="A137" s="12"/>
      <c r="B137" s="12"/>
      <c r="C137" s="2">
        <v>1</v>
      </c>
      <c r="D137" s="2">
        <v>2</v>
      </c>
      <c r="E137" s="2">
        <v>3</v>
      </c>
      <c r="F137" s="2">
        <v>4</v>
      </c>
      <c r="G137" s="2">
        <v>5</v>
      </c>
      <c r="H137" s="2">
        <v>6</v>
      </c>
      <c r="I137" s="12"/>
      <c r="J137" s="12"/>
    </row>
    <row r="138" spans="1:13" x14ac:dyDescent="0.3">
      <c r="A138" s="12">
        <v>1</v>
      </c>
      <c r="B138" s="12"/>
      <c r="C138" s="5">
        <v>26</v>
      </c>
      <c r="D138" s="5">
        <v>16</v>
      </c>
      <c r="E138" s="5">
        <v>20</v>
      </c>
      <c r="F138" s="7" t="s">
        <v>29</v>
      </c>
      <c r="G138" s="5">
        <v>25</v>
      </c>
      <c r="H138" s="7" t="s">
        <v>24</v>
      </c>
      <c r="I138" s="11">
        <v>0</v>
      </c>
      <c r="J138" s="11"/>
    </row>
    <row r="139" spans="1:13" x14ac:dyDescent="0.3">
      <c r="A139" s="12">
        <v>2</v>
      </c>
      <c r="B139" s="12"/>
      <c r="C139" s="5">
        <v>24</v>
      </c>
      <c r="D139" s="7" t="s">
        <v>22</v>
      </c>
      <c r="E139" s="5">
        <v>22</v>
      </c>
      <c r="F139" s="5">
        <v>19</v>
      </c>
      <c r="G139" s="7" t="s">
        <v>33</v>
      </c>
      <c r="H139" s="5">
        <v>27</v>
      </c>
      <c r="I139" s="11">
        <v>0</v>
      </c>
      <c r="J139" s="11"/>
    </row>
    <row r="140" spans="1:13" x14ac:dyDescent="0.3">
      <c r="A140" s="12">
        <v>3</v>
      </c>
      <c r="B140" s="12"/>
      <c r="C140" s="7" t="s">
        <v>25</v>
      </c>
      <c r="D140" s="5">
        <v>19</v>
      </c>
      <c r="E140" s="5">
        <v>25</v>
      </c>
      <c r="F140" s="5">
        <v>22</v>
      </c>
      <c r="G140" s="7" t="s">
        <v>26</v>
      </c>
      <c r="H140" s="5">
        <v>25</v>
      </c>
      <c r="I140" s="11">
        <v>0</v>
      </c>
      <c r="J140" s="11"/>
    </row>
    <row r="141" spans="1:13" x14ac:dyDescent="0.3">
      <c r="A141" s="12">
        <v>4</v>
      </c>
      <c r="B141" s="12"/>
      <c r="C141" s="5">
        <v>18</v>
      </c>
      <c r="D141" s="5">
        <v>24</v>
      </c>
      <c r="E141" s="7" t="s">
        <v>36</v>
      </c>
      <c r="F141" s="7" t="s">
        <v>30</v>
      </c>
      <c r="G141" s="5">
        <v>27</v>
      </c>
      <c r="H141" s="5">
        <v>16</v>
      </c>
      <c r="I141" s="11">
        <v>0</v>
      </c>
      <c r="J141" s="11"/>
    </row>
    <row r="142" spans="1:13" x14ac:dyDescent="0.3">
      <c r="A142" s="12">
        <v>5</v>
      </c>
      <c r="B142" s="12"/>
      <c r="C142" s="5">
        <v>17</v>
      </c>
      <c r="D142" s="5">
        <v>25</v>
      </c>
      <c r="E142" s="5">
        <v>23</v>
      </c>
      <c r="F142" s="7" t="s">
        <v>23</v>
      </c>
      <c r="G142" s="5">
        <v>24</v>
      </c>
      <c r="H142" s="5">
        <v>18</v>
      </c>
      <c r="I142" s="11">
        <v>0</v>
      </c>
      <c r="J142" s="11"/>
    </row>
    <row r="143" spans="1:13" x14ac:dyDescent="0.3">
      <c r="A143" s="12">
        <v>6</v>
      </c>
      <c r="B143" s="12"/>
      <c r="C143" s="5">
        <v>0</v>
      </c>
      <c r="D143" s="5">
        <v>0</v>
      </c>
      <c r="E143" s="7" t="s">
        <v>41</v>
      </c>
      <c r="F143" s="5">
        <v>0</v>
      </c>
      <c r="G143" s="6" t="s">
        <v>42</v>
      </c>
      <c r="H143" s="5">
        <v>0</v>
      </c>
      <c r="I143" s="11" t="s">
        <v>43</v>
      </c>
      <c r="J143" s="11"/>
    </row>
    <row r="144" spans="1:13" x14ac:dyDescent="0.3">
      <c r="A144" s="12" t="s">
        <v>11</v>
      </c>
      <c r="B144" s="12"/>
      <c r="C144" s="3">
        <v>0</v>
      </c>
      <c r="D144" s="3">
        <v>0</v>
      </c>
      <c r="E144" s="3">
        <v>0</v>
      </c>
      <c r="F144" s="3">
        <v>0</v>
      </c>
      <c r="G144" s="3" t="s">
        <v>43</v>
      </c>
      <c r="H144" s="3">
        <v>0</v>
      </c>
      <c r="I144" s="11"/>
      <c r="J144" s="11"/>
    </row>
    <row r="146" spans="1:13" x14ac:dyDescent="0.3">
      <c r="A146" s="13" t="s">
        <v>111</v>
      </c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</row>
    <row r="147" spans="1:13" x14ac:dyDescent="0.3">
      <c r="A147" s="12" t="s">
        <v>8</v>
      </c>
      <c r="B147" s="12"/>
      <c r="C147" s="12" t="s">
        <v>9</v>
      </c>
      <c r="D147" s="12"/>
      <c r="E147" s="12"/>
      <c r="F147" s="12"/>
      <c r="G147" s="12"/>
      <c r="H147" s="12"/>
      <c r="I147" s="12" t="s">
        <v>10</v>
      </c>
      <c r="J147" s="12"/>
      <c r="K147" s="16" t="s">
        <v>44</v>
      </c>
      <c r="L147" s="16"/>
      <c r="M147" s="9">
        <f>6+6-1</f>
        <v>11</v>
      </c>
    </row>
    <row r="148" spans="1:13" x14ac:dyDescent="0.3">
      <c r="A148" s="12"/>
      <c r="B148" s="12"/>
      <c r="C148" s="2">
        <v>1</v>
      </c>
      <c r="D148" s="2">
        <v>2</v>
      </c>
      <c r="E148" s="2">
        <v>3</v>
      </c>
      <c r="F148" s="2">
        <v>4</v>
      </c>
      <c r="G148" s="2">
        <v>5</v>
      </c>
      <c r="H148" s="2">
        <v>6</v>
      </c>
      <c r="I148" s="12"/>
      <c r="J148" s="12"/>
      <c r="K148" s="15" t="s">
        <v>45</v>
      </c>
      <c r="L148" s="15"/>
      <c r="M148" s="4">
        <f>17*5+15*177+14*121+21*6+15*157+16*7+24*85+17*88+14*114+0*60+0*96</f>
        <v>12159</v>
      </c>
    </row>
    <row r="149" spans="1:13" x14ac:dyDescent="0.3">
      <c r="A149" s="12">
        <v>1</v>
      </c>
      <c r="B149" s="12"/>
      <c r="C149" s="5">
        <v>26</v>
      </c>
      <c r="D149" s="5">
        <v>16</v>
      </c>
      <c r="E149" s="5">
        <v>20</v>
      </c>
      <c r="F149" s="7" t="s">
        <v>29</v>
      </c>
      <c r="G149" s="5">
        <v>25</v>
      </c>
      <c r="H149" s="7" t="s">
        <v>24</v>
      </c>
      <c r="I149" s="11">
        <v>0</v>
      </c>
      <c r="J149" s="11"/>
    </row>
    <row r="150" spans="1:13" x14ac:dyDescent="0.3">
      <c r="A150" s="12">
        <v>2</v>
      </c>
      <c r="B150" s="12"/>
      <c r="C150" s="5">
        <v>24</v>
      </c>
      <c r="D150" s="7" t="s">
        <v>22</v>
      </c>
      <c r="E150" s="5">
        <v>22</v>
      </c>
      <c r="F150" s="5">
        <v>19</v>
      </c>
      <c r="G150" s="7" t="s">
        <v>33</v>
      </c>
      <c r="H150" s="5">
        <v>27</v>
      </c>
      <c r="I150" s="11">
        <v>0</v>
      </c>
      <c r="J150" s="11"/>
    </row>
    <row r="151" spans="1:13" x14ac:dyDescent="0.3">
      <c r="A151" s="12">
        <v>3</v>
      </c>
      <c r="B151" s="12"/>
      <c r="C151" s="7" t="s">
        <v>25</v>
      </c>
      <c r="D151" s="5">
        <v>19</v>
      </c>
      <c r="E151" s="5">
        <v>25</v>
      </c>
      <c r="F151" s="5">
        <v>22</v>
      </c>
      <c r="G151" s="7" t="s">
        <v>26</v>
      </c>
      <c r="H151" s="5">
        <v>25</v>
      </c>
      <c r="I151" s="11">
        <v>0</v>
      </c>
      <c r="J151" s="11"/>
    </row>
    <row r="152" spans="1:13" x14ac:dyDescent="0.3">
      <c r="A152" s="12">
        <v>4</v>
      </c>
      <c r="B152" s="12"/>
      <c r="C152" s="5">
        <v>18</v>
      </c>
      <c r="D152" s="5">
        <v>24</v>
      </c>
      <c r="E152" s="7" t="s">
        <v>36</v>
      </c>
      <c r="F152" s="7" t="s">
        <v>30</v>
      </c>
      <c r="G152" s="5">
        <v>27</v>
      </c>
      <c r="H152" s="5">
        <v>16</v>
      </c>
      <c r="I152" s="11">
        <v>0</v>
      </c>
      <c r="J152" s="11"/>
    </row>
    <row r="153" spans="1:13" x14ac:dyDescent="0.3">
      <c r="A153" s="12">
        <v>5</v>
      </c>
      <c r="B153" s="12"/>
      <c r="C153" s="5">
        <v>17</v>
      </c>
      <c r="D153" s="5">
        <v>25</v>
      </c>
      <c r="E153" s="5">
        <v>23</v>
      </c>
      <c r="F153" s="7" t="s">
        <v>23</v>
      </c>
      <c r="G153" s="5">
        <v>24</v>
      </c>
      <c r="H153" s="5">
        <v>18</v>
      </c>
      <c r="I153" s="11">
        <v>0</v>
      </c>
      <c r="J153" s="11"/>
    </row>
    <row r="154" spans="1:13" x14ac:dyDescent="0.3">
      <c r="A154" s="12">
        <v>6</v>
      </c>
      <c r="B154" s="12"/>
      <c r="C154" s="5">
        <v>0</v>
      </c>
      <c r="D154" s="5">
        <v>0</v>
      </c>
      <c r="E154" s="7" t="s">
        <v>41</v>
      </c>
      <c r="F154" s="5">
        <v>0</v>
      </c>
      <c r="G154" s="7" t="s">
        <v>42</v>
      </c>
      <c r="H154" s="5">
        <v>0</v>
      </c>
      <c r="I154" s="11">
        <v>0</v>
      </c>
      <c r="J154" s="11"/>
    </row>
    <row r="155" spans="1:13" x14ac:dyDescent="0.3">
      <c r="A155" s="12" t="s">
        <v>11</v>
      </c>
      <c r="B155" s="12"/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11"/>
      <c r="J155" s="11"/>
    </row>
    <row r="157" spans="1:13" x14ac:dyDescent="0.3">
      <c r="A157" s="13" t="s">
        <v>58</v>
      </c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</row>
    <row r="158" spans="1:13" x14ac:dyDescent="0.3">
      <c r="A158" s="12" t="s">
        <v>8</v>
      </c>
      <c r="B158" s="12"/>
      <c r="C158" s="12" t="s">
        <v>9</v>
      </c>
      <c r="D158" s="12"/>
      <c r="E158" s="12"/>
      <c r="F158" s="12"/>
      <c r="G158" s="12"/>
      <c r="H158" s="12"/>
      <c r="I158" s="12" t="s">
        <v>59</v>
      </c>
      <c r="J158" s="12"/>
      <c r="K158" s="15" t="s">
        <v>87</v>
      </c>
      <c r="L158" s="15"/>
      <c r="M158" s="4" t="s">
        <v>92</v>
      </c>
    </row>
    <row r="159" spans="1:13" x14ac:dyDescent="0.3">
      <c r="A159" s="12"/>
      <c r="B159" s="12"/>
      <c r="C159" s="2" t="s">
        <v>61</v>
      </c>
      <c r="D159" s="2" t="s">
        <v>62</v>
      </c>
      <c r="E159" s="2" t="s">
        <v>63</v>
      </c>
      <c r="F159" s="2" t="s">
        <v>64</v>
      </c>
      <c r="G159" s="2" t="s">
        <v>65</v>
      </c>
      <c r="H159" s="2" t="s">
        <v>66</v>
      </c>
      <c r="I159" s="12"/>
      <c r="J159" s="12"/>
    </row>
    <row r="160" spans="1:13" x14ac:dyDescent="0.3">
      <c r="A160" s="12" t="s">
        <v>67</v>
      </c>
      <c r="B160" s="12"/>
      <c r="C160" s="3">
        <v>26</v>
      </c>
      <c r="D160" s="10" t="s">
        <v>88</v>
      </c>
      <c r="E160" s="10" t="s">
        <v>89</v>
      </c>
      <c r="F160" s="8" t="s">
        <v>29</v>
      </c>
      <c r="G160" s="3">
        <v>25</v>
      </c>
      <c r="H160" s="8" t="s">
        <v>24</v>
      </c>
      <c r="I160" s="11" t="s">
        <v>73</v>
      </c>
      <c r="J160" s="11"/>
    </row>
    <row r="161" spans="1:13" x14ac:dyDescent="0.3">
      <c r="A161" s="12" t="s">
        <v>68</v>
      </c>
      <c r="B161" s="12"/>
      <c r="C161" s="3">
        <v>24</v>
      </c>
      <c r="D161" s="8" t="s">
        <v>22</v>
      </c>
      <c r="E161" s="3">
        <v>22</v>
      </c>
      <c r="F161" s="3">
        <v>19</v>
      </c>
      <c r="G161" s="8" t="s">
        <v>33</v>
      </c>
      <c r="H161" s="3">
        <v>27</v>
      </c>
      <c r="I161" s="11" t="s">
        <v>82</v>
      </c>
      <c r="J161" s="11"/>
    </row>
    <row r="162" spans="1:13" x14ac:dyDescent="0.3">
      <c r="A162" s="12" t="s">
        <v>69</v>
      </c>
      <c r="B162" s="12"/>
      <c r="C162" s="8" t="s">
        <v>25</v>
      </c>
      <c r="D162" s="3">
        <v>19</v>
      </c>
      <c r="E162" s="3">
        <v>25</v>
      </c>
      <c r="F162" s="3">
        <v>22</v>
      </c>
      <c r="G162" s="8" t="s">
        <v>26</v>
      </c>
      <c r="H162" s="3">
        <v>25</v>
      </c>
      <c r="I162" s="11" t="s">
        <v>81</v>
      </c>
      <c r="J162" s="11"/>
    </row>
    <row r="163" spans="1:13" x14ac:dyDescent="0.3">
      <c r="A163" s="12" t="s">
        <v>70</v>
      </c>
      <c r="B163" s="12"/>
      <c r="C163" s="10" t="s">
        <v>90</v>
      </c>
      <c r="D163" s="3">
        <v>24</v>
      </c>
      <c r="E163" s="8" t="s">
        <v>36</v>
      </c>
      <c r="F163" s="8" t="s">
        <v>30</v>
      </c>
      <c r="G163" s="3">
        <v>27</v>
      </c>
      <c r="H163" s="3">
        <v>16</v>
      </c>
      <c r="I163" s="11" t="s">
        <v>76</v>
      </c>
      <c r="J163" s="11"/>
    </row>
    <row r="164" spans="1:13" x14ac:dyDescent="0.3">
      <c r="A164" s="12" t="s">
        <v>71</v>
      </c>
      <c r="B164" s="12"/>
      <c r="C164" s="10" t="s">
        <v>91</v>
      </c>
      <c r="D164" s="3">
        <v>25</v>
      </c>
      <c r="E164" s="3">
        <v>23</v>
      </c>
      <c r="F164" s="8" t="s">
        <v>23</v>
      </c>
      <c r="G164" s="3">
        <v>24</v>
      </c>
      <c r="H164" s="3">
        <v>18</v>
      </c>
      <c r="I164" s="11" t="s">
        <v>77</v>
      </c>
      <c r="J164" s="11"/>
    </row>
    <row r="165" spans="1:13" x14ac:dyDescent="0.3">
      <c r="A165" s="12" t="s">
        <v>72</v>
      </c>
      <c r="B165" s="12"/>
      <c r="C165" s="3">
        <v>0</v>
      </c>
      <c r="D165" s="3">
        <v>0</v>
      </c>
      <c r="E165" s="8" t="s">
        <v>41</v>
      </c>
      <c r="F165" s="3">
        <v>0</v>
      </c>
      <c r="G165" s="8" t="s">
        <v>42</v>
      </c>
      <c r="H165" s="3">
        <v>0</v>
      </c>
      <c r="I165" s="11" t="s">
        <v>79</v>
      </c>
      <c r="J165" s="11"/>
    </row>
    <row r="166" spans="1:13" x14ac:dyDescent="0.3">
      <c r="A166" s="12" t="s">
        <v>60</v>
      </c>
      <c r="B166" s="12"/>
      <c r="C166" s="3" t="s">
        <v>84</v>
      </c>
      <c r="D166" s="3" t="s">
        <v>83</v>
      </c>
      <c r="E166" s="3" t="s">
        <v>78</v>
      </c>
      <c r="F166" s="3" t="s">
        <v>74</v>
      </c>
      <c r="G166" s="3" t="s">
        <v>80</v>
      </c>
      <c r="H166" s="3" t="s">
        <v>75</v>
      </c>
      <c r="I166" s="11"/>
      <c r="J166" s="11"/>
    </row>
    <row r="168" spans="1:13" x14ac:dyDescent="0.3">
      <c r="A168" s="13" t="s">
        <v>86</v>
      </c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</row>
    <row r="169" spans="1:13" x14ac:dyDescent="0.3">
      <c r="A169" s="12" t="s">
        <v>8</v>
      </c>
      <c r="B169" s="12"/>
      <c r="C169" s="12" t="s">
        <v>9</v>
      </c>
      <c r="D169" s="12"/>
      <c r="E169" s="12"/>
      <c r="F169" s="12"/>
      <c r="G169" s="12"/>
      <c r="H169" s="12"/>
      <c r="I169" s="12" t="s">
        <v>10</v>
      </c>
      <c r="J169" s="12"/>
      <c r="K169" s="15" t="s">
        <v>85</v>
      </c>
      <c r="L169" s="15"/>
      <c r="M169" s="4">
        <v>85</v>
      </c>
    </row>
    <row r="170" spans="1:13" x14ac:dyDescent="0.3">
      <c r="A170" s="12"/>
      <c r="B170" s="12"/>
      <c r="C170" s="2" t="s">
        <v>61</v>
      </c>
      <c r="D170" s="2" t="s">
        <v>62</v>
      </c>
      <c r="E170" s="2" t="s">
        <v>63</v>
      </c>
      <c r="F170" s="2" t="s">
        <v>64</v>
      </c>
      <c r="G170" s="2" t="s">
        <v>65</v>
      </c>
      <c r="H170" s="2" t="s">
        <v>66</v>
      </c>
      <c r="I170" s="12"/>
      <c r="J170" s="12"/>
    </row>
    <row r="171" spans="1:13" x14ac:dyDescent="0.3">
      <c r="A171" s="12" t="s">
        <v>67</v>
      </c>
      <c r="B171" s="12"/>
      <c r="C171" s="3">
        <v>26</v>
      </c>
      <c r="D171" s="3">
        <v>16</v>
      </c>
      <c r="E171" s="3">
        <v>20</v>
      </c>
      <c r="F171" s="8" t="s">
        <v>29</v>
      </c>
      <c r="G171" s="3">
        <v>25</v>
      </c>
      <c r="H171" s="8" t="s">
        <v>24</v>
      </c>
      <c r="I171" s="11">
        <v>0</v>
      </c>
      <c r="J171" s="11"/>
    </row>
    <row r="172" spans="1:13" x14ac:dyDescent="0.3">
      <c r="A172" s="12" t="s">
        <v>68</v>
      </c>
      <c r="B172" s="12"/>
      <c r="C172" s="3">
        <v>24</v>
      </c>
      <c r="D172" s="8" t="s">
        <v>22</v>
      </c>
      <c r="E172" s="3">
        <v>22</v>
      </c>
      <c r="F172" s="3">
        <v>19</v>
      </c>
      <c r="G172" s="8" t="s">
        <v>33</v>
      </c>
      <c r="H172" s="3">
        <v>27</v>
      </c>
      <c r="I172" s="11">
        <v>0</v>
      </c>
      <c r="J172" s="11"/>
    </row>
    <row r="173" spans="1:13" x14ac:dyDescent="0.3">
      <c r="A173" s="12" t="s">
        <v>69</v>
      </c>
      <c r="B173" s="12"/>
      <c r="C173" s="23" t="s">
        <v>94</v>
      </c>
      <c r="D173" s="20">
        <v>19</v>
      </c>
      <c r="E173" s="20">
        <v>25</v>
      </c>
      <c r="F173" s="20">
        <v>22</v>
      </c>
      <c r="G173" s="23" t="s">
        <v>95</v>
      </c>
      <c r="H173" s="3">
        <v>25</v>
      </c>
      <c r="I173" s="11">
        <v>0</v>
      </c>
      <c r="J173" s="11"/>
    </row>
    <row r="174" spans="1:13" x14ac:dyDescent="0.3">
      <c r="A174" s="12" t="s">
        <v>70</v>
      </c>
      <c r="B174" s="12"/>
      <c r="C174" s="22" t="s">
        <v>93</v>
      </c>
      <c r="D174" s="3">
        <v>24</v>
      </c>
      <c r="E174" s="23" t="s">
        <v>98</v>
      </c>
      <c r="F174" s="19" t="s">
        <v>30</v>
      </c>
      <c r="G174" s="20">
        <v>27</v>
      </c>
      <c r="H174" s="3">
        <v>16</v>
      </c>
      <c r="I174" s="11">
        <v>0</v>
      </c>
      <c r="J174" s="11"/>
    </row>
    <row r="175" spans="1:13" x14ac:dyDescent="0.3">
      <c r="A175" s="12" t="s">
        <v>71</v>
      </c>
      <c r="B175" s="12"/>
      <c r="C175" s="3">
        <v>17</v>
      </c>
      <c r="D175" s="3">
        <v>25</v>
      </c>
      <c r="E175" s="20">
        <v>23</v>
      </c>
      <c r="F175" s="19" t="s">
        <v>23</v>
      </c>
      <c r="G175" s="20">
        <v>24</v>
      </c>
      <c r="H175" s="3">
        <v>18</v>
      </c>
      <c r="I175" s="11">
        <v>0</v>
      </c>
      <c r="J175" s="11"/>
    </row>
    <row r="176" spans="1:13" x14ac:dyDescent="0.3">
      <c r="A176" s="12" t="s">
        <v>72</v>
      </c>
      <c r="B176" s="12"/>
      <c r="C176" s="3">
        <v>0</v>
      </c>
      <c r="D176" s="3">
        <v>0</v>
      </c>
      <c r="E176" s="23" t="s">
        <v>97</v>
      </c>
      <c r="F176" s="20">
        <v>0</v>
      </c>
      <c r="G176" s="23" t="s">
        <v>96</v>
      </c>
      <c r="H176" s="3">
        <v>0</v>
      </c>
      <c r="I176" s="11">
        <v>0</v>
      </c>
      <c r="J176" s="11"/>
    </row>
    <row r="177" spans="1:13" x14ac:dyDescent="0.3">
      <c r="A177" s="12" t="s">
        <v>11</v>
      </c>
      <c r="B177" s="12"/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11"/>
      <c r="J177" s="11"/>
    </row>
    <row r="179" spans="1:13" x14ac:dyDescent="0.3">
      <c r="A179" s="13" t="s">
        <v>99</v>
      </c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</row>
    <row r="180" spans="1:13" x14ac:dyDescent="0.3">
      <c r="A180" s="12" t="s">
        <v>8</v>
      </c>
      <c r="B180" s="12"/>
      <c r="C180" s="12" t="s">
        <v>9</v>
      </c>
      <c r="D180" s="12"/>
      <c r="E180" s="12"/>
      <c r="F180" s="12"/>
      <c r="G180" s="12"/>
      <c r="H180" s="12"/>
      <c r="I180" s="12" t="s">
        <v>10</v>
      </c>
      <c r="J180" s="12"/>
    </row>
    <row r="181" spans="1:13" x14ac:dyDescent="0.3">
      <c r="A181" s="12"/>
      <c r="B181" s="12"/>
      <c r="C181" s="2" t="s">
        <v>61</v>
      </c>
      <c r="D181" s="2" t="s">
        <v>62</v>
      </c>
      <c r="E181" s="2" t="s">
        <v>63</v>
      </c>
      <c r="F181" s="2" t="s">
        <v>64</v>
      </c>
      <c r="G181" s="2" t="s">
        <v>65</v>
      </c>
      <c r="H181" s="2" t="s">
        <v>66</v>
      </c>
      <c r="I181" s="12"/>
      <c r="J181" s="12"/>
    </row>
    <row r="182" spans="1:13" x14ac:dyDescent="0.3">
      <c r="A182" s="12" t="s">
        <v>67</v>
      </c>
      <c r="B182" s="12"/>
      <c r="C182" s="3">
        <v>26</v>
      </c>
      <c r="D182" s="3">
        <v>16</v>
      </c>
      <c r="E182" s="3">
        <v>20</v>
      </c>
      <c r="F182" s="8" t="s">
        <v>29</v>
      </c>
      <c r="G182" s="3">
        <v>25</v>
      </c>
      <c r="H182" s="8" t="s">
        <v>24</v>
      </c>
      <c r="I182" s="11">
        <v>0</v>
      </c>
      <c r="J182" s="11"/>
    </row>
    <row r="183" spans="1:13" x14ac:dyDescent="0.3">
      <c r="A183" s="12" t="s">
        <v>68</v>
      </c>
      <c r="B183" s="12"/>
      <c r="C183" s="3">
        <v>24</v>
      </c>
      <c r="D183" s="8" t="s">
        <v>22</v>
      </c>
      <c r="E183" s="3">
        <v>22</v>
      </c>
      <c r="F183" s="3">
        <v>19</v>
      </c>
      <c r="G183" s="8" t="s">
        <v>33</v>
      </c>
      <c r="H183" s="3">
        <v>27</v>
      </c>
      <c r="I183" s="11">
        <v>0</v>
      </c>
      <c r="J183" s="11"/>
    </row>
    <row r="184" spans="1:13" x14ac:dyDescent="0.3">
      <c r="A184" s="12" t="s">
        <v>69</v>
      </c>
      <c r="B184" s="12"/>
      <c r="C184" s="23" t="s">
        <v>108</v>
      </c>
      <c r="D184" s="20">
        <v>19</v>
      </c>
      <c r="E184" s="20">
        <v>25</v>
      </c>
      <c r="F184" s="20">
        <v>22</v>
      </c>
      <c r="G184" s="23" t="s">
        <v>103</v>
      </c>
      <c r="H184" s="3">
        <v>25</v>
      </c>
      <c r="I184" s="11">
        <v>0</v>
      </c>
      <c r="J184" s="11"/>
    </row>
    <row r="185" spans="1:13" x14ac:dyDescent="0.3">
      <c r="A185" s="12" t="s">
        <v>70</v>
      </c>
      <c r="B185" s="12"/>
      <c r="C185" s="22" t="s">
        <v>100</v>
      </c>
      <c r="D185" s="3">
        <v>24</v>
      </c>
      <c r="E185" s="23" t="s">
        <v>110</v>
      </c>
      <c r="F185" s="19" t="s">
        <v>30</v>
      </c>
      <c r="G185" s="20">
        <v>27</v>
      </c>
      <c r="H185" s="3">
        <v>16</v>
      </c>
      <c r="I185" s="11">
        <v>0</v>
      </c>
      <c r="J185" s="11"/>
    </row>
    <row r="186" spans="1:13" x14ac:dyDescent="0.3">
      <c r="A186" s="12" t="s">
        <v>71</v>
      </c>
      <c r="B186" s="12"/>
      <c r="C186" s="3">
        <v>17</v>
      </c>
      <c r="D186" s="3">
        <v>25</v>
      </c>
      <c r="E186" s="20">
        <v>23</v>
      </c>
      <c r="F186" s="19" t="s">
        <v>23</v>
      </c>
      <c r="G186" s="20">
        <v>24</v>
      </c>
      <c r="H186" s="3">
        <v>18</v>
      </c>
      <c r="I186" s="11">
        <v>0</v>
      </c>
      <c r="J186" s="11"/>
    </row>
    <row r="187" spans="1:13" x14ac:dyDescent="0.3">
      <c r="A187" s="12" t="s">
        <v>72</v>
      </c>
      <c r="B187" s="12"/>
      <c r="C187" s="3">
        <v>0</v>
      </c>
      <c r="D187" s="3">
        <v>0</v>
      </c>
      <c r="E187" s="23" t="s">
        <v>109</v>
      </c>
      <c r="F187" s="20">
        <v>0</v>
      </c>
      <c r="G187" s="23" t="s">
        <v>104</v>
      </c>
      <c r="H187" s="3">
        <v>0</v>
      </c>
      <c r="I187" s="11">
        <v>0</v>
      </c>
      <c r="J187" s="11"/>
    </row>
    <row r="188" spans="1:13" x14ac:dyDescent="0.3">
      <c r="A188" s="12" t="s">
        <v>11</v>
      </c>
      <c r="B188" s="12"/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11"/>
      <c r="J188" s="11"/>
    </row>
    <row r="190" spans="1:13" x14ac:dyDescent="0.3">
      <c r="A190" s="13" t="s">
        <v>119</v>
      </c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</row>
    <row r="191" spans="1:13" x14ac:dyDescent="0.3">
      <c r="A191" s="12" t="s">
        <v>8</v>
      </c>
      <c r="B191" s="12"/>
      <c r="C191" s="12" t="s">
        <v>9</v>
      </c>
      <c r="D191" s="12"/>
      <c r="E191" s="12"/>
      <c r="F191" s="12"/>
      <c r="G191" s="12"/>
      <c r="H191" s="12"/>
      <c r="I191" s="12" t="s">
        <v>59</v>
      </c>
      <c r="J191" s="12"/>
    </row>
    <row r="192" spans="1:13" x14ac:dyDescent="0.3">
      <c r="A192" s="12"/>
      <c r="B192" s="12"/>
      <c r="C192" s="2" t="s">
        <v>61</v>
      </c>
      <c r="D192" s="2" t="s">
        <v>62</v>
      </c>
      <c r="E192" s="2" t="s">
        <v>63</v>
      </c>
      <c r="F192" s="2" t="s">
        <v>64</v>
      </c>
      <c r="G192" s="2" t="s">
        <v>65</v>
      </c>
      <c r="H192" s="2" t="s">
        <v>66</v>
      </c>
      <c r="I192" s="12"/>
      <c r="J192" s="12"/>
    </row>
    <row r="193" spans="1:13" x14ac:dyDescent="0.3">
      <c r="A193" s="12" t="s">
        <v>67</v>
      </c>
      <c r="B193" s="12"/>
      <c r="C193" s="19">
        <v>26</v>
      </c>
      <c r="D193" s="19">
        <v>16</v>
      </c>
      <c r="E193" s="19">
        <v>20</v>
      </c>
      <c r="F193" s="19" t="s">
        <v>29</v>
      </c>
      <c r="G193" s="19">
        <v>25</v>
      </c>
      <c r="H193" s="19" t="s">
        <v>24</v>
      </c>
      <c r="I193" s="11" t="s">
        <v>73</v>
      </c>
      <c r="J193" s="11"/>
    </row>
    <row r="194" spans="1:13" x14ac:dyDescent="0.3">
      <c r="A194" s="12" t="s">
        <v>68</v>
      </c>
      <c r="B194" s="12"/>
      <c r="C194" s="19">
        <v>24</v>
      </c>
      <c r="D194" s="19" t="s">
        <v>22</v>
      </c>
      <c r="E194" s="19">
        <v>22</v>
      </c>
      <c r="F194" s="19">
        <v>19</v>
      </c>
      <c r="G194" s="19" t="s">
        <v>33</v>
      </c>
      <c r="H194" s="19">
        <v>27</v>
      </c>
      <c r="I194" s="11" t="s">
        <v>115</v>
      </c>
      <c r="J194" s="11"/>
    </row>
    <row r="195" spans="1:13" x14ac:dyDescent="0.3">
      <c r="A195" s="12" t="s">
        <v>69</v>
      </c>
      <c r="B195" s="12"/>
      <c r="C195" s="19" t="s">
        <v>102</v>
      </c>
      <c r="D195" s="19">
        <v>19</v>
      </c>
      <c r="E195" s="19">
        <v>25</v>
      </c>
      <c r="F195" s="19">
        <v>22</v>
      </c>
      <c r="G195" s="19" t="s">
        <v>105</v>
      </c>
      <c r="H195" s="19">
        <v>25</v>
      </c>
      <c r="I195" s="11" t="s">
        <v>113</v>
      </c>
      <c r="J195" s="11"/>
    </row>
    <row r="196" spans="1:13" x14ac:dyDescent="0.3">
      <c r="A196" s="12" t="s">
        <v>70</v>
      </c>
      <c r="B196" s="12"/>
      <c r="C196" s="19" t="s">
        <v>101</v>
      </c>
      <c r="D196" s="19">
        <v>24</v>
      </c>
      <c r="E196" s="19">
        <v>24</v>
      </c>
      <c r="F196" s="19" t="s">
        <v>30</v>
      </c>
      <c r="G196" s="19">
        <v>27</v>
      </c>
      <c r="H196" s="19">
        <v>16</v>
      </c>
      <c r="I196" s="11" t="s">
        <v>76</v>
      </c>
      <c r="J196" s="11"/>
    </row>
    <row r="197" spans="1:13" x14ac:dyDescent="0.3">
      <c r="A197" s="12" t="s">
        <v>71</v>
      </c>
      <c r="B197" s="12"/>
      <c r="C197" s="19">
        <v>17</v>
      </c>
      <c r="D197" s="19">
        <v>25</v>
      </c>
      <c r="E197" s="19">
        <v>23</v>
      </c>
      <c r="F197" s="19" t="s">
        <v>23</v>
      </c>
      <c r="G197" s="19">
        <v>24</v>
      </c>
      <c r="H197" s="19">
        <v>18</v>
      </c>
      <c r="I197" s="11" t="s">
        <v>77</v>
      </c>
      <c r="J197" s="11"/>
    </row>
    <row r="198" spans="1:13" x14ac:dyDescent="0.3">
      <c r="A198" s="12" t="s">
        <v>72</v>
      </c>
      <c r="B198" s="12"/>
      <c r="C198" s="19">
        <v>0</v>
      </c>
      <c r="D198" s="19">
        <v>0</v>
      </c>
      <c r="E198" s="19" t="s">
        <v>107</v>
      </c>
      <c r="F198" s="19">
        <v>0</v>
      </c>
      <c r="G198" s="19" t="s">
        <v>106</v>
      </c>
      <c r="H198" s="19">
        <v>0</v>
      </c>
      <c r="I198" s="11" t="s">
        <v>117</v>
      </c>
      <c r="J198" s="11"/>
    </row>
    <row r="199" spans="1:13" x14ac:dyDescent="0.3">
      <c r="A199" s="12" t="s">
        <v>60</v>
      </c>
      <c r="B199" s="12"/>
      <c r="C199" s="19" t="s">
        <v>112</v>
      </c>
      <c r="D199" s="19" t="s">
        <v>116</v>
      </c>
      <c r="E199" s="19" t="s">
        <v>118</v>
      </c>
      <c r="F199" s="19" t="s">
        <v>74</v>
      </c>
      <c r="G199" s="19" t="s">
        <v>114</v>
      </c>
      <c r="H199" s="19" t="s">
        <v>75</v>
      </c>
      <c r="I199" s="11"/>
      <c r="J199" s="11"/>
    </row>
    <row r="201" spans="1:13" x14ac:dyDescent="0.3">
      <c r="A201" s="13" t="s">
        <v>120</v>
      </c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</row>
    <row r="202" spans="1:13" x14ac:dyDescent="0.3">
      <c r="A202" s="12" t="s">
        <v>8</v>
      </c>
      <c r="B202" s="12"/>
      <c r="C202" s="12" t="s">
        <v>9</v>
      </c>
      <c r="D202" s="12"/>
      <c r="E202" s="12"/>
      <c r="F202" s="12"/>
      <c r="G202" s="12"/>
      <c r="H202" s="12"/>
      <c r="I202" s="12" t="s">
        <v>10</v>
      </c>
      <c r="J202" s="12"/>
      <c r="K202" s="15" t="s">
        <v>45</v>
      </c>
      <c r="L202" s="15"/>
      <c r="M202" s="4">
        <f>17*5+15*177+14*121+21*6+15*72+16*92+18*85+17*88+14*114+0*145+0*11</f>
        <v>11734</v>
      </c>
    </row>
    <row r="203" spans="1:13" x14ac:dyDescent="0.3">
      <c r="A203" s="12"/>
      <c r="B203" s="12"/>
      <c r="C203" s="2" t="s">
        <v>61</v>
      </c>
      <c r="D203" s="2" t="s">
        <v>62</v>
      </c>
      <c r="E203" s="2" t="s">
        <v>63</v>
      </c>
      <c r="F203" s="2" t="s">
        <v>64</v>
      </c>
      <c r="G203" s="2" t="s">
        <v>65</v>
      </c>
      <c r="H203" s="2" t="s">
        <v>66</v>
      </c>
      <c r="I203" s="12"/>
      <c r="J203" s="12"/>
    </row>
    <row r="204" spans="1:13" x14ac:dyDescent="0.3">
      <c r="A204" s="12" t="s">
        <v>67</v>
      </c>
      <c r="B204" s="12"/>
      <c r="C204" s="21">
        <v>26</v>
      </c>
      <c r="D204" s="21">
        <v>16</v>
      </c>
      <c r="E204" s="21">
        <v>20</v>
      </c>
      <c r="F204" s="21" t="s">
        <v>29</v>
      </c>
      <c r="G204" s="21">
        <v>25</v>
      </c>
      <c r="H204" s="21" t="s">
        <v>24</v>
      </c>
      <c r="I204" s="11">
        <v>0</v>
      </c>
      <c r="J204" s="11"/>
    </row>
    <row r="205" spans="1:13" x14ac:dyDescent="0.3">
      <c r="A205" s="12" t="s">
        <v>68</v>
      </c>
      <c r="B205" s="12"/>
      <c r="C205" s="21">
        <v>24</v>
      </c>
      <c r="D205" s="21" t="s">
        <v>22</v>
      </c>
      <c r="E205" s="21">
        <v>22</v>
      </c>
      <c r="F205" s="21">
        <v>19</v>
      </c>
      <c r="G205" s="21" t="s">
        <v>33</v>
      </c>
      <c r="H205" s="21">
        <v>27</v>
      </c>
      <c r="I205" s="11">
        <v>0</v>
      </c>
      <c r="J205" s="11"/>
    </row>
    <row r="206" spans="1:13" x14ac:dyDescent="0.3">
      <c r="A206" s="12" t="s">
        <v>69</v>
      </c>
      <c r="B206" s="12"/>
      <c r="C206" s="21" t="s">
        <v>102</v>
      </c>
      <c r="D206" s="21">
        <v>19</v>
      </c>
      <c r="E206" s="21">
        <v>25</v>
      </c>
      <c r="F206" s="21">
        <v>22</v>
      </c>
      <c r="G206" s="21" t="s">
        <v>105</v>
      </c>
      <c r="H206" s="21">
        <v>25</v>
      </c>
      <c r="I206" s="11">
        <v>0</v>
      </c>
      <c r="J206" s="11"/>
    </row>
    <row r="207" spans="1:13" x14ac:dyDescent="0.3">
      <c r="A207" s="12" t="s">
        <v>70</v>
      </c>
      <c r="B207" s="12"/>
      <c r="C207" s="21" t="s">
        <v>101</v>
      </c>
      <c r="D207" s="21">
        <v>24</v>
      </c>
      <c r="E207" s="21">
        <v>24</v>
      </c>
      <c r="F207" s="21" t="s">
        <v>30</v>
      </c>
      <c r="G207" s="21">
        <v>27</v>
      </c>
      <c r="H207" s="21">
        <v>16</v>
      </c>
      <c r="I207" s="11">
        <v>0</v>
      </c>
      <c r="J207" s="11"/>
    </row>
    <row r="208" spans="1:13" x14ac:dyDescent="0.3">
      <c r="A208" s="12" t="s">
        <v>71</v>
      </c>
      <c r="B208" s="12"/>
      <c r="C208" s="21">
        <v>17</v>
      </c>
      <c r="D208" s="21">
        <v>25</v>
      </c>
      <c r="E208" s="21">
        <v>23</v>
      </c>
      <c r="F208" s="21" t="s">
        <v>23</v>
      </c>
      <c r="G208" s="21">
        <v>24</v>
      </c>
      <c r="H208" s="21">
        <v>18</v>
      </c>
      <c r="I208" s="11">
        <v>0</v>
      </c>
      <c r="J208" s="11"/>
    </row>
    <row r="209" spans="1:10" x14ac:dyDescent="0.3">
      <c r="A209" s="12" t="s">
        <v>72</v>
      </c>
      <c r="B209" s="12"/>
      <c r="C209" s="21">
        <v>0</v>
      </c>
      <c r="D209" s="21">
        <v>0</v>
      </c>
      <c r="E209" s="21" t="s">
        <v>107</v>
      </c>
      <c r="F209" s="21">
        <v>0</v>
      </c>
      <c r="G209" s="21" t="s">
        <v>106</v>
      </c>
      <c r="H209" s="21">
        <v>0</v>
      </c>
      <c r="I209" s="11">
        <v>0</v>
      </c>
      <c r="J209" s="11"/>
    </row>
    <row r="210" spans="1:10" x14ac:dyDescent="0.3">
      <c r="A210" s="12" t="s">
        <v>11</v>
      </c>
      <c r="B210" s="12"/>
      <c r="C210" s="19">
        <v>0</v>
      </c>
      <c r="D210" s="19">
        <v>0</v>
      </c>
      <c r="E210" s="19">
        <v>0</v>
      </c>
      <c r="F210" s="19">
        <v>0</v>
      </c>
      <c r="G210" s="19">
        <v>0</v>
      </c>
      <c r="H210" s="19">
        <v>0</v>
      </c>
      <c r="I210" s="11"/>
      <c r="J210" s="11"/>
    </row>
  </sheetData>
  <mergeCells count="357">
    <mergeCell ref="A207:B207"/>
    <mergeCell ref="I207:J207"/>
    <mergeCell ref="A208:B208"/>
    <mergeCell ref="I208:J208"/>
    <mergeCell ref="A209:B209"/>
    <mergeCell ref="I209:J209"/>
    <mergeCell ref="A210:B210"/>
    <mergeCell ref="I210:J210"/>
    <mergeCell ref="K202:L202"/>
    <mergeCell ref="A202:B203"/>
    <mergeCell ref="C202:H202"/>
    <mergeCell ref="I202:J203"/>
    <mergeCell ref="A204:B204"/>
    <mergeCell ref="I204:J204"/>
    <mergeCell ref="A205:B205"/>
    <mergeCell ref="I205:J205"/>
    <mergeCell ref="A206:B206"/>
    <mergeCell ref="I206:J206"/>
    <mergeCell ref="A196:B196"/>
    <mergeCell ref="I196:J196"/>
    <mergeCell ref="A197:B197"/>
    <mergeCell ref="I197:J197"/>
    <mergeCell ref="A198:B198"/>
    <mergeCell ref="I198:J198"/>
    <mergeCell ref="A199:B199"/>
    <mergeCell ref="I199:J199"/>
    <mergeCell ref="A201:M201"/>
    <mergeCell ref="A190:M190"/>
    <mergeCell ref="A191:B192"/>
    <mergeCell ref="C191:H191"/>
    <mergeCell ref="I191:J192"/>
    <mergeCell ref="A193:B193"/>
    <mergeCell ref="I193:J193"/>
    <mergeCell ref="A194:B194"/>
    <mergeCell ref="I194:J194"/>
    <mergeCell ref="A195:B195"/>
    <mergeCell ref="I195:J195"/>
    <mergeCell ref="A184:B184"/>
    <mergeCell ref="I184:J184"/>
    <mergeCell ref="A185:B185"/>
    <mergeCell ref="I185:J185"/>
    <mergeCell ref="A186:B186"/>
    <mergeCell ref="I186:J186"/>
    <mergeCell ref="A187:B187"/>
    <mergeCell ref="I187:J187"/>
    <mergeCell ref="A188:B188"/>
    <mergeCell ref="I188:J188"/>
    <mergeCell ref="A179:M179"/>
    <mergeCell ref="A180:B181"/>
    <mergeCell ref="C180:H180"/>
    <mergeCell ref="I180:J181"/>
    <mergeCell ref="A182:B182"/>
    <mergeCell ref="I182:J182"/>
    <mergeCell ref="A183:B183"/>
    <mergeCell ref="I183:J183"/>
    <mergeCell ref="K4:L4"/>
    <mergeCell ref="K5:L5"/>
    <mergeCell ref="A1:M1"/>
    <mergeCell ref="A9:B9"/>
    <mergeCell ref="G4:G5"/>
    <mergeCell ref="H4:H5"/>
    <mergeCell ref="I4:J5"/>
    <mergeCell ref="A4:B4"/>
    <mergeCell ref="A5:B5"/>
    <mergeCell ref="C4:C5"/>
    <mergeCell ref="D4:D5"/>
    <mergeCell ref="E4:E5"/>
    <mergeCell ref="F4:F5"/>
    <mergeCell ref="A13:M13"/>
    <mergeCell ref="I14:J15"/>
    <mergeCell ref="K14:L14"/>
    <mergeCell ref="K15:L15"/>
    <mergeCell ref="C14:H14"/>
    <mergeCell ref="A14:B15"/>
    <mergeCell ref="A10:B10"/>
    <mergeCell ref="A11:B11"/>
    <mergeCell ref="I6:J6"/>
    <mergeCell ref="I7:J7"/>
    <mergeCell ref="I8:J8"/>
    <mergeCell ref="I9:J9"/>
    <mergeCell ref="I10:J10"/>
    <mergeCell ref="I11:J11"/>
    <mergeCell ref="A6:B6"/>
    <mergeCell ref="A7:B7"/>
    <mergeCell ref="A8:B8"/>
    <mergeCell ref="I22:J22"/>
    <mergeCell ref="A21:B21"/>
    <mergeCell ref="I21:J21"/>
    <mergeCell ref="A16:B16"/>
    <mergeCell ref="I16:J16"/>
    <mergeCell ref="A17:B17"/>
    <mergeCell ref="I17:J17"/>
    <mergeCell ref="A18:B18"/>
    <mergeCell ref="I18:J18"/>
    <mergeCell ref="A3:J3"/>
    <mergeCell ref="A32:B32"/>
    <mergeCell ref="I32:J32"/>
    <mergeCell ref="A33:B33"/>
    <mergeCell ref="I33:J33"/>
    <mergeCell ref="A34:B34"/>
    <mergeCell ref="I34:J34"/>
    <mergeCell ref="A29:B29"/>
    <mergeCell ref="I29:J29"/>
    <mergeCell ref="A30:B30"/>
    <mergeCell ref="I30:J30"/>
    <mergeCell ref="A31:B31"/>
    <mergeCell ref="I31:J31"/>
    <mergeCell ref="A25:M25"/>
    <mergeCell ref="A26:B27"/>
    <mergeCell ref="C26:H26"/>
    <mergeCell ref="I26:J27"/>
    <mergeCell ref="A28:B28"/>
    <mergeCell ref="I28:J28"/>
    <mergeCell ref="A19:B19"/>
    <mergeCell ref="I19:J19"/>
    <mergeCell ref="A20:B20"/>
    <mergeCell ref="I20:J20"/>
    <mergeCell ref="A22:B22"/>
    <mergeCell ref="A40:B40"/>
    <mergeCell ref="I40:J40"/>
    <mergeCell ref="A41:B41"/>
    <mergeCell ref="I41:J41"/>
    <mergeCell ref="A42:B42"/>
    <mergeCell ref="I42:J42"/>
    <mergeCell ref="A37:B38"/>
    <mergeCell ref="C37:H37"/>
    <mergeCell ref="I37:J38"/>
    <mergeCell ref="A39:B39"/>
    <mergeCell ref="I39:J39"/>
    <mergeCell ref="A47:M47"/>
    <mergeCell ref="A48:B49"/>
    <mergeCell ref="C48:H48"/>
    <mergeCell ref="I48:J49"/>
    <mergeCell ref="A50:B50"/>
    <mergeCell ref="I50:J50"/>
    <mergeCell ref="A43:B43"/>
    <mergeCell ref="I43:J43"/>
    <mergeCell ref="A44:B44"/>
    <mergeCell ref="I44:J44"/>
    <mergeCell ref="A45:B45"/>
    <mergeCell ref="I45:J45"/>
    <mergeCell ref="A54:B54"/>
    <mergeCell ref="I54:J54"/>
    <mergeCell ref="A55:B55"/>
    <mergeCell ref="I55:J55"/>
    <mergeCell ref="A56:B56"/>
    <mergeCell ref="I56:J56"/>
    <mergeCell ref="A51:B51"/>
    <mergeCell ref="I51:J51"/>
    <mergeCell ref="A52:B52"/>
    <mergeCell ref="I52:J52"/>
    <mergeCell ref="A53:B53"/>
    <mergeCell ref="I53:J53"/>
    <mergeCell ref="A62:B62"/>
    <mergeCell ref="I62:J62"/>
    <mergeCell ref="A63:B63"/>
    <mergeCell ref="I63:J63"/>
    <mergeCell ref="A64:B64"/>
    <mergeCell ref="I64:J64"/>
    <mergeCell ref="A58:M58"/>
    <mergeCell ref="A59:B60"/>
    <mergeCell ref="C59:H59"/>
    <mergeCell ref="I59:J60"/>
    <mergeCell ref="A61:B61"/>
    <mergeCell ref="I61:J61"/>
    <mergeCell ref="A69:M69"/>
    <mergeCell ref="A70:B71"/>
    <mergeCell ref="C70:H70"/>
    <mergeCell ref="I70:J71"/>
    <mergeCell ref="A72:B72"/>
    <mergeCell ref="I72:J72"/>
    <mergeCell ref="A65:B65"/>
    <mergeCell ref="I65:J65"/>
    <mergeCell ref="A66:B66"/>
    <mergeCell ref="I66:J66"/>
    <mergeCell ref="A67:B67"/>
    <mergeCell ref="I67:J67"/>
    <mergeCell ref="A76:B76"/>
    <mergeCell ref="I76:J76"/>
    <mergeCell ref="A77:B77"/>
    <mergeCell ref="I77:J77"/>
    <mergeCell ref="A78:B78"/>
    <mergeCell ref="I78:J78"/>
    <mergeCell ref="A73:B73"/>
    <mergeCell ref="I73:J73"/>
    <mergeCell ref="A74:B74"/>
    <mergeCell ref="I74:J74"/>
    <mergeCell ref="A75:B75"/>
    <mergeCell ref="I75:J75"/>
    <mergeCell ref="A84:B84"/>
    <mergeCell ref="I84:J84"/>
    <mergeCell ref="A85:B85"/>
    <mergeCell ref="I85:J85"/>
    <mergeCell ref="A86:B86"/>
    <mergeCell ref="I86:J86"/>
    <mergeCell ref="A80:M80"/>
    <mergeCell ref="A81:B82"/>
    <mergeCell ref="C81:H81"/>
    <mergeCell ref="I81:J82"/>
    <mergeCell ref="A83:B83"/>
    <mergeCell ref="I83:J83"/>
    <mergeCell ref="A91:M91"/>
    <mergeCell ref="A92:B93"/>
    <mergeCell ref="C92:H92"/>
    <mergeCell ref="I92:J93"/>
    <mergeCell ref="A94:B94"/>
    <mergeCell ref="I94:J94"/>
    <mergeCell ref="A87:B87"/>
    <mergeCell ref="I87:J87"/>
    <mergeCell ref="A88:B88"/>
    <mergeCell ref="I88:J88"/>
    <mergeCell ref="A89:B89"/>
    <mergeCell ref="I89:J89"/>
    <mergeCell ref="A98:B98"/>
    <mergeCell ref="I98:J98"/>
    <mergeCell ref="A99:B99"/>
    <mergeCell ref="I99:J99"/>
    <mergeCell ref="A100:B100"/>
    <mergeCell ref="I100:J100"/>
    <mergeCell ref="A95:B95"/>
    <mergeCell ref="I95:J95"/>
    <mergeCell ref="A96:B96"/>
    <mergeCell ref="I96:J96"/>
    <mergeCell ref="A97:B97"/>
    <mergeCell ref="I97:J97"/>
    <mergeCell ref="A106:B106"/>
    <mergeCell ref="I106:J106"/>
    <mergeCell ref="A107:B107"/>
    <mergeCell ref="I107:J107"/>
    <mergeCell ref="A108:B108"/>
    <mergeCell ref="I108:J108"/>
    <mergeCell ref="A102:M102"/>
    <mergeCell ref="A103:B104"/>
    <mergeCell ref="C103:H103"/>
    <mergeCell ref="I103:J104"/>
    <mergeCell ref="A105:B105"/>
    <mergeCell ref="I105:J105"/>
    <mergeCell ref="A113:M113"/>
    <mergeCell ref="A114:B115"/>
    <mergeCell ref="C114:H114"/>
    <mergeCell ref="I114:J115"/>
    <mergeCell ref="A116:B116"/>
    <mergeCell ref="I116:J116"/>
    <mergeCell ref="A109:B109"/>
    <mergeCell ref="I109:J109"/>
    <mergeCell ref="A110:B110"/>
    <mergeCell ref="I110:J110"/>
    <mergeCell ref="A111:B111"/>
    <mergeCell ref="I111:J111"/>
    <mergeCell ref="A120:B120"/>
    <mergeCell ref="I120:J120"/>
    <mergeCell ref="A121:B121"/>
    <mergeCell ref="I121:J121"/>
    <mergeCell ref="A122:B122"/>
    <mergeCell ref="I122:J122"/>
    <mergeCell ref="A117:B117"/>
    <mergeCell ref="I117:J117"/>
    <mergeCell ref="A118:B118"/>
    <mergeCell ref="I118:J118"/>
    <mergeCell ref="A119:B119"/>
    <mergeCell ref="I119:J119"/>
    <mergeCell ref="A128:B128"/>
    <mergeCell ref="I128:J128"/>
    <mergeCell ref="A129:B129"/>
    <mergeCell ref="I129:J129"/>
    <mergeCell ref="A130:B130"/>
    <mergeCell ref="I130:J130"/>
    <mergeCell ref="A124:M124"/>
    <mergeCell ref="A125:B126"/>
    <mergeCell ref="C125:H125"/>
    <mergeCell ref="I125:J126"/>
    <mergeCell ref="A127:B127"/>
    <mergeCell ref="I127:J127"/>
    <mergeCell ref="A135:M135"/>
    <mergeCell ref="A136:B137"/>
    <mergeCell ref="C136:H136"/>
    <mergeCell ref="I136:J137"/>
    <mergeCell ref="A138:B138"/>
    <mergeCell ref="I138:J138"/>
    <mergeCell ref="A131:B131"/>
    <mergeCell ref="I131:J131"/>
    <mergeCell ref="A132:B132"/>
    <mergeCell ref="I132:J132"/>
    <mergeCell ref="A133:B133"/>
    <mergeCell ref="I133:J133"/>
    <mergeCell ref="A142:B142"/>
    <mergeCell ref="I142:J142"/>
    <mergeCell ref="A143:B143"/>
    <mergeCell ref="I143:J143"/>
    <mergeCell ref="A144:B144"/>
    <mergeCell ref="I144:J144"/>
    <mergeCell ref="A139:B139"/>
    <mergeCell ref="I139:J139"/>
    <mergeCell ref="A140:B140"/>
    <mergeCell ref="I140:J140"/>
    <mergeCell ref="A141:B141"/>
    <mergeCell ref="I141:J141"/>
    <mergeCell ref="I152:J152"/>
    <mergeCell ref="A146:M146"/>
    <mergeCell ref="A147:B148"/>
    <mergeCell ref="C147:H147"/>
    <mergeCell ref="I147:J148"/>
    <mergeCell ref="A149:B149"/>
    <mergeCell ref="I149:J149"/>
    <mergeCell ref="K147:L147"/>
    <mergeCell ref="K148:L148"/>
    <mergeCell ref="A160:B160"/>
    <mergeCell ref="I160:J160"/>
    <mergeCell ref="A161:B161"/>
    <mergeCell ref="I161:J161"/>
    <mergeCell ref="A162:B162"/>
    <mergeCell ref="I162:J162"/>
    <mergeCell ref="A36:M36"/>
    <mergeCell ref="A24:M24"/>
    <mergeCell ref="A157:M157"/>
    <mergeCell ref="A158:B159"/>
    <mergeCell ref="C158:H158"/>
    <mergeCell ref="I158:J159"/>
    <mergeCell ref="K158:L158"/>
    <mergeCell ref="A153:B153"/>
    <mergeCell ref="I153:J153"/>
    <mergeCell ref="A154:B154"/>
    <mergeCell ref="I154:J154"/>
    <mergeCell ref="A155:B155"/>
    <mergeCell ref="I155:J155"/>
    <mergeCell ref="A150:B150"/>
    <mergeCell ref="I150:J150"/>
    <mergeCell ref="A151:B151"/>
    <mergeCell ref="I151:J151"/>
    <mergeCell ref="A152:B152"/>
    <mergeCell ref="A166:B166"/>
    <mergeCell ref="I166:J166"/>
    <mergeCell ref="A168:M168"/>
    <mergeCell ref="A169:B170"/>
    <mergeCell ref="C169:H169"/>
    <mergeCell ref="I169:J170"/>
    <mergeCell ref="A163:B163"/>
    <mergeCell ref="I163:J163"/>
    <mergeCell ref="A164:B164"/>
    <mergeCell ref="I164:J164"/>
    <mergeCell ref="A165:B165"/>
    <mergeCell ref="I165:J165"/>
    <mergeCell ref="K169:L169"/>
    <mergeCell ref="A177:B177"/>
    <mergeCell ref="I177:J177"/>
    <mergeCell ref="A174:B174"/>
    <mergeCell ref="I174:J174"/>
    <mergeCell ref="A175:B175"/>
    <mergeCell ref="I175:J175"/>
    <mergeCell ref="A176:B176"/>
    <mergeCell ref="I176:J176"/>
    <mergeCell ref="A171:B171"/>
    <mergeCell ref="I171:J171"/>
    <mergeCell ref="A172:B172"/>
    <mergeCell ref="I172:J172"/>
    <mergeCell ref="A173:B173"/>
    <mergeCell ref="I173:J17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Turchinovich</dc:creator>
  <cp:lastModifiedBy>Турчинович Никита</cp:lastModifiedBy>
  <dcterms:created xsi:type="dcterms:W3CDTF">2015-06-05T18:19:34Z</dcterms:created>
  <dcterms:modified xsi:type="dcterms:W3CDTF">2024-04-23T11:27:51Z</dcterms:modified>
</cp:coreProperties>
</file>