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ku-fi21\LF12_schulischeProjekte\"/>
    </mc:Choice>
  </mc:AlternateContent>
  <xr:revisionPtr revIDLastSave="0" documentId="11_1B0DDD0AB1487E05F0774EBD0C6CE1C610B0F00F" xr6:coauthVersionLast="47" xr6:coauthVersionMax="47" xr10:uidLastSave="{00000000-0000-0000-0000-000000000000}"/>
  <bookViews>
    <workbookView xWindow="0" yWindow="0" windowWidth="25590" windowHeight="15990" xr2:uid="{00000000-000D-0000-FFFF-FFFF00000000}"/>
  </bookViews>
  <sheets>
    <sheet name="Gesamt" sheetId="15" r:id="rId1"/>
    <sheet name="Doku" sheetId="11" r:id="rId2"/>
    <sheet name="Präsentation" sheetId="1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4" l="1"/>
  <c r="C30" i="14"/>
  <c r="E30" i="14"/>
  <c r="F30" i="14"/>
  <c r="G30" i="14"/>
  <c r="H30" i="14"/>
  <c r="I30" i="14"/>
  <c r="J30" i="14"/>
  <c r="A3" i="14"/>
  <c r="A1" i="11"/>
  <c r="J29" i="14"/>
  <c r="J28" i="14"/>
  <c r="J27" i="14"/>
  <c r="J26" i="14"/>
  <c r="J25" i="14"/>
  <c r="J24" i="14"/>
  <c r="J23" i="14"/>
  <c r="J22" i="14"/>
  <c r="J21" i="14"/>
  <c r="J20" i="14"/>
  <c r="J18" i="14"/>
  <c r="J16" i="14"/>
  <c r="J14" i="14"/>
  <c r="J13" i="14"/>
  <c r="J12" i="14"/>
  <c r="J11" i="14"/>
  <c r="J9" i="14"/>
  <c r="J8" i="14"/>
  <c r="J7" i="14"/>
  <c r="J6" i="14"/>
  <c r="J5" i="14"/>
  <c r="C33" i="11"/>
  <c r="I32" i="11"/>
  <c r="I31" i="11"/>
  <c r="I30" i="11"/>
  <c r="I29" i="11"/>
  <c r="I28" i="11"/>
  <c r="I27" i="11"/>
  <c r="I26" i="11"/>
  <c r="I24" i="11"/>
  <c r="I23" i="11"/>
  <c r="I22" i="11"/>
  <c r="I21" i="11"/>
  <c r="I19" i="11"/>
  <c r="I18" i="11"/>
  <c r="I17" i="11"/>
  <c r="I16" i="11"/>
  <c r="I14" i="11"/>
  <c r="I13" i="11"/>
  <c r="I12" i="11"/>
  <c r="I11" i="11"/>
  <c r="I8" i="11"/>
  <c r="I7" i="11"/>
  <c r="I6" i="11"/>
  <c r="I5" i="11"/>
  <c r="I4" i="11"/>
  <c r="I25" i="11"/>
  <c r="I10" i="11"/>
  <c r="J19" i="14"/>
  <c r="J4" i="14"/>
  <c r="I20" i="11"/>
  <c r="I15" i="11"/>
  <c r="I33" i="11"/>
  <c r="B4" i="15"/>
  <c r="I3" i="11"/>
  <c r="C4" i="15"/>
  <c r="B7" i="15"/>
  <c r="D7" i="15"/>
  <c r="C7" i="15"/>
</calcChain>
</file>

<file path=xl/sharedStrings.xml><?xml version="1.0" encoding="utf-8"?>
<sst xmlns="http://schemas.openxmlformats.org/spreadsheetml/2006/main" count="146" uniqueCount="119">
  <si>
    <t>1.1</t>
  </si>
  <si>
    <t>1.2</t>
  </si>
  <si>
    <t>1.3</t>
  </si>
  <si>
    <t>1.4</t>
  </si>
  <si>
    <t>1</t>
  </si>
  <si>
    <t>Gestaltung des prozessorientierten Projektberichts</t>
  </si>
  <si>
    <t>1.5</t>
  </si>
  <si>
    <t>2</t>
  </si>
  <si>
    <t>2.1</t>
  </si>
  <si>
    <t>2.1.1</t>
  </si>
  <si>
    <t>2.1.2</t>
  </si>
  <si>
    <t>2.1.3</t>
  </si>
  <si>
    <t>2.1.4</t>
  </si>
  <si>
    <t>Beschreibung des Prozesses</t>
  </si>
  <si>
    <t>Projektauftrag</t>
  </si>
  <si>
    <t>2.2</t>
  </si>
  <si>
    <t>2.2.1</t>
  </si>
  <si>
    <t>2.2.2</t>
  </si>
  <si>
    <t>2.2.3</t>
  </si>
  <si>
    <t>2.2.4</t>
  </si>
  <si>
    <t>2.3</t>
  </si>
  <si>
    <t>2.3.1</t>
  </si>
  <si>
    <t>2.3.2</t>
  </si>
  <si>
    <t>2.3.3</t>
  </si>
  <si>
    <t>2.3.4</t>
  </si>
  <si>
    <t>2.4</t>
  </si>
  <si>
    <t>2.4.1</t>
  </si>
  <si>
    <t>2.4.2</t>
  </si>
  <si>
    <t>2.4.3</t>
  </si>
  <si>
    <t>2.4.4</t>
  </si>
  <si>
    <t>3</t>
  </si>
  <si>
    <t>3.1</t>
  </si>
  <si>
    <t>Verständlichkeit der Ausgangslage</t>
  </si>
  <si>
    <t>Klarheit der Aufgabenstellung und Abgrenzung zu Fremdleistungen</t>
  </si>
  <si>
    <t>Erfüllung der Kriterien</t>
  </si>
  <si>
    <t>Max</t>
  </si>
  <si>
    <t>Einhaltung des Projektantrags bzw. Darstellung und Begründung von notwendig gewordenen, funktionalen Änderungen gegenüber dem Projektantrag</t>
  </si>
  <si>
    <t>Projektplanung</t>
  </si>
  <si>
    <t>Beschreibung und Begründung der geplanten Vorgehensweise und Darstellung möglicher Lösungsalternativen</t>
  </si>
  <si>
    <t>Darstellung des erwarteten qualitativen/quantitativen Nutzens</t>
  </si>
  <si>
    <t>Projektdurchführung</t>
  </si>
  <si>
    <t>Projektabschluss</t>
  </si>
  <si>
    <t>Beigefügte Unterlagen</t>
  </si>
  <si>
    <t>Nachvollziehbarkeit und Qualität der als Anhang beigefügten, fachlich
angemessenen Produktdokumentation</t>
  </si>
  <si>
    <t>Summe</t>
  </si>
  <si>
    <t>Darstellung und Begründung der gewählten Prinzipien, Methoden, Techniken und Werkzeuge unter besonderer Berucksichtigung der fachlichen Anforderungen</t>
  </si>
  <si>
    <t>Persönliche Projektreflexion ("lessions learned") / Fazit</t>
  </si>
  <si>
    <t>Beschreibung praxisgerechter Maßnahmen zum Qualitätsmanagements
(Definition der Ziele, Planung und Kontrolle, Testszenarien)</t>
  </si>
  <si>
    <t>Dem Inhalt angemessene Gliederung
(Gedankenführung, passende Detaillierung, aussagefähige Überschriften)</t>
  </si>
  <si>
    <t>Quellennachweis, Anlagenverzeichnis, Abkürzungsverzeichnis, Glossar</t>
  </si>
  <si>
    <t>Hinweise zu beigefügten Unterlagen; korrekte Referenzierungen auf Anlage u./o. Anhang</t>
  </si>
  <si>
    <t>Formale Gestaltung (Lesbarkeit, Randgestaltung, Zeilenabstände,
Seitenangaben Schriftart durchgehende/übersichtliche Nummerierung
Visualisierung, Verhältnis Grafiken etc./Text</t>
  </si>
  <si>
    <t>Sprachliche Gestaltung (sachliche und flüssige Sprache, Rechtschreibung,
Verwendung von Fachbegriffen, Verständlichkeit)</t>
  </si>
  <si>
    <t>Beschreibung des Projektumfelds und der maßgeblichen Hardware-, Software- und Organisationsschnittstellen sowie der QM-, Entwicklungs- und Prozessstandards</t>
  </si>
  <si>
    <t>Detaillierte Projekt- und Zeitplanung</t>
  </si>
  <si>
    <t xml:space="preserve"> Sinnvolle und logische Beschreibung des durchgeführten Projektablaufs</t>
  </si>
  <si>
    <t>Darstellung der Ergebnisse</t>
  </si>
  <si>
    <t>Beschreibung der durchgeführten Maßnahmen zum Qualitätsmanagement</t>
  </si>
  <si>
    <t>Bewertung des Projektergebnisses (fachlicher Soll-/Ist-Vergleich)</t>
  </si>
  <si>
    <t>Gegenüberstellung des Zeitaufwands für die Prozessphasen
(zeitlicher Soll-/Ist-Vergleich, Begründung von erheblichen Abweichungen)</t>
  </si>
  <si>
    <t>Darstellung des qualitativen/quantitativen Nutzens</t>
  </si>
  <si>
    <t>Präsentationsinhalt</t>
  </si>
  <si>
    <t>Prüfer/in</t>
  </si>
  <si>
    <t>Name_2</t>
  </si>
  <si>
    <t>Name_3</t>
  </si>
  <si>
    <t>Name_4</t>
  </si>
  <si>
    <t>Name_5</t>
  </si>
  <si>
    <t>Name_6</t>
  </si>
  <si>
    <t>Name_7</t>
  </si>
  <si>
    <t>Gliederung der Präsentation</t>
  </si>
  <si>
    <t>Beschreibung des Umfelds und der Aufgabenstellung / Zielsetzung</t>
  </si>
  <si>
    <t>Darstellung der Prozessschritte</t>
  </si>
  <si>
    <t>Darstellung der fachbezogenen Probleme,
Lösungskonzepte und Entscheidungen</t>
  </si>
  <si>
    <t>Darstellung des für die Projektarbeit relevanten Inhalts</t>
  </si>
  <si>
    <t>1.6</t>
  </si>
  <si>
    <t>Begründung der Vorgehensweise im Projekt</t>
  </si>
  <si>
    <t>1.7</t>
  </si>
  <si>
    <t>Darstellung und Nachvollziehbarkeit von Entscheidungen</t>
  </si>
  <si>
    <t>1.8</t>
  </si>
  <si>
    <t>Darstellung der Zeitplanung</t>
  </si>
  <si>
    <t>1.9</t>
  </si>
  <si>
    <t>Einhaltung eines angemessenen Verhältnisses
zwischen Verlaufs- und Ergebnisbeschreibung</t>
  </si>
  <si>
    <t>1.10</t>
  </si>
  <si>
    <t>Angemessene Beschreibung des berufs-
spezifischen Projektgegenstandes (max. 25%)</t>
  </si>
  <si>
    <t>1.11</t>
  </si>
  <si>
    <t>Fazit, Reflexion</t>
  </si>
  <si>
    <t>Präsentationstechnik und -methodik</t>
  </si>
  <si>
    <t>Wie verständlich wurden die Inhalte dem Prüfungsausschuss vermittelt?</t>
  </si>
  <si>
    <t>Wie genau wurde formuliert und wurden Fachbegriffe richtig verwendet?</t>
  </si>
  <si>
    <t>Wie deutlich wurde gesprochen?
Wie gezielt wurden Blickkontakt und Körpersprache eingesetzt?
Wurden besondere Aspekte durch Lautstärke,
Betonung und Gestik herausgestellt?</t>
  </si>
  <si>
    <t>Wie angemessen war das Tempo des Vortrages?</t>
  </si>
  <si>
    <t>2.5</t>
  </si>
  <si>
    <t>Wie frei wurde vorgetragen (Rhetorik)?</t>
  </si>
  <si>
    <t>2.6</t>
  </si>
  <si>
    <t>Wie synchron waren Medieneinsatz und Vortrag?</t>
  </si>
  <si>
    <t>2.7</t>
  </si>
  <si>
    <t>In welchem Maß trug der Medieneinsatz zur Anschaulichkeit bei?
Wie angemessen war der Medieneinsatz?</t>
  </si>
  <si>
    <t>2.8</t>
  </si>
  <si>
    <t>Wurde die zeitliche Vorgabe eingehalten?
Wie angemessen war die zeitliche Verteilung der Inhalte?</t>
  </si>
  <si>
    <t>Gestaltung der Präsentationshilfsmittel</t>
  </si>
  <si>
    <t>Farbe, Schrift, Grafiken, Anzahl Folien, Aufteilung der Räume, Agenda, etc.</t>
  </si>
  <si>
    <t>Summe Präsentation</t>
  </si>
  <si>
    <t>Prüfungsteil:</t>
  </si>
  <si>
    <t>Dokumentation(40%)</t>
  </si>
  <si>
    <t>Präsentation (40%)</t>
  </si>
  <si>
    <t>Produkt (20%)</t>
  </si>
  <si>
    <t>Gesamtnote</t>
  </si>
  <si>
    <t>IHK</t>
  </si>
  <si>
    <t>&gt;=</t>
  </si>
  <si>
    <t>Prozent</t>
  </si>
  <si>
    <t>Note</t>
  </si>
  <si>
    <t>ungenügend</t>
  </si>
  <si>
    <t>mangelhaft</t>
  </si>
  <si>
    <t>ausreichend</t>
  </si>
  <si>
    <t>befriedigend</t>
  </si>
  <si>
    <t>gut</t>
  </si>
  <si>
    <t>sehr gut</t>
  </si>
  <si>
    <t>Name_1</t>
  </si>
  <si>
    <t>Gesamtbewertung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</si>
</sst>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F5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2" borderId="1" xfId="0" applyFill="1" applyBorder="1"/>
    <xf numFmtId="164" fontId="0" fillId="0" borderId="1" xfId="0" applyNumberFormat="1" applyBorder="1"/>
    <xf numFmtId="164" fontId="2" fillId="3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1" xfId="0" applyFont="1" applyBorder="1" applyAlignment="1">
      <alignment textRotation="90"/>
    </xf>
    <xf numFmtId="0" fontId="2" fillId="0" borderId="1" xfId="0" applyFont="1" applyBorder="1" applyAlignment="1">
      <alignment textRotation="90" wrapText="1"/>
    </xf>
    <xf numFmtId="0" fontId="0" fillId="0" borderId="0" xfId="0" applyFill="1"/>
    <xf numFmtId="0" fontId="2" fillId="0" borderId="1" xfId="0" applyFont="1" applyFill="1" applyBorder="1" applyAlignment="1">
      <alignment textRotation="90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textRotation="90"/>
    </xf>
    <xf numFmtId="164" fontId="3" fillId="5" borderId="1" xfId="0" applyNumberFormat="1" applyFont="1" applyFill="1" applyBorder="1" applyAlignment="1">
      <alignment vertical="center"/>
    </xf>
    <xf numFmtId="0" fontId="1" fillId="0" borderId="1" xfId="0" quotePrefix="1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1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/>
    <xf numFmtId="9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0" fillId="4" borderId="1" xfId="0" applyFont="1" applyFill="1" applyBorder="1"/>
    <xf numFmtId="0" fontId="1" fillId="0" borderId="2" xfId="0" quotePrefix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164" fontId="7" fillId="3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5" borderId="2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60" zoomScaleNormal="160" workbookViewId="0">
      <selection activeCell="A2" sqref="A2"/>
    </sheetView>
  </sheetViews>
  <sheetFormatPr defaultColWidth="10.76171875" defaultRowHeight="15" x14ac:dyDescent="0.2"/>
  <cols>
    <col min="2" max="2" width="18.29296875" customWidth="1"/>
    <col min="3" max="3" width="16.41015625" bestFit="1" customWidth="1"/>
    <col min="4" max="4" width="11.97265625" bestFit="1" customWidth="1"/>
    <col min="9" max="9" width="10.76171875" style="40"/>
  </cols>
  <sheetData>
    <row r="1" spans="1:9" x14ac:dyDescent="0.2">
      <c r="A1" t="s">
        <v>118</v>
      </c>
      <c r="F1" s="48" t="s">
        <v>107</v>
      </c>
      <c r="G1" s="48"/>
      <c r="H1" s="48"/>
    </row>
    <row r="2" spans="1:9" x14ac:dyDescent="0.2">
      <c r="F2" s="41" t="s">
        <v>108</v>
      </c>
      <c r="G2" s="41" t="s">
        <v>109</v>
      </c>
      <c r="H2" s="48" t="s">
        <v>110</v>
      </c>
      <c r="I2" s="48"/>
    </row>
    <row r="3" spans="1:9" ht="15" customHeight="1" x14ac:dyDescent="0.2">
      <c r="A3" t="s">
        <v>102</v>
      </c>
      <c r="B3" s="1" t="s">
        <v>103</v>
      </c>
      <c r="C3" t="s">
        <v>104</v>
      </c>
      <c r="D3" t="s">
        <v>105</v>
      </c>
      <c r="F3" s="39">
        <v>0</v>
      </c>
      <c r="G3" s="38">
        <v>0</v>
      </c>
      <c r="H3" s="38">
        <v>6</v>
      </c>
      <c r="I3" s="40" t="s">
        <v>111</v>
      </c>
    </row>
    <row r="4" spans="1:9" x14ac:dyDescent="0.2">
      <c r="B4" s="36">
        <f>Doku!I33/100</f>
        <v>0</v>
      </c>
      <c r="C4" s="36" t="e">
        <f>Präsentation!#REF!/100</f>
        <v>#REF!</v>
      </c>
      <c r="D4" s="36">
        <v>1</v>
      </c>
      <c r="F4" s="39">
        <v>0.2</v>
      </c>
      <c r="G4" s="38">
        <v>20</v>
      </c>
      <c r="H4" s="38">
        <v>6</v>
      </c>
      <c r="I4" s="40" t="s">
        <v>111</v>
      </c>
    </row>
    <row r="5" spans="1:9" x14ac:dyDescent="0.2">
      <c r="C5" s="35"/>
      <c r="F5" s="39">
        <v>0.3</v>
      </c>
      <c r="G5" s="38">
        <v>30</v>
      </c>
      <c r="H5" s="38">
        <v>5.3</v>
      </c>
      <c r="I5" s="40" t="s">
        <v>112</v>
      </c>
    </row>
    <row r="6" spans="1:9" x14ac:dyDescent="0.2">
      <c r="F6" s="39">
        <v>0.37</v>
      </c>
      <c r="G6" s="38">
        <v>37</v>
      </c>
      <c r="H6" s="38">
        <v>5</v>
      </c>
      <c r="I6" s="40" t="s">
        <v>112</v>
      </c>
    </row>
    <row r="7" spans="1:9" x14ac:dyDescent="0.2">
      <c r="A7" t="s">
        <v>106</v>
      </c>
      <c r="B7" s="37" t="e">
        <f>B4*0.4+C4*0.4+D4*0.2</f>
        <v>#REF!</v>
      </c>
      <c r="C7" t="e">
        <f>VLOOKUP(B7,F3:I18,4)</f>
        <v>#REF!</v>
      </c>
      <c r="D7" s="42" t="e">
        <f>VLOOKUP(B7,F3:I18,3)</f>
        <v>#REF!</v>
      </c>
      <c r="F7" s="39">
        <v>0.44</v>
      </c>
      <c r="G7" s="38">
        <v>44</v>
      </c>
      <c r="H7" s="38">
        <v>4.7</v>
      </c>
      <c r="I7" s="40" t="s">
        <v>112</v>
      </c>
    </row>
    <row r="8" spans="1:9" x14ac:dyDescent="0.2">
      <c r="F8" s="39">
        <v>0.5</v>
      </c>
      <c r="G8" s="38">
        <v>50</v>
      </c>
      <c r="H8" s="38">
        <v>4.3</v>
      </c>
      <c r="I8" s="40" t="s">
        <v>113</v>
      </c>
    </row>
    <row r="9" spans="1:9" x14ac:dyDescent="0.2">
      <c r="F9" s="39">
        <v>0.56000000000000005</v>
      </c>
      <c r="G9" s="38">
        <v>56</v>
      </c>
      <c r="H9" s="38">
        <v>4</v>
      </c>
      <c r="I9" s="40" t="s">
        <v>113</v>
      </c>
    </row>
    <row r="10" spans="1:9" x14ac:dyDescent="0.2">
      <c r="F10" s="39">
        <v>0.62</v>
      </c>
      <c r="G10" s="38">
        <v>62</v>
      </c>
      <c r="H10" s="38">
        <v>3.7</v>
      </c>
      <c r="I10" s="40" t="s">
        <v>113</v>
      </c>
    </row>
    <row r="11" spans="1:9" x14ac:dyDescent="0.2">
      <c r="F11" s="39">
        <v>0.67</v>
      </c>
      <c r="G11" s="38">
        <v>67</v>
      </c>
      <c r="H11" s="38">
        <v>3.3</v>
      </c>
      <c r="I11" s="40" t="s">
        <v>114</v>
      </c>
    </row>
    <row r="12" spans="1:9" x14ac:dyDescent="0.2">
      <c r="F12" s="39">
        <v>0.72</v>
      </c>
      <c r="G12" s="38">
        <v>72</v>
      </c>
      <c r="H12" s="38">
        <v>3</v>
      </c>
      <c r="I12" s="40" t="s">
        <v>114</v>
      </c>
    </row>
    <row r="13" spans="1:9" x14ac:dyDescent="0.2">
      <c r="F13" s="39">
        <v>0.76</v>
      </c>
      <c r="G13" s="38">
        <v>76</v>
      </c>
      <c r="H13" s="38">
        <v>2.7</v>
      </c>
      <c r="I13" s="40" t="s">
        <v>114</v>
      </c>
    </row>
    <row r="14" spans="1:9" x14ac:dyDescent="0.2">
      <c r="F14" s="39">
        <v>0.81</v>
      </c>
      <c r="G14" s="38">
        <v>81</v>
      </c>
      <c r="H14" s="38">
        <v>2.2999999999999998</v>
      </c>
      <c r="I14" s="40" t="s">
        <v>115</v>
      </c>
    </row>
    <row r="15" spans="1:9" x14ac:dyDescent="0.2">
      <c r="F15" s="39">
        <v>0.85</v>
      </c>
      <c r="G15" s="38">
        <v>85</v>
      </c>
      <c r="H15" s="38">
        <v>2</v>
      </c>
      <c r="I15" s="40" t="s">
        <v>115</v>
      </c>
    </row>
    <row r="16" spans="1:9" x14ac:dyDescent="0.2">
      <c r="F16" s="39">
        <v>0.89</v>
      </c>
      <c r="G16" s="38">
        <v>89</v>
      </c>
      <c r="H16" s="38">
        <v>1.7</v>
      </c>
      <c r="I16" s="40" t="s">
        <v>115</v>
      </c>
    </row>
    <row r="17" spans="6:9" x14ac:dyDescent="0.2">
      <c r="F17" s="39">
        <v>0.93</v>
      </c>
      <c r="G17" s="38">
        <v>93</v>
      </c>
      <c r="H17" s="38">
        <v>1.3</v>
      </c>
      <c r="I17" s="40" t="s">
        <v>116</v>
      </c>
    </row>
    <row r="18" spans="6:9" x14ac:dyDescent="0.2">
      <c r="F18" s="39">
        <v>0.97</v>
      </c>
      <c r="G18" s="38">
        <v>97</v>
      </c>
      <c r="H18" s="38">
        <v>1</v>
      </c>
      <c r="I18" s="40" t="s">
        <v>116</v>
      </c>
    </row>
  </sheetData>
  <mergeCells count="2">
    <mergeCell ref="F1:H1"/>
    <mergeCell ref="H2:I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I33"/>
  <sheetViews>
    <sheetView zoomScale="145" zoomScaleNormal="145" zoomScalePageLayoutView="110" workbookViewId="0">
      <selection activeCell="I33" sqref="I33"/>
    </sheetView>
  </sheetViews>
  <sheetFormatPr defaultColWidth="10.76171875" defaultRowHeight="15" x14ac:dyDescent="0.2"/>
  <cols>
    <col min="1" max="1" width="6.05078125" customWidth="1"/>
    <col min="2" max="2" width="71.16015625" style="1" customWidth="1"/>
    <col min="3" max="4" width="5.6484375" customWidth="1"/>
    <col min="5" max="5" width="5.6484375" style="16" customWidth="1"/>
    <col min="6" max="8" width="5.6484375" customWidth="1"/>
    <col min="9" max="10" width="7.6640625" bestFit="1" customWidth="1"/>
  </cols>
  <sheetData>
    <row r="1" spans="1:9" x14ac:dyDescent="0.2">
      <c r="A1" s="5" t="e">
        <f ca="1">CONCATENATE("Projektteil: ", MID(CELL("Dateiname",$A$1),FIND("]",CELL("Dateiname",$A$1))+1,31))</f>
        <v>#VALUE!</v>
      </c>
      <c r="B1" s="3"/>
      <c r="C1" s="49" t="s">
        <v>34</v>
      </c>
      <c r="D1" s="49"/>
      <c r="E1" s="49"/>
      <c r="F1" s="49"/>
      <c r="G1" s="49"/>
      <c r="H1" s="4" t="s">
        <v>35</v>
      </c>
      <c r="I1" s="5" t="s">
        <v>44</v>
      </c>
    </row>
    <row r="2" spans="1:9" x14ac:dyDescent="0.2">
      <c r="A2" s="2"/>
      <c r="B2" s="3"/>
      <c r="C2" s="14"/>
      <c r="D2" s="15"/>
      <c r="E2" s="17"/>
      <c r="F2" s="14"/>
      <c r="G2" s="14"/>
      <c r="H2" s="4"/>
      <c r="I2" s="5"/>
    </row>
    <row r="3" spans="1:9" x14ac:dyDescent="0.2">
      <c r="A3" s="6" t="s">
        <v>4</v>
      </c>
      <c r="B3" s="7" t="s">
        <v>5</v>
      </c>
      <c r="C3" s="4">
        <v>3</v>
      </c>
      <c r="D3" s="4">
        <v>2</v>
      </c>
      <c r="E3" s="4">
        <v>1</v>
      </c>
      <c r="F3" s="4">
        <v>0</v>
      </c>
      <c r="G3" s="4"/>
      <c r="H3" s="4">
        <v>15</v>
      </c>
      <c r="I3" s="4">
        <f>SUM(I4:I8)</f>
        <v>0</v>
      </c>
    </row>
    <row r="4" spans="1:9" ht="27.75" x14ac:dyDescent="0.2">
      <c r="A4" s="8" t="s">
        <v>0</v>
      </c>
      <c r="B4" s="3" t="s">
        <v>48</v>
      </c>
      <c r="C4" s="43"/>
      <c r="D4" s="9"/>
      <c r="E4" s="9"/>
      <c r="F4" s="9"/>
      <c r="G4" s="9"/>
      <c r="H4" s="10"/>
      <c r="I4" s="11">
        <f>IFERROR(ROUND(AVERAGE(C4:H4),1),0)</f>
        <v>0</v>
      </c>
    </row>
    <row r="5" spans="1:9" x14ac:dyDescent="0.2">
      <c r="A5" s="8" t="s">
        <v>1</v>
      </c>
      <c r="B5" s="3" t="s">
        <v>49</v>
      </c>
      <c r="C5" s="9"/>
      <c r="D5" s="9"/>
      <c r="E5" s="9"/>
      <c r="F5" s="9"/>
      <c r="G5" s="9"/>
      <c r="H5" s="10"/>
      <c r="I5" s="11">
        <f>IFERROR(ROUND(AVERAGE(C5:H5),1),0)</f>
        <v>0</v>
      </c>
    </row>
    <row r="6" spans="1:9" ht="27.75" x14ac:dyDescent="0.2">
      <c r="A6" s="8" t="s">
        <v>2</v>
      </c>
      <c r="B6" s="3" t="s">
        <v>50</v>
      </c>
      <c r="C6" s="9"/>
      <c r="D6" s="9"/>
      <c r="E6" s="9"/>
      <c r="F6" s="9"/>
      <c r="G6" s="9"/>
      <c r="H6" s="10"/>
      <c r="I6" s="11">
        <f>IFERROR(ROUND(AVERAGE(C6:H6),1),0)</f>
        <v>0</v>
      </c>
    </row>
    <row r="7" spans="1:9" ht="41.25" x14ac:dyDescent="0.2">
      <c r="A7" s="8" t="s">
        <v>3</v>
      </c>
      <c r="B7" s="3" t="s">
        <v>51</v>
      </c>
      <c r="C7" s="9"/>
      <c r="D7" s="9"/>
      <c r="E7" s="9"/>
      <c r="F7" s="9"/>
      <c r="G7" s="9"/>
      <c r="H7" s="10"/>
      <c r="I7" s="11">
        <f>IFERROR(ROUND(AVERAGE(C7:H7),1),0)</f>
        <v>0</v>
      </c>
    </row>
    <row r="8" spans="1:9" ht="27.75" x14ac:dyDescent="0.2">
      <c r="A8" s="8" t="s">
        <v>6</v>
      </c>
      <c r="B8" s="3" t="s">
        <v>52</v>
      </c>
      <c r="C8" s="9"/>
      <c r="D8" s="9"/>
      <c r="E8" s="9"/>
      <c r="F8" s="9"/>
      <c r="G8" s="9"/>
      <c r="H8" s="10"/>
      <c r="I8" s="11">
        <f>IFERROR(ROUND(AVERAGE(C8:H8),1),0)</f>
        <v>0</v>
      </c>
    </row>
    <row r="9" spans="1:9" x14ac:dyDescent="0.2">
      <c r="A9" s="8" t="s">
        <v>7</v>
      </c>
      <c r="B9" s="7" t="s">
        <v>13</v>
      </c>
      <c r="C9" s="2"/>
      <c r="D9" s="2"/>
      <c r="E9" s="2"/>
      <c r="F9" s="2"/>
      <c r="G9" s="2"/>
      <c r="H9" s="10"/>
      <c r="I9" s="2"/>
    </row>
    <row r="10" spans="1:9" x14ac:dyDescent="0.2">
      <c r="A10" s="8" t="s">
        <v>8</v>
      </c>
      <c r="B10" s="7" t="s">
        <v>14</v>
      </c>
      <c r="C10" s="4">
        <v>2.5</v>
      </c>
      <c r="D10" s="4">
        <v>2</v>
      </c>
      <c r="E10" s="4">
        <v>1</v>
      </c>
      <c r="F10" s="4">
        <v>0</v>
      </c>
      <c r="G10" s="4"/>
      <c r="H10" s="4">
        <v>10</v>
      </c>
      <c r="I10" s="4">
        <f>SUM(I11:I14)</f>
        <v>0</v>
      </c>
    </row>
    <row r="11" spans="1:9" x14ac:dyDescent="0.2">
      <c r="A11" s="8" t="s">
        <v>9</v>
      </c>
      <c r="B11" s="3" t="s">
        <v>32</v>
      </c>
      <c r="C11" s="9"/>
      <c r="D11" s="9"/>
      <c r="E11" s="9"/>
      <c r="F11" s="9"/>
      <c r="G11" s="9"/>
      <c r="H11" s="10"/>
      <c r="I11" s="11">
        <f>IFERROR(ROUND(AVERAGE(C11:H11),1),0)</f>
        <v>0</v>
      </c>
    </row>
    <row r="12" spans="1:9" x14ac:dyDescent="0.2">
      <c r="A12" s="8" t="s">
        <v>10</v>
      </c>
      <c r="B12" s="3" t="s">
        <v>33</v>
      </c>
      <c r="C12" s="9"/>
      <c r="D12" s="9"/>
      <c r="E12" s="9"/>
      <c r="F12" s="9"/>
      <c r="G12" s="9"/>
      <c r="H12" s="10"/>
      <c r="I12" s="11">
        <f>IFERROR(ROUND(AVERAGE(C12:H12),1),0)</f>
        <v>0</v>
      </c>
    </row>
    <row r="13" spans="1:9" ht="27.75" x14ac:dyDescent="0.2">
      <c r="A13" s="8" t="s">
        <v>11</v>
      </c>
      <c r="B13" s="3" t="s">
        <v>53</v>
      </c>
      <c r="C13" s="9"/>
      <c r="D13" s="9"/>
      <c r="E13" s="9"/>
      <c r="F13" s="9"/>
      <c r="G13" s="9"/>
      <c r="H13" s="10"/>
      <c r="I13" s="11">
        <f>IFERROR(ROUND(AVERAGE(C13:H13),1),0)</f>
        <v>0</v>
      </c>
    </row>
    <row r="14" spans="1:9" ht="27.75" x14ac:dyDescent="0.2">
      <c r="A14" s="8" t="s">
        <v>12</v>
      </c>
      <c r="B14" s="3" t="s">
        <v>36</v>
      </c>
      <c r="C14" s="9"/>
      <c r="D14" s="9"/>
      <c r="E14" s="9"/>
      <c r="F14" s="9"/>
      <c r="G14" s="9"/>
      <c r="H14" s="10"/>
      <c r="I14" s="11">
        <f>IFERROR(ROUND(AVERAGE(C14:H14),1),0)</f>
        <v>0</v>
      </c>
    </row>
    <row r="15" spans="1:9" x14ac:dyDescent="0.2">
      <c r="A15" s="8" t="s">
        <v>15</v>
      </c>
      <c r="B15" s="7" t="s">
        <v>37</v>
      </c>
      <c r="C15" s="4">
        <v>2.5</v>
      </c>
      <c r="D15" s="4">
        <v>2</v>
      </c>
      <c r="E15" s="4">
        <v>1</v>
      </c>
      <c r="F15" s="4">
        <v>0</v>
      </c>
      <c r="G15" s="4">
        <v>0</v>
      </c>
      <c r="H15" s="4">
        <v>10</v>
      </c>
      <c r="I15" s="4">
        <f>SUM(I16:I19)</f>
        <v>0</v>
      </c>
    </row>
    <row r="16" spans="1:9" ht="27.75" x14ac:dyDescent="0.2">
      <c r="A16" s="8" t="s">
        <v>16</v>
      </c>
      <c r="B16" s="3" t="s">
        <v>38</v>
      </c>
      <c r="C16" s="9"/>
      <c r="D16" s="9"/>
      <c r="E16" s="9"/>
      <c r="F16" s="9"/>
      <c r="G16" s="9"/>
      <c r="H16" s="10"/>
      <c r="I16" s="11">
        <f>IFERROR(ROUND(AVERAGE(C16:H16),1),0)</f>
        <v>0</v>
      </c>
    </row>
    <row r="17" spans="1:9" x14ac:dyDescent="0.2">
      <c r="A17" s="8" t="s">
        <v>17</v>
      </c>
      <c r="B17" s="3" t="s">
        <v>54</v>
      </c>
      <c r="C17" s="9"/>
      <c r="D17" s="9"/>
      <c r="E17" s="9"/>
      <c r="F17" s="9"/>
      <c r="G17" s="9"/>
      <c r="H17" s="10"/>
      <c r="I17" s="11">
        <f>IFERROR(ROUND(AVERAGE(C17:H17),1),0)</f>
        <v>0</v>
      </c>
    </row>
    <row r="18" spans="1:9" x14ac:dyDescent="0.2">
      <c r="A18" s="8" t="s">
        <v>18</v>
      </c>
      <c r="B18" s="3" t="s">
        <v>39</v>
      </c>
      <c r="C18" s="9"/>
      <c r="D18" s="9"/>
      <c r="E18" s="9"/>
      <c r="F18" s="9"/>
      <c r="G18" s="9"/>
      <c r="H18" s="10"/>
      <c r="I18" s="11">
        <f>IFERROR(ROUND(AVERAGE(C18:H18),1),0)</f>
        <v>0</v>
      </c>
    </row>
    <row r="19" spans="1:9" ht="27.75" x14ac:dyDescent="0.2">
      <c r="A19" s="8" t="s">
        <v>19</v>
      </c>
      <c r="B19" s="3" t="s">
        <v>47</v>
      </c>
      <c r="C19" s="9"/>
      <c r="D19" s="9"/>
      <c r="E19" s="9"/>
      <c r="F19" s="9"/>
      <c r="G19" s="9"/>
      <c r="H19" s="10"/>
      <c r="I19" s="11">
        <f>IFERROR(ROUND(AVERAGE(C19:H19),1),0)</f>
        <v>0</v>
      </c>
    </row>
    <row r="20" spans="1:9" x14ac:dyDescent="0.2">
      <c r="A20" s="8" t="s">
        <v>20</v>
      </c>
      <c r="B20" s="7" t="s">
        <v>40</v>
      </c>
      <c r="C20" s="4">
        <v>10</v>
      </c>
      <c r="D20" s="4">
        <v>9</v>
      </c>
      <c r="E20" s="4">
        <v>7</v>
      </c>
      <c r="F20" s="4">
        <v>4</v>
      </c>
      <c r="G20" s="4">
        <v>0</v>
      </c>
      <c r="H20" s="4">
        <v>40</v>
      </c>
      <c r="I20" s="4">
        <f>SUM(I21:I24)</f>
        <v>0</v>
      </c>
    </row>
    <row r="21" spans="1:9" x14ac:dyDescent="0.2">
      <c r="A21" s="8" t="s">
        <v>21</v>
      </c>
      <c r="B21" s="3" t="s">
        <v>55</v>
      </c>
      <c r="C21" s="9"/>
      <c r="D21" s="9"/>
      <c r="E21" s="9"/>
      <c r="F21" s="9"/>
      <c r="G21" s="9"/>
      <c r="H21" s="10"/>
      <c r="I21" s="11">
        <f>IFERROR(ROUND(AVERAGE(C21:H21),1),0)</f>
        <v>0</v>
      </c>
    </row>
    <row r="22" spans="1:9" ht="27.75" x14ac:dyDescent="0.2">
      <c r="A22" s="8" t="s">
        <v>22</v>
      </c>
      <c r="B22" s="3" t="s">
        <v>45</v>
      </c>
      <c r="C22" s="9"/>
      <c r="D22" s="9"/>
      <c r="E22" s="9"/>
      <c r="F22" s="9"/>
      <c r="G22" s="9"/>
      <c r="H22" s="10"/>
      <c r="I22" s="11">
        <f>IFERROR(ROUND(AVERAGE(C22:H22),1),0)</f>
        <v>0</v>
      </c>
    </row>
    <row r="23" spans="1:9" x14ac:dyDescent="0.2">
      <c r="A23" s="8" t="s">
        <v>23</v>
      </c>
      <c r="B23" s="3" t="s">
        <v>56</v>
      </c>
      <c r="C23" s="9"/>
      <c r="D23" s="9"/>
      <c r="E23" s="9"/>
      <c r="F23" s="9"/>
      <c r="G23" s="9"/>
      <c r="H23" s="10"/>
      <c r="I23" s="11">
        <f>IFERROR(ROUND(AVERAGE(C23:H23),1),0)</f>
        <v>0</v>
      </c>
    </row>
    <row r="24" spans="1:9" x14ac:dyDescent="0.2">
      <c r="A24" s="8" t="s">
        <v>24</v>
      </c>
      <c r="B24" s="3" t="s">
        <v>57</v>
      </c>
      <c r="C24" s="9"/>
      <c r="D24" s="9"/>
      <c r="E24" s="9"/>
      <c r="F24" s="9"/>
      <c r="G24" s="9"/>
      <c r="H24" s="10"/>
      <c r="I24" s="11">
        <f>IFERROR(ROUND(AVERAGE(C24:H24),1),0)</f>
        <v>0</v>
      </c>
    </row>
    <row r="25" spans="1:9" x14ac:dyDescent="0.2">
      <c r="A25" s="8" t="s">
        <v>25</v>
      </c>
      <c r="B25" s="7" t="s">
        <v>41</v>
      </c>
      <c r="C25" s="4">
        <v>4</v>
      </c>
      <c r="D25" s="4">
        <v>3</v>
      </c>
      <c r="E25" s="4">
        <v>1.5</v>
      </c>
      <c r="F25" s="4">
        <v>0</v>
      </c>
      <c r="G25" s="4"/>
      <c r="H25" s="4">
        <v>15</v>
      </c>
      <c r="I25" s="4">
        <f>SUM(I26:I28)</f>
        <v>0</v>
      </c>
    </row>
    <row r="26" spans="1:9" x14ac:dyDescent="0.2">
      <c r="A26" s="8" t="s">
        <v>26</v>
      </c>
      <c r="B26" s="3" t="s">
        <v>58</v>
      </c>
      <c r="C26" s="9"/>
      <c r="D26" s="9"/>
      <c r="E26" s="9"/>
      <c r="F26" s="9"/>
      <c r="G26" s="9"/>
      <c r="H26" s="10"/>
      <c r="I26" s="11">
        <f>IFERROR(ROUND(AVERAGE(C26:H26),1),0)</f>
        <v>0</v>
      </c>
    </row>
    <row r="27" spans="1:9" ht="27.75" x14ac:dyDescent="0.2">
      <c r="A27" s="8" t="s">
        <v>27</v>
      </c>
      <c r="B27" s="3" t="s">
        <v>59</v>
      </c>
      <c r="C27" s="9"/>
      <c r="D27" s="9"/>
      <c r="E27" s="9"/>
      <c r="F27" s="9"/>
      <c r="G27" s="9"/>
      <c r="H27" s="10"/>
      <c r="I27" s="11">
        <f>IFERROR(ROUND(AVERAGE(C27:H27),1),0)</f>
        <v>0</v>
      </c>
    </row>
    <row r="28" spans="1:9" x14ac:dyDescent="0.2">
      <c r="A28" s="8" t="s">
        <v>28</v>
      </c>
      <c r="B28" s="3" t="s">
        <v>46</v>
      </c>
      <c r="C28" s="9"/>
      <c r="D28" s="9"/>
      <c r="E28" s="9"/>
      <c r="F28" s="9"/>
      <c r="G28" s="9"/>
      <c r="H28" s="10"/>
      <c r="I28" s="11">
        <f>IFERROR(ROUND(AVERAGE(C28:H28),1),0)</f>
        <v>0</v>
      </c>
    </row>
    <row r="29" spans="1:9" ht="19.149999999999999" customHeight="1" x14ac:dyDescent="0.2">
      <c r="A29" s="8"/>
      <c r="B29" s="3"/>
      <c r="C29" s="4">
        <v>3</v>
      </c>
      <c r="D29" s="4">
        <v>2</v>
      </c>
      <c r="E29" s="4">
        <v>1</v>
      </c>
      <c r="F29" s="4">
        <v>0</v>
      </c>
      <c r="G29" s="10"/>
      <c r="H29" s="10"/>
      <c r="I29" s="4">
        <f>SUM(I30:I30)</f>
        <v>0</v>
      </c>
    </row>
    <row r="30" spans="1:9" x14ac:dyDescent="0.2">
      <c r="A30" s="8" t="s">
        <v>29</v>
      </c>
      <c r="B30" s="3" t="s">
        <v>60</v>
      </c>
      <c r="C30" s="9"/>
      <c r="D30" s="9"/>
      <c r="E30" s="9"/>
      <c r="F30" s="9"/>
      <c r="G30" s="9"/>
      <c r="H30" s="10"/>
      <c r="I30" s="11">
        <f>IFERROR(ROUND(AVERAGE(C30:H30),1),0)</f>
        <v>0</v>
      </c>
    </row>
    <row r="31" spans="1:9" x14ac:dyDescent="0.2">
      <c r="A31" s="8" t="s">
        <v>30</v>
      </c>
      <c r="B31" s="7" t="s">
        <v>42</v>
      </c>
      <c r="C31" s="4">
        <v>10</v>
      </c>
      <c r="D31" s="4">
        <v>9</v>
      </c>
      <c r="E31" s="4">
        <v>7</v>
      </c>
      <c r="F31" s="4">
        <v>4</v>
      </c>
      <c r="G31" s="4">
        <v>0</v>
      </c>
      <c r="H31" s="4">
        <v>10</v>
      </c>
      <c r="I31" s="4">
        <f>SUM(I32:I32)</f>
        <v>0</v>
      </c>
    </row>
    <row r="32" spans="1:9" ht="27.75" x14ac:dyDescent="0.2">
      <c r="A32" s="8" t="s">
        <v>31</v>
      </c>
      <c r="B32" s="3" t="s">
        <v>43</v>
      </c>
      <c r="C32" s="9"/>
      <c r="D32" s="9"/>
      <c r="E32" s="9"/>
      <c r="F32" s="9"/>
      <c r="G32" s="9"/>
      <c r="H32" s="10"/>
      <c r="I32" s="11">
        <f>IFERROR(ROUND(AVERAGE(C32:H32),1),0)</f>
        <v>0</v>
      </c>
    </row>
    <row r="33" spans="1:9" x14ac:dyDescent="0.2">
      <c r="A33" s="2"/>
      <c r="B33" s="7" t="s">
        <v>44</v>
      </c>
      <c r="C33" s="12">
        <f>SUM(C3:C32)-C3-C10-C15-C20-C25-C29-C31</f>
        <v>0</v>
      </c>
      <c r="D33" s="12"/>
      <c r="E33" s="12"/>
      <c r="F33" s="12"/>
      <c r="G33" s="12"/>
      <c r="H33" s="13"/>
      <c r="I33" s="12">
        <f>AVERAGE(C33:G33)</f>
        <v>0</v>
      </c>
    </row>
  </sheetData>
  <mergeCells count="1">
    <mergeCell ref="C1:G1"/>
  </mergeCells>
  <pageMargins left="0.70866141732283472" right="0.70866141732283472" top="0.78740157480314965" bottom="0.78740157480314965" header="0.31496062992125984" footer="0.31496062992125984"/>
  <headerFooter>
    <oddHeader>&amp;L&amp;G&amp;C&amp;"-,Fett"&amp;14Prüfungsausschuss IT
PA ITF 509 Verden&amp;R&amp;D &amp;T</oddHeader>
    <oddFooter>&amp;L&amp;F:&amp;A&amp;RSeite &amp;P / &amp;N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4"/>
  <sheetViews>
    <sheetView workbookViewId="0">
      <selection activeCell="B6" sqref="B6"/>
    </sheetView>
  </sheetViews>
  <sheetFormatPr defaultColWidth="10.76171875" defaultRowHeight="15" x14ac:dyDescent="0.2"/>
  <cols>
    <col min="1" max="1" width="6.05078125" customWidth="1"/>
    <col min="2" max="2" width="71.16015625" style="1" bestFit="1" customWidth="1"/>
    <col min="3" max="9" width="5.6484375" customWidth="1"/>
    <col min="10" max="10" width="7.6640625" bestFit="1" customWidth="1"/>
    <col min="11" max="11" width="42.640625" customWidth="1"/>
  </cols>
  <sheetData>
    <row r="2" spans="1:11" ht="97.15" customHeight="1" x14ac:dyDescent="0.2">
      <c r="A2" s="57" t="s">
        <v>62</v>
      </c>
      <c r="B2" s="58"/>
      <c r="C2" s="25" t="s">
        <v>117</v>
      </c>
      <c r="D2" s="25" t="s">
        <v>63</v>
      </c>
      <c r="E2" s="25" t="s">
        <v>64</v>
      </c>
      <c r="F2" s="25" t="s">
        <v>65</v>
      </c>
      <c r="G2" s="25" t="s">
        <v>66</v>
      </c>
      <c r="H2" s="25" t="s">
        <v>67</v>
      </c>
      <c r="I2" s="25" t="s">
        <v>68</v>
      </c>
      <c r="J2" s="26"/>
    </row>
    <row r="3" spans="1:11" x14ac:dyDescent="0.2">
      <c r="A3" s="52" t="e">
        <f ca="1">CONCATENATE("Projektteil: ", MID(CELL("Dateiname",$A$3),FIND("]",CELL("Dateiname",$A$3))+1,31))</f>
        <v>#VALUE!</v>
      </c>
      <c r="B3" s="53"/>
      <c r="C3" s="54" t="s">
        <v>34</v>
      </c>
      <c r="D3" s="55"/>
      <c r="E3" s="55"/>
      <c r="F3" s="56"/>
      <c r="G3" s="18"/>
      <c r="H3" s="19"/>
      <c r="I3" s="19" t="s">
        <v>35</v>
      </c>
      <c r="J3" s="19" t="s">
        <v>44</v>
      </c>
      <c r="K3" s="33"/>
    </row>
    <row r="4" spans="1:11" x14ac:dyDescent="0.2">
      <c r="A4" s="20" t="s">
        <v>4</v>
      </c>
      <c r="B4" s="21" t="s">
        <v>61</v>
      </c>
      <c r="C4" s="21">
        <v>3</v>
      </c>
      <c r="D4" s="21">
        <v>2</v>
      </c>
      <c r="E4" s="21">
        <v>1</v>
      </c>
      <c r="F4" s="21">
        <v>0</v>
      </c>
      <c r="G4" s="21"/>
      <c r="H4" s="22"/>
      <c r="I4" s="23">
        <v>15</v>
      </c>
      <c r="J4" s="24">
        <f>ROUND(SUM(J7:J20),1)</f>
        <v>0</v>
      </c>
    </row>
    <row r="5" spans="1:11" ht="15.75" x14ac:dyDescent="0.2">
      <c r="A5" s="27" t="s">
        <v>0</v>
      </c>
      <c r="B5" s="28" t="s">
        <v>69</v>
      </c>
      <c r="C5" s="29"/>
      <c r="D5" s="29"/>
      <c r="E5" s="29"/>
      <c r="F5" s="29"/>
      <c r="G5" s="29"/>
      <c r="H5" s="29"/>
      <c r="I5" s="29"/>
      <c r="J5" s="30">
        <f>IFERROR(ROUND(AVERAGE(C5:H5),1),0)</f>
        <v>0</v>
      </c>
    </row>
    <row r="6" spans="1:11" x14ac:dyDescent="0.2">
      <c r="A6" s="27" t="s">
        <v>1</v>
      </c>
      <c r="B6" s="28" t="s">
        <v>70</v>
      </c>
      <c r="C6" s="29"/>
      <c r="D6" s="29"/>
      <c r="E6" s="29"/>
      <c r="F6" s="29"/>
      <c r="G6" s="29"/>
      <c r="H6" s="29"/>
      <c r="I6" s="29"/>
      <c r="J6" s="30">
        <f t="shared" ref="J6:J9" si="0">IFERROR(ROUND(AVERAGE(C6:H6),1),0)</f>
        <v>0</v>
      </c>
    </row>
    <row r="7" spans="1:11" x14ac:dyDescent="0.2">
      <c r="A7" s="27" t="s">
        <v>2</v>
      </c>
      <c r="B7" s="28" t="s">
        <v>71</v>
      </c>
      <c r="C7" s="29"/>
      <c r="D7" s="29"/>
      <c r="E7" s="29"/>
      <c r="F7" s="29"/>
      <c r="G7" s="29"/>
      <c r="H7" s="29"/>
      <c r="I7" s="29"/>
      <c r="J7" s="30">
        <f t="shared" si="0"/>
        <v>0</v>
      </c>
    </row>
    <row r="8" spans="1:11" ht="30" x14ac:dyDescent="0.2">
      <c r="A8" s="27" t="s">
        <v>3</v>
      </c>
      <c r="B8" s="28" t="s">
        <v>72</v>
      </c>
      <c r="C8" s="29"/>
      <c r="D8" s="29"/>
      <c r="E8" s="29"/>
      <c r="F8" s="29"/>
      <c r="G8" s="29"/>
      <c r="H8" s="29"/>
      <c r="I8" s="29"/>
      <c r="J8" s="30">
        <f t="shared" si="0"/>
        <v>0</v>
      </c>
    </row>
    <row r="9" spans="1:11" ht="15.75" x14ac:dyDescent="0.2">
      <c r="A9" s="27" t="s">
        <v>6</v>
      </c>
      <c r="B9" s="28" t="s">
        <v>73</v>
      </c>
      <c r="C9" s="29"/>
      <c r="D9" s="29"/>
      <c r="E9" s="29"/>
      <c r="F9" s="29"/>
      <c r="G9" s="29"/>
      <c r="H9" s="29"/>
      <c r="I9" s="29"/>
      <c r="J9" s="30">
        <f t="shared" si="0"/>
        <v>0</v>
      </c>
    </row>
    <row r="10" spans="1:11" x14ac:dyDescent="0.2">
      <c r="A10" s="50"/>
      <c r="B10" s="51"/>
      <c r="C10" s="21">
        <v>5</v>
      </c>
      <c r="D10" s="21">
        <v>4</v>
      </c>
      <c r="E10" s="21">
        <v>2</v>
      </c>
      <c r="F10" s="21">
        <v>0</v>
      </c>
      <c r="G10" s="21"/>
      <c r="H10" s="22"/>
      <c r="I10" s="23">
        <v>20</v>
      </c>
      <c r="J10" s="31"/>
    </row>
    <row r="11" spans="1:11" ht="15.75" x14ac:dyDescent="0.2">
      <c r="A11" s="27" t="s">
        <v>74</v>
      </c>
      <c r="B11" s="28" t="s">
        <v>75</v>
      </c>
      <c r="C11" s="29"/>
      <c r="D11" s="29"/>
      <c r="E11" s="29"/>
      <c r="F11" s="29"/>
      <c r="G11" s="29"/>
      <c r="H11" s="29"/>
      <c r="I11" s="29"/>
      <c r="J11" s="30">
        <f>IFERROR(ROUND(AVERAGE(C11:H11),1),0)</f>
        <v>0</v>
      </c>
    </row>
    <row r="12" spans="1:11" x14ac:dyDescent="0.2">
      <c r="A12" s="27" t="s">
        <v>76</v>
      </c>
      <c r="B12" s="28" t="s">
        <v>77</v>
      </c>
      <c r="C12" s="29"/>
      <c r="D12" s="29"/>
      <c r="E12" s="29"/>
      <c r="F12" s="29"/>
      <c r="G12" s="29"/>
      <c r="H12" s="29"/>
      <c r="I12" s="29"/>
      <c r="J12" s="30">
        <f t="shared" ref="J12:J14" si="1">IFERROR(ROUND(AVERAGE(C12:H12),1),0)</f>
        <v>0</v>
      </c>
    </row>
    <row r="13" spans="1:11" x14ac:dyDescent="0.2">
      <c r="A13" s="27" t="s">
        <v>78</v>
      </c>
      <c r="B13" s="28" t="s">
        <v>79</v>
      </c>
      <c r="C13" s="29"/>
      <c r="D13" s="29"/>
      <c r="E13" s="29"/>
      <c r="F13" s="29"/>
      <c r="G13" s="29"/>
      <c r="H13" s="29"/>
      <c r="I13" s="29"/>
      <c r="J13" s="30">
        <f t="shared" si="1"/>
        <v>0</v>
      </c>
    </row>
    <row r="14" spans="1:11" ht="30" x14ac:dyDescent="0.2">
      <c r="A14" s="27" t="s">
        <v>80</v>
      </c>
      <c r="B14" s="28" t="s">
        <v>81</v>
      </c>
      <c r="C14" s="29"/>
      <c r="D14" s="29"/>
      <c r="E14" s="29"/>
      <c r="F14" s="29"/>
      <c r="G14" s="29"/>
      <c r="H14" s="29"/>
      <c r="I14" s="29"/>
      <c r="J14" s="30">
        <f t="shared" si="1"/>
        <v>0</v>
      </c>
    </row>
    <row r="15" spans="1:11" x14ac:dyDescent="0.2">
      <c r="A15" s="50"/>
      <c r="B15" s="51"/>
      <c r="C15" s="21">
        <v>20</v>
      </c>
      <c r="D15" s="21">
        <v>15</v>
      </c>
      <c r="E15" s="21">
        <v>10</v>
      </c>
      <c r="F15" s="21">
        <v>0</v>
      </c>
      <c r="G15" s="21"/>
      <c r="H15" s="22"/>
      <c r="I15" s="23">
        <v>20</v>
      </c>
      <c r="J15" s="31"/>
    </row>
    <row r="16" spans="1:11" ht="30" x14ac:dyDescent="0.2">
      <c r="A16" s="27" t="s">
        <v>82</v>
      </c>
      <c r="B16" s="28" t="s">
        <v>83</v>
      </c>
      <c r="C16" s="29"/>
      <c r="D16" s="29"/>
      <c r="E16" s="29"/>
      <c r="F16" s="29"/>
      <c r="G16" s="29"/>
      <c r="H16" s="29"/>
      <c r="I16" s="29"/>
      <c r="J16" s="30">
        <f>IFERROR(ROUND(AVERAGE(C16:H16),1),0)</f>
        <v>0</v>
      </c>
    </row>
    <row r="17" spans="1:10" x14ac:dyDescent="0.2">
      <c r="A17" s="50"/>
      <c r="B17" s="51"/>
      <c r="C17" s="21">
        <v>5</v>
      </c>
      <c r="D17" s="21">
        <v>4</v>
      </c>
      <c r="E17" s="21">
        <v>2</v>
      </c>
      <c r="F17" s="21">
        <v>0</v>
      </c>
      <c r="G17" s="21"/>
      <c r="H17" s="22"/>
      <c r="I17" s="23">
        <v>5</v>
      </c>
      <c r="J17" s="31"/>
    </row>
    <row r="18" spans="1:10" x14ac:dyDescent="0.2">
      <c r="A18" s="27" t="s">
        <v>84</v>
      </c>
      <c r="B18" s="28" t="s">
        <v>85</v>
      </c>
      <c r="C18" s="29"/>
      <c r="D18" s="29"/>
      <c r="E18" s="29"/>
      <c r="F18" s="29"/>
      <c r="G18" s="29"/>
      <c r="H18" s="29"/>
      <c r="I18" s="29"/>
      <c r="J18" s="30">
        <f>IFERROR(ROUND(AVERAGE(C18:H18),1),0)</f>
        <v>0</v>
      </c>
    </row>
    <row r="19" spans="1:10" x14ac:dyDescent="0.2">
      <c r="A19" s="20" t="s">
        <v>7</v>
      </c>
      <c r="B19" s="21" t="s">
        <v>86</v>
      </c>
      <c r="C19" s="21">
        <v>4</v>
      </c>
      <c r="D19" s="21">
        <v>3</v>
      </c>
      <c r="E19" s="21">
        <v>1.5</v>
      </c>
      <c r="F19" s="21">
        <v>0</v>
      </c>
      <c r="G19" s="21"/>
      <c r="H19" s="22"/>
      <c r="I19" s="23">
        <v>32</v>
      </c>
      <c r="J19" s="24">
        <f>ROUND(SUM(J20:J27),1)</f>
        <v>0</v>
      </c>
    </row>
    <row r="20" spans="1:10" ht="15.75" x14ac:dyDescent="0.2">
      <c r="A20" s="27" t="s">
        <v>8</v>
      </c>
      <c r="B20" s="28" t="s">
        <v>87</v>
      </c>
      <c r="C20" s="29"/>
      <c r="D20" s="29"/>
      <c r="E20" s="29"/>
      <c r="F20" s="29"/>
      <c r="G20" s="29"/>
      <c r="H20" s="29"/>
      <c r="I20" s="29"/>
      <c r="J20" s="30">
        <f>IFERROR(ROUND(AVERAGE(C20:H20),1),0)</f>
        <v>0</v>
      </c>
    </row>
    <row r="21" spans="1:10" x14ac:dyDescent="0.2">
      <c r="A21" s="27" t="s">
        <v>15</v>
      </c>
      <c r="B21" s="28" t="s">
        <v>88</v>
      </c>
      <c r="C21" s="29"/>
      <c r="D21" s="29"/>
      <c r="E21" s="29"/>
      <c r="F21" s="29"/>
      <c r="G21" s="29"/>
      <c r="H21" s="29"/>
      <c r="I21" s="29"/>
      <c r="J21" s="30">
        <f t="shared" ref="J21:J29" si="2">IFERROR(ROUND(AVERAGE(C21:H21),1),0)</f>
        <v>0</v>
      </c>
    </row>
    <row r="22" spans="1:10" ht="59.25" x14ac:dyDescent="0.2">
      <c r="A22" s="27" t="s">
        <v>20</v>
      </c>
      <c r="B22" s="28" t="s">
        <v>89</v>
      </c>
      <c r="C22" s="29"/>
      <c r="D22" s="29"/>
      <c r="E22" s="29"/>
      <c r="F22" s="29"/>
      <c r="G22" s="29"/>
      <c r="H22" s="29"/>
      <c r="I22" s="29"/>
      <c r="J22" s="30">
        <f t="shared" si="2"/>
        <v>0</v>
      </c>
    </row>
    <row r="23" spans="1:10" x14ac:dyDescent="0.2">
      <c r="A23" s="27" t="s">
        <v>25</v>
      </c>
      <c r="B23" s="28" t="s">
        <v>90</v>
      </c>
      <c r="C23" s="29"/>
      <c r="D23" s="29"/>
      <c r="E23" s="29"/>
      <c r="F23" s="29"/>
      <c r="G23" s="29"/>
      <c r="H23" s="29"/>
      <c r="I23" s="29"/>
      <c r="J23" s="30">
        <f t="shared" si="2"/>
        <v>0</v>
      </c>
    </row>
    <row r="24" spans="1:10" x14ac:dyDescent="0.2">
      <c r="A24" s="27" t="s">
        <v>91</v>
      </c>
      <c r="B24" s="28" t="s">
        <v>92</v>
      </c>
      <c r="C24" s="29"/>
      <c r="D24" s="29"/>
      <c r="E24" s="29"/>
      <c r="F24" s="29"/>
      <c r="G24" s="29"/>
      <c r="H24" s="29"/>
      <c r="I24" s="29"/>
      <c r="J24" s="30">
        <f t="shared" si="2"/>
        <v>0</v>
      </c>
    </row>
    <row r="25" spans="1:10" x14ac:dyDescent="0.2">
      <c r="A25" s="27" t="s">
        <v>93</v>
      </c>
      <c r="B25" s="28" t="s">
        <v>94</v>
      </c>
      <c r="C25" s="29"/>
      <c r="D25" s="29"/>
      <c r="E25" s="29"/>
      <c r="F25" s="29"/>
      <c r="G25" s="29"/>
      <c r="H25" s="29"/>
      <c r="I25" s="29"/>
      <c r="J25" s="30">
        <f t="shared" si="2"/>
        <v>0</v>
      </c>
    </row>
    <row r="26" spans="1:10" ht="30" x14ac:dyDescent="0.2">
      <c r="A26" s="27" t="s">
        <v>95</v>
      </c>
      <c r="B26" s="28" t="s">
        <v>96</v>
      </c>
      <c r="C26" s="29"/>
      <c r="D26" s="29"/>
      <c r="E26" s="29"/>
      <c r="F26" s="29"/>
      <c r="G26" s="29"/>
      <c r="H26" s="29"/>
      <c r="I26" s="29"/>
      <c r="J26" s="30">
        <f t="shared" si="2"/>
        <v>0</v>
      </c>
    </row>
    <row r="27" spans="1:10" ht="30" x14ac:dyDescent="0.2">
      <c r="A27" s="27" t="s">
        <v>97</v>
      </c>
      <c r="B27" s="28" t="s">
        <v>98</v>
      </c>
      <c r="C27" s="29"/>
      <c r="D27" s="29"/>
      <c r="E27" s="29"/>
      <c r="F27" s="29"/>
      <c r="G27" s="29"/>
      <c r="H27" s="29"/>
      <c r="I27" s="29"/>
      <c r="J27" s="30">
        <f t="shared" si="2"/>
        <v>0</v>
      </c>
    </row>
    <row r="28" spans="1:10" x14ac:dyDescent="0.2">
      <c r="A28" s="20" t="s">
        <v>30</v>
      </c>
      <c r="B28" s="21" t="s">
        <v>99</v>
      </c>
      <c r="C28" s="21">
        <v>8</v>
      </c>
      <c r="D28" s="21">
        <v>6.5</v>
      </c>
      <c r="E28" s="21">
        <v>4</v>
      </c>
      <c r="F28" s="21">
        <v>0</v>
      </c>
      <c r="G28" s="21"/>
      <c r="H28" s="22"/>
      <c r="I28" s="23">
        <v>8</v>
      </c>
      <c r="J28" s="24">
        <f>ROUND(SUM(J29:J29),1)</f>
        <v>0</v>
      </c>
    </row>
    <row r="29" spans="1:10" x14ac:dyDescent="0.2">
      <c r="A29" s="27" t="s">
        <v>31</v>
      </c>
      <c r="B29" s="32" t="s">
        <v>100</v>
      </c>
      <c r="C29" s="29"/>
      <c r="D29" s="29"/>
      <c r="E29" s="29"/>
      <c r="F29" s="29"/>
      <c r="G29" s="29"/>
      <c r="H29" s="29"/>
      <c r="I29" s="29"/>
      <c r="J29" s="30">
        <f t="shared" si="2"/>
        <v>0</v>
      </c>
    </row>
    <row r="30" spans="1:10" ht="18.75" x14ac:dyDescent="0.2">
      <c r="A30" s="44"/>
      <c r="B30" s="45" t="s">
        <v>101</v>
      </c>
      <c r="C30" s="47">
        <f>SUM(C4:C29)-C4-C10-C15-C17-C19-C28</f>
        <v>0</v>
      </c>
      <c r="D30" s="47">
        <f t="shared" ref="D30:I30" si="3">SUM(D4:D29)-D4-D10-D15-D17-D19-D28</f>
        <v>0</v>
      </c>
      <c r="E30" s="47">
        <f t="shared" si="3"/>
        <v>0</v>
      </c>
      <c r="F30" s="47">
        <f t="shared" si="3"/>
        <v>0</v>
      </c>
      <c r="G30" s="47">
        <f t="shared" si="3"/>
        <v>0</v>
      </c>
      <c r="H30" s="47">
        <f t="shared" si="3"/>
        <v>0</v>
      </c>
      <c r="I30" s="47">
        <f t="shared" si="3"/>
        <v>0</v>
      </c>
      <c r="J30" s="46">
        <f>AVERAGE(C30:I30)</f>
        <v>0</v>
      </c>
    </row>
    <row r="34" spans="3:3" x14ac:dyDescent="0.2">
      <c r="C34" s="34"/>
    </row>
  </sheetData>
  <mergeCells count="6">
    <mergeCell ref="A17:B17"/>
    <mergeCell ref="A3:B3"/>
    <mergeCell ref="C3:F3"/>
    <mergeCell ref="A2:B2"/>
    <mergeCell ref="A10:B10"/>
    <mergeCell ref="A15:B1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Doku</vt:lpstr>
      <vt:lpstr>Präsentation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Wolle</dc:creator>
  <cp:lastModifiedBy>Janes Mansholt</cp:lastModifiedBy>
  <cp:lastPrinted>2019-05-14T17:19:01Z</cp:lastPrinted>
  <dcterms:created xsi:type="dcterms:W3CDTF">2016-05-24T19:24:11Z</dcterms:created>
  <dcterms:modified xsi:type="dcterms:W3CDTF">2023-11-29T08:53:50Z</dcterms:modified>
</cp:coreProperties>
</file>