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ummary" sheetId="1" state="visible" r:id="rId2"/>
    <sheet name="CC011" sheetId="2" state="visible" r:id="rId3"/>
    <sheet name="CC061" sheetId="3" state="visible" r:id="rId4"/>
    <sheet name="CC017" sheetId="4" state="visible" r:id="rId5"/>
    <sheet name="CC092" sheetId="5" state="visible" r:id="rId6"/>
    <sheet name="CC097" sheetId="6" state="visible" r:id="rId7"/>
    <sheet name="CC099" sheetId="7" state="visible" r:id="rId8"/>
    <sheet name="CC005" sheetId="8" state="visible" r:id="rId9"/>
    <sheet name="CC026" sheetId="9" state="visible" r:id="rId10"/>
    <sheet name="CC090" sheetId="10" state="visible" r:id="rId11"/>
    <sheet name="Obscuring Profil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<sst xmlns="http://schemas.openxmlformats.org/spreadsheetml/2006/main" count="123" uniqueCount="40">
  <si>
    <t xml:space="preserve">test_x</t>
  </si>
  <si>
    <t xml:space="preserve">rest</t>
  </si>
  <si>
    <t xml:space="preserve">test_x_minus_rest</t>
  </si>
  <si>
    <t xml:space="preserve">“Confidence”</t>
  </si>
  <si>
    <t xml:space="preserve">PA</t>
  </si>
  <si>
    <t xml:space="preserve">Best SCNN Model Predicting Task</t>
  </si>
  <si>
    <t xml:space="preserve">Mean </t>
  </si>
  <si>
    <t xml:space="preserve">STD</t>
  </si>
  <si>
    <t xml:space="preserve">PDK</t>
  </si>
  <si>
    <t xml:space="preserve">VG</t>
  </si>
  <si>
    <t xml:space="preserve">Correct Predictions</t>
  </si>
  <si>
    <t xml:space="preserve">Pre-Trained With Age Prediction Weights + SVM out</t>
  </si>
  <si>
    <t xml:space="preserve">Total Correct</t>
  </si>
  <si>
    <t xml:space="preserve">Test of Independence (Chi-Square)</t>
  </si>
  <si>
    <t xml:space="preserve">Total Incorrect</t>
  </si>
  <si>
    <t xml:space="preserve">Alpha</t>
  </si>
  <si>
    <t xml:space="preserve">df</t>
  </si>
  <si>
    <t xml:space="preserve">P-value</t>
  </si>
  <si>
    <t xml:space="preserve">Test Statistic</t>
  </si>
  <si>
    <t xml:space="preserve">Critical Value</t>
  </si>
  <si>
    <t xml:space="preserve">CC011</t>
  </si>
  <si>
    <t xml:space="preserve">CC061</t>
  </si>
  <si>
    <t xml:space="preserve">CC017</t>
  </si>
  <si>
    <t xml:space="preserve">CC092</t>
  </si>
  <si>
    <t xml:space="preserve">CC097</t>
  </si>
  <si>
    <t xml:space="preserve">CC099</t>
  </si>
  <si>
    <t xml:space="preserve">CC005</t>
  </si>
  <si>
    <t xml:space="preserve">CC026</t>
  </si>
  <si>
    <t xml:space="preserve">CC090</t>
  </si>
  <si>
    <t xml:space="preserve">Comparison of Line Segments</t>
  </si>
  <si>
    <t xml:space="preserve">Ends</t>
  </si>
  <si>
    <t xml:space="preserve">Event</t>
  </si>
  <si>
    <t xml:space="preserve">n</t>
  </si>
  <si>
    <t xml:space="preserve">slope</t>
  </si>
  <si>
    <t xml:space="preserve">stderr</t>
  </si>
  <si>
    <t xml:space="preserve">x dev</t>
  </si>
  <si>
    <t xml:space="preserve">slope dev</t>
  </si>
  <si>
    <t xml:space="preserve">diff dev</t>
  </si>
  <si>
    <t xml:space="preserve">t stat</t>
  </si>
  <si>
    <t xml:space="preserve">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</si>
</sst>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2.8" zeroHeight="false" outlineLevelRow="0" outlineLevelCol="0"/>
  <cols>
    <col collapsed="false" customWidth="true" hidden="false" outlineLevel="0" max="1" min="1" style="0" width="14.58"/>
    <col collapsed="false" customWidth="true" hidden="false" outlineLevel="0" max="4" min="2" style="0" width="19.44"/>
    <col collapsed="false" customWidth="true" hidden="false" outlineLevel="0" max="5" min="5" style="0" width="9.13"/>
    <col collapsed="false" customWidth="true" hidden="false" outlineLevel="0" max="6" min="6" style="0" width="11.94"/>
    <col collapsed="false" customWidth="true" hidden="false" outlineLevel="0" max="1025" min="7" style="0" width="9.13"/>
  </cols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D1" s="3" t="s">
        <v>2</v>
      </c>
    </row>
    <row r="2" customFormat="false" ht="13.8" hidden="false" customHeight="false" outlineLevel="0" collapsed="false">
      <c r="A2" s="4"/>
      <c r="B2" s="5" t="s">
        <v>3</v>
      </c>
      <c r="C2" s="5"/>
      <c r="D2" s="5"/>
    </row>
    <row r="3" customFormat="false" ht="13.8" hidden="false" customHeight="false" outlineLevel="0" collapsed="false">
      <c r="A3" s="6" t="s">
        <v>4</v>
      </c>
      <c r="B3" s="7" t="n">
        <f aca="false">AVERAGE(CC011:CC090!B2:B2)</f>
        <v>0.999839080704583</v>
      </c>
      <c r="C3" s="8" t="n">
        <f aca="false">AVERAGE(CC011:CC090!C2:C2)</f>
        <v>0.557613254634715</v>
      </c>
      <c r="D3" s="9" t="n">
        <f aca="false">AVERAGE(CC011:CC090!D2:D2)</f>
        <v>0.622193796223857</v>
      </c>
      <c r="E3" s="10"/>
      <c r="G3" s="11" t="s">
        <v>5</v>
      </c>
      <c r="H3" s="11"/>
      <c r="I3" s="11"/>
      <c r="J3" s="11"/>
      <c r="K3" s="11"/>
      <c r="M3" s="0" t="s">
        <v>6</v>
      </c>
      <c r="N3" s="0" t="s">
        <v>7</v>
      </c>
    </row>
    <row r="4" customFormat="false" ht="13.8" hidden="false" customHeight="false" outlineLevel="0" collapsed="false">
      <c r="A4" s="6" t="s">
        <v>8</v>
      </c>
      <c r="B4" s="7" t="n">
        <f aca="false">AVERAGE(CC011:CC090!B3:B3)</f>
        <v>0.999828802214729</v>
      </c>
      <c r="C4" s="8" t="n">
        <f aca="false">AVERAGE(CC011:CC090!C3:C3)</f>
        <v>0.555925413616933</v>
      </c>
      <c r="D4" s="9" t="n">
        <f aca="false">AVERAGE(CC011:CC090!D3:D3)</f>
        <v>0.588043892419794</v>
      </c>
      <c r="E4" s="10"/>
      <c r="G4" s="12" t="n">
        <v>0.471035481535119</v>
      </c>
      <c r="H4" s="12" t="n">
        <v>0.489500362056481</v>
      </c>
      <c r="I4" s="12" t="n">
        <v>0.480086893555395</v>
      </c>
      <c r="J4" s="12" t="n">
        <v>0.416727009413469</v>
      </c>
      <c r="K4" s="12" t="n">
        <v>0.476466328747285</v>
      </c>
      <c r="L4" s="12"/>
      <c r="M4" s="12" t="n">
        <f aca="false">AVERAGE(G4:K4)</f>
        <v>0.46676321506155</v>
      </c>
      <c r="N4" s="12" t="n">
        <f aca="false">STDEV(G4:K4)</f>
        <v>0.0287685714528589</v>
      </c>
    </row>
    <row r="5" customFormat="false" ht="13.8" hidden="false" customHeight="false" outlineLevel="0" collapsed="false">
      <c r="A5" s="6" t="s">
        <v>9</v>
      </c>
      <c r="B5" s="7" t="n">
        <f aca="false">AVERAGE(CC011:CC090!B4:B4)</f>
        <v>0.999855108559132</v>
      </c>
      <c r="C5" s="8" t="n">
        <f aca="false">AVERAGE(CC011:CC090!C4:C4)</f>
        <v>0.551457965237205</v>
      </c>
      <c r="D5" s="9" t="n">
        <f aca="false">AVERAGE(CC011:CC090!D4:D4)</f>
        <v>0.709866627265001</v>
      </c>
      <c r="E5" s="10"/>
    </row>
    <row r="6" customFormat="false" ht="13.8" hidden="false" customHeight="false" outlineLevel="0" collapsed="false">
      <c r="A6" s="6"/>
      <c r="B6" s="13" t="s">
        <v>10</v>
      </c>
      <c r="C6" s="13"/>
      <c r="D6" s="13"/>
      <c r="E6" s="10"/>
      <c r="F6" s="11" t="s">
        <v>11</v>
      </c>
      <c r="G6" s="11"/>
      <c r="H6" s="11"/>
      <c r="I6" s="11"/>
      <c r="J6" s="11"/>
      <c r="K6" s="11"/>
      <c r="L6" s="11"/>
    </row>
    <row r="7" customFormat="false" ht="13.8" hidden="false" customHeight="false" outlineLevel="0" collapsed="false">
      <c r="A7" s="6" t="s">
        <v>4</v>
      </c>
      <c r="B7" s="14" t="n">
        <f aca="false">SUM(CC011:CC090!B6:B6)</f>
        <v>9</v>
      </c>
      <c r="C7" s="10" t="n">
        <f aca="false">SUM(CC011:CC090!C6:C6)</f>
        <v>5</v>
      </c>
      <c r="D7" s="15" t="n">
        <f aca="false">SUM(CC011:CC090!D6:D6)</f>
        <v>6</v>
      </c>
      <c r="E7" s="10"/>
      <c r="G7" s="12" t="n">
        <v>0.48551774076756</v>
      </c>
      <c r="H7" s="12" t="n">
        <v>0.470673425054309</v>
      </c>
      <c r="I7" s="12" t="n">
        <v>0.464880521361332</v>
      </c>
      <c r="J7" s="12" t="n">
        <v>0.472845763939174</v>
      </c>
      <c r="K7" s="12" t="n">
        <v>0.446777697320782</v>
      </c>
      <c r="L7" s="12"/>
      <c r="M7" s="12" t="n">
        <f aca="false">AVERAGE(G7:K7)</f>
        <v>0.468139029688631</v>
      </c>
      <c r="N7" s="12" t="n">
        <f aca="false">STDEV(G7:K7)</f>
        <v>0.0141202027516293</v>
      </c>
    </row>
    <row r="8" customFormat="false" ht="13.8" hidden="false" customHeight="false" outlineLevel="0" collapsed="false">
      <c r="A8" s="6" t="s">
        <v>8</v>
      </c>
      <c r="B8" s="14" t="n">
        <f aca="false">SUM(CC011:CC090!B7:B7)</f>
        <v>9</v>
      </c>
      <c r="C8" s="10" t="n">
        <f aca="false">SUM(CC011:CC090!C7:C7)</f>
        <v>6</v>
      </c>
      <c r="D8" s="15" t="n">
        <f aca="false">SUM(CC011:CC090!D7:D7)</f>
        <v>5</v>
      </c>
      <c r="E8" s="10"/>
    </row>
    <row r="9" customFormat="false" ht="13.8" hidden="false" customHeight="false" outlineLevel="0" collapsed="false">
      <c r="A9" s="6" t="s">
        <v>9</v>
      </c>
      <c r="B9" s="14" t="n">
        <f aca="false">SUM(CC011:CC090!B8:B8)</f>
        <v>8</v>
      </c>
      <c r="C9" s="10" t="n">
        <f aca="false">SUM(CC011:CC090!C8:C8)</f>
        <v>4</v>
      </c>
      <c r="D9" s="15" t="n">
        <f aca="false">SUM(CC011:CC090!D8:D8)</f>
        <v>7</v>
      </c>
      <c r="E9" s="10"/>
    </row>
    <row r="10" s="20" customFormat="true" ht="13.8" hidden="false" customHeight="false" outlineLevel="0" collapsed="false">
      <c r="A10" s="16"/>
      <c r="B10" s="17"/>
      <c r="C10" s="18"/>
      <c r="D10" s="19"/>
      <c r="E10" s="10"/>
    </row>
    <row r="11" customFormat="false" ht="15" hidden="false" customHeight="false" outlineLevel="0" collapsed="false">
      <c r="A11" s="21" t="s">
        <v>12</v>
      </c>
      <c r="B11" s="22"/>
      <c r="C11" s="22" t="n">
        <f aca="false">SUM(C7:C9)</f>
        <v>15</v>
      </c>
      <c r="D11" s="22" t="n">
        <f aca="false">SUM(D7:D9)</f>
        <v>18</v>
      </c>
      <c r="E11" s="22"/>
      <c r="F11" s="23" t="s">
        <v>13</v>
      </c>
      <c r="G11" s="23"/>
      <c r="H11" s="23"/>
      <c r="I11" s="23"/>
    </row>
    <row r="12" customFormat="false" ht="13.8" hidden="false" customHeight="false" outlineLevel="0" collapsed="false">
      <c r="A12" s="24" t="s">
        <v>14</v>
      </c>
      <c r="B12" s="25"/>
      <c r="C12" s="25" t="n">
        <f aca="false">SUM(B7:B9)-C11</f>
        <v>11</v>
      </c>
      <c r="D12" s="25" t="n">
        <f aca="false">SUM(B7:B9)-D11</f>
        <v>8</v>
      </c>
      <c r="F12" s="0" t="s">
        <v>15</v>
      </c>
      <c r="G12" s="0" t="n">
        <v>0.05</v>
      </c>
      <c r="I12" s="26"/>
    </row>
    <row r="13" customFormat="false" ht="13.8" hidden="false" customHeight="false" outlineLevel="0" collapsed="false">
      <c r="A13" s="27"/>
      <c r="D13" s="25"/>
      <c r="F13" s="0" t="s">
        <v>16</v>
      </c>
      <c r="G13" s="0" t="n">
        <f aca="false">(COLUMNS(Summary!$C$11:$D$12) - 1) * (ROWS(Summary!$C$11:$D$12) - 1)</f>
        <v>1</v>
      </c>
      <c r="I13" s="26"/>
    </row>
    <row r="14" customFormat="false" ht="13.8" hidden="false" customHeight="false" outlineLevel="0" collapsed="false">
      <c r="A14" s="27"/>
      <c r="D14" s="25"/>
      <c r="F14" s="0" t="s">
        <v>17</v>
      </c>
      <c r="G14" s="0" t="n">
        <f aca="false">CHITEST(Summary!$C$11:$D$12, MMULT(MMULT(Summary!$C$11:$D$12,TRANSPOSE(IF(COLUMN(Summary!$C$11:$D$12),TRUE()))),MMULT(TRANSPOSE(IF(ROW(Summary!$C$11:$D$12),TRUE())),Summary!$C$11:$D$12)) / SUM(Summary!$C$11:$D$12))</f>
        <v>0.387614760141691</v>
      </c>
      <c r="I14" s="26"/>
    </row>
    <row r="15" customFormat="false" ht="13.8" hidden="false" customHeight="false" outlineLevel="0" collapsed="false">
      <c r="A15" s="27"/>
      <c r="D15" s="25"/>
      <c r="F15" s="0" t="s">
        <v>18</v>
      </c>
      <c r="G15" s="0" t="n">
        <f aca="false">CHIINV(Summary!$G$14, Summary!$G$13)</f>
        <v>0.746411483253589</v>
      </c>
      <c r="I15" s="26"/>
    </row>
    <row r="16" customFormat="false" ht="13.8" hidden="false" customHeight="false" outlineLevel="0" collapsed="false">
      <c r="A16" s="28"/>
      <c r="B16" s="29"/>
      <c r="C16" s="29"/>
      <c r="D16" s="29"/>
      <c r="E16" s="29"/>
      <c r="F16" s="29" t="s">
        <v>19</v>
      </c>
      <c r="G16" s="29" t="n">
        <f aca="false">CHIINV(Summary!$G$12, Summary!$G$13)</f>
        <v>3.84145882069413</v>
      </c>
      <c r="H16" s="29"/>
      <c r="I16" s="30"/>
    </row>
    <row r="17" customFormat="false" ht="13.8" hidden="false" customHeight="false" outlineLevel="0" collapsed="false">
      <c r="A17" s="4"/>
      <c r="D17" s="31"/>
    </row>
    <row r="18" customFormat="false" ht="13.8" hidden="false" customHeight="false" outlineLevel="0" collapsed="false">
      <c r="A18" s="21" t="s">
        <v>20</v>
      </c>
      <c r="B18" s="32" t="n">
        <f aca="false">AVERAGE(CC011!B$6:B$8)</f>
        <v>1</v>
      </c>
      <c r="C18" s="32" t="n">
        <f aca="false">AVERAGE(CC011!C$6:C$8)</f>
        <v>1</v>
      </c>
      <c r="D18" s="33" t="n">
        <f aca="false">AVERAGE(CC011!D$6:D$8)</f>
        <v>1</v>
      </c>
    </row>
    <row r="19" customFormat="false" ht="13.8" hidden="false" customHeight="false" outlineLevel="0" collapsed="false">
      <c r="A19" s="24" t="s">
        <v>21</v>
      </c>
      <c r="B19" s="8" t="n">
        <f aca="false">AVERAGE(CC061!B$6:B$8)</f>
        <v>1</v>
      </c>
      <c r="C19" s="8" t="n">
        <f aca="false">AVERAGE(CC061!C$6:C$8)</f>
        <v>0</v>
      </c>
      <c r="D19" s="34" t="n">
        <f aca="false">AVERAGE(CC061!D$6:D$8)</f>
        <v>0</v>
      </c>
    </row>
    <row r="20" customFormat="false" ht="13.8" hidden="false" customHeight="false" outlineLevel="0" collapsed="false">
      <c r="A20" s="24" t="s">
        <v>22</v>
      </c>
      <c r="B20" s="8" t="n">
        <f aca="false">AVERAGE(CC017!B$6:B$8)</f>
        <v>1</v>
      </c>
      <c r="C20" s="8" t="n">
        <f aca="false">AVERAGE(CC017!C$6:C$8)</f>
        <v>0.666666666666667</v>
      </c>
      <c r="D20" s="34" t="n">
        <f aca="false">AVERAGE(CC017!D$6:D$8)</f>
        <v>0.666666666666667</v>
      </c>
    </row>
    <row r="21" customFormat="false" ht="13.8" hidden="false" customHeight="false" outlineLevel="0" collapsed="false">
      <c r="A21" s="24" t="s">
        <v>23</v>
      </c>
      <c r="B21" s="8" t="n">
        <f aca="false">AVERAGE(CC092!B$6:B$8)</f>
        <v>1</v>
      </c>
      <c r="C21" s="8" t="n">
        <f aca="false">AVERAGE(CC092!C$6:C$8)</f>
        <v>0.333333333333333</v>
      </c>
      <c r="D21" s="34" t="n">
        <f aca="false">AVERAGE(CC092!D$6:D$8)</f>
        <v>1</v>
      </c>
    </row>
    <row r="22" customFormat="false" ht="13.8" hidden="false" customHeight="false" outlineLevel="0" collapsed="false">
      <c r="A22" s="24" t="s">
        <v>24</v>
      </c>
      <c r="B22" s="8" t="n">
        <f aca="false">AVERAGE(CC097!B$6:B$8)</f>
        <v>1</v>
      </c>
      <c r="C22" s="8" t="n">
        <f aca="false">AVERAGE(CC097!C$6:C$8)</f>
        <v>0.333333333333333</v>
      </c>
      <c r="D22" s="34" t="n">
        <f aca="false">AVERAGE(CC097!D$6:D$8)</f>
        <v>0</v>
      </c>
    </row>
    <row r="23" customFormat="false" ht="13.8" hidden="false" customHeight="false" outlineLevel="0" collapsed="false">
      <c r="A23" s="24" t="s">
        <v>25</v>
      </c>
      <c r="B23" s="8" t="n">
        <f aca="false">AVERAGE(CC099!B$6:B$8)</f>
        <v>1</v>
      </c>
      <c r="C23" s="8" t="n">
        <f aca="false">AVERAGE(CC099!C$6:C$8)</f>
        <v>0.666666666666667</v>
      </c>
      <c r="D23" s="34" t="n">
        <f aca="false">AVERAGE(CC099!D$6:D$8)</f>
        <v>1</v>
      </c>
    </row>
    <row r="24" customFormat="false" ht="13.8" hidden="false" customHeight="false" outlineLevel="0" collapsed="false">
      <c r="A24" s="24" t="s">
        <v>26</v>
      </c>
      <c r="B24" s="8" t="n">
        <f aca="false">AVERAGE(CC005!B$6:B$8)</f>
        <v>1</v>
      </c>
      <c r="C24" s="8" t="n">
        <f aca="false">AVERAGE(CC005!C$6:C$8)</f>
        <v>1</v>
      </c>
      <c r="D24" s="34" t="n">
        <f aca="false">AVERAGE(CC005!D$6:D$8)</f>
        <v>1</v>
      </c>
    </row>
    <row r="25" customFormat="false" ht="13.8" hidden="false" customHeight="false" outlineLevel="0" collapsed="false">
      <c r="A25" s="24" t="s">
        <v>27</v>
      </c>
      <c r="B25" s="8" t="n">
        <f aca="false">AVERAGE(CC026!B$6:B$8)</f>
        <v>1</v>
      </c>
      <c r="C25" s="8" t="n">
        <f aca="false">AVERAGE(CC026!C$6:C$8)</f>
        <v>1</v>
      </c>
      <c r="D25" s="34" t="n">
        <f aca="false">AVERAGE(CC026!D$6:D$8)</f>
        <v>1</v>
      </c>
    </row>
    <row r="26" customFormat="false" ht="13.8" hidden="false" customHeight="false" outlineLevel="0" collapsed="false">
      <c r="A26" s="28" t="s">
        <v>28</v>
      </c>
      <c r="B26" s="35" t="n">
        <f aca="false">AVERAGE(CC090!B$6:B$8)</f>
        <v>1</v>
      </c>
      <c r="C26" s="35" t="n">
        <f aca="false">AVERAGE(CC090!C$6:C$8)</f>
        <v>0</v>
      </c>
      <c r="D26" s="36" t="n">
        <f aca="false">AVERAGE(CC090!D$6:D$8)</f>
        <v>0.333333333333333</v>
      </c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6" customFormat="false" ht="13.8" hidden="false" customHeight="false" outlineLevel="0" collapsed="false"/>
  </sheetData>
  <mergeCells count="5">
    <mergeCell ref="B2:D2"/>
    <mergeCell ref="G3:K3"/>
    <mergeCell ref="B6:D6"/>
    <mergeCell ref="F6:L6"/>
    <mergeCell ref="F11:I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0.999848008155823</v>
      </c>
      <c r="C2" s="0" t="n">
        <v>0.00195847149007022</v>
      </c>
      <c r="D2" s="0" t="n">
        <v>0.0415894128382206</v>
      </c>
    </row>
    <row r="3" customFormat="false" ht="15" hidden="false" customHeight="false" outlineLevel="0" collapsed="false">
      <c r="A3" s="37" t="s">
        <v>8</v>
      </c>
      <c r="B3" s="0" t="n">
        <v>0.999976873397827</v>
      </c>
      <c r="C3" s="0" t="n">
        <v>0.00171827164012939</v>
      </c>
      <c r="D3" s="0" t="n">
        <v>0.36741429567337</v>
      </c>
    </row>
    <row r="4" customFormat="false" ht="15" hidden="false" customHeight="false" outlineLevel="0" collapsed="false">
      <c r="A4" s="37" t="s">
        <v>9</v>
      </c>
      <c r="B4" s="0" t="n">
        <v>0.999973177909851</v>
      </c>
      <c r="C4" s="0" t="n">
        <v>0.0143012311309576</v>
      </c>
      <c r="D4" s="0" t="n">
        <v>0.511882424354553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0</v>
      </c>
      <c r="D6" s="0" t="n">
        <f aca="false">D2&gt;=0.5</f>
        <v>0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0</v>
      </c>
      <c r="D7" s="0" t="n">
        <f aca="false">D3&gt;=0.5</f>
        <v>0</v>
      </c>
    </row>
    <row r="8" customFormat="false" ht="13.8" hidden="false" customHeight="false" outlineLevel="0" collapsed="false">
      <c r="A8" s="37" t="s">
        <v>9</v>
      </c>
      <c r="B8" s="0" t="n">
        <f aca="false">B4&gt;=0.5</f>
        <v>1</v>
      </c>
      <c r="C8" s="0" t="n">
        <f aca="false">C4&gt;=0.5</f>
        <v>0</v>
      </c>
      <c r="D8" s="0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38" t="s">
        <v>29</v>
      </c>
      <c r="B1" s="38"/>
      <c r="C1" s="38"/>
    </row>
    <row r="2" customFormat="false" ht="13.8" hidden="false" customHeight="false" outlineLevel="0" collapsed="false">
      <c r="A2" s="38"/>
      <c r="B2" s="39"/>
      <c r="C2" s="39"/>
    </row>
    <row r="3" customFormat="false" ht="13.8" hidden="false" customHeight="false" outlineLevel="0" collapsed="false">
      <c r="B3" s="39" t="s">
        <v>30</v>
      </c>
      <c r="C3" s="39" t="s">
        <v>31</v>
      </c>
    </row>
    <row r="4" customFormat="false" ht="12.8" hidden="false" customHeight="false" outlineLevel="0" collapsed="false">
      <c r="A4" s="0" t="s">
        <v>32</v>
      </c>
      <c r="B4" s="0" t="n">
        <v>699</v>
      </c>
      <c r="C4" s="0" t="n">
        <v>699</v>
      </c>
    </row>
    <row r="5" customFormat="false" ht="13.8" hidden="false" customHeight="false" outlineLevel="0" collapsed="false">
      <c r="A5" s="0" t="s">
        <v>33</v>
      </c>
      <c r="B5" s="0" t="n">
        <v>-0.172903583754429</v>
      </c>
      <c r="C5" s="0" t="n">
        <v>-0.14673824601597</v>
      </c>
    </row>
    <row r="6" customFormat="false" ht="13.8" hidden="false" customHeight="false" outlineLevel="0" collapsed="false">
      <c r="A6" s="0" t="s">
        <v>34</v>
      </c>
      <c r="B6" s="0" t="n">
        <v>0.0171916528642093</v>
      </c>
      <c r="C6" s="0" t="n">
        <v>0.0140603233337205</v>
      </c>
    </row>
    <row r="7" customFormat="false" ht="13.8" hidden="false" customHeight="false" outlineLevel="0" collapsed="false">
      <c r="A7" s="0" t="s">
        <v>35</v>
      </c>
      <c r="B7" s="0" t="n">
        <v>0.577348464967215</v>
      </c>
      <c r="C7" s="0" t="n">
        <v>0.577348464967215</v>
      </c>
    </row>
    <row r="8" customFormat="false" ht="13.8" hidden="false" customHeight="false" outlineLevel="0" collapsed="false">
      <c r="A8" s="0" t="s">
        <v>36</v>
      </c>
      <c r="B8" s="0" t="n">
        <f aca="false">B6 / (B7 * SQRT(B4-1))</f>
        <v>0.00112707263786992</v>
      </c>
      <c r="C8" s="0" t="n">
        <f aca="false">C6 / (C7 * SQRT(C4-1))</f>
        <v>0.000921784882129143</v>
      </c>
    </row>
    <row r="10" customFormat="false" ht="12.8" hidden="false" customHeight="false" outlineLevel="0" collapsed="false">
      <c r="A10" s="0" t="s">
        <v>37</v>
      </c>
      <c r="B10" s="0" t="n">
        <f aca="false">SQRT(B8^2 + C8^2)</f>
        <v>0.00145601514413721</v>
      </c>
    </row>
    <row r="11" customFormat="false" ht="12.8" hidden="false" customHeight="false" outlineLevel="0" collapsed="false">
      <c r="A11" s="0" t="s">
        <v>38</v>
      </c>
      <c r="B11" s="0" t="n">
        <f aca="false">(B5-C5)/(B10)</f>
        <v>-17.9705120814276</v>
      </c>
    </row>
    <row r="12" customFormat="false" ht="12.8" hidden="false" customHeight="false" outlineLevel="0" collapsed="false">
      <c r="A12" s="0" t="s">
        <v>16</v>
      </c>
      <c r="B12" s="0" t="n">
        <f aca="false">B4+C4-4</f>
        <v>1394</v>
      </c>
    </row>
    <row r="13" customFormat="false" ht="12.8" hidden="false" customHeight="false" outlineLevel="0" collapsed="false">
      <c r="A13" s="0" t="s">
        <v>39</v>
      </c>
      <c r="B13" s="40" t="n">
        <f aca="false">TDIST(ABS(B11),B12,2)</f>
        <v>4.15119739345655E-065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0.999892950057983</v>
      </c>
      <c r="C2" s="0" t="n">
        <v>0.965547800064087</v>
      </c>
      <c r="D2" s="0" t="n">
        <v>0.99874746799469</v>
      </c>
    </row>
    <row r="3" customFormat="false" ht="15" hidden="false" customHeight="false" outlineLevel="0" collapsed="false">
      <c r="A3" s="37" t="s">
        <v>8</v>
      </c>
      <c r="B3" s="0" t="n">
        <v>0.999703705310822</v>
      </c>
      <c r="C3" s="0" t="n">
        <v>0.990422487258911</v>
      </c>
      <c r="D3" s="0" t="n">
        <v>0.992630243301392</v>
      </c>
    </row>
    <row r="4" customFormat="false" ht="15" hidden="false" customHeight="false" outlineLevel="0" collapsed="false">
      <c r="A4" s="37" t="s">
        <v>9</v>
      </c>
      <c r="B4" s="0" t="n">
        <v>0.999686002731323</v>
      </c>
      <c r="C4" s="0" t="n">
        <v>0.993306457996368</v>
      </c>
      <c r="D4" s="0" t="n">
        <v>0.998623728752136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1</v>
      </c>
      <c r="D6" s="0" t="n">
        <f aca="false">D2&gt;=0.5</f>
        <v>1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1</v>
      </c>
      <c r="D7" s="0" t="n">
        <f aca="false">D3&gt;=0.5</f>
        <v>1</v>
      </c>
    </row>
    <row r="8" customFormat="false" ht="13.8" hidden="false" customHeight="false" outlineLevel="0" collapsed="false">
      <c r="A8" s="37" t="s">
        <v>9</v>
      </c>
      <c r="B8" s="0" t="n">
        <f aca="false">B4&gt;=0.5</f>
        <v>1</v>
      </c>
      <c r="C8" s="0" t="n">
        <f aca="false">C4&gt;=0.5</f>
        <v>1</v>
      </c>
      <c r="D8" s="0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0.999859094619751</v>
      </c>
      <c r="C2" s="0" t="n">
        <v>0.0162547994405031</v>
      </c>
      <c r="D2" s="0" t="n">
        <v>0.00278408429585397</v>
      </c>
    </row>
    <row r="3" customFormat="false" ht="15" hidden="false" customHeight="false" outlineLevel="0" collapsed="false">
      <c r="A3" s="37" t="s">
        <v>8</v>
      </c>
      <c r="B3" s="0" t="n">
        <v>0.999681949615478</v>
      </c>
      <c r="C3" s="0" t="n">
        <v>0.00231643812730908</v>
      </c>
      <c r="D3" s="0" t="n">
        <v>0.148797318339348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0</v>
      </c>
      <c r="D6" s="0" t="n">
        <f aca="false">D2&gt;=0.5</f>
        <v>0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0</v>
      </c>
      <c r="D7" s="0" t="n">
        <f aca="false">D3&gt;=0.5</f>
        <v>0</v>
      </c>
    </row>
    <row r="8" customFormat="false" ht="13.8" hidden="false" customHeight="false" outlineLevel="0" collapsed="false">
      <c r="A8" s="3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0.999886035919189</v>
      </c>
      <c r="C2" s="0" t="n">
        <v>0.998784482479095</v>
      </c>
      <c r="D2" s="0" t="n">
        <v>0.986128330230713</v>
      </c>
    </row>
    <row r="3" customFormat="false" ht="15" hidden="false" customHeight="false" outlineLevel="0" collapsed="false">
      <c r="A3" s="37" t="s">
        <v>8</v>
      </c>
      <c r="B3" s="0" t="n">
        <v>0.999953627586365</v>
      </c>
      <c r="C3" s="0" t="n">
        <v>0.571716785430908</v>
      </c>
      <c r="D3" s="0" t="n">
        <v>0.405357539653778</v>
      </c>
    </row>
    <row r="4" customFormat="false" ht="15" hidden="false" customHeight="false" outlineLevel="0" collapsed="false">
      <c r="A4" s="37" t="s">
        <v>9</v>
      </c>
      <c r="B4" s="0" t="n">
        <v>0.999919772148132</v>
      </c>
      <c r="C4" s="0" t="n">
        <v>0.44970366358757</v>
      </c>
      <c r="D4" s="0" t="n">
        <v>0.824353635311127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1</v>
      </c>
      <c r="D6" s="0" t="n">
        <f aca="false">D2&gt;=0.5</f>
        <v>1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1</v>
      </c>
      <c r="D7" s="0" t="n">
        <f aca="false">D3&gt;=0.5</f>
        <v>0</v>
      </c>
    </row>
    <row r="8" customFormat="false" ht="13.8" hidden="false" customHeight="false" outlineLevel="0" collapsed="false">
      <c r="A8" s="37" t="s">
        <v>9</v>
      </c>
      <c r="B8" s="0" t="n">
        <f aca="false">B4&gt;=0.5</f>
        <v>1</v>
      </c>
      <c r="C8" s="0" t="n">
        <f aca="false">C4&gt;=0.5</f>
        <v>0</v>
      </c>
      <c r="D8" s="0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4" min="3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0.999989628791809</v>
      </c>
      <c r="C2" s="0" t="n">
        <v>0.000499802932608873</v>
      </c>
      <c r="D2" s="0" t="n">
        <v>0.999999165534973</v>
      </c>
    </row>
    <row r="3" customFormat="false" ht="15" hidden="false" customHeight="false" outlineLevel="0" collapsed="false">
      <c r="A3" s="37" t="s">
        <v>8</v>
      </c>
      <c r="B3" s="0" t="n">
        <v>0.999945282936096</v>
      </c>
      <c r="C3" s="0" t="n">
        <v>0.348422259092331</v>
      </c>
      <c r="D3" s="0" t="n">
        <v>0.99999725818634</v>
      </c>
    </row>
    <row r="4" customFormat="false" ht="15" hidden="false" customHeight="false" outlineLevel="0" collapsed="false">
      <c r="A4" s="37" t="s">
        <v>9</v>
      </c>
      <c r="B4" s="0" t="n">
        <v>0.999932765960693</v>
      </c>
      <c r="C4" s="0" t="n">
        <v>0.536175429821014</v>
      </c>
      <c r="D4" s="0" t="n">
        <v>0.590939879417419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0</v>
      </c>
      <c r="D6" s="0" t="n">
        <f aca="false">D2&gt;=0.5</f>
        <v>1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0</v>
      </c>
      <c r="D7" s="0" t="n">
        <f aca="false">D3&gt;=0.5</f>
        <v>1</v>
      </c>
    </row>
    <row r="8" customFormat="false" ht="13.8" hidden="false" customHeight="false" outlineLevel="0" collapsed="false">
      <c r="A8" s="37" t="s">
        <v>9</v>
      </c>
      <c r="B8" s="0" t="n">
        <f aca="false">B4&gt;=0.5</f>
        <v>1</v>
      </c>
      <c r="C8" s="0" t="n">
        <f aca="false">C4&gt;=0.5</f>
        <v>1</v>
      </c>
      <c r="D8" s="0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0.999632954597473</v>
      </c>
      <c r="C2" s="0" t="n">
        <v>0.0711132809519768</v>
      </c>
      <c r="D2" s="0" t="n">
        <v>0.0051105422899127</v>
      </c>
    </row>
    <row r="3" customFormat="false" ht="15" hidden="false" customHeight="false" outlineLevel="0" collapsed="false">
      <c r="A3" s="37" t="s">
        <v>8</v>
      </c>
      <c r="B3" s="0" t="n">
        <v>0.999944090843201</v>
      </c>
      <c r="C3" s="0" t="n">
        <v>0.607963562011719</v>
      </c>
      <c r="D3" s="0" t="n">
        <v>0.00204419228248298</v>
      </c>
    </row>
    <row r="4" customFormat="false" ht="15" hidden="false" customHeight="false" outlineLevel="0" collapsed="false">
      <c r="A4" s="37" t="s">
        <v>9</v>
      </c>
      <c r="B4" s="0" t="n">
        <v>0.999985098838806</v>
      </c>
      <c r="C4" s="0" t="n">
        <v>0.0011671386891976</v>
      </c>
      <c r="D4" s="0" t="n">
        <v>0.000617974670603871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0</v>
      </c>
      <c r="D6" s="0" t="n">
        <f aca="false">D2&gt;=0.5</f>
        <v>0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1</v>
      </c>
      <c r="D7" s="0" t="n">
        <f aca="false">D3&gt;=0.5</f>
        <v>0</v>
      </c>
    </row>
    <row r="8" customFormat="false" ht="13.8" hidden="false" customHeight="false" outlineLevel="0" collapsed="false">
      <c r="A8" s="37" t="s">
        <v>9</v>
      </c>
      <c r="B8" s="0" t="n">
        <f aca="false">B4&gt;=0.5</f>
        <v>1</v>
      </c>
      <c r="C8" s="0" t="n">
        <f aca="false">C4&gt;=0.5</f>
        <v>0</v>
      </c>
      <c r="D8" s="0" t="n">
        <f aca="false">D4&gt;=0.5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0.999772250652313</v>
      </c>
      <c r="C2" s="0" t="n">
        <v>0.994073212146759</v>
      </c>
      <c r="D2" s="0" t="n">
        <v>0.568548440933228</v>
      </c>
    </row>
    <row r="3" customFormat="false" ht="15" hidden="false" customHeight="false" outlineLevel="0" collapsed="false">
      <c r="A3" s="37" t="s">
        <v>8</v>
      </c>
      <c r="B3" s="0" t="n">
        <v>0.999648690223694</v>
      </c>
      <c r="C3" s="0" t="n">
        <v>0.985437512397766</v>
      </c>
      <c r="D3" s="0" t="n">
        <v>0.501621186733246</v>
      </c>
    </row>
    <row r="4" customFormat="false" ht="15" hidden="false" customHeight="false" outlineLevel="0" collapsed="false">
      <c r="A4" s="37" t="s">
        <v>9</v>
      </c>
      <c r="B4" s="0" t="n">
        <v>0.999700784683228</v>
      </c>
      <c r="C4" s="0" t="n">
        <v>0.429730802774429</v>
      </c>
      <c r="D4" s="0" t="n">
        <v>0.767737686634064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1</v>
      </c>
      <c r="D6" s="0" t="n">
        <f aca="false">D2&gt;=0.5</f>
        <v>1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1</v>
      </c>
      <c r="D7" s="0" t="n">
        <f aca="false">D3&gt;=0.5</f>
        <v>1</v>
      </c>
    </row>
    <row r="8" customFormat="false" ht="13.8" hidden="false" customHeight="false" outlineLevel="0" collapsed="false">
      <c r="A8" s="37" t="s">
        <v>9</v>
      </c>
      <c r="B8" s="0" t="n">
        <f aca="false">B4&gt;=0.5</f>
        <v>1</v>
      </c>
      <c r="C8" s="0" t="n">
        <f aca="false">C4&gt;=0.5</f>
        <v>0</v>
      </c>
      <c r="D8" s="0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0.999875068664551</v>
      </c>
      <c r="C2" s="0" t="n">
        <v>0.999184668064117</v>
      </c>
      <c r="D2" s="0" t="n">
        <v>0.999410390853882</v>
      </c>
    </row>
    <row r="3" customFormat="false" ht="15" hidden="false" customHeight="false" outlineLevel="0" collapsed="false">
      <c r="A3" s="37" t="s">
        <v>8</v>
      </c>
      <c r="B3" s="0" t="n">
        <v>0.999879598617554</v>
      </c>
      <c r="C3" s="0" t="n">
        <v>0.500468313694</v>
      </c>
      <c r="D3" s="0" t="n">
        <v>0.876884460449219</v>
      </c>
    </row>
    <row r="4" customFormat="false" ht="15" hidden="false" customHeight="false" outlineLevel="0" collapsed="false">
      <c r="A4" s="37" t="s">
        <v>9</v>
      </c>
      <c r="B4" s="0" t="n">
        <v>0.999788701534271</v>
      </c>
      <c r="C4" s="0" t="n">
        <v>0.999928593635559</v>
      </c>
      <c r="D4" s="0" t="n">
        <v>0.999831080436706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1</v>
      </c>
      <c r="D6" s="0" t="n">
        <f aca="false">D2&gt;=0.5</f>
        <v>1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1</v>
      </c>
      <c r="D7" s="0" t="n">
        <f aca="false">D3&gt;=0.5</f>
        <v>1</v>
      </c>
    </row>
    <row r="8" customFormat="false" ht="13.8" hidden="false" customHeight="false" outlineLevel="0" collapsed="false">
      <c r="A8" s="37" t="s">
        <v>9</v>
      </c>
      <c r="B8" s="0" t="n">
        <f aca="false">B4&gt;=0.5</f>
        <v>1</v>
      </c>
      <c r="C8" s="0" t="n">
        <f aca="false">C4&gt;=0.5</f>
        <v>1</v>
      </c>
      <c r="D8" s="0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19.44"/>
    <col collapsed="false" customWidth="true" hidden="false" outlineLevel="0" max="1025" min="5" style="0" width="8.53"/>
  </cols>
  <sheetData>
    <row r="1" customFormat="false" ht="15" hidden="false" customHeight="false" outlineLevel="0" collapsed="false">
      <c r="B1" s="37" t="s">
        <v>0</v>
      </c>
      <c r="C1" s="37" t="s">
        <v>1</v>
      </c>
      <c r="D1" s="37" t="s">
        <v>2</v>
      </c>
    </row>
    <row r="2" customFormat="false" ht="15" hidden="false" customHeight="false" outlineLevel="0" collapsed="false">
      <c r="A2" s="37" t="s">
        <v>4</v>
      </c>
      <c r="B2" s="0" t="n">
        <v>0.999795734882355</v>
      </c>
      <c r="C2" s="0" t="n">
        <v>0.971102774143219</v>
      </c>
      <c r="D2" s="0" t="n">
        <v>0.997426331043243</v>
      </c>
    </row>
    <row r="3" customFormat="false" ht="15" hidden="false" customHeight="false" outlineLevel="0" collapsed="false">
      <c r="A3" s="37" t="s">
        <v>8</v>
      </c>
      <c r="B3" s="0" t="n">
        <v>0.99972540140152</v>
      </c>
      <c r="C3" s="0" t="n">
        <v>0.994863092899322</v>
      </c>
      <c r="D3" s="0" t="n">
        <v>0.997648537158966</v>
      </c>
    </row>
    <row r="4" customFormat="false" ht="15" hidden="false" customHeight="false" outlineLevel="0" collapsed="false">
      <c r="A4" s="37" t="s">
        <v>9</v>
      </c>
      <c r="B4" s="0" t="n">
        <v>0.999854564666748</v>
      </c>
      <c r="C4" s="0" t="n">
        <v>0.987350404262543</v>
      </c>
      <c r="D4" s="0" t="n">
        <v>0.984946608543396</v>
      </c>
    </row>
    <row r="6" customFormat="false" ht="13.8" hidden="false" customHeight="false" outlineLevel="0" collapsed="false">
      <c r="A6" s="37" t="s">
        <v>4</v>
      </c>
      <c r="B6" s="0" t="n">
        <f aca="false">B2&gt;=0.5</f>
        <v>1</v>
      </c>
      <c r="C6" s="0" t="n">
        <f aca="false">C2&gt;=0.5</f>
        <v>1</v>
      </c>
      <c r="D6" s="0" t="n">
        <f aca="false">D2&gt;=0.5</f>
        <v>1</v>
      </c>
    </row>
    <row r="7" customFormat="false" ht="13.8" hidden="false" customHeight="false" outlineLevel="0" collapsed="false">
      <c r="A7" s="37" t="s">
        <v>8</v>
      </c>
      <c r="B7" s="0" t="n">
        <f aca="false">B3&gt;=0.5</f>
        <v>1</v>
      </c>
      <c r="C7" s="0" t="n">
        <f aca="false">C3&gt;=0.5</f>
        <v>1</v>
      </c>
      <c r="D7" s="0" t="n">
        <f aca="false">D3&gt;=0.5</f>
        <v>1</v>
      </c>
    </row>
    <row r="8" customFormat="false" ht="13.8" hidden="false" customHeight="false" outlineLevel="0" collapsed="false">
      <c r="A8" s="37" t="s">
        <v>9</v>
      </c>
      <c r="B8" s="0" t="n">
        <f aca="false">B4&gt;=0.5</f>
        <v>1</v>
      </c>
      <c r="C8" s="0" t="n">
        <f aca="false">C4&gt;=0.5</f>
        <v>1</v>
      </c>
      <c r="D8" s="0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2747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2018-08-19T13:06:47Z</dcterms:created>
  <dc:creator>openpyxl</dc:creator>
  <dc:description/>
  <dc:language>en-CA</dc:language>
  <cp:lastModifiedBy/>
  <dcterms:modified xsi:type="dcterms:W3CDTF">2018-08-29T13:17:25Z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