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ankliang/Dropbox/Projects/Operation - Coursework 1/"/>
    </mc:Choice>
  </mc:AlternateContent>
  <xr:revisionPtr revIDLastSave="0" documentId="13_ncr:1_{198846D3-78B7-9247-BB4F-99A0B96FA810}" xr6:coauthVersionLast="46" xr6:coauthVersionMax="46" xr10:uidLastSave="{00000000-0000-0000-0000-000000000000}"/>
  <bookViews>
    <workbookView xWindow="14000" yWindow="760" windowWidth="14080" windowHeight="17020" activeTab="2" xr2:uid="{A160FFB6-6C98-5044-B0F0-95C2AACB273F}"/>
  </bookViews>
  <sheets>
    <sheet name="James Platt" sheetId="1" r:id="rId1"/>
    <sheet name="ToyzFactory" sheetId="2" r:id="rId2"/>
    <sheet name="3.b production limit" sheetId="3" r:id="rId3"/>
    <sheet name="3.c. Price of chemicals" sheetId="5" r:id="rId4"/>
    <sheet name="Product Mix Model" sheetId="4" r:id="rId5"/>
  </sheets>
  <definedNames>
    <definedName name="Chem_Batman">ToyzFactory!$C$3</definedName>
    <definedName name="Chem_Superman">ToyzFactory!$B$3</definedName>
    <definedName name="Ctr_Bat">ToyzFactory!$B$4</definedName>
    <definedName name="Ctr_Super">ToyzFactory!$C$4</definedName>
    <definedName name="demand_batman">ToyzFactory!$C$6</definedName>
    <definedName name="demand_superman">ToyzFactory!$B$6</definedName>
    <definedName name="Fixed_Cost">'James Platt'!$B$2</definedName>
    <definedName name="Price">'James Platt'!$B$4</definedName>
    <definedName name="quantity">'James Platt'!$B$7</definedName>
    <definedName name="solver_adj" localSheetId="0" hidden="1">'James Platt'!$B$7</definedName>
    <definedName name="solver_adj" localSheetId="1" hidden="1">ToyzFactory!$B$6</definedName>
    <definedName name="solver_cvg" localSheetId="0" hidden="1">0.0001</definedName>
    <definedName name="solver_cvg" localSheetId="1" hidden="1">0.0001</definedName>
    <definedName name="solver_drv" localSheetId="0" hidden="1">1</definedName>
    <definedName name="solver_drv" localSheetId="1" hidden="1">1</definedName>
    <definedName name="solver_eng" localSheetId="0" hidden="1">2</definedName>
    <definedName name="solver_eng" localSheetId="1" hidden="1">2</definedName>
    <definedName name="solver_itr" localSheetId="0" hidden="1">2147483647</definedName>
    <definedName name="solver_itr" localSheetId="1" hidden="1">2147483647</definedName>
    <definedName name="solver_lhs1" localSheetId="0" hidden="1">'James Platt'!$B$7</definedName>
    <definedName name="solver_lhs1" localSheetId="1" hidden="1">ToyzFactory!$B$8</definedName>
    <definedName name="solver_lhs2" localSheetId="0" hidden="1">'James Platt'!$B$7</definedName>
    <definedName name="solver_lhs2" localSheetId="1" hidden="1">ToyzFactory!$B$6</definedName>
    <definedName name="solver_lin" localSheetId="0" hidden="1">1</definedName>
    <definedName name="solver_lin" localSheetId="1" hidden="1">1</definedName>
    <definedName name="solver_mip" localSheetId="0" hidden="1">2147483647</definedName>
    <definedName name="solver_mip" localSheetId="1" hidden="1">2147483647</definedName>
    <definedName name="solver_mni" localSheetId="0" hidden="1">30</definedName>
    <definedName name="solver_mni" localSheetId="1" hidden="1">30</definedName>
    <definedName name="solver_mrt" localSheetId="0" hidden="1">0.075</definedName>
    <definedName name="solver_mrt" localSheetId="1" hidden="1">0.075</definedName>
    <definedName name="solver_msl" localSheetId="0" hidden="1">2</definedName>
    <definedName name="solver_msl" localSheetId="1" hidden="1">2</definedName>
    <definedName name="solver_neg" localSheetId="0" hidden="1">1</definedName>
    <definedName name="solver_neg" localSheetId="1" hidden="1">1</definedName>
    <definedName name="solver_nod" localSheetId="0" hidden="1">2147483647</definedName>
    <definedName name="solver_nod" localSheetId="1" hidden="1">2147483647</definedName>
    <definedName name="solver_num" localSheetId="0" hidden="1">2</definedName>
    <definedName name="solver_num" localSheetId="1" hidden="1">2</definedName>
    <definedName name="solver_opt" localSheetId="0" hidden="1">'James Platt'!$B$8</definedName>
    <definedName name="solver_opt" localSheetId="1" hidden="1">ToyzFactory!$B$10</definedName>
    <definedName name="solver_pre" localSheetId="0" hidden="1">0.000001</definedName>
    <definedName name="solver_pre" localSheetId="1" hidden="1">0.000001</definedName>
    <definedName name="solver_rbv" localSheetId="0" hidden="1">1</definedName>
    <definedName name="solver_rbv" localSheetId="1" hidden="1">1</definedName>
    <definedName name="solver_rel1" localSheetId="0" hidden="1">4</definedName>
    <definedName name="solver_rel1" localSheetId="1" hidden="1">1</definedName>
    <definedName name="solver_rel2" localSheetId="0" hidden="1">3</definedName>
    <definedName name="solver_rel2" localSheetId="1" hidden="1">4</definedName>
    <definedName name="solver_rhs1" localSheetId="0" hidden="1">integer</definedName>
    <definedName name="solver_rhs1" localSheetId="1" hidden="1">ToyzFactory!$D$8</definedName>
    <definedName name="solver_rhs2" localSheetId="0" hidden="1">0</definedName>
    <definedName name="solver_rhs2" localSheetId="1" hidden="1">integer</definedName>
    <definedName name="solver_rlx" localSheetId="0" hidden="1">2</definedName>
    <definedName name="solver_rlx" localSheetId="1" hidden="1">2</definedName>
    <definedName name="solver_rsd" localSheetId="0" hidden="1">0</definedName>
    <definedName name="solver_rsd" localSheetId="1" hidden="1">0</definedName>
    <definedName name="solver_scl" localSheetId="0" hidden="1">1</definedName>
    <definedName name="solver_scl" localSheetId="1" hidden="1">1</definedName>
    <definedName name="solver_sho" localSheetId="0" hidden="1">2</definedName>
    <definedName name="solver_sho" localSheetId="1" hidden="1">2</definedName>
    <definedName name="solver_ssz" localSheetId="0" hidden="1">100</definedName>
    <definedName name="solver_ssz" localSheetId="1" hidden="1">100</definedName>
    <definedName name="solver_tim" localSheetId="0" hidden="1">2147483647</definedName>
    <definedName name="solver_tim" localSheetId="1" hidden="1">2147483647</definedName>
    <definedName name="solver_tol" localSheetId="0" hidden="1">0.01</definedName>
    <definedName name="solver_tol" localSheetId="1" hidden="1">0.01</definedName>
    <definedName name="solver_typ" localSheetId="0" hidden="1">3</definedName>
    <definedName name="solver_typ" localSheetId="1" hidden="1">1</definedName>
    <definedName name="solver_val" localSheetId="0" hidden="1">0</definedName>
    <definedName name="solver_val" localSheetId="1" hidden="1">0</definedName>
    <definedName name="solver_ver" localSheetId="0" hidden="1">2</definedName>
    <definedName name="solver_ver" localSheetId="1" hidden="1">2</definedName>
    <definedName name="Variable_Cost">'James Platt'!$B$3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8" i="1" l="1"/>
  <c r="B15" i="1" s="1"/>
  <c r="D21" i="1"/>
  <c r="D22" i="1"/>
  <c r="D16" i="1"/>
  <c r="D17" i="1"/>
  <c r="D18" i="1"/>
  <c r="D19" i="1"/>
  <c r="D20" i="1"/>
  <c r="C29" i="2"/>
  <c r="B29" i="2"/>
  <c r="B44" i="2"/>
  <c r="C37" i="2"/>
  <c r="B37" i="2"/>
  <c r="B22" i="2"/>
  <c r="C6" i="2"/>
  <c r="B10" i="2" s="1"/>
  <c r="C17" i="1"/>
  <c r="C18" i="1"/>
  <c r="C19" i="1"/>
  <c r="C20" i="1"/>
  <c r="C21" i="1"/>
  <c r="C22" i="1"/>
  <c r="C16" i="1"/>
  <c r="B38" i="2" l="1"/>
  <c r="B31" i="2"/>
  <c r="B15" i="2"/>
  <c r="B8" i="2"/>
  <c r="B40" i="2"/>
  <c r="A26" i="1"/>
</calcChain>
</file>

<file path=xl/sharedStrings.xml><?xml version="1.0" encoding="utf-8"?>
<sst xmlns="http://schemas.openxmlformats.org/spreadsheetml/2006/main" count="117" uniqueCount="80">
  <si>
    <t xml:space="preserve">Fixed Cost </t>
  </si>
  <si>
    <t xml:space="preserve">Price </t>
  </si>
  <si>
    <t>quantity</t>
  </si>
  <si>
    <t>profit</t>
  </si>
  <si>
    <t>a. break even analysis</t>
  </si>
  <si>
    <t xml:space="preserve">Profit </t>
  </si>
  <si>
    <t>Input</t>
  </si>
  <si>
    <t>Decsion Variable</t>
  </si>
  <si>
    <t xml:space="preserve">profit </t>
  </si>
  <si>
    <t xml:space="preserve">quantity </t>
  </si>
  <si>
    <t>b. one-way table</t>
  </si>
  <si>
    <t>c. two-way table</t>
  </si>
  <si>
    <t xml:space="preserve">Variable Cost </t>
  </si>
  <si>
    <t>d. graph</t>
  </si>
  <si>
    <t>e. auditing toolbar show precedent</t>
  </si>
  <si>
    <t>Superman</t>
  </si>
  <si>
    <t>Batman</t>
  </si>
  <si>
    <t>Chemical (l)</t>
  </si>
  <si>
    <t>Contribution</t>
  </si>
  <si>
    <t>demand</t>
  </si>
  <si>
    <t>&lt;=</t>
  </si>
  <si>
    <t>Chemical stock</t>
  </si>
  <si>
    <t>Microsoft Excel 16.45 Answer Report</t>
  </si>
  <si>
    <t>Worksheet: [Operation Analytics A1.xlsx]ToyzFactory</t>
  </si>
  <si>
    <t>Report Created: 15/02/2021 16:10:59</t>
  </si>
  <si>
    <t>Result: Solver found a solution.  All constraints and optimality conditions are satisfied.</t>
  </si>
  <si>
    <t>Solver Engine</t>
  </si>
  <si>
    <t>Engine: Simplex LP</t>
  </si>
  <si>
    <t>Solution Time: 3021.208 Seconds.</t>
  </si>
  <si>
    <t>Iterations: 1 Subproblems: 2</t>
  </si>
  <si>
    <t>Solver Options</t>
  </si>
  <si>
    <t>Max Time Unlimited, Iterations Unlimited, Precision 0.000001, Use Automatic Scaling</t>
  </si>
  <si>
    <t>Max Subproblems Unlimited, Max Integer Sols Unlimited, Integer Tolerance 1%, Assume NonNegative</t>
  </si>
  <si>
    <t>Objective Cell (Max)</t>
  </si>
  <si>
    <t>Cell</t>
  </si>
  <si>
    <t>Name</t>
  </si>
  <si>
    <t>Original Value</t>
  </si>
  <si>
    <t>Final Value</t>
  </si>
  <si>
    <t>Variable Cells</t>
  </si>
  <si>
    <t>Integer</t>
  </si>
  <si>
    <t>Constraints</t>
  </si>
  <si>
    <t>Cell Value</t>
  </si>
  <si>
    <t>Formula</t>
  </si>
  <si>
    <t>Status</t>
  </si>
  <si>
    <t>Slack</t>
  </si>
  <si>
    <t>$B$10</t>
  </si>
  <si>
    <t>Profit  Superman</t>
  </si>
  <si>
    <t>$B$6</t>
  </si>
  <si>
    <t>demand_superman</t>
  </si>
  <si>
    <t>Contin</t>
  </si>
  <si>
    <t>$B$8</t>
  </si>
  <si>
    <t>Chemical stock Superman</t>
  </si>
  <si>
    <t>$B$8&lt;=$D$8</t>
  </si>
  <si>
    <t>Not Binding</t>
  </si>
  <si>
    <t>$B$6=Integer</t>
  </si>
  <si>
    <t>b. optimisation</t>
  </si>
  <si>
    <t>a. graphical method</t>
  </si>
  <si>
    <t>c. cost of chemicals</t>
  </si>
  <si>
    <t xml:space="preserve">Batman </t>
  </si>
  <si>
    <t>price of chemical</t>
  </si>
  <si>
    <t>Report Created: 16/02/2021 14:33:26</t>
  </si>
  <si>
    <t>Solution Time: 2369.384 Seconds.</t>
  </si>
  <si>
    <t>Iterations: 1 Subproblems: 0</t>
  </si>
  <si>
    <t>Objective Cell (Value Of)</t>
  </si>
  <si>
    <t>$B$30</t>
  </si>
  <si>
    <t>profit  Superman</t>
  </si>
  <si>
    <t>$B$27</t>
  </si>
  <si>
    <t>price of chemical Superman</t>
  </si>
  <si>
    <t>$B$30=0</t>
  </si>
  <si>
    <t>Binding</t>
  </si>
  <si>
    <t>d. resources sensitivity</t>
  </si>
  <si>
    <t>Profit</t>
  </si>
  <si>
    <t xml:space="preserve">total chemical </t>
  </si>
  <si>
    <t>chemical</t>
  </si>
  <si>
    <t>super</t>
  </si>
  <si>
    <t>bat</t>
  </si>
  <si>
    <t>reduction of chemical</t>
  </si>
  <si>
    <t>Unit chemical cost</t>
  </si>
  <si>
    <t>% change in quantity sol</t>
  </si>
  <si>
    <t>% change in profit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</si>
</sst>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b/>
      <sz val="12"/>
      <color indexed="18"/>
      <name val="Calibri"/>
      <family val="2"/>
      <scheme val="minor"/>
    </font>
    <font>
      <b/>
      <i/>
      <sz val="12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5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23"/>
      </top>
      <bottom style="medium">
        <color indexed="23"/>
      </bottom>
      <diagonal/>
    </border>
    <border>
      <left/>
      <right/>
      <top style="thin">
        <color indexed="23"/>
      </top>
      <bottom style="medium">
        <color indexed="23"/>
      </bottom>
      <diagonal/>
    </border>
    <border>
      <left/>
      <right/>
      <top style="thin">
        <color indexed="23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4">
    <xf numFmtId="0" fontId="0" fillId="0" borderId="0" xfId="0"/>
    <xf numFmtId="0" fontId="0" fillId="2" borderId="0" xfId="0" applyFill="1"/>
    <xf numFmtId="0" fontId="2" fillId="0" borderId="0" xfId="0" applyFont="1"/>
    <xf numFmtId="9" fontId="0" fillId="0" borderId="0" xfId="0" applyNumberFormat="1"/>
    <xf numFmtId="0" fontId="3" fillId="0" borderId="0" xfId="0" applyFont="1"/>
    <xf numFmtId="0" fontId="0" fillId="0" borderId="1" xfId="0" applyBorder="1"/>
    <xf numFmtId="0" fontId="0" fillId="3" borderId="0" xfId="0" applyFill="1"/>
    <xf numFmtId="0" fontId="0" fillId="0" borderId="0" xfId="0" applyFill="1"/>
    <xf numFmtId="0" fontId="0" fillId="4" borderId="0" xfId="0" applyFill="1"/>
    <xf numFmtId="9" fontId="0" fillId="0" borderId="0" xfId="1" applyFont="1"/>
    <xf numFmtId="0" fontId="0" fillId="0" borderId="0" xfId="0" applyAlignment="1">
      <alignment horizontal="center" vertical="top"/>
    </xf>
    <xf numFmtId="0" fontId="0" fillId="6" borderId="0" xfId="0" applyFill="1"/>
    <xf numFmtId="0" fontId="0" fillId="7" borderId="0" xfId="0" applyFill="1"/>
    <xf numFmtId="0" fontId="4" fillId="0" borderId="0" xfId="0" applyFont="1"/>
    <xf numFmtId="0" fontId="0" fillId="0" borderId="3" xfId="0" applyFill="1" applyBorder="1" applyAlignment="1"/>
    <xf numFmtId="0" fontId="5" fillId="0" borderId="2" xfId="0" applyFont="1" applyFill="1" applyBorder="1" applyAlignment="1">
      <alignment horizontal="center"/>
    </xf>
    <xf numFmtId="0" fontId="0" fillId="0" borderId="3" xfId="0" applyNumberFormat="1" applyFill="1" applyBorder="1" applyAlignment="1"/>
    <xf numFmtId="0" fontId="0" fillId="0" borderId="4" xfId="0" applyFill="1" applyBorder="1" applyAlignment="1"/>
    <xf numFmtId="0" fontId="0" fillId="0" borderId="4" xfId="0" applyNumberFormat="1" applyFill="1" applyBorder="1" applyAlignment="1"/>
    <xf numFmtId="0" fontId="3" fillId="5" borderId="0" xfId="0" applyFont="1" applyFill="1"/>
    <xf numFmtId="0" fontId="6" fillId="0" borderId="0" xfId="0" applyFont="1"/>
    <xf numFmtId="0" fontId="0" fillId="0" borderId="0" xfId="0" applyFont="1" applyFill="1"/>
    <xf numFmtId="0" fontId="0" fillId="8" borderId="0" xfId="0" applyFont="1" applyFill="1"/>
    <xf numFmtId="0" fontId="0" fillId="0" borderId="0" xfId="0" applyFont="1"/>
  </cellXfs>
  <cellStyles count="2">
    <cellStyle name="Normal" xfId="0" builtinId="0"/>
    <cellStyle name="Per cent" xfId="1" builtinId="5"/>
  </cellStyles>
  <dxfs count="1">
    <dxf>
      <font>
        <color rgb="FF9C0006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 </a:t>
            </a:r>
            <a:r>
              <a:rPr lang="en-GB" b="1"/>
              <a:t>d.</a:t>
            </a:r>
            <a:r>
              <a:rPr lang="en-GB" b="1" baseline="0"/>
              <a:t> graph suppliment</a:t>
            </a:r>
            <a:endParaRPr lang="en-GB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6.9534849810440363E-2"/>
          <c:y val="0.11075807765408632"/>
          <c:w val="0.8673963671207765"/>
          <c:h val="0.85553407548194405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'James Platt'!$A$16:$A$22</c:f>
              <c:numCache>
                <c:formatCode>General</c:formatCode>
                <c:ptCount val="7"/>
                <c:pt idx="0">
                  <c:v>0</c:v>
                </c:pt>
                <c:pt idx="1">
                  <c:v>167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</c:numCache>
            </c:numRef>
          </c:xVal>
          <c:yVal>
            <c:numRef>
              <c:f>'James Platt'!$B$16:$B$22</c:f>
              <c:numCache>
                <c:formatCode>General</c:formatCode>
                <c:ptCount val="7"/>
                <c:pt idx="0">
                  <c:v>-100</c:v>
                </c:pt>
                <c:pt idx="1">
                  <c:v>0.20000000000000284</c:v>
                </c:pt>
                <c:pt idx="2">
                  <c:v>80</c:v>
                </c:pt>
                <c:pt idx="3">
                  <c:v>140</c:v>
                </c:pt>
                <c:pt idx="4">
                  <c:v>200</c:v>
                </c:pt>
                <c:pt idx="5">
                  <c:v>260</c:v>
                </c:pt>
                <c:pt idx="6">
                  <c:v>320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31E-524C-AD64-16B9DC6CB9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68434448"/>
        <c:axId val="869251040"/>
      </c:scatterChart>
      <c:valAx>
        <c:axId val="8684344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69251040"/>
        <c:crosses val="autoZero"/>
        <c:crossBetween val="midCat"/>
      </c:valAx>
      <c:valAx>
        <c:axId val="8692510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684344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2308552340048404"/>
          <c:y val="8.8104981648359379E-2"/>
          <c:w val="0.78000784539368129"/>
          <c:h val="0.81991524330688503"/>
        </c:manualLayout>
      </c:layout>
      <c:scatterChart>
        <c:scatterStyle val="lineMarker"/>
        <c:varyColors val="0"/>
        <c:ser>
          <c:idx val="0"/>
          <c:order val="0"/>
          <c:tx>
            <c:v>Profit function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Pt>
            <c:idx val="1"/>
            <c:marker>
              <c:symbol val="circle"/>
              <c:size val="5"/>
              <c:spPr>
                <a:solidFill>
                  <a:schemeClr val="accent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spPr>
              <a:ln w="1905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A-8781-4849-920E-4E8AB0F0D9D3}"/>
              </c:ext>
            </c:extLst>
          </c:dPt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forward val="120"/>
            <c:dispRSqr val="0"/>
            <c:dispEq val="0"/>
          </c:trendline>
          <c:xVal>
            <c:numRef>
              <c:f>ToyzFactory!$A$16:$A$19</c:f>
              <c:numCache>
                <c:formatCode>General</c:formatCode>
                <c:ptCount val="4"/>
                <c:pt idx="0">
                  <c:v>0</c:v>
                </c:pt>
                <c:pt idx="1">
                  <c:v>307</c:v>
                </c:pt>
              </c:numCache>
            </c:numRef>
          </c:xVal>
          <c:yVal>
            <c:numRef>
              <c:f>ToyzFactory!$B$16:$B$19</c:f>
              <c:numCache>
                <c:formatCode>General</c:formatCode>
                <c:ptCount val="4"/>
                <c:pt idx="0">
                  <c:v>0</c:v>
                </c:pt>
                <c:pt idx="1">
                  <c:v>35305</c:v>
                </c:pt>
                <c:pt idx="2">
                  <c:v>0</c:v>
                </c:pt>
                <c:pt idx="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781-4849-920E-4E8AB0F0D9D3}"/>
            </c:ext>
          </c:extLst>
        </c:ser>
        <c:ser>
          <c:idx val="1"/>
          <c:order val="1"/>
          <c:tx>
            <c:v>Constraint function </c:v>
          </c:tx>
          <c:spPr>
            <a:ln w="9525" cap="rnd">
              <a:solidFill>
                <a:schemeClr val="accent2"/>
              </a:solidFill>
              <a:prstDash val="solid"/>
              <a:round/>
            </a:ln>
            <a:effectLst/>
          </c:spPr>
          <c:marker>
            <c:symbol val="x"/>
            <c:size val="5"/>
            <c:spPr>
              <a:noFill/>
              <a:ln w="9525">
                <a:solidFill>
                  <a:schemeClr val="accent2"/>
                </a:solidFill>
              </a:ln>
              <a:effectLst/>
            </c:spPr>
          </c:marker>
          <c:dPt>
            <c:idx val="1"/>
            <c:marker>
              <c:symbol val="x"/>
              <c:size val="5"/>
              <c:spPr>
                <a:noFill/>
                <a:ln w="9525">
                  <a:solidFill>
                    <a:schemeClr val="accent2"/>
                  </a:solidFill>
                </a:ln>
                <a:effectLst/>
              </c:spPr>
            </c:marker>
            <c:bubble3D val="0"/>
            <c:spPr>
              <a:ln w="9525" cap="sq">
                <a:solidFill>
                  <a:schemeClr val="accent2"/>
                </a:solidFill>
                <a:prstDash val="solid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7-8781-4849-920E-4E8AB0F0D9D3}"/>
              </c:ext>
            </c:extLst>
          </c:dPt>
          <c:dPt>
            <c:idx val="2"/>
            <c:marker>
              <c:symbol val="none"/>
            </c:marker>
            <c:bubble3D val="0"/>
            <c:spPr>
              <a:ln w="9525" cap="rnd">
                <a:solidFill>
                  <a:schemeClr val="accent2"/>
                </a:solidFill>
                <a:prstDash val="solid"/>
                <a:round/>
              </a:ln>
              <a:effectLst>
                <a:outerShdw sx="1000" sy="1000" algn="ctr" rotWithShape="0">
                  <a:srgbClr val="000000"/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8-8781-4849-920E-4E8AB0F0D9D3}"/>
              </c:ext>
            </c:extLst>
          </c:dPt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ToyzFactory!$A$21:$A$23</c:f>
              <c:numCache>
                <c:formatCode>General</c:formatCode>
                <c:ptCount val="3"/>
                <c:pt idx="0">
                  <c:v>307</c:v>
                </c:pt>
                <c:pt idx="1">
                  <c:v>307</c:v>
                </c:pt>
                <c:pt idx="2">
                  <c:v>307</c:v>
                </c:pt>
              </c:numCache>
            </c:numRef>
          </c:xVal>
          <c:yVal>
            <c:numRef>
              <c:f>ToyzFactory!$B$21:$B$23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60000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8781-4849-920E-4E8AB0F0D9D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24656096"/>
        <c:axId val="924580960"/>
      </c:scatterChart>
      <c:valAx>
        <c:axId val="9246560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Deman</a:t>
                </a:r>
                <a:r>
                  <a:rPr lang="en-GB" baseline="0"/>
                  <a:t>d for superman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24580960"/>
        <c:crosses val="autoZero"/>
        <c:crossBetween val="midCat"/>
      </c:valAx>
      <c:valAx>
        <c:axId val="9245809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Profit</a:t>
                </a:r>
                <a:r>
                  <a:rPr lang="en-GB" baseline="0"/>
                  <a:t> 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2465609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egendEntry>
        <c:idx val="0"/>
        <c:delete val="1"/>
      </c:legendEntry>
      <c:legendEntry>
        <c:idx val="2"/>
        <c:delete val="1"/>
      </c:legendEntry>
      <c:legendEntry>
        <c:idx val="3"/>
        <c:delete val="1"/>
      </c:legendEntry>
      <c:layout>
        <c:manualLayout>
          <c:xMode val="edge"/>
          <c:yMode val="edge"/>
          <c:x val="0.63816667332418042"/>
          <c:y val="4.523054206105883E-2"/>
          <c:w val="0.33270832762477387"/>
          <c:h val="0.1036555166476426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355600</xdr:colOff>
      <xdr:row>4</xdr:row>
      <xdr:rowOff>177800</xdr:rowOff>
    </xdr:from>
    <xdr:to>
      <xdr:col>12</xdr:col>
      <xdr:colOff>203200</xdr:colOff>
      <xdr:row>23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0320A55-5936-C948-AD1E-DFA5E796C28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197162</xdr:colOff>
      <xdr:row>15</xdr:row>
      <xdr:rowOff>121920</xdr:rowOff>
    </xdr:from>
    <xdr:to>
      <xdr:col>11</xdr:col>
      <xdr:colOff>680720</xdr:colOff>
      <xdr:row>35</xdr:row>
      <xdr:rowOff>193040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2239265-6178-B049-99EC-B64EAA1EF6A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670560</xdr:colOff>
      <xdr:row>22</xdr:row>
      <xdr:rowOff>182880</xdr:rowOff>
    </xdr:from>
    <xdr:to>
      <xdr:col>6</xdr:col>
      <xdr:colOff>121920</xdr:colOff>
      <xdr:row>32</xdr:row>
      <xdr:rowOff>71120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ECAB6CC2-6AA2-B741-8230-5366316544AA}"/>
            </a:ext>
          </a:extLst>
        </xdr:cNvPr>
        <xdr:cNvSpPr/>
      </xdr:nvSpPr>
      <xdr:spPr>
        <a:xfrm>
          <a:off x="3393440" y="4653280"/>
          <a:ext cx="1920240" cy="192024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 baseline="0"/>
            <a:t>Assumes resources of those chemical is still the .. </a:t>
          </a:r>
        </a:p>
        <a:p>
          <a:pPr algn="l"/>
          <a:endParaRPr lang="en-GB" sz="1100" baseline="0"/>
        </a:p>
        <a:p>
          <a:pPr algn="l"/>
          <a:r>
            <a:rPr lang="en-GB" sz="1100" baseline="0"/>
            <a:t>Assume infite demand, those</a:t>
          </a:r>
        </a:p>
        <a:p>
          <a:pPr algn="l"/>
          <a:endParaRPr lang="en-GB" sz="1100" baseline="0"/>
        </a:p>
        <a:p>
          <a:pPr algn="l"/>
          <a:r>
            <a:rPr lang="en-GB" sz="1100" baseline="0"/>
            <a:t>Unit price of chemical higher than 8.84 will make them lose all its profit </a:t>
          </a:r>
        </a:p>
        <a:p>
          <a:pPr algn="l"/>
          <a:endParaRPr lang="en-GB" sz="1100" baseline="0"/>
        </a:p>
        <a:p>
          <a:pPr algn="l"/>
          <a:r>
            <a:rPr lang="en-GB" sz="1100" baseline="0"/>
            <a:t>Unless demand increase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7B6111-5A20-E141-BC44-AF3837374E12}">
  <dimension ref="A1:G39"/>
  <sheetViews>
    <sheetView topLeftCell="A21" workbookViewId="0">
      <selection activeCell="B8" sqref="B8"/>
    </sheetView>
  </sheetViews>
  <sheetFormatPr baseColWidth="10" defaultRowHeight="16" x14ac:dyDescent="0.2"/>
  <cols>
    <col min="1" max="1" width="15.33203125" customWidth="1"/>
    <col min="2" max="2" width="12.1640625" bestFit="1" customWidth="1"/>
    <col min="3" max="3" width="15.83203125" customWidth="1"/>
    <col min="4" max="4" width="15.5" customWidth="1"/>
  </cols>
  <sheetData>
    <row r="1" spans="1:5" x14ac:dyDescent="0.2">
      <c r="A1" s="20" t="s">
        <v>6</v>
      </c>
    </row>
    <row r="2" spans="1:5" x14ac:dyDescent="0.2">
      <c r="A2" t="s">
        <v>0</v>
      </c>
      <c r="B2" s="1">
        <v>100</v>
      </c>
    </row>
    <row r="3" spans="1:5" x14ac:dyDescent="0.2">
      <c r="A3" t="s">
        <v>12</v>
      </c>
      <c r="B3" s="8">
        <v>0.4</v>
      </c>
    </row>
    <row r="4" spans="1:5" x14ac:dyDescent="0.2">
      <c r="A4" t="s">
        <v>1</v>
      </c>
      <c r="B4" s="1">
        <v>1</v>
      </c>
    </row>
    <row r="5" spans="1:5" x14ac:dyDescent="0.2">
      <c r="B5" s="7"/>
    </row>
    <row r="6" spans="1:5" x14ac:dyDescent="0.2">
      <c r="A6" s="20" t="s">
        <v>7</v>
      </c>
    </row>
    <row r="7" spans="1:5" x14ac:dyDescent="0.2">
      <c r="A7" t="s">
        <v>2</v>
      </c>
      <c r="B7" s="8">
        <v>500</v>
      </c>
    </row>
    <row r="8" spans="1:5" x14ac:dyDescent="0.2">
      <c r="A8" t="s">
        <v>3</v>
      </c>
      <c r="B8" s="4">
        <f>quantity*(Price-Variable_Cost) - Fixed_Cost</f>
        <v>200</v>
      </c>
    </row>
    <row r="10" spans="1:5" x14ac:dyDescent="0.2">
      <c r="A10" s="2" t="s">
        <v>4</v>
      </c>
    </row>
    <row r="11" spans="1:5" x14ac:dyDescent="0.2">
      <c r="A11" t="s">
        <v>8</v>
      </c>
      <c r="B11">
        <v>0</v>
      </c>
    </row>
    <row r="12" spans="1:5" x14ac:dyDescent="0.2">
      <c r="A12" t="s">
        <v>9</v>
      </c>
      <c r="B12">
        <v>166.66666666666825</v>
      </c>
    </row>
    <row r="14" spans="1:5" x14ac:dyDescent="0.2">
      <c r="A14" s="2" t="s">
        <v>10</v>
      </c>
    </row>
    <row r="15" spans="1:5" x14ac:dyDescent="0.2">
      <c r="B15" s="5">
        <f>$B$8</f>
        <v>200</v>
      </c>
      <c r="C15" t="s">
        <v>78</v>
      </c>
      <c r="D15" t="s">
        <v>79</v>
      </c>
      <c r="E15" s="5"/>
    </row>
    <row r="16" spans="1:5" x14ac:dyDescent="0.2">
      <c r="A16">
        <v>0</v>
      </c>
      <c r="B16">
        <f t="dataTable" ref="B16:B22" dt2D="0" dtr="0" r1="B7"/>
        <v>-100</v>
      </c>
      <c r="C16" s="9">
        <f>(A16-500)/500</f>
        <v>-1</v>
      </c>
      <c r="D16" s="9">
        <f t="shared" ref="D16:D22" si="0">(B16-200)/200</f>
        <v>-1.5</v>
      </c>
    </row>
    <row r="17" spans="1:7" x14ac:dyDescent="0.2">
      <c r="A17">
        <v>167</v>
      </c>
      <c r="B17">
        <v>0.20000000000000284</v>
      </c>
      <c r="C17" s="9">
        <f t="shared" ref="C17:C22" si="1">(A17-500)/500</f>
        <v>-0.66600000000000004</v>
      </c>
      <c r="D17" s="9">
        <f t="shared" si="0"/>
        <v>-0.99900000000000011</v>
      </c>
    </row>
    <row r="18" spans="1:7" x14ac:dyDescent="0.2">
      <c r="A18">
        <v>300</v>
      </c>
      <c r="B18">
        <v>80</v>
      </c>
      <c r="C18" s="9">
        <f t="shared" si="1"/>
        <v>-0.4</v>
      </c>
      <c r="D18" s="9">
        <f t="shared" si="0"/>
        <v>-0.6</v>
      </c>
    </row>
    <row r="19" spans="1:7" x14ac:dyDescent="0.2">
      <c r="A19">
        <v>400</v>
      </c>
      <c r="B19">
        <v>140</v>
      </c>
      <c r="C19" s="9">
        <f t="shared" si="1"/>
        <v>-0.2</v>
      </c>
      <c r="D19" s="9">
        <f t="shared" si="0"/>
        <v>-0.3</v>
      </c>
    </row>
    <row r="20" spans="1:7" x14ac:dyDescent="0.2">
      <c r="A20">
        <v>500</v>
      </c>
      <c r="B20">
        <v>200</v>
      </c>
      <c r="C20" s="9">
        <f>(A20-500)/500</f>
        <v>0</v>
      </c>
      <c r="D20" s="9">
        <f>(B20-200)/200</f>
        <v>0</v>
      </c>
    </row>
    <row r="21" spans="1:7" x14ac:dyDescent="0.2">
      <c r="A21">
        <v>600</v>
      </c>
      <c r="B21">
        <v>260</v>
      </c>
      <c r="C21" s="9">
        <f t="shared" si="1"/>
        <v>0.2</v>
      </c>
      <c r="D21" s="9">
        <f t="shared" si="0"/>
        <v>0.3</v>
      </c>
    </row>
    <row r="22" spans="1:7" x14ac:dyDescent="0.2">
      <c r="A22">
        <v>700</v>
      </c>
      <c r="B22">
        <v>320</v>
      </c>
      <c r="C22" s="9">
        <f t="shared" si="1"/>
        <v>0.4</v>
      </c>
      <c r="D22" s="9">
        <f t="shared" si="0"/>
        <v>0.6</v>
      </c>
    </row>
    <row r="24" spans="1:7" x14ac:dyDescent="0.2">
      <c r="A24" s="3"/>
    </row>
    <row r="25" spans="1:7" x14ac:dyDescent="0.2">
      <c r="A25" s="2" t="s">
        <v>11</v>
      </c>
    </row>
    <row r="26" spans="1:7" x14ac:dyDescent="0.2">
      <c r="A26" s="5">
        <f>$B$8</f>
        <v>200</v>
      </c>
      <c r="B26">
        <v>0.2</v>
      </c>
      <c r="C26">
        <v>0.3</v>
      </c>
      <c r="D26" s="2">
        <v>0.4</v>
      </c>
      <c r="E26">
        <v>0.5</v>
      </c>
      <c r="F26">
        <v>0.6</v>
      </c>
      <c r="G26">
        <v>0.7</v>
      </c>
    </row>
    <row r="27" spans="1:7" x14ac:dyDescent="0.2">
      <c r="A27">
        <v>100</v>
      </c>
      <c r="B27">
        <f t="dataTable" ref="B27:G35" dt2D="1" dtr="1" r1="B3" r2="B7" ca="1"/>
        <v>-20</v>
      </c>
      <c r="C27">
        <v>-30</v>
      </c>
      <c r="D27">
        <v>-40</v>
      </c>
      <c r="E27">
        <v>-50</v>
      </c>
      <c r="F27">
        <v>-60</v>
      </c>
      <c r="G27">
        <v>-70</v>
      </c>
    </row>
    <row r="28" spans="1:7" x14ac:dyDescent="0.2">
      <c r="A28">
        <v>200</v>
      </c>
      <c r="B28">
        <v>60</v>
      </c>
      <c r="C28">
        <v>40</v>
      </c>
      <c r="D28">
        <v>20</v>
      </c>
      <c r="E28">
        <v>0</v>
      </c>
      <c r="F28">
        <v>-20</v>
      </c>
      <c r="G28">
        <v>-39.999999999999993</v>
      </c>
    </row>
    <row r="29" spans="1:7" x14ac:dyDescent="0.2">
      <c r="A29">
        <v>300</v>
      </c>
      <c r="B29">
        <v>140</v>
      </c>
      <c r="C29">
        <v>110</v>
      </c>
      <c r="D29">
        <v>80</v>
      </c>
      <c r="E29">
        <v>50</v>
      </c>
      <c r="F29">
        <v>20</v>
      </c>
      <c r="G29">
        <v>-9.9999999999999858</v>
      </c>
    </row>
    <row r="30" spans="1:7" x14ac:dyDescent="0.2">
      <c r="A30" s="23">
        <v>400</v>
      </c>
      <c r="B30">
        <v>220</v>
      </c>
      <c r="C30">
        <v>180</v>
      </c>
      <c r="D30">
        <v>140</v>
      </c>
      <c r="E30">
        <v>100</v>
      </c>
      <c r="F30">
        <v>60</v>
      </c>
      <c r="G30">
        <v>20.000000000000014</v>
      </c>
    </row>
    <row r="31" spans="1:7" x14ac:dyDescent="0.2">
      <c r="A31" s="2">
        <v>500</v>
      </c>
      <c r="B31">
        <v>300</v>
      </c>
      <c r="C31">
        <v>250</v>
      </c>
      <c r="D31" s="2">
        <v>200</v>
      </c>
      <c r="E31">
        <v>150</v>
      </c>
      <c r="F31">
        <v>100</v>
      </c>
      <c r="G31">
        <v>50.000000000000028</v>
      </c>
    </row>
    <row r="32" spans="1:7" x14ac:dyDescent="0.2">
      <c r="A32">
        <v>600</v>
      </c>
      <c r="B32">
        <v>380</v>
      </c>
      <c r="C32">
        <v>320</v>
      </c>
      <c r="D32">
        <v>260</v>
      </c>
      <c r="E32">
        <v>200</v>
      </c>
      <c r="F32">
        <v>140</v>
      </c>
      <c r="G32">
        <v>80.000000000000028</v>
      </c>
    </row>
    <row r="33" spans="1:7" x14ac:dyDescent="0.2">
      <c r="A33">
        <v>700</v>
      </c>
      <c r="B33">
        <v>460</v>
      </c>
      <c r="C33">
        <v>389.99999999999994</v>
      </c>
      <c r="D33">
        <v>320</v>
      </c>
      <c r="E33">
        <v>250</v>
      </c>
      <c r="F33">
        <v>180</v>
      </c>
      <c r="G33">
        <v>110.00000000000003</v>
      </c>
    </row>
    <row r="34" spans="1:7" x14ac:dyDescent="0.2">
      <c r="A34">
        <v>800</v>
      </c>
      <c r="B34">
        <v>540</v>
      </c>
      <c r="C34">
        <v>460</v>
      </c>
      <c r="D34">
        <v>380</v>
      </c>
      <c r="E34">
        <v>300</v>
      </c>
      <c r="F34">
        <v>220</v>
      </c>
      <c r="G34">
        <v>140.00000000000003</v>
      </c>
    </row>
    <row r="35" spans="1:7" x14ac:dyDescent="0.2">
      <c r="A35">
        <v>900</v>
      </c>
      <c r="B35">
        <v>620</v>
      </c>
      <c r="C35">
        <v>530</v>
      </c>
      <c r="D35">
        <v>440</v>
      </c>
      <c r="E35">
        <v>350</v>
      </c>
      <c r="F35">
        <v>260</v>
      </c>
      <c r="G35">
        <v>170.00000000000006</v>
      </c>
    </row>
    <row r="37" spans="1:7" x14ac:dyDescent="0.2">
      <c r="A37" s="2" t="s">
        <v>13</v>
      </c>
    </row>
    <row r="39" spans="1:7" x14ac:dyDescent="0.2">
      <c r="A39" s="2" t="s">
        <v>14</v>
      </c>
    </row>
  </sheetData>
  <conditionalFormatting sqref="A26:G35">
    <cfRule type="cellIs" dxfId="0" priority="1" operator="lessThan">
      <formula>0</formula>
    </cfRule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178D8C-4E53-6A42-BD5D-D73994378C8C}">
  <dimension ref="A1:D44"/>
  <sheetViews>
    <sheetView topLeftCell="A6" zoomScale="125" workbookViewId="0">
      <selection activeCell="D8" sqref="D8"/>
    </sheetView>
  </sheetViews>
  <sheetFormatPr baseColWidth="10" defaultRowHeight="16" x14ac:dyDescent="0.2"/>
  <cols>
    <col min="1" max="1" width="14.1640625" customWidth="1"/>
  </cols>
  <sheetData>
    <row r="1" spans="1:4" x14ac:dyDescent="0.2">
      <c r="A1" s="2" t="s">
        <v>55</v>
      </c>
    </row>
    <row r="2" spans="1:4" x14ac:dyDescent="0.2">
      <c r="B2" t="s">
        <v>15</v>
      </c>
      <c r="C2" t="s">
        <v>16</v>
      </c>
    </row>
    <row r="3" spans="1:4" x14ac:dyDescent="0.2">
      <c r="A3" t="s">
        <v>17</v>
      </c>
      <c r="B3" s="11">
        <v>4</v>
      </c>
      <c r="C3" s="11">
        <v>3</v>
      </c>
    </row>
    <row r="4" spans="1:4" x14ac:dyDescent="0.2">
      <c r="A4" t="s">
        <v>18</v>
      </c>
      <c r="B4" s="11">
        <v>40</v>
      </c>
      <c r="C4" s="11">
        <v>25</v>
      </c>
    </row>
    <row r="6" spans="1:4" x14ac:dyDescent="0.2">
      <c r="A6" t="s">
        <v>19</v>
      </c>
      <c r="B6" s="19">
        <v>307</v>
      </c>
      <c r="C6" s="6">
        <f>B6*3</f>
        <v>921</v>
      </c>
    </row>
    <row r="8" spans="1:4" x14ac:dyDescent="0.2">
      <c r="A8" t="s">
        <v>21</v>
      </c>
      <c r="B8" s="7">
        <f>demand_superman*Chem_Superman + Chem_Batman*demand_batman</f>
        <v>3991</v>
      </c>
      <c r="C8" s="10" t="s">
        <v>20</v>
      </c>
      <c r="D8" s="12">
        <v>4000</v>
      </c>
    </row>
    <row r="10" spans="1:4" x14ac:dyDescent="0.2">
      <c r="A10" s="2" t="s">
        <v>5</v>
      </c>
      <c r="B10" s="13">
        <f>Ctr_Bat*demand_superman + Ctr_Super*demand_batman</f>
        <v>35305</v>
      </c>
    </row>
    <row r="14" spans="1:4" x14ac:dyDescent="0.2">
      <c r="A14" s="2" t="s">
        <v>56</v>
      </c>
    </row>
    <row r="15" spans="1:4" x14ac:dyDescent="0.2">
      <c r="B15">
        <f>B10</f>
        <v>35305</v>
      </c>
    </row>
    <row r="16" spans="1:4" x14ac:dyDescent="0.2">
      <c r="A16">
        <v>0</v>
      </c>
      <c r="B16">
        <f t="dataTable" ref="B16:B19" dt2D="0" dtr="0" r1="B6"/>
        <v>0</v>
      </c>
    </row>
    <row r="17" spans="1:3" x14ac:dyDescent="0.2">
      <c r="A17">
        <v>307</v>
      </c>
      <c r="B17">
        <v>35305</v>
      </c>
    </row>
    <row r="18" spans="1:3" x14ac:dyDescent="0.2">
      <c r="A18" s="21"/>
      <c r="B18">
        <v>0</v>
      </c>
    </row>
    <row r="19" spans="1:3" x14ac:dyDescent="0.2">
      <c r="A19" s="21"/>
      <c r="B19">
        <v>0</v>
      </c>
    </row>
    <row r="21" spans="1:3" x14ac:dyDescent="0.2">
      <c r="A21" s="21">
        <v>307</v>
      </c>
      <c r="B21">
        <v>0</v>
      </c>
    </row>
    <row r="22" spans="1:3" x14ac:dyDescent="0.2">
      <c r="A22" s="21">
        <v>307</v>
      </c>
      <c r="B22" s="2">
        <f>B18</f>
        <v>0</v>
      </c>
    </row>
    <row r="23" spans="1:3" x14ac:dyDescent="0.2">
      <c r="A23" s="21">
        <v>307</v>
      </c>
      <c r="B23">
        <v>60000</v>
      </c>
    </row>
    <row r="25" spans="1:3" x14ac:dyDescent="0.2">
      <c r="A25" s="2" t="s">
        <v>57</v>
      </c>
    </row>
    <row r="27" spans="1:3" x14ac:dyDescent="0.2">
      <c r="A27" t="s">
        <v>59</v>
      </c>
      <c r="B27" s="22">
        <v>8.8461538461538485</v>
      </c>
    </row>
    <row r="28" spans="1:3" x14ac:dyDescent="0.2">
      <c r="B28" t="s">
        <v>15</v>
      </c>
      <c r="C28" t="s">
        <v>58</v>
      </c>
    </row>
    <row r="29" spans="1:3" x14ac:dyDescent="0.2">
      <c r="A29" t="s">
        <v>77</v>
      </c>
      <c r="B29">
        <f>B27*4</f>
        <v>35.384615384615394</v>
      </c>
      <c r="C29">
        <f>B27*3</f>
        <v>26.538461538461547</v>
      </c>
    </row>
    <row r="31" spans="1:3" x14ac:dyDescent="0.2">
      <c r="A31" s="4" t="s">
        <v>8</v>
      </c>
      <c r="B31" s="4">
        <f>B10 - (demand_superman*B29 + demand_batman*C29)</f>
        <v>0</v>
      </c>
    </row>
    <row r="33" spans="1:3" x14ac:dyDescent="0.2">
      <c r="A33" s="2" t="s">
        <v>70</v>
      </c>
    </row>
    <row r="34" spans="1:3" x14ac:dyDescent="0.2">
      <c r="A34" t="s">
        <v>76</v>
      </c>
      <c r="B34">
        <v>9</v>
      </c>
    </row>
    <row r="35" spans="1:3" x14ac:dyDescent="0.2">
      <c r="A35" t="s">
        <v>72</v>
      </c>
      <c r="B35" s="23">
        <v>3991</v>
      </c>
    </row>
    <row r="36" spans="1:3" x14ac:dyDescent="0.2">
      <c r="B36" t="s">
        <v>74</v>
      </c>
      <c r="C36" t="s">
        <v>75</v>
      </c>
    </row>
    <row r="37" spans="1:3" x14ac:dyDescent="0.2">
      <c r="A37" t="s">
        <v>19</v>
      </c>
      <c r="B37">
        <f>B35/13*4/4</f>
        <v>307</v>
      </c>
      <c r="C37">
        <f>B35/13*9/3</f>
        <v>921</v>
      </c>
    </row>
    <row r="38" spans="1:3" x14ac:dyDescent="0.2">
      <c r="A38" t="s">
        <v>71</v>
      </c>
      <c r="B38" s="4">
        <f>B37*Ctr_Bat + Ctr_Super*C37</f>
        <v>35305</v>
      </c>
    </row>
    <row r="40" spans="1:3" x14ac:dyDescent="0.2">
      <c r="A40" t="s">
        <v>73</v>
      </c>
      <c r="B40">
        <f>B38</f>
        <v>35305</v>
      </c>
    </row>
    <row r="41" spans="1:3" x14ac:dyDescent="0.2">
      <c r="A41">
        <v>0</v>
      </c>
      <c r="B41">
        <f t="dataTable" ref="B41:B43" dt2D="0" dtr="0" r1="B35"/>
        <v>0</v>
      </c>
    </row>
    <row r="42" spans="1:3" x14ac:dyDescent="0.2">
      <c r="A42">
        <v>3991</v>
      </c>
      <c r="B42">
        <v>35305</v>
      </c>
    </row>
    <row r="43" spans="1:3" x14ac:dyDescent="0.2">
      <c r="A43">
        <v>3990</v>
      </c>
      <c r="B43">
        <v>35296.153846153844</v>
      </c>
    </row>
    <row r="44" spans="1:3" x14ac:dyDescent="0.2">
      <c r="B44">
        <f>B42-B43</f>
        <v>8.8461538461560849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A5403D-C682-6643-8421-AF6AD71414E3}">
  <dimension ref="A1:G27"/>
  <sheetViews>
    <sheetView showGridLines="0" tabSelected="1" topLeftCell="A19" workbookViewId="0">
      <selection activeCell="E32" sqref="E32"/>
    </sheetView>
  </sheetViews>
  <sheetFormatPr baseColWidth="10" defaultRowHeight="16" outlineLevelRow="1" x14ac:dyDescent="0.2"/>
  <cols>
    <col min="1" max="1" width="2.33203125" customWidth="1"/>
    <col min="2" max="2" width="12.1640625" bestFit="1" customWidth="1"/>
    <col min="3" max="3" width="22.5" bestFit="1" customWidth="1"/>
    <col min="4" max="4" width="12.83203125" bestFit="1" customWidth="1"/>
    <col min="5" max="5" width="11.5" bestFit="1" customWidth="1"/>
    <col min="6" max="6" width="10.83203125" bestFit="1" customWidth="1"/>
    <col min="7" max="7" width="5.5" bestFit="1" customWidth="1"/>
  </cols>
  <sheetData>
    <row r="1" spans="1:5" x14ac:dyDescent="0.2">
      <c r="A1" s="2" t="s">
        <v>22</v>
      </c>
    </row>
    <row r="2" spans="1:5" x14ac:dyDescent="0.2">
      <c r="A2" s="2" t="s">
        <v>23</v>
      </c>
    </row>
    <row r="3" spans="1:5" x14ac:dyDescent="0.2">
      <c r="A3" s="2" t="s">
        <v>24</v>
      </c>
    </row>
    <row r="4" spans="1:5" x14ac:dyDescent="0.2">
      <c r="A4" s="2" t="s">
        <v>25</v>
      </c>
    </row>
    <row r="5" spans="1:5" x14ac:dyDescent="0.2">
      <c r="A5" s="2" t="s">
        <v>26</v>
      </c>
    </row>
    <row r="6" spans="1:5" hidden="1" outlineLevel="1" x14ac:dyDescent="0.2">
      <c r="A6" s="2"/>
      <c r="B6" t="s">
        <v>27</v>
      </c>
    </row>
    <row r="7" spans="1:5" hidden="1" outlineLevel="1" x14ac:dyDescent="0.2">
      <c r="A7" s="2"/>
      <c r="B7" t="s">
        <v>28</v>
      </c>
    </row>
    <row r="8" spans="1:5" hidden="1" outlineLevel="1" x14ac:dyDescent="0.2">
      <c r="A8" s="2"/>
      <c r="B8" t="s">
        <v>29</v>
      </c>
    </row>
    <row r="9" spans="1:5" collapsed="1" x14ac:dyDescent="0.2">
      <c r="A9" s="2" t="s">
        <v>30</v>
      </c>
    </row>
    <row r="10" spans="1:5" hidden="1" outlineLevel="1" x14ac:dyDescent="0.2">
      <c r="B10" t="s">
        <v>31</v>
      </c>
    </row>
    <row r="11" spans="1:5" hidden="1" outlineLevel="1" x14ac:dyDescent="0.2">
      <c r="B11" t="s">
        <v>32</v>
      </c>
    </row>
    <row r="12" spans="1:5" collapsed="1" x14ac:dyDescent="0.2"/>
    <row r="14" spans="1:5" ht="17" thickBot="1" x14ac:dyDescent="0.25">
      <c r="A14" t="s">
        <v>33</v>
      </c>
    </row>
    <row r="15" spans="1:5" ht="17" thickBot="1" x14ac:dyDescent="0.25">
      <c r="B15" s="15" t="s">
        <v>34</v>
      </c>
      <c r="C15" s="15" t="s">
        <v>35</v>
      </c>
      <c r="D15" s="15" t="s">
        <v>36</v>
      </c>
      <c r="E15" s="15" t="s">
        <v>37</v>
      </c>
    </row>
    <row r="16" spans="1:5" ht="17" thickBot="1" x14ac:dyDescent="0.25">
      <c r="B16" s="14" t="s">
        <v>45</v>
      </c>
      <c r="C16" s="14" t="s">
        <v>46</v>
      </c>
      <c r="D16" s="16">
        <v>38333.333333333328</v>
      </c>
      <c r="E16" s="16">
        <v>38295</v>
      </c>
    </row>
    <row r="19" spans="1:7" ht="17" thickBot="1" x14ac:dyDescent="0.25">
      <c r="A19" t="s">
        <v>38</v>
      </c>
    </row>
    <row r="20" spans="1:7" ht="17" thickBot="1" x14ac:dyDescent="0.25">
      <c r="B20" s="15" t="s">
        <v>34</v>
      </c>
      <c r="C20" s="15" t="s">
        <v>35</v>
      </c>
      <c r="D20" s="15" t="s">
        <v>36</v>
      </c>
      <c r="E20" s="15" t="s">
        <v>37</v>
      </c>
      <c r="F20" s="15" t="s">
        <v>39</v>
      </c>
    </row>
    <row r="21" spans="1:7" ht="17" thickBot="1" x14ac:dyDescent="0.25">
      <c r="B21" s="14" t="s">
        <v>47</v>
      </c>
      <c r="C21" s="14" t="s">
        <v>48</v>
      </c>
      <c r="D21" s="16">
        <v>333.33333333333331</v>
      </c>
      <c r="E21" s="16">
        <v>333</v>
      </c>
      <c r="F21" s="14" t="s">
        <v>39</v>
      </c>
    </row>
    <row r="24" spans="1:7" ht="17" thickBot="1" x14ac:dyDescent="0.25">
      <c r="A24" t="s">
        <v>40</v>
      </c>
    </row>
    <row r="25" spans="1:7" ht="17" thickBot="1" x14ac:dyDescent="0.25">
      <c r="B25" s="15" t="s">
        <v>34</v>
      </c>
      <c r="C25" s="15" t="s">
        <v>35</v>
      </c>
      <c r="D25" s="15" t="s">
        <v>41</v>
      </c>
      <c r="E25" s="15" t="s">
        <v>42</v>
      </c>
      <c r="F25" s="15" t="s">
        <v>43</v>
      </c>
      <c r="G25" s="15" t="s">
        <v>44</v>
      </c>
    </row>
    <row r="26" spans="1:7" x14ac:dyDescent="0.2">
      <c r="B26" s="17" t="s">
        <v>50</v>
      </c>
      <c r="C26" s="17" t="s">
        <v>51</v>
      </c>
      <c r="D26" s="18">
        <v>3996</v>
      </c>
      <c r="E26" s="17" t="s">
        <v>52</v>
      </c>
      <c r="F26" s="17" t="s">
        <v>53</v>
      </c>
      <c r="G26" s="17">
        <v>4</v>
      </c>
    </row>
    <row r="27" spans="1:7" ht="17" thickBot="1" x14ac:dyDescent="0.25">
      <c r="B27" s="14" t="s">
        <v>54</v>
      </c>
      <c r="C27" s="14"/>
      <c r="D27" s="14"/>
      <c r="E27" s="14"/>
      <c r="F27" s="14"/>
      <c r="G27" s="1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3F100C-42B9-0B45-B48A-881A87F72DD2}">
  <dimension ref="A1:G26"/>
  <sheetViews>
    <sheetView showGridLines="0" workbookViewId="0">
      <selection activeCell="C17" sqref="C17"/>
    </sheetView>
  </sheetViews>
  <sheetFormatPr baseColWidth="10" defaultRowHeight="16" outlineLevelRow="1" x14ac:dyDescent="0.2"/>
  <cols>
    <col min="1" max="1" width="2.33203125" customWidth="1"/>
    <col min="2" max="2" width="6.33203125" bestFit="1" customWidth="1"/>
    <col min="3" max="3" width="24.33203125" bestFit="1" customWidth="1"/>
    <col min="4" max="4" width="12.83203125" bestFit="1" customWidth="1"/>
    <col min="5" max="5" width="12.1640625" bestFit="1" customWidth="1"/>
    <col min="6" max="6" width="7.33203125" bestFit="1" customWidth="1"/>
    <col min="7" max="7" width="5.5" bestFit="1" customWidth="1"/>
  </cols>
  <sheetData>
    <row r="1" spans="1:5" x14ac:dyDescent="0.2">
      <c r="A1" s="2" t="s">
        <v>22</v>
      </c>
    </row>
    <row r="2" spans="1:5" x14ac:dyDescent="0.2">
      <c r="A2" s="2" t="s">
        <v>23</v>
      </c>
    </row>
    <row r="3" spans="1:5" x14ac:dyDescent="0.2">
      <c r="A3" s="2" t="s">
        <v>60</v>
      </c>
    </row>
    <row r="4" spans="1:5" x14ac:dyDescent="0.2">
      <c r="A4" s="2" t="s">
        <v>25</v>
      </c>
    </row>
    <row r="5" spans="1:5" x14ac:dyDescent="0.2">
      <c r="A5" s="2" t="s">
        <v>26</v>
      </c>
    </row>
    <row r="6" spans="1:5" hidden="1" outlineLevel="1" x14ac:dyDescent="0.2">
      <c r="A6" s="2"/>
      <c r="B6" t="s">
        <v>27</v>
      </c>
    </row>
    <row r="7" spans="1:5" hidden="1" outlineLevel="1" x14ac:dyDescent="0.2">
      <c r="A7" s="2"/>
      <c r="B7" t="s">
        <v>61</v>
      </c>
    </row>
    <row r="8" spans="1:5" hidden="1" outlineLevel="1" x14ac:dyDescent="0.2">
      <c r="A8" s="2"/>
      <c r="B8" t="s">
        <v>62</v>
      </c>
    </row>
    <row r="9" spans="1:5" collapsed="1" x14ac:dyDescent="0.2">
      <c r="A9" s="2" t="s">
        <v>30</v>
      </c>
    </row>
    <row r="10" spans="1:5" hidden="1" outlineLevel="1" x14ac:dyDescent="0.2">
      <c r="B10" t="s">
        <v>31</v>
      </c>
    </row>
    <row r="11" spans="1:5" hidden="1" outlineLevel="1" x14ac:dyDescent="0.2">
      <c r="B11" t="s">
        <v>32</v>
      </c>
    </row>
    <row r="12" spans="1:5" collapsed="1" x14ac:dyDescent="0.2"/>
    <row r="14" spans="1:5" ht="17" thickBot="1" x14ac:dyDescent="0.25">
      <c r="A14" t="s">
        <v>63</v>
      </c>
    </row>
    <row r="15" spans="1:5" ht="17" thickBot="1" x14ac:dyDescent="0.25">
      <c r="B15" s="15" t="s">
        <v>34</v>
      </c>
      <c r="C15" s="15" t="s">
        <v>35</v>
      </c>
      <c r="D15" s="15" t="s">
        <v>36</v>
      </c>
      <c r="E15" s="15" t="s">
        <v>37</v>
      </c>
    </row>
    <row r="16" spans="1:5" ht="17" thickBot="1" x14ac:dyDescent="0.25">
      <c r="B16" s="14" t="s">
        <v>64</v>
      </c>
      <c r="C16" s="14" t="s">
        <v>65</v>
      </c>
      <c r="D16" s="16">
        <v>19341</v>
      </c>
      <c r="E16" s="16">
        <v>0</v>
      </c>
    </row>
    <row r="19" spans="1:7" ht="17" thickBot="1" x14ac:dyDescent="0.25">
      <c r="A19" t="s">
        <v>38</v>
      </c>
    </row>
    <row r="20" spans="1:7" ht="17" thickBot="1" x14ac:dyDescent="0.25">
      <c r="B20" s="15" t="s">
        <v>34</v>
      </c>
      <c r="C20" s="15" t="s">
        <v>35</v>
      </c>
      <c r="D20" s="15" t="s">
        <v>36</v>
      </c>
      <c r="E20" s="15" t="s">
        <v>37</v>
      </c>
      <c r="F20" s="15" t="s">
        <v>39</v>
      </c>
    </row>
    <row r="21" spans="1:7" ht="17" thickBot="1" x14ac:dyDescent="0.25">
      <c r="B21" s="14" t="s">
        <v>66</v>
      </c>
      <c r="C21" s="14" t="s">
        <v>67</v>
      </c>
      <c r="D21" s="16">
        <v>4</v>
      </c>
      <c r="E21" s="16">
        <v>8.8461538461538467</v>
      </c>
      <c r="F21" s="14" t="s">
        <v>49</v>
      </c>
    </row>
    <row r="24" spans="1:7" ht="17" thickBot="1" x14ac:dyDescent="0.25">
      <c r="A24" t="s">
        <v>40</v>
      </c>
    </row>
    <row r="25" spans="1:7" ht="17" thickBot="1" x14ac:dyDescent="0.25">
      <c r="B25" s="15" t="s">
        <v>34</v>
      </c>
      <c r="C25" s="15" t="s">
        <v>35</v>
      </c>
      <c r="D25" s="15" t="s">
        <v>41</v>
      </c>
      <c r="E25" s="15" t="s">
        <v>42</v>
      </c>
      <c r="F25" s="15" t="s">
        <v>43</v>
      </c>
      <c r="G25" s="15" t="s">
        <v>44</v>
      </c>
    </row>
    <row r="26" spans="1:7" ht="17" thickBot="1" x14ac:dyDescent="0.25">
      <c r="B26" s="14" t="s">
        <v>64</v>
      </c>
      <c r="C26" s="14" t="s">
        <v>65</v>
      </c>
      <c r="D26" s="16">
        <v>0</v>
      </c>
      <c r="E26" s="14" t="s">
        <v>68</v>
      </c>
      <c r="F26" s="14" t="s">
        <v>69</v>
      </c>
      <c r="G26" s="1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051258-5649-004E-9652-D63A55C8E152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10</vt:i4>
      </vt:variant>
    </vt:vector>
  </HeadingPairs>
  <TitlesOfParts>
    <vt:vector size="15" baseType="lpstr">
      <vt:lpstr>James Platt</vt:lpstr>
      <vt:lpstr>ToyzFactory</vt:lpstr>
      <vt:lpstr>3.b production limit</vt:lpstr>
      <vt:lpstr>3.c. Price of chemicals</vt:lpstr>
      <vt:lpstr>Product Mix Model</vt:lpstr>
      <vt:lpstr>Chem_Batman</vt:lpstr>
      <vt:lpstr>Chem_Superman</vt:lpstr>
      <vt:lpstr>Ctr_Bat</vt:lpstr>
      <vt:lpstr>Ctr_Super</vt:lpstr>
      <vt:lpstr>demand_batman</vt:lpstr>
      <vt:lpstr>demand_superman</vt:lpstr>
      <vt:lpstr>Fixed_Cost</vt:lpstr>
      <vt:lpstr>Price</vt:lpstr>
      <vt:lpstr>quantity</vt:lpstr>
      <vt:lpstr>Variable_Cost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2021-02-15T14:25:42Z</dcterms:created>
  <dcterms:modified xsi:type="dcterms:W3CDTF">2021-02-20T16:49:18Z</dcterms:modified>
</cp:coreProperties>
</file>