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STIONE" sheetId="1" r:id="rId4"/>
    <sheet state="visible" name="AGENDA" sheetId="2" r:id="rId5"/>
    <sheet state="visible" name="Calendario" sheetId="3" r:id="rId6"/>
    <sheet state="visible" name="Ore lavoro" sheetId="4" r:id="rId7"/>
    <sheet state="visible" name="V_LISTA" sheetId="5" r:id="rId8"/>
    <sheet state="visible" name="LISTA_IN" sheetId="6" r:id="rId9"/>
  </sheets>
  <definedNames>
    <definedName name="Tb_lista_in_D">LISTA_IN!$A$2:$K$32</definedName>
    <definedName name="dato_colonna">GESTIONE!$N$1</definedName>
    <definedName name="dato_riga">GESTIONE!$J$13</definedName>
    <definedName name="LEGENDA">AGENDA!$B$2:$I$2</definedName>
    <definedName name="Impost_V_lista">V_LISTA!$D$1:$G$1</definedName>
    <definedName name="Check_V_lista">V_LISTA!$A$3:$C$50</definedName>
    <definedName name="Tb_MasterPlna_DB_D">#REF!</definedName>
    <definedName name="conversione_data_coordinata">GESTIONE!$M$48:$N$75</definedName>
    <definedName name="Tb_listone_D">#REF!</definedName>
    <definedName hidden="1" localSheetId="0" name="_xlnm._FilterDatabase">GESTIONE!$AH$2:$AN$42</definedName>
    <definedName hidden="1" localSheetId="2" name="_xlnm._FilterDatabase">Calendario!$A$2:$N$1256</definedName>
    <definedName hidden="1" localSheetId="5" name="_xlnm._FilterDatabase">LISTA_IN!$A$2:$K$32</definedName>
    <definedName hidden="1" localSheetId="2" name="Z_223218F5_316F_46B4_8095_447D64069D01_.wvu.FilterData">Calendario!$A$2:$N$1256</definedName>
  </definedNames>
  <calcPr/>
  <customWorkbookViews>
    <customWorkbookView activeSheetId="0" maximized="1" windowHeight="0" windowWidth="0" guid="{223218F5-316F-46B4-8095-447D64069D01}" name="prova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">
      <text>
        <t xml:space="preserve">qui c'era la funzione:
"=OGGI()-M2"
adesso la cancello! in caso di problemi lascio questa nota</t>
      </text>
    </comment>
    <comment authorId="0" ref="I2">
      <text>
        <t xml:space="preserve">numero della settimana di oggi</t>
      </text>
    </comment>
    <comment authorId="0" ref="K2">
      <text>
        <t xml:space="preserve">Numero funzionale per Javascript (la funzione xxx... Azzerare!) </t>
      </text>
    </comment>
    <comment authorId="0" ref="N2">
      <text>
        <t xml:space="preserve">=
SCEGLI(GIORNO.SETTIMANA(M2; 2); "C"; "D"; "E"; "F"; "G"; "H"; "I")
&amp;let(
parametro; CERCA.VERT(
M2 - GIORNO.SETTIMANA(M2; 2) + 1;
$J$6:$K$9;
2;
FALSO);
calcolo;
3+12*(SE(parametro=0;4;parametro)-1);
calcolo
)</t>
      </text>
    </comment>
    <comment authorId="0" ref="AM2">
      <text>
        <t xml:space="preserve">verifica se è già presente a calendario</t>
      </text>
    </comment>
    <comment authorId="0" ref="AN2">
      <text>
        <t xml:space="preserve">verifica se è già presente a calendario</t>
      </text>
    </comment>
    <comment authorId="0" ref="I3">
      <text>
        <t xml:space="preserve">riferimento della data. si mette il primo dell'anno attuale!!!</t>
      </text>
    </comment>
    <comment authorId="0" ref="AT3">
      <text>
        <t xml:space="preserve">=4+
  (SE(GESTIONE!J13-1=0;
    4;
    GESTIONE!J13-1)
  -1)*12</t>
      </text>
    </comment>
    <comment authorId="0" ref="AW5">
      <text>
        <t xml:space="preserve">è una sorta di correzzione</t>
      </text>
    </comment>
    <comment authorId="0" ref="I13">
      <text>
        <t xml:space="preserve">Numero funzionale per Javascript (la funzione xxx... Azzerare!)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ATTENZIONE!
con l'opzione "da a" le date VANNO inserite IN ORDINE cronologico!</t>
      </text>
    </comment>
    <comment authorId="0" ref="A2">
      <text>
        <t xml:space="preserve">1 posto: "#" = INVIO EMAIL
2 posto: "*" = format. cella automat.
3 posto: "simbolo" = format. colore</t>
      </text>
    </comment>
    <comment authorId="0" ref="C2">
      <text>
        <t xml:space="preserve">ITS "norma"
SE NON DIVERSAMENTE SPECIFICATO, l'ITS fa sempre gli orari: 9-18</t>
      </text>
    </comment>
    <comment authorId="0" ref="D2">
      <text>
        <t xml:space="preserve">eccezioni, tipo convegni e attività diverse dal solito, come inizio, fesività, ecc</t>
      </text>
    </comment>
    <comment authorId="0" ref="E2">
      <text>
        <t xml:space="preserve">CAMPO VUOTO= attualmente non è occupato da nessuno</t>
      </text>
    </comment>
    <comment authorId="0" ref="F2">
      <text>
        <t xml:space="preserve">"Vigevano 21.00
"GIOCHI BORGO. 20.15
</t>
      </text>
    </comment>
    <comment authorId="0" ref="H2">
      <text>
        <t xml:space="preserve">COMPLEANNO DI </t>
      </text>
    </comment>
    <comment authorId="0" ref="I2">
      <text>
        <t xml:space="preserve">ES: PALESTRA, VIDEO, trekking, ecc...</t>
      </text>
    </comment>
    <comment authorId="0" ref="J2">
      <text>
        <t xml:space="preserve">VERDE= apposto
ARANCIONE= da sistemare</t>
      </text>
    </comment>
    <comment authorId="0" ref="F5">
      <text>
        <t xml:space="preserve">verificare sia se cose da fare che il calendario sono aggiornati e sincronizzati!</t>
      </text>
    </comment>
    <comment authorId="0" ref="E7">
      <text>
        <t xml:space="preserve">esercizi di inglese 7-10 domande, 30-45 minuti</t>
      </text>
    </comment>
    <comment authorId="0" ref="G7">
      <text>
        <t xml:space="preserve">esercizi di inglese 7-10 domande, 30-45 minuti</t>
      </text>
    </comment>
    <comment authorId="0" ref="D17">
      <text>
        <t xml:space="preserve">Mettere in carica il monopattino</t>
      </text>
    </comment>
    <comment authorId="0" ref="E17">
      <text>
        <t xml:space="preserve">domande a crocette, 90 in 90 minuti, 4 domande. risposte multipla
TEST MNEMONICO!</t>
      </text>
    </comment>
    <comment authorId="0" ref="H17">
      <text>
        <t xml:space="preserve">Abbonamento treno settimanale</t>
      </text>
    </comment>
    <comment authorId="0" ref="F19">
      <text>
        <t xml:space="preserve">7-10 domande, 30-45 minuti</t>
      </text>
    </comment>
    <comment authorId="0" ref="H19">
      <text>
        <t xml:space="preserve">7-10 domande, 30-45 minuti</t>
      </text>
    </comment>
    <comment authorId="0" ref="H31">
      <text>
        <t xml:space="preserve">7-10 domande, 30-45 minuti</t>
      </text>
    </comment>
    <comment authorId="0" ref="I31">
      <text>
        <t xml:space="preserve">7-10 domande, 30-45 minuti</t>
      </text>
    </comment>
    <comment authorId="0" ref="C43">
      <text>
        <t xml:space="preserve">7-10 domande, 30-45 minuti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la funzione della colonna "AG" presene in gestione è da migliorare!
PROBLEMA: da "da cercare" per elementi vuoti, invece deve dare "NO"!</t>
      </text>
    </comment>
    <comment authorId="0" ref="F1">
      <text>
        <t xml:space="preserve">l</t>
      </text>
    </comment>
    <comment authorId="0" ref="A2">
      <text>
        <t xml:space="preserve">colonna di supporto quantità per "AGENDA"</t>
      </text>
    </comment>
    <comment authorId="0" ref="B2">
      <text>
        <t xml:space="preserve">colonna di supporto TESTO per "AGENDA"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SETTIMANA / ANNO</t>
      </text>
    </comment>
    <comment authorId="0" ref="D2">
      <text>
        <t xml:space="preserve">Assenza / Ritardi</t>
      </text>
    </comment>
    <comment authorId="0" ref="E2">
      <text>
        <t xml:space="preserve">uscita anticipata</t>
      </text>
    </comment>
    <comment authorId="0" ref="C6">
      <text>
        <t xml:space="preserve">Lun, Mer, Ven</t>
      </text>
    </comment>
    <comment authorId="0" ref="C7">
      <text>
        <t xml:space="preserve">Lun, Mer, Ven</t>
      </text>
    </comment>
    <comment authorId="0" ref="C8">
      <text>
        <t xml:space="preserve">Lun, Mar, Mer, Ven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DA FARE PER CONSIDERARE GLI ALTRI FILTRI!!!</t>
      </text>
    </comment>
    <comment authorId="0" ref="K2">
      <text>
        <t xml:space="preserve">A+++ = molto costoso in energia
C--- = costa poco in energia</t>
      </text>
    </comment>
    <comment authorId="0" ref="C3">
      <text>
        <t xml:space="preserve">=QUERY({LISTA_IN!A2:J \ 
  ARRAYFORMULA(SWITCH(LISTA_IN!C2:C; "A+++"; 1; "A"; 2; "B"; 3; "C"; 4; "C---"; 5; 6)) \ 
  ARRAYFORMULA(SWITCH(LISTA_IN!D2:D; "A+++"; 1; "A"; 2; "B"; 3; "C"; 4; "C---"; 5; 6)) \ 
  ARRAYFORMULA(SWITCH(LISTA_IN!E2:E; "A+++"; 1; "A"; 2; "B"; 3; "C"; 4; "C---"; 5; 6)) \ 
  ARRAYFORMULA(SWITCH(LISTA_IN!F2:F; "A+++"; 1; "A"; 2; "B"; 3; "C"; 4; "C---"; 5; 6))
}; "SELECT Col1, Col10, Col2, Col3, Col4, Col5, Col6 
    WHERE Col1 &lt;&gt; 'SKU' AND Col2 IS NOT NULL " &amp; 
  IFS(
    D1="OGGI"; " AND Col7 = date '" &amp; TESTO(E1; "yyyy-mm-dd") &amp; "'";
    D1="CRITICO"; " ORDER BY Col11 ASC, Col8 ASC";
    D1="WATT"; " ORDER BY Col14 ASC";
    D1="EXEC"; " ORDER BY Col13 ASC";
    VERO; ""
  ); 0)</t>
      </text>
    </comment>
    <comment authorId="0" ref="G3">
      <text>
        <t xml:space="preserve">Lunghezza testo</t>
      </text>
    </comment>
    <comment authorId="0" ref="H3">
      <text>
        <t xml:space="preserve">lunghezza esecuzione</t>
      </text>
    </comment>
    <comment authorId="0" ref="I3">
      <text>
        <t xml:space="preserve">livello di energia richiesto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A+++ = ALTA priorità
C--- = Bassa priorità</t>
      </text>
    </comment>
    <comment authorId="0" ref="D2">
      <text>
        <t xml:space="preserve">Lunghezza testo
A+++ = testo Corto
C--- = testo Lungo</t>
      </text>
    </comment>
    <comment authorId="0" ref="E2">
      <text>
        <t xml:space="preserve">LUNGHEZZA ESECUZIONE
A+++ = Att. molto corte (&lt; 30 min)
A = Att. corte (max 1 ora)
B= Att. medie (max 2 ore)
C= Att. lunghe (4 ore - 1 gg)
C--- = attività lunghe (più di 1 gg)</t>
      </text>
    </comment>
    <comment authorId="0" ref="F2">
      <text>
        <t xml:space="preserve">livello di energia richiesto (W)
A+++ = MOLTO costoso
A =
B= 
C= basso costo (+ music)
C--- = POCO costoso (+ music)</t>
      </text>
    </comment>
    <comment authorId="0" ref="G2">
      <text>
        <t xml:space="preserve">data ingresso</t>
      </text>
    </comment>
    <comment authorId="0" ref="H2">
      <text>
        <t xml:space="preserve">data scadenza</t>
      </text>
    </comment>
    <comment authorId="0" ref="I2">
      <text>
        <t xml:space="preserve">sono le etichette</t>
      </text>
    </comment>
    <comment authorId="0" ref="J2">
      <text>
        <t xml:space="preserve">In attesa / Elaborato</t>
      </text>
    </comment>
    <comment authorId="0" ref="B32">
      <text>
        <t xml:space="preserve">questa riga DEVE rimanere vuota!
Per evitare eventuali errori di riferimento</t>
      </text>
    </comment>
  </commentList>
</comments>
</file>

<file path=xl/sharedStrings.xml><?xml version="1.0" encoding="utf-8"?>
<sst xmlns="http://schemas.openxmlformats.org/spreadsheetml/2006/main" count="390" uniqueCount="153">
  <si>
    <t>AGENDA</t>
  </si>
  <si>
    <t>GIORNI</t>
  </si>
  <si>
    <t>ultima riga</t>
  </si>
  <si>
    <t>CALENDARIO</t>
  </si>
  <si>
    <t>N° SETT OG</t>
  </si>
  <si>
    <t>A+++</t>
  </si>
  <si>
    <t>posiz. elementi</t>
  </si>
  <si>
    <t>DATA IN</t>
  </si>
  <si>
    <t>RIF data</t>
  </si>
  <si>
    <t>A</t>
  </si>
  <si>
    <t>colonna AB</t>
  </si>
  <si>
    <t>COORDINATA</t>
  </si>
  <si>
    <t>DATA OUT</t>
  </si>
  <si>
    <t>B</t>
  </si>
  <si>
    <t>DA</t>
  </si>
  <si>
    <t>DATA RIF</t>
  </si>
  <si>
    <t>calc.</t>
  </si>
  <si>
    <t>SETT.</t>
  </si>
  <si>
    <t>DAY</t>
  </si>
  <si>
    <t>n°</t>
  </si>
  <si>
    <t>C</t>
  </si>
  <si>
    <t>DATA XY</t>
  </si>
  <si>
    <t>C---</t>
  </si>
  <si>
    <t>N° ATTIVITA'</t>
  </si>
  <si>
    <t>test</t>
  </si>
  <si>
    <t>Coordinata</t>
  </si>
  <si>
    <t>INTERVALLO DENOMINATO</t>
  </si>
  <si>
    <t xml:space="preserve">FESTIVITÀ </t>
  </si>
  <si>
    <t>BECK UP; gg 1</t>
  </si>
  <si>
    <t>#   *   s</t>
  </si>
  <si>
    <t>\ Lavoro: eventi</t>
  </si>
  <si>
    <t>| lavoro: "norma"</t>
  </si>
  <si>
    <t>! laovri di gruppo</t>
  </si>
  <si>
    <t>" HOBBY</t>
  </si>
  <si>
    <t>£ altre mie attività</t>
  </si>
  <si>
    <t>ç family</t>
  </si>
  <si>
    <t>^ RIPOSO</t>
  </si>
  <si>
    <t>CALENDER</t>
  </si>
  <si>
    <t>VISUALLIZA</t>
  </si>
  <si>
    <t>1- PC</t>
  </si>
  <si>
    <t>VER</t>
  </si>
  <si>
    <t>#£ Organizzare attività + sveglie</t>
  </si>
  <si>
    <t>#£ verifica agg calendario + beck up</t>
  </si>
  <si>
    <t>M.</t>
  </si>
  <si>
    <t>8-10</t>
  </si>
  <si>
    <t>10-12</t>
  </si>
  <si>
    <t>£ Es di inglese</t>
  </si>
  <si>
    <t>P.</t>
  </si>
  <si>
    <t>12-14</t>
  </si>
  <si>
    <t>14-16</t>
  </si>
  <si>
    <t>16-18</t>
  </si>
  <si>
    <t>^PALESTRA</t>
  </si>
  <si>
    <t>^ PALESTRA: gambe</t>
  </si>
  <si>
    <t>18-20</t>
  </si>
  <si>
    <t>^PALESTRA: petto</t>
  </si>
  <si>
    <t>^ palestra: 18.00</t>
  </si>
  <si>
    <t>S.</t>
  </si>
  <si>
    <t>20-22</t>
  </si>
  <si>
    <t>*" GIOCHI in scatola</t>
  </si>
  <si>
    <t>*</t>
  </si>
  <si>
    <t>*" cena con amici</t>
  </si>
  <si>
    <t>*" Giochi in scatola</t>
  </si>
  <si>
    <t>22-24</t>
  </si>
  <si>
    <t>#£ Monopattino</t>
  </si>
  <si>
    <t>#\ lavoro - esame xxx</t>
  </si>
  <si>
    <t>#£ abbonamento treno + sveglie</t>
  </si>
  <si>
    <t>| Lavoro / studio 9.00 - 18.00</t>
  </si>
  <si>
    <t>^ trekking</t>
  </si>
  <si>
    <t>^ padel 18.30-20.00</t>
  </si>
  <si>
    <t>*" Giochi Vigevao 21.00</t>
  </si>
  <si>
    <t>| Lavoro/studio 14.00 - 18.00</t>
  </si>
  <si>
    <t>\ Lavoro: visita di xxx</t>
  </si>
  <si>
    <t>| Lavoro/sudio 9.00 - 13.00</t>
  </si>
  <si>
    <t>*ç Avatar con family</t>
  </si>
  <si>
    <t>AGG. GESTIONALE</t>
  </si>
  <si>
    <t>IN 
DATE</t>
  </si>
  <si>
    <t>SALVARE</t>
  </si>
  <si>
    <t>SP Q.</t>
  </si>
  <si>
    <t>SP T.</t>
  </si>
  <si>
    <t>GIORNO</t>
  </si>
  <si>
    <t>Gen 1</t>
  </si>
  <si>
    <t>Gen 2</t>
  </si>
  <si>
    <t>8.00 - 10.00</t>
  </si>
  <si>
    <t>10.00 - 12.00</t>
  </si>
  <si>
    <t>12.00 - 13.00</t>
  </si>
  <si>
    <t>13.00 - 15.00</t>
  </si>
  <si>
    <t>15.00 - 17.00</t>
  </si>
  <si>
    <t>17.00 - 19.00</t>
  </si>
  <si>
    <t>19.00 - 20.00</t>
  </si>
  <si>
    <t>20.00 - 22.00</t>
  </si>
  <si>
    <t>22.00 - 24.00</t>
  </si>
  <si>
    <t>SETT</t>
  </si>
  <si>
    <t>S/A</t>
  </si>
  <si>
    <t>ORE</t>
  </si>
  <si>
    <t>ASS</t>
  </si>
  <si>
    <t>USC A.</t>
  </si>
  <si>
    <t>ORE TOT</t>
  </si>
  <si>
    <t>TOT ASS</t>
  </si>
  <si>
    <t>ORE EXTRA</t>
  </si>
  <si>
    <t>MOTIVAZIONE</t>
  </si>
  <si>
    <t>"per ore della prof"</t>
  </si>
  <si>
    <t>DATE out</t>
  </si>
  <si>
    <t>FATTE</t>
  </si>
  <si>
    <t>ORDINE</t>
  </si>
  <si>
    <t>SKU</t>
  </si>
  <si>
    <t>per ora la visualizzazione è in base alle attività "che escono"</t>
  </si>
  <si>
    <t>Ener</t>
  </si>
  <si>
    <t>n° Att</t>
  </si>
  <si>
    <t>CHECK</t>
  </si>
  <si>
    <t>DATA RIM.</t>
  </si>
  <si>
    <t>STATO</t>
  </si>
  <si>
    <t>DESCRIZIONE</t>
  </si>
  <si>
    <t>PR</t>
  </si>
  <si>
    <t>L. T.</t>
  </si>
  <si>
    <t>EXEC</t>
  </si>
  <si>
    <t>WATT</t>
  </si>
  <si>
    <t>PER ORA LA CATEGORIA NON è CONSIDERATA!</t>
  </si>
  <si>
    <t>PRIORITA'</t>
  </si>
  <si>
    <t>LUNG. T</t>
  </si>
  <si>
    <t>EXECUTION</t>
  </si>
  <si>
    <t>DATA_IN</t>
  </si>
  <si>
    <t>DATA_SCAD</t>
  </si>
  <si>
    <t>CATEGORIA</t>
  </si>
  <si>
    <t>ELEMENTO. VER</t>
  </si>
  <si>
    <t>da fare</t>
  </si>
  <si>
    <t>Setup Ambiente: Configurazione repository Git e automazione Push</t>
  </si>
  <si>
    <t>Refactoring: Modulo IMPORT_NOTE.gs per gestione errori API</t>
  </si>
  <si>
    <t>Script Python: Automazione backup incrementale su Google Drive</t>
  </si>
  <si>
    <t>Documentazione: Creazione file README.md tecnico per GitHub</t>
  </si>
  <si>
    <t>UI Testing: Validazione nuove funzionalità pannello GESTIONE</t>
  </si>
  <si>
    <t>Formazione: Studio implementazione AI Agent per automazione visiva</t>
  </si>
  <si>
    <t>Algoritmi: Esercitazione su strutture dati e ottimizzazione logica</t>
  </si>
  <si>
    <t>Manutenzione: Scansione virus periodica e pulizia file temporanei PC</t>
  </si>
  <si>
    <t>Review Log: Analisi statistiche ore lavoro e percentuali efficienza</t>
  </si>
  <si>
    <t>Alert System: Setup colonna 'ALERT' per monitoraggio risorse critiche</t>
  </si>
  <si>
    <t>GIT HUB:  pulire il file (io caricherei questo che mi gestisce le attività)</t>
  </si>
  <si>
    <t>exec</t>
  </si>
  <si>
    <t>GIT HUB:  creare il "read me"</t>
  </si>
  <si>
    <t>GIT HUB:  caricare i file</t>
  </si>
  <si>
    <t>Esercitazione Python: Algoritmi di ottimizzazione</t>
  </si>
  <si>
    <t>20.30 cena con amici</t>
  </si>
  <si>
    <t>Pianificazione appuntamenti personali</t>
  </si>
  <si>
    <t>beck up my drive</t>
  </si>
  <si>
    <t>data base esc = data input!</t>
  </si>
  <si>
    <t>10.00 inglese</t>
  </si>
  <si>
    <t>Aggiornamento profilo portale professionale</t>
  </si>
  <si>
    <t>post linkedin</t>
  </si>
  <si>
    <t>rimandato</t>
  </si>
  <si>
    <t>cose da fare: elenchi a discesa e hastag!</t>
  </si>
  <si>
    <t>PC1 virus check</t>
  </si>
  <si>
    <t>PC1 svuorare la certella "download"</t>
  </si>
  <si>
    <t>Manutenzione hardware: verifica driver SD</t>
  </si>
  <si>
    <t>mappare meta 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</si>
</sst>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ddd&quot; &quot;dd&quot;/&quot;mm"/>
    <numFmt numFmtId="165" formatCode="ddd&quot;  &quot;d&quot;/&quot;m&quot;/&quot;yy"/>
    <numFmt numFmtId="166" formatCode="dd&quot;/&quot;mm&quot;/&quot;yy"/>
    <numFmt numFmtId="167" formatCode="dddd&quot; &quot;d"/>
    <numFmt numFmtId="168" formatCode="dd/mm/yy"/>
    <numFmt numFmtId="169" formatCode="ddd"/>
    <numFmt numFmtId="170" formatCode="d/m/yy"/>
    <numFmt numFmtId="171" formatCode="MMM"/>
    <numFmt numFmtId="172" formatCode="d-m"/>
    <numFmt numFmtId="173" formatCode="dd&quot;/&quot;mm"/>
    <numFmt numFmtId="174" formatCode="h.mm"/>
    <numFmt numFmtId="175" formatCode="ddd&quot; &quot;dd&quot;/&quot;mm&quot;/&quot;yy"/>
    <numFmt numFmtId="176" formatCode="[h].mm.ss"/>
    <numFmt numFmtId="177" formatCode="[hh]&quot;.&quot;mm"/>
    <numFmt numFmtId="178" formatCode="d/m/yyyy"/>
    <numFmt numFmtId="179" formatCode="dd/mm"/>
  </numFmts>
  <fonts count="12">
    <font>
      <sz val="10.0"/>
      <color rgb="FF000000"/>
      <name val="Arial"/>
      <scheme val="minor"/>
    </font>
    <font>
      <color theme="1"/>
      <name val="Arial"/>
    </font>
    <font>
      <u/>
      <color theme="1"/>
      <name val="Arial"/>
    </font>
    <font>
      <color theme="1"/>
      <name val="Arial"/>
      <scheme val="minor"/>
    </font>
    <font/>
    <font>
      <b/>
      <color theme="1"/>
      <name val="Arial"/>
    </font>
    <font>
      <b/>
      <color rgb="FFFFFFFF"/>
      <name val="Arial"/>
    </font>
    <font>
      <color theme="0"/>
      <name val="Arial"/>
    </font>
    <font>
      <color rgb="FFFFFFFF"/>
      <name val="Arial"/>
    </font>
    <font>
      <color rgb="FF434343"/>
      <name val="Arial"/>
    </font>
    <font>
      <sz val="9.0"/>
      <color theme="1"/>
      <name val="Arial"/>
    </font>
    <font>
      <color rgb="FF1F1F1F"/>
      <name val="&quot;Google Sans Text&quot;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BF9000"/>
        <bgColor rgb="FFBF9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4">
    <border/>
    <border>
      <right style="thick">
        <color rgb="FF000000"/>
      </right>
    </border>
    <border>
      <left style="thick">
        <color rgb="FF000000"/>
      </lef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FF"/>
      </right>
    </border>
    <border>
      <left style="thick">
        <color rgb="FF0000FF"/>
      </lef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FF"/>
      </righ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FF"/>
      </right>
      <bottom style="thick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medium">
        <color rgb="FF000000"/>
      </bottom>
    </border>
    <border>
      <left style="thin">
        <color rgb="FFF6F8F9"/>
      </left>
      <right style="medium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medium">
        <color rgb="FF000000"/>
      </right>
      <top style="thin">
        <color rgb="FFF6F8F9"/>
      </top>
      <bottom style="medium">
        <color rgb="FF000000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medium">
        <color rgb="FF000000"/>
      </bottom>
    </border>
    <border>
      <bottom style="thick">
        <color rgb="FFFF0000"/>
      </bottom>
    </border>
    <border>
      <right style="medium">
        <color rgb="FF000000"/>
      </right>
      <bottom style="thick">
        <color rgb="FFFF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2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2" fontId="3" numFmtId="0" xfId="0" applyAlignment="1" applyFill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4" numFmtId="0" xfId="0" applyBorder="1" applyFont="1"/>
    <xf borderId="2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Font="1"/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2" fontId="3" numFmtId="164" xfId="0" applyAlignment="1" applyFont="1" applyNumberFormat="1">
      <alignment horizontal="center" vertical="center"/>
    </xf>
    <xf borderId="1" fillId="2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8" fillId="0" fontId="1" numFmtId="14" xfId="0" applyAlignment="1" applyBorder="1" applyFont="1" applyNumberFormat="1">
      <alignment horizontal="center" vertical="center"/>
    </xf>
    <xf borderId="3" fillId="0" fontId="1" numFmtId="165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2" fillId="0" fontId="3" numFmtId="0" xfId="0" applyAlignment="1" applyBorder="1" applyFont="1">
      <alignment horizontal="center" shrinkToFit="0" vertical="center" wrapText="1"/>
    </xf>
    <xf borderId="1" fillId="0" fontId="3" numFmtId="4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1" numFmtId="14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13" fillId="0" fontId="1" numFmtId="14" xfId="0" applyAlignment="1" applyBorder="1" applyFont="1" applyNumberFormat="1">
      <alignment horizontal="center" vertical="center"/>
    </xf>
    <xf borderId="0" fillId="0" fontId="1" numFmtId="166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2" fillId="4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3" numFmtId="167" xfId="0" applyAlignment="1" applyBorder="1" applyFont="1" applyNumberFormat="1">
      <alignment horizontal="center" shrinkToFit="0" vertical="center" wrapText="1"/>
    </xf>
    <xf borderId="1" fillId="0" fontId="1" numFmtId="14" xfId="0" applyAlignment="1" applyBorder="1" applyFont="1" applyNumberFormat="1">
      <alignment horizontal="center" vertical="center"/>
    </xf>
    <xf borderId="14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16" fillId="4" fontId="3" numFmtId="0" xfId="0" applyAlignment="1" applyBorder="1" applyFont="1">
      <alignment horizontal="center" readingOrder="0" shrinkToFit="0" vertical="center" wrapText="1"/>
    </xf>
    <xf borderId="17" fillId="4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vertical="center"/>
    </xf>
    <xf borderId="0" fillId="0" fontId="1" numFmtId="168" xfId="0" applyAlignment="1" applyFont="1" applyNumberFormat="1">
      <alignment horizontal="center" shrinkToFit="0" vertical="center" wrapText="1"/>
    </xf>
    <xf borderId="1" fillId="4" fontId="3" numFmtId="169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18" fillId="0" fontId="1" numFmtId="14" xfId="0" applyAlignment="1" applyBorder="1" applyFont="1" applyNumberFormat="1">
      <alignment horizontal="center" vertical="center"/>
    </xf>
    <xf borderId="1" fillId="0" fontId="3" numFmtId="169" xfId="0" applyAlignment="1" applyBorder="1" applyFont="1" applyNumberFormat="1">
      <alignment horizontal="center" readingOrder="0" shrinkToFit="0" vertical="center" wrapText="1"/>
    </xf>
    <xf borderId="1" fillId="0" fontId="3" numFmtId="169" xfId="0" applyAlignment="1" applyBorder="1" applyFont="1" applyNumberFormat="1">
      <alignment horizontal="center" shrinkToFit="0" vertical="center" wrapText="1"/>
    </xf>
    <xf borderId="19" fillId="0" fontId="3" numFmtId="0" xfId="0" applyAlignment="1" applyBorder="1" applyFont="1">
      <alignment horizontal="center" readingOrder="0" vertical="center"/>
    </xf>
    <xf borderId="20" fillId="0" fontId="3" numFmtId="1" xfId="0" applyAlignment="1" applyBorder="1" applyFont="1" applyNumberFormat="1">
      <alignment horizontal="center" vertical="center"/>
    </xf>
    <xf borderId="0" fillId="0" fontId="1" numFmtId="166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vertical="center"/>
    </xf>
    <xf borderId="0" fillId="0" fontId="1" numFmtId="170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  <xf borderId="0" fillId="2" fontId="1" numFmtId="164" xfId="0" applyAlignment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0"/>
    </xf>
    <xf borderId="0" fillId="5" fontId="6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6" fontId="1" numFmtId="0" xfId="0" applyAlignment="1" applyFill="1" applyFont="1">
      <alignment horizontal="center" readingOrder="0" shrinkToFit="0" vertical="center" wrapText="0"/>
    </xf>
    <xf borderId="0" fillId="7" fontId="6" numFmtId="0" xfId="0" applyAlignment="1" applyFill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9" fontId="8" numFmtId="0" xfId="0" applyAlignment="1" applyFill="1" applyFont="1">
      <alignment horizontal="center" readingOrder="0" shrinkToFit="0" vertical="center" wrapText="1"/>
    </xf>
    <xf borderId="21" fillId="10" fontId="1" numFmtId="0" xfId="0" applyAlignment="1" applyBorder="1" applyFill="1" applyFont="1">
      <alignment horizontal="center" readingOrder="0" shrinkToFit="0" vertical="center" wrapText="1"/>
    </xf>
    <xf borderId="22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23" fillId="4" fontId="3" numFmtId="0" xfId="0" applyAlignment="1" applyBorder="1" applyFont="1">
      <alignment horizontal="center" readingOrder="0" shrinkToFit="0" vertical="center" wrapText="1"/>
    </xf>
    <xf borderId="24" fillId="4" fontId="3" numFmtId="0" xfId="0" applyAlignment="1" applyBorder="1" applyFont="1">
      <alignment horizontal="center" readingOrder="0" shrinkToFit="0" vertical="center" wrapText="1"/>
    </xf>
    <xf borderId="0" fillId="5" fontId="1" numFmtId="0" xfId="0" applyAlignment="1" applyFont="1">
      <alignment horizontal="center"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25" fillId="4" fontId="3" numFmtId="0" xfId="0" applyAlignment="1" applyBorder="1" applyFont="1">
      <alignment horizontal="center" shrinkToFit="0" vertical="center" wrapText="1"/>
    </xf>
    <xf borderId="26" fillId="4" fontId="3" numFmtId="0" xfId="0" applyAlignment="1" applyBorder="1" applyFont="1">
      <alignment horizontal="center" shrinkToFit="0" vertical="center" wrapText="1"/>
    </xf>
    <xf borderId="19" fillId="0" fontId="1" numFmtId="171" xfId="0" applyAlignment="1" applyBorder="1" applyFont="1" applyNumberFormat="1">
      <alignment horizontal="center" readingOrder="0" shrinkToFit="0" vertical="center" wrapText="1"/>
    </xf>
    <xf borderId="20" fillId="0" fontId="4" numFmtId="0" xfId="0" applyBorder="1" applyFont="1"/>
    <xf borderId="27" fillId="5" fontId="5" numFmtId="167" xfId="0" applyAlignment="1" applyBorder="1" applyFont="1" applyNumberFormat="1">
      <alignment horizontal="center" readingOrder="0" shrinkToFit="0" vertical="center" wrapText="1"/>
    </xf>
    <xf borderId="20" fillId="5" fontId="5" numFmtId="167" xfId="0" applyAlignment="1" applyBorder="1" applyFont="1" applyNumberFormat="1">
      <alignment horizontal="center" readingOrder="0" shrinkToFit="0" vertical="center" wrapText="1"/>
    </xf>
    <xf borderId="27" fillId="0" fontId="5" numFmtId="167" xfId="0" applyAlignment="1" applyBorder="1" applyFont="1" applyNumberFormat="1">
      <alignment horizontal="center" readingOrder="0" shrinkToFit="0" vertical="center" wrapText="1"/>
    </xf>
    <xf borderId="28" fillId="0" fontId="5" numFmtId="167" xfId="0" applyAlignment="1" applyBorder="1" applyFont="1" applyNumberFormat="1">
      <alignment horizontal="center" readingOrder="0" shrinkToFit="0" vertical="center" wrapText="1"/>
    </xf>
    <xf borderId="27" fillId="0" fontId="1" numFmtId="4" xfId="0" applyAlignment="1" applyBorder="1" applyFont="1" applyNumberFormat="1">
      <alignment horizontal="center" shrinkToFit="0" vertical="center" wrapText="0"/>
    </xf>
    <xf borderId="20" fillId="0" fontId="1" numFmtId="4" xfId="0" applyAlignment="1" applyBorder="1" applyFont="1" applyNumberFormat="1">
      <alignment horizontal="center" shrinkToFit="0" vertical="center" wrapText="0"/>
    </xf>
    <xf borderId="27" fillId="5" fontId="1" numFmtId="0" xfId="0" applyAlignment="1" applyBorder="1" applyFont="1">
      <alignment horizontal="center" readingOrder="0" shrinkToFit="0" vertical="center" wrapText="1"/>
    </xf>
    <xf borderId="20" fillId="5" fontId="1" numFmtId="0" xfId="0" applyAlignment="1" applyBorder="1" applyFont="1">
      <alignment horizontal="center" readingOrder="0" shrinkToFit="0" vertical="center" wrapText="1"/>
    </xf>
    <xf borderId="27" fillId="0" fontId="1" numFmtId="0" xfId="0" applyAlignment="1" applyBorder="1" applyFont="1">
      <alignment horizontal="center" readingOrder="0" shrinkToFit="0" vertical="center" wrapText="1"/>
    </xf>
    <xf borderId="28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" xfId="0" applyAlignment="1" applyFont="1" applyNumberFormat="1">
      <alignment horizontal="center" readingOrder="0" shrinkToFit="0" vertical="center" wrapText="0"/>
    </xf>
    <xf borderId="1" fillId="0" fontId="1" numFmtId="172" xfId="0" applyAlignment="1" applyBorder="1" applyFont="1" applyNumberFormat="1">
      <alignment horizontal="center" shrinkToFit="0" vertical="center" wrapText="0"/>
    </xf>
    <xf borderId="0" fillId="5" fontId="1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10" fillId="0" fontId="1" numFmtId="172" xfId="0" applyAlignment="1" applyBorder="1" applyFont="1" applyNumberFormat="1">
      <alignment horizontal="center" shrinkToFit="0" vertical="center" wrapText="0"/>
    </xf>
    <xf borderId="29" fillId="5" fontId="1" numFmtId="0" xfId="0" applyAlignment="1" applyBorder="1" applyFont="1">
      <alignment horizontal="center" readingOrder="0" shrinkToFit="0" vertical="center" wrapText="1"/>
    </xf>
    <xf borderId="29" fillId="5" fontId="1" numFmtId="0" xfId="0" applyAlignment="1" applyBorder="1" applyFont="1">
      <alignment horizontal="center" readingOrder="0" shrinkToFit="0" vertical="center" wrapText="1"/>
    </xf>
    <xf borderId="29" fillId="0" fontId="1" numFmtId="0" xfId="0" applyAlignment="1" applyBorder="1" applyFont="1">
      <alignment horizontal="center" readingOrder="0" shrinkToFit="0" vertical="center" wrapText="1"/>
    </xf>
    <xf borderId="10" fillId="5" fontId="1" numFmtId="0" xfId="0" applyAlignment="1" applyBorder="1" applyFont="1">
      <alignment horizontal="center" readingOrder="0" shrinkToFit="0" vertical="center" wrapText="1"/>
    </xf>
    <xf borderId="30" fillId="0" fontId="1" numFmtId="0" xfId="0" applyAlignment="1" applyBorder="1" applyFont="1">
      <alignment horizontal="center" readingOrder="0" shrinkToFit="0" vertical="center" wrapText="1"/>
    </xf>
    <xf borderId="1" fillId="0" fontId="1" numFmtId="4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10" fillId="0" fontId="1" numFmtId="4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29" fillId="0" fontId="4" numFmtId="0" xfId="0" applyBorder="1" applyFont="1"/>
    <xf borderId="10" fillId="0" fontId="4" numFmtId="0" xfId="0" applyBorder="1" applyFont="1"/>
    <xf borderId="30" fillId="0" fontId="4" numFmtId="0" xfId="0" applyBorder="1" applyFont="1"/>
    <xf borderId="0" fillId="0" fontId="1" numFmtId="0" xfId="0" applyAlignment="1" applyFont="1">
      <alignment horizontal="center" shrinkToFit="0" vertical="center" wrapText="0"/>
    </xf>
    <xf borderId="0" fillId="0" fontId="1" numFmtId="173" xfId="0" applyAlignment="1" applyFont="1" applyNumberFormat="1">
      <alignment horizontal="center" shrinkToFit="0" vertical="center" wrapText="0"/>
    </xf>
    <xf borderId="0" fillId="5" fontId="1" numFmtId="167" xfId="0" applyAlignment="1" applyFont="1" applyNumberFormat="1">
      <alignment horizontal="center"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21" fillId="0" fontId="1" numFmtId="167" xfId="0" applyAlignment="1" applyBorder="1" applyFont="1" applyNumberFormat="1">
      <alignment horizontal="center" shrinkToFit="0" vertical="center" wrapText="1"/>
    </xf>
    <xf borderId="19" fillId="0" fontId="1" numFmtId="171" xfId="0" applyAlignment="1" applyBorder="1" applyFont="1" applyNumberFormat="1">
      <alignment horizontal="center" readingOrder="0" shrinkToFit="0" vertical="center" wrapText="0"/>
    </xf>
    <xf borderId="20" fillId="0" fontId="5" numFmtId="167" xfId="0" applyAlignment="1" applyBorder="1" applyFont="1" applyNumberForma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1" fillId="0" fontId="4" numFmtId="0" xfId="0" applyBorder="1" applyFont="1"/>
    <xf borderId="10" fillId="0" fontId="1" numFmtId="0" xfId="0" applyAlignment="1" applyBorder="1" applyFont="1">
      <alignment horizontal="center" readingOrder="0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7" fillId="0" fontId="1" numFmtId="171" xfId="0" applyAlignment="1" applyBorder="1" applyFont="1" applyNumberFormat="1">
      <alignment horizontal="center" readingOrder="0" shrinkToFit="0" vertical="center" wrapText="0"/>
    </xf>
    <xf borderId="29" fillId="0" fontId="1" numFmtId="0" xfId="0" applyAlignment="1" applyBorder="1" applyFont="1">
      <alignment horizontal="center" readingOrder="0" shrinkToFit="0" vertical="center" wrapText="1"/>
    </xf>
    <xf borderId="0" fillId="0" fontId="1" numFmtId="17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right" shrinkToFit="0" vertical="center" wrapText="1"/>
    </xf>
    <xf borderId="21" fillId="0" fontId="3" numFmtId="0" xfId="0" applyAlignment="1" applyBorder="1" applyFont="1">
      <alignment horizontal="center" shrinkToFit="0" vertical="center" wrapText="1"/>
    </xf>
    <xf borderId="22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74" xfId="0" applyAlignment="1" applyFont="1" applyNumberFormat="1">
      <alignment horizontal="left" readingOrder="0" vertical="bottom"/>
    </xf>
    <xf borderId="0" fillId="2" fontId="1" numFmtId="0" xfId="0" applyAlignment="1" applyFont="1">
      <alignment horizontal="left" readingOrder="0" shrinkToFit="0" vertical="center" wrapText="1"/>
    </xf>
    <xf borderId="0" fillId="2" fontId="1" numFmtId="175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174" xfId="0" applyAlignment="1" applyFont="1" applyNumberFormat="1">
      <alignment vertical="bottom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74" xfId="0" applyAlignment="1" applyFont="1" applyNumberFormat="1">
      <alignment horizontal="center" readingOrder="0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31" fillId="0" fontId="1" numFmtId="166" xfId="0" applyAlignment="1" applyBorder="1" applyFont="1" applyNumberFormat="1">
      <alignment horizontal="center" shrinkToFit="0" vertical="center" wrapText="1"/>
    </xf>
    <xf borderId="31" fillId="0" fontId="1" numFmtId="0" xfId="0" applyAlignment="1" applyBorder="1" applyFont="1">
      <alignment horizontal="center" readingOrder="0" shrinkToFit="0" vertical="center" wrapText="1"/>
    </xf>
    <xf borderId="26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32" fillId="0" fontId="1" numFmtId="0" xfId="0" applyAlignment="1" applyBorder="1" applyFont="1">
      <alignment horizontal="center" readingOrder="0" shrinkToFit="0" vertical="center" wrapText="1"/>
    </xf>
    <xf borderId="0" fillId="6" fontId="1" numFmtId="166" xfId="0" applyAlignment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bottom" wrapText="1"/>
    </xf>
    <xf borderId="33" fillId="11" fontId="9" numFmtId="1" xfId="0" applyAlignment="1" applyBorder="1" applyFill="1" applyFont="1" applyNumberFormat="1">
      <alignment horizontal="center" shrinkToFit="0" vertical="center" wrapText="1"/>
    </xf>
    <xf borderId="34" fillId="11" fontId="9" numFmtId="166" xfId="0" applyAlignment="1" applyBorder="1" applyFont="1" applyNumberFormat="1">
      <alignment horizontal="center" shrinkToFit="0" vertical="center" wrapText="1"/>
    </xf>
    <xf borderId="35" fillId="12" fontId="9" numFmtId="1" xfId="0" applyAlignment="1" applyBorder="1" applyFill="1" applyFont="1" applyNumberFormat="1">
      <alignment horizontal="center" shrinkToFit="0" vertical="center" wrapText="1"/>
    </xf>
    <xf borderId="36" fillId="12" fontId="9" numFmtId="166" xfId="0" applyAlignment="1" applyBorder="1" applyFont="1" applyNumberFormat="1">
      <alignment horizontal="center" shrinkToFit="0" vertical="center" wrapText="1"/>
    </xf>
    <xf borderId="37" fillId="11" fontId="9" numFmtId="166" xfId="0" applyAlignment="1" applyBorder="1" applyFont="1" applyNumberFormat="1">
      <alignment horizontal="center" shrinkToFit="0" vertical="center" wrapText="1"/>
    </xf>
    <xf borderId="38" fillId="12" fontId="9" numFmtId="166" xfId="0" applyAlignment="1" applyBorder="1" applyFont="1" applyNumberFormat="1">
      <alignment horizontal="center" shrinkToFit="0" vertical="center" wrapText="1"/>
    </xf>
    <xf borderId="36" fillId="12" fontId="1" numFmtId="0" xfId="0" applyAlignment="1" applyBorder="1" applyFont="1">
      <alignment horizontal="center" shrinkToFit="0" vertical="center" wrapText="1"/>
    </xf>
    <xf borderId="39" fillId="12" fontId="1" numFmtId="0" xfId="0" applyAlignment="1" applyBorder="1" applyFont="1">
      <alignment horizontal="center" shrinkToFit="0" vertical="center" wrapText="1"/>
    </xf>
    <xf borderId="40" fillId="12" fontId="1" numFmtId="0" xfId="0" applyAlignment="1" applyBorder="1" applyFont="1">
      <alignment horizontal="center" shrinkToFit="0" vertical="center" wrapText="1"/>
    </xf>
    <xf borderId="37" fillId="11" fontId="1" numFmtId="0" xfId="0" applyAlignment="1" applyBorder="1" applyFont="1">
      <alignment horizontal="center" shrinkToFit="0" vertical="center" wrapText="1"/>
    </xf>
    <xf borderId="41" fillId="11" fontId="1" numFmtId="0" xfId="0" applyAlignment="1" applyBorder="1" applyFont="1">
      <alignment horizontal="center" shrinkToFit="0" vertical="center" wrapText="1"/>
    </xf>
    <xf borderId="42" fillId="11" fontId="1" numFmtId="0" xfId="0" applyAlignment="1" applyBorder="1" applyFont="1">
      <alignment horizontal="center" shrinkToFit="0" vertical="center" wrapText="1"/>
    </xf>
    <xf borderId="38" fillId="12" fontId="1" numFmtId="0" xfId="0" applyAlignment="1" applyBorder="1" applyFont="1">
      <alignment horizontal="center" shrinkToFit="0" vertical="center" wrapText="1"/>
    </xf>
    <xf borderId="43" fillId="12" fontId="1" numFmtId="0" xfId="0" applyAlignment="1" applyBorder="1" applyFont="1">
      <alignment horizontal="center" shrinkToFit="0" vertical="center" wrapText="1"/>
    </xf>
    <xf borderId="44" fillId="12" fontId="1" numFmtId="0" xfId="0" applyAlignment="1" applyBorder="1" applyFont="1">
      <alignment horizontal="center" shrinkToFit="0" vertical="center" wrapText="1"/>
    </xf>
    <xf borderId="33" fillId="11" fontId="9" numFmtId="1" xfId="0" applyAlignment="1" applyBorder="1" applyFont="1" applyNumberFormat="1">
      <alignment horizontal="center" shrinkToFit="0" wrapText="1"/>
    </xf>
    <xf borderId="37" fillId="11" fontId="1" numFmtId="49" xfId="0" applyBorder="1" applyFont="1" applyNumberFormat="1"/>
    <xf borderId="37" fillId="11" fontId="9" numFmtId="166" xfId="0" applyAlignment="1" applyBorder="1" applyFont="1" applyNumberFormat="1">
      <alignment horizontal="center" shrinkToFit="0" wrapText="1"/>
    </xf>
    <xf borderId="37" fillId="11" fontId="1" numFmtId="0" xfId="0" applyBorder="1" applyFont="1"/>
    <xf borderId="41" fillId="11" fontId="1" numFmtId="0" xfId="0" applyBorder="1" applyFont="1"/>
    <xf borderId="42" fillId="11" fontId="1" numFmtId="0" xfId="0" applyBorder="1" applyFont="1"/>
    <xf borderId="0" fillId="0" fontId="1" numFmtId="0" xfId="0" applyFont="1"/>
    <xf borderId="32" fillId="0" fontId="1" numFmtId="0" xfId="0" applyAlignment="1" applyBorder="1" applyFont="1">
      <alignment vertical="bottom"/>
    </xf>
    <xf borderId="0" fillId="0" fontId="1" numFmtId="1" xfId="0" applyAlignment="1" applyFont="1" applyNumberFormat="1">
      <alignment horizontal="center" shrinkToFit="0" wrapText="1"/>
    </xf>
    <xf borderId="0" fillId="0" fontId="1" numFmtId="49" xfId="0" applyAlignment="1" applyFont="1" applyNumberFormat="1">
      <alignment horizontal="center" shrinkToFit="0" wrapText="1"/>
    </xf>
    <xf borderId="0" fillId="0" fontId="1" numFmtId="166" xfId="0" applyAlignment="1" applyFont="1" applyNumberFormat="1">
      <alignment horizontal="center" shrinkToFit="0" wrapText="1"/>
    </xf>
    <xf borderId="32" fillId="0" fontId="1" numFmtId="0" xfId="0" applyAlignment="1" applyBorder="1" applyFont="1">
      <alignment horizontal="center" readingOrder="0" shrinkToFit="0" vertical="center" wrapText="1"/>
    </xf>
    <xf borderId="0" fillId="2" fontId="3" numFmtId="10" xfId="0" applyAlignment="1" applyFont="1" applyNumberFormat="1">
      <alignment horizontal="center" readingOrder="0" vertical="center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3" numFmtId="176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32" fillId="0" fontId="3" numFmtId="49" xfId="0" applyAlignment="1" applyBorder="1" applyFont="1" applyNumberFormat="1">
      <alignment horizontal="center" readingOrder="0" shrinkToFit="0" vertical="center" wrapText="0"/>
    </xf>
    <xf borderId="0" fillId="0" fontId="3" numFmtId="177" xfId="0" applyAlignment="1" applyFont="1" applyNumberFormat="1">
      <alignment horizontal="center" readingOrder="0" shrinkToFit="0" vertical="center" wrapText="0"/>
    </xf>
    <xf borderId="45" fillId="0" fontId="3" numFmtId="177" xfId="0" applyAlignment="1" applyBorder="1" applyFont="1" applyNumberFormat="1">
      <alignment horizontal="center" readingOrder="0" shrinkToFit="0" vertical="center" wrapText="0"/>
    </xf>
    <xf borderId="45" fillId="2" fontId="3" numFmtId="4" xfId="0" applyAlignment="1" applyBorder="1" applyFont="1" applyNumberFormat="1">
      <alignment horizontal="center" shrinkToFit="0" vertical="center" wrapText="0"/>
    </xf>
    <xf borderId="45" fillId="0" fontId="3" numFmtId="4" xfId="0" applyAlignment="1" applyBorder="1" applyFont="1" applyNumberFormat="1">
      <alignment horizontal="center" shrinkToFit="0" vertical="center" wrapText="0"/>
    </xf>
    <xf borderId="46" fillId="0" fontId="3" numFmtId="4" xfId="0" applyAlignment="1" applyBorder="1" applyFont="1" applyNumberFormat="1">
      <alignment horizontal="center" shrinkToFit="0" vertical="center" wrapText="0"/>
    </xf>
    <xf borderId="46" fillId="2" fontId="3" numFmtId="4" xfId="0" applyAlignment="1" applyBorder="1" applyFont="1" applyNumberFormat="1">
      <alignment horizontal="center" shrinkToFit="0" vertical="center" wrapText="0"/>
    </xf>
    <xf borderId="45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4" xfId="0" applyAlignment="1" applyFont="1" applyNumberFormat="1">
      <alignment horizontal="center" readingOrder="0" shrinkToFit="0" vertical="center" wrapText="0"/>
    </xf>
    <xf borderId="32" fillId="0" fontId="3" numFmtId="4" xfId="0" applyAlignment="1" applyBorder="1" applyFont="1" applyNumberFormat="1">
      <alignment horizontal="center" shrinkToFit="0" vertical="center" wrapText="0"/>
    </xf>
    <xf borderId="0" fillId="0" fontId="3" numFmtId="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32" fillId="0" fontId="3" numFmtId="4" xfId="0" applyAlignment="1" applyBorder="1" applyFont="1" applyNumberFormat="1">
      <alignment horizontal="center" readingOrder="0" shrinkToFit="0" vertical="center" wrapText="0"/>
    </xf>
    <xf borderId="45" fillId="0" fontId="3" numFmtId="4" xfId="0" applyAlignment="1" applyBorder="1" applyFont="1" applyNumberFormat="1">
      <alignment horizontal="center" readingOrder="0" shrinkToFit="0" vertical="center" wrapText="0"/>
    </xf>
    <xf borderId="0" fillId="0" fontId="3" numFmtId="4" xfId="0" applyAlignment="1" applyFont="1" applyNumberFormat="1">
      <alignment horizontal="center" shrinkToFit="0" vertical="center" wrapText="0"/>
    </xf>
    <xf borderId="0" fillId="0" fontId="3" numFmtId="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47" fillId="0" fontId="3" numFmtId="177" xfId="0" applyAlignment="1" applyBorder="1" applyFont="1" applyNumberFormat="1">
      <alignment horizontal="center" readingOrder="0" shrinkToFit="0" vertical="center" wrapText="0"/>
    </xf>
    <xf borderId="47" fillId="0" fontId="3" numFmtId="4" xfId="0" applyAlignment="1" applyBorder="1" applyFont="1" applyNumberFormat="1">
      <alignment horizontal="center" shrinkToFit="0" vertical="center" wrapText="0"/>
    </xf>
    <xf borderId="48" fillId="0" fontId="3" numFmtId="4" xfId="0" applyAlignment="1" applyBorder="1" applyFont="1" applyNumberFormat="1">
      <alignment horizontal="center" shrinkToFit="0" vertical="center" wrapText="0"/>
    </xf>
    <xf borderId="47" fillId="0" fontId="3" numFmtId="4" xfId="0" applyAlignment="1" applyBorder="1" applyFont="1" applyNumberFormat="1">
      <alignment horizontal="center" readingOrder="0" shrinkToFit="0" vertical="center" wrapText="0"/>
    </xf>
    <xf borderId="47" fillId="0" fontId="3" numFmtId="0" xfId="0" applyAlignment="1" applyBorder="1" applyFont="1">
      <alignment horizontal="center" shrinkToFit="0" vertical="center" wrapText="0"/>
    </xf>
    <xf borderId="47" fillId="0" fontId="3" numFmtId="0" xfId="0" applyAlignment="1" applyBorder="1" applyFont="1">
      <alignment horizontal="center" readingOrder="0" shrinkToFit="0" vertical="center" wrapText="0"/>
    </xf>
    <xf borderId="45" fillId="0" fontId="3" numFmtId="4" xfId="0" applyAlignment="1" applyBorder="1" applyFont="1" applyNumberFormat="1">
      <alignment horizontal="center" shrinkToFit="0" vertical="center" wrapText="0"/>
    </xf>
    <xf borderId="45" fillId="0" fontId="3" numFmtId="4" xfId="0" applyAlignment="1" applyBorder="1" applyFont="1" applyNumberFormat="1">
      <alignment horizontal="center" readingOrder="0" shrinkToFit="0" vertical="center" wrapText="0"/>
    </xf>
    <xf borderId="45" fillId="0" fontId="3" numFmtId="0" xfId="0" applyAlignment="1" applyBorder="1" applyFont="1">
      <alignment horizontal="center" shrinkToFit="0" vertical="center" wrapText="0"/>
    </xf>
    <xf borderId="0" fillId="2" fontId="3" numFmtId="178" xfId="0" applyAlignment="1" applyFont="1" applyNumberFormat="1">
      <alignment horizontal="center" readingOrder="0" shrinkToFit="0" vertical="center" wrapText="1"/>
    </xf>
    <xf borderId="0" fillId="2" fontId="3" numFmtId="179" xfId="0" applyAlignment="1" applyFont="1" applyNumberForma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49" fillId="0" fontId="3" numFmtId="0" xfId="0" applyAlignment="1" applyBorder="1" applyFont="1">
      <alignment horizontal="center" readingOrder="0" vertical="center"/>
    </xf>
    <xf borderId="19" fillId="2" fontId="3" numFmtId="0" xfId="0" applyAlignment="1" applyBorder="1" applyFont="1">
      <alignment horizontal="center" readingOrder="0" vertical="center"/>
    </xf>
    <xf borderId="27" fillId="2" fontId="3" numFmtId="0" xfId="0" applyAlignment="1" applyBorder="1" applyFont="1">
      <alignment horizontal="center" readingOrder="0" shrinkToFit="0" vertical="center" wrapText="1"/>
    </xf>
    <xf borderId="27" fillId="0" fontId="3" numFmtId="0" xfId="0" applyAlignment="1" applyBorder="1" applyFont="1">
      <alignment horizontal="center" readingOrder="0" shrinkToFit="0" vertical="center" wrapText="1"/>
    </xf>
    <xf borderId="27" fillId="0" fontId="3" numFmtId="0" xfId="0" applyAlignment="1" applyBorder="1" applyFont="1">
      <alignment horizontal="center" readingOrder="0" vertical="center"/>
    </xf>
    <xf borderId="20" fillId="0" fontId="3" numFmtId="0" xfId="0" applyAlignment="1" applyBorder="1" applyFont="1">
      <alignment horizontal="center" readingOrder="0" vertical="center"/>
    </xf>
    <xf borderId="50" fillId="0" fontId="3" numFmtId="167" xfId="0" applyAlignment="1" applyBorder="1" applyFont="1" applyNumberFormat="1">
      <alignment horizontal="center" readingOrder="0" vertical="center"/>
    </xf>
    <xf borderId="51" fillId="0" fontId="4" numFmtId="0" xfId="0" applyBorder="1" applyFont="1"/>
    <xf borderId="0" fillId="0" fontId="3" numFmtId="14" xfId="0" applyAlignment="1" applyFont="1" applyNumberFormat="1">
      <alignment horizontal="center" readingOrder="0" vertical="center"/>
    </xf>
    <xf borderId="52" fillId="0" fontId="3" numFmtId="0" xfId="0" applyAlignment="1" applyBorder="1" applyFont="1">
      <alignment horizontal="center" readingOrder="0" vertical="center"/>
    </xf>
    <xf borderId="23" fillId="0" fontId="10" numFmtId="0" xfId="0" applyAlignment="1" applyBorder="1" applyFont="1">
      <alignment vertical="top"/>
    </xf>
    <xf borderId="24" fillId="0" fontId="4" numFmtId="0" xfId="0" applyBorder="1" applyFont="1"/>
    <xf borderId="0" fillId="0" fontId="3" numFmtId="14" xfId="0" applyAlignment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53" fillId="0" fontId="4" numFmtId="0" xfId="0" applyBorder="1" applyFont="1"/>
    <xf borderId="32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50" fillId="0" fontId="3" numFmtId="167" xfId="0" applyAlignment="1" applyBorder="1" applyFont="1" applyNumberFormat="1">
      <alignment horizontal="center" vertical="center"/>
    </xf>
    <xf borderId="0" fillId="10" fontId="3" numFmtId="0" xfId="0" applyAlignment="1" applyFont="1">
      <alignment horizontal="center" shrinkToFit="0" vertical="center" wrapText="1"/>
    </xf>
    <xf borderId="0" fillId="0" fontId="3" numFmtId="14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8" xfId="0" applyAlignment="1" applyFont="1" applyNumberFormat="1">
      <alignment horizontal="center" readingOrder="0" shrinkToFit="0" vertical="center" wrapText="0"/>
    </xf>
    <xf borderId="0" fillId="0" fontId="11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0"/>
    </xf>
    <xf borderId="27" fillId="0" fontId="3" numFmtId="0" xfId="0" applyAlignment="1" applyBorder="1" applyFont="1">
      <alignment horizontal="center" readingOrder="0" shrinkToFit="0" vertical="center" wrapText="1"/>
    </xf>
    <xf borderId="27" fillId="0" fontId="3" numFmtId="0" xfId="0" applyAlignment="1" applyBorder="1" applyFont="1">
      <alignment horizontal="center" readingOrder="0" shrinkToFit="0" vertical="center" wrapText="0"/>
    </xf>
    <xf borderId="27" fillId="0" fontId="3" numFmtId="165" xfId="0" applyAlignment="1" applyBorder="1" applyFont="1" applyNumberFormat="1">
      <alignment horizontal="center" readingOrder="0" shrinkToFit="0" vertical="center" wrapText="0"/>
    </xf>
    <xf borderId="27" fillId="0" fontId="3" numFmtId="165" xfId="0" applyAlignment="1" applyBorder="1" applyFont="1" applyNumberFormat="1">
      <alignment horizontal="center" shrinkToFit="0" vertical="center" wrapText="0"/>
    </xf>
    <xf borderId="27" fillId="0" fontId="3" numFmtId="0" xfId="0" applyAlignment="1" applyBorder="1" applyFont="1">
      <alignment horizontal="center" shrinkToFit="0" vertical="center" wrapText="0"/>
    </xf>
    <xf borderId="27" fillId="0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22">
    <dxf>
      <font/>
      <fill>
        <patternFill patternType="solid">
          <fgColor rgb="FF00FF00"/>
          <bgColor rgb="FF00FF00"/>
        </patternFill>
      </fill>
      <border/>
    </dxf>
    <dxf>
      <font>
        <color rgb="FFFFFFFF"/>
      </font>
      <fill>
        <patternFill patternType="solid">
          <fgColor rgb="FF4A86E8"/>
          <bgColor rgb="FF4A86E8"/>
        </patternFill>
      </fill>
      <border/>
    </dxf>
    <dxf>
      <font>
        <color rgb="FF000000"/>
      </font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>
        <color rgb="FFFFFFFF"/>
      </font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20C9B3"/>
          <bgColor rgb="FF20C9B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FFFFFF"/>
      </font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theme="0"/>
      </font>
      <fill>
        <patternFill patternType="solid">
          <fgColor rgb="FF9900FF"/>
          <bgColor rgb="FF9900FF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  <tableStyles count="4">
    <tableStyle count="4" pivot="0" name="Calendario-style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2" pivot="0" name="Calendario-style 2">
      <tableStyleElement dxfId="12" type="firstRowStripe"/>
      <tableStyleElement dxfId="11" type="secondRowStripe"/>
    </tableStyle>
    <tableStyle count="4" pivot="0" name="Ore lavoro-style">
      <tableStyleElement dxfId="10" type="headerRow"/>
      <tableStyleElement dxfId="11" type="firstRowStripe"/>
      <tableStyleElement dxfId="12" type="secondRowStripe"/>
      <tableStyleElement dxfId="13" size="0" type="wholeTable"/>
    </tableStyle>
    <tableStyle count="4" pivot="0" name="LISTA_IN-style">
      <tableStyleElement dxfId="10" type="headerRow"/>
      <tableStyleElement dxfId="11" type="firstRowStripe"/>
      <tableStyleElement dxfId="12" type="secondRowStripe"/>
      <tableStyleElement dxfId="1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133350</xdr:colOff>
      <xdr:row>1</xdr:row>
      <xdr:rowOff>0</xdr:rowOff>
    </xdr:from>
    <xdr:ext cx="504825" cy="333375"/>
    <xdr:pic>
      <xdr:nvPicPr>
        <xdr:cNvPr id="0" name="image2.jp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0</xdr:row>
      <xdr:rowOff>9525</xdr:rowOff>
    </xdr:from>
    <xdr:ext cx="285750" cy="190500"/>
    <xdr:pic>
      <xdr:nvPicPr>
        <xdr:cNvPr id="0" name="image1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428625</xdr:colOff>
      <xdr:row>0</xdr:row>
      <xdr:rowOff>0</xdr:rowOff>
    </xdr:from>
    <xdr:ext cx="219075" cy="238125"/>
    <xdr:pic>
      <xdr:nvPicPr>
        <xdr:cNvPr id="0" name="image3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0</xdr:row>
      <xdr:rowOff>0</xdr:rowOff>
    </xdr:from>
    <xdr:ext cx="219075" cy="238125"/>
    <xdr:pic>
      <xdr:nvPicPr>
        <xdr:cNvPr id="0" name="image4.png" title="Immagin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609600</xdr:colOff>
      <xdr:row>0</xdr:row>
      <xdr:rowOff>0</xdr:rowOff>
    </xdr:from>
    <xdr:ext cx="314325" cy="276225"/>
    <xdr:pic>
      <xdr:nvPicPr>
        <xdr:cNvPr id="0" name="image6.png" title="Immagin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657225</xdr:colOff>
      <xdr:row>0</xdr:row>
      <xdr:rowOff>0</xdr:rowOff>
    </xdr:from>
    <xdr:ext cx="314325" cy="276225"/>
    <xdr:pic>
      <xdr:nvPicPr>
        <xdr:cNvPr id="0" name="image5.png" title="Immagin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19050</xdr:rowOff>
    </xdr:from>
    <xdr:ext cx="361950" cy="361950"/>
    <xdr:pic>
      <xdr:nvPicPr>
        <xdr:cNvPr id="0" name="image8.jp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895350</xdr:colOff>
      <xdr:row>0</xdr:row>
      <xdr:rowOff>47625</xdr:rowOff>
    </xdr:from>
    <xdr:ext cx="285750" cy="190500"/>
    <xdr:pic>
      <xdr:nvPicPr>
        <xdr:cNvPr id="0" name="image7.jp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2:N1256" displayName="Calendario" name="Calendario" id="1">
  <autoFilter ref="$A$2:$N$1256"/>
  <tableColumns count="14">
    <tableColumn name="SP Q." id="1"/>
    <tableColumn name="SP T." id="2"/>
    <tableColumn name="GIORNO" id="3"/>
    <tableColumn name="Gen 1" id="4"/>
    <tableColumn name="Gen 2" id="5"/>
    <tableColumn name="8.00 - 10.00" id="6"/>
    <tableColumn name="10.00 - 12.00" id="7"/>
    <tableColumn name="12.00 - 13.00" id="8"/>
    <tableColumn name="13.00 - 15.00" id="9"/>
    <tableColumn name="15.00 - 17.00" id="10"/>
    <tableColumn name="17.00 - 19.00" id="11"/>
    <tableColumn name="19.00 - 20.00" id="12"/>
    <tableColumn name="20.00 - 22.00" id="13"/>
    <tableColumn name="22.00 - 24.00" id="14"/>
  </tableColumns>
  <tableStyleInfo name="Calendario-style" showColumnStripes="0" showFirstColumn="1" showLastColumn="1" showRowStripes="1"/>
</table>
</file>

<file path=xl/tables/table2.xml><?xml version="1.0" encoding="utf-8"?>
<table xmlns="http://schemas.openxmlformats.org/spreadsheetml/2006/main" headerRowCount="0" ref="A1261:N1261" displayName="Table_1" name="Table_1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Calendario-style 2" showColumnStripes="0" showFirstColumn="1" showLastColumn="1" showRowStripes="1"/>
</table>
</file>

<file path=xl/tables/table3.xml><?xml version="1.0" encoding="utf-8"?>
<table xmlns="http://schemas.openxmlformats.org/spreadsheetml/2006/main" ref="A2:I99" displayName="Tabella_5" name="Tabella_5" id="3">
  <tableColumns count="9">
    <tableColumn name="SETT" id="1"/>
    <tableColumn name="S/A" id="2"/>
    <tableColumn name="ORE" id="3"/>
    <tableColumn name="ASS" id="4"/>
    <tableColumn name="USC A." id="5"/>
    <tableColumn name="ORE TOT" id="6"/>
    <tableColumn name="TOT ASS" id="7"/>
    <tableColumn name="ORE EXTRA" id="8"/>
    <tableColumn name="MOTIVAZIONE" id="9"/>
  </tableColumns>
  <tableStyleInfo name="Ore lavoro-style" showColumnStripes="0" showFirstColumn="1" showLastColumn="1" showRowStripes="1"/>
</table>
</file>

<file path=xl/tables/table4.xml><?xml version="1.0" encoding="utf-8"?>
<table xmlns="http://schemas.openxmlformats.org/spreadsheetml/2006/main" ref="A2:K32" displayName="Tb_lista_in" name="Tb_lista_in" id="4">
  <autoFilter ref="$A$2:$K$32"/>
  <tableColumns count="11">
    <tableColumn name="SKU" id="1"/>
    <tableColumn name="DESCRIZIONE" id="2"/>
    <tableColumn name="PRIORITA'" id="3"/>
    <tableColumn name="LUNG. T" id="4"/>
    <tableColumn name="EXECUTION" id="5"/>
    <tableColumn name="WATT" id="6"/>
    <tableColumn name="DATA_IN" id="7"/>
    <tableColumn name="DATA_SCAD" id="8"/>
    <tableColumn name="CATEGORIA" id="9"/>
    <tableColumn name="STATO" id="10"/>
    <tableColumn name="ELEMENTO. VER" id="11"/>
  </tableColumns>
  <tableStyleInfo name="LISTA_I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4" max="4" width="21.38"/>
    <col hidden="1" min="8" max="8" width="12.63"/>
    <col hidden="1" min="11" max="11" width="12.63"/>
    <col customWidth="1" min="14" max="14" width="14.38"/>
    <col customWidth="1" min="15" max="15" width="14.0"/>
    <col customWidth="1" min="16" max="16" width="11.13"/>
    <col customWidth="1" min="17" max="17" width="9.63"/>
    <col customWidth="1" min="18" max="18" width="7.5"/>
    <col customWidth="1" min="19" max="20" width="9.38"/>
    <col customWidth="1" min="21" max="22" width="11.63"/>
    <col customWidth="1" min="23" max="23" width="6.0"/>
    <col customWidth="1" min="24" max="24" width="7.0"/>
    <col customWidth="1" min="25" max="25" width="8.0"/>
    <col customWidth="1" min="28" max="28" width="17.13"/>
    <col customWidth="1" min="31" max="31" width="16.0"/>
    <col customWidth="1" min="33" max="33" width="6.88"/>
    <col customWidth="1" min="35" max="35" width="9.0"/>
    <col customWidth="1" min="36" max="36" width="5.13"/>
    <col customWidth="1" min="37" max="38" width="8.38"/>
    <col customWidth="1" min="39" max="40" width="10.0"/>
  </cols>
  <sheetData>
    <row r="1">
      <c r="A1" s="1"/>
      <c r="B1" s="2"/>
      <c r="C1" s="2"/>
      <c r="D1" s="2"/>
      <c r="E1" s="2"/>
      <c r="F1" s="2"/>
      <c r="G1" s="3"/>
      <c r="H1" s="4" t="s">
        <v>0</v>
      </c>
      <c r="K1" s="2"/>
      <c r="L1" s="5"/>
      <c r="M1" s="6" t="s">
        <v>1</v>
      </c>
      <c r="N1" s="7">
        <f>TODAY()-M2</f>
        <v>4</v>
      </c>
      <c r="O1" s="1"/>
      <c r="P1" s="1"/>
      <c r="Q1" s="1"/>
      <c r="R1" s="1"/>
      <c r="S1" s="1"/>
      <c r="T1" s="1"/>
      <c r="U1" s="8"/>
      <c r="V1" s="1"/>
      <c r="W1" s="1"/>
      <c r="X1" s="1"/>
      <c r="Y1" s="1"/>
      <c r="Z1" s="1"/>
      <c r="AA1" s="1"/>
      <c r="AB1" s="1"/>
      <c r="AC1" s="1"/>
      <c r="AD1" s="1"/>
      <c r="AE1" s="1"/>
      <c r="AF1" s="9"/>
      <c r="AG1" s="10"/>
      <c r="AH1" s="1"/>
      <c r="AN1" s="11"/>
      <c r="AO1" s="1"/>
      <c r="AP1" s="10"/>
      <c r="AQ1" s="10"/>
      <c r="AR1" s="10"/>
      <c r="AS1" s="12" t="s">
        <v>2</v>
      </c>
      <c r="AT1" s="13">
        <f>COUNTIF(AT3:AT100,"&lt;&gt;")*1</f>
        <v>4</v>
      </c>
      <c r="AU1" s="10"/>
      <c r="AV1" s="10"/>
      <c r="AW1" s="14" t="s">
        <v>3</v>
      </c>
      <c r="AX1" s="15"/>
      <c r="AY1" s="10"/>
      <c r="AZ1" s="10"/>
      <c r="BA1" s="10"/>
      <c r="BB1" s="10"/>
      <c r="BC1" s="10"/>
      <c r="BD1" s="10"/>
      <c r="BE1" s="10"/>
      <c r="BF1" s="10"/>
      <c r="BG1" s="10"/>
      <c r="BH1" s="10"/>
    </row>
    <row r="2">
      <c r="A2" s="16"/>
      <c r="B2" s="16"/>
      <c r="C2" s="16"/>
      <c r="D2" s="16"/>
      <c r="E2" s="2"/>
      <c r="F2" s="2"/>
      <c r="G2" s="3"/>
      <c r="H2" s="2"/>
      <c r="I2" s="17" t="s">
        <v>4</v>
      </c>
      <c r="J2" s="18">
        <f>WEEKNUM(TODAY(),2)-1</f>
        <v>0</v>
      </c>
      <c r="K2" s="2"/>
      <c r="L2" s="5"/>
      <c r="M2" s="19">
        <f>J3+J2*7</f>
        <v>46020</v>
      </c>
      <c r="N2" s="20" t="str">
        <f t="shared" ref="N2:N29" si="1">
CHOOSE(WEEKDAY(M2, 2), "C", "D", "E", "F", "G", "H", "I")
&amp;let(
parametro, VLOOKUP(
M2 - WEEKDAY(M2, 2) + 1,
$J$6:$K$9,
2,
FALSE),
calcolo,
3+12*(IF(parametro=0,4,parametro)-1),
calcolo
)</f>
        <v>C3</v>
      </c>
      <c r="O2" s="1"/>
      <c r="P2" s="21" t="s">
        <v>5</v>
      </c>
      <c r="Q2" s="22">
        <v>1.0</v>
      </c>
      <c r="R2" s="1"/>
      <c r="S2" s="23">
        <f t="shared" ref="S2:S5" si="2">S3-7</f>
        <v>45992</v>
      </c>
      <c r="U2" s="24">
        <f>IFERROR(__xludf.DUMMYFUNCTION("IF(V_LISTA!$D$1= ""DATE in"",
sort(UNIQUE(  FILTER(Tb_lista_in[DATA_IN], Tb_lista_in[DATA_IN]&lt;&gt;0)) ),
SORT(UNIQUE( FILTER(Tb_lista_in[DATA_SCAD], Tb_lista_in[DATA_SCAD]&lt;&gt;0)) )
)"),46019.0)</f>
        <v>46019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25"/>
      <c r="AG2" s="10"/>
      <c r="AH2" s="26"/>
      <c r="AI2" s="26"/>
      <c r="AJ2" s="26"/>
      <c r="AK2" s="27"/>
      <c r="AL2" s="26"/>
      <c r="AM2" s="28"/>
      <c r="AN2" s="26"/>
      <c r="AO2" s="1"/>
      <c r="AP2" s="2" t="s">
        <v>6</v>
      </c>
      <c r="AQ2" s="10"/>
      <c r="AR2" s="10"/>
      <c r="AS2" s="29"/>
      <c r="AT2" s="13"/>
      <c r="AU2" s="10"/>
      <c r="AV2" s="10"/>
      <c r="AW2" s="14" t="s">
        <v>7</v>
      </c>
      <c r="AX2" s="30">
        <f>Calendario!H1</f>
        <v>45872</v>
      </c>
      <c r="AY2" s="10"/>
      <c r="AZ2" s="10"/>
      <c r="BA2" s="10"/>
      <c r="BB2" s="10"/>
      <c r="BC2" s="10"/>
      <c r="BD2" s="10"/>
      <c r="BE2" s="10"/>
      <c r="BF2" s="10"/>
      <c r="BG2" s="10"/>
      <c r="BH2" s="10"/>
    </row>
    <row r="3">
      <c r="A3" s="16"/>
      <c r="B3" s="16"/>
      <c r="C3" s="16"/>
      <c r="D3" s="16"/>
      <c r="E3" s="2"/>
      <c r="F3" s="2"/>
      <c r="G3" s="3"/>
      <c r="H3" s="2"/>
      <c r="I3" s="31" t="s">
        <v>8</v>
      </c>
      <c r="J3" s="32">
        <f>DATE(YEAR(TODAY()),1,1)   -   WEEKDAY(DATE(YEAR(TODAY()),1,1),3)</f>
        <v>46020</v>
      </c>
      <c r="K3" s="2"/>
      <c r="L3" s="5"/>
      <c r="M3" s="19">
        <f t="shared" ref="M3:M29" si="3">M2+1</f>
        <v>46021</v>
      </c>
      <c r="N3" s="20" t="str">
        <f t="shared" si="1"/>
        <v>D3</v>
      </c>
      <c r="O3" s="1"/>
      <c r="P3" s="33" t="s">
        <v>9</v>
      </c>
      <c r="Q3" s="34">
        <v>2.0</v>
      </c>
      <c r="R3" s="1"/>
      <c r="S3" s="35">
        <f t="shared" si="2"/>
        <v>45999</v>
      </c>
      <c r="U3" s="24">
        <f>IFERROR(__xludf.DUMMYFUNCTION("""COMPUTED_VALUE"""),46021.0)</f>
        <v>46021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5"/>
      <c r="AG3" s="10"/>
      <c r="AH3" s="1"/>
      <c r="AI3" s="36"/>
      <c r="AJ3" s="2"/>
      <c r="AK3" s="2"/>
      <c r="AL3" s="2"/>
      <c r="AM3" s="2"/>
      <c r="AN3" s="2"/>
      <c r="AO3" s="37" t="s">
        <v>10</v>
      </c>
      <c r="AP3" s="2">
        <f>COLUMN(AH2)</f>
        <v>34</v>
      </c>
      <c r="AQ3" s="10"/>
      <c r="AR3" s="10"/>
      <c r="AS3" s="38" t="s">
        <v>11</v>
      </c>
      <c r="AT3" s="39">
        <f>5+
  (IF(GESTIONE!J13-1=0,
    4,
    GESTIONE!J13-1)
  -1)*12</f>
        <v>41</v>
      </c>
      <c r="AU3" s="10"/>
      <c r="AV3" s="10"/>
      <c r="AW3" s="14" t="s">
        <v>12</v>
      </c>
      <c r="AX3" s="30">
        <f>Calendario!I1</f>
        <v>45879</v>
      </c>
      <c r="AY3" s="10"/>
      <c r="AZ3" s="10"/>
      <c r="BA3" s="10"/>
      <c r="BB3" s="10"/>
      <c r="BC3" s="10"/>
      <c r="BD3" s="10"/>
      <c r="BE3" s="10"/>
      <c r="BF3" s="10"/>
      <c r="BG3" s="10"/>
      <c r="BH3" s="10"/>
    </row>
    <row r="4">
      <c r="A4" s="16"/>
      <c r="B4" s="16"/>
      <c r="C4" s="16"/>
      <c r="D4" s="16"/>
      <c r="E4" s="2"/>
      <c r="F4" s="2"/>
      <c r="G4" s="3"/>
      <c r="H4" s="2"/>
      <c r="I4" s="5"/>
      <c r="J4" s="3"/>
      <c r="K4" s="2"/>
      <c r="L4" s="5"/>
      <c r="M4" s="19">
        <f t="shared" si="3"/>
        <v>46022</v>
      </c>
      <c r="N4" s="20" t="str">
        <f t="shared" si="1"/>
        <v>E3</v>
      </c>
      <c r="O4" s="1"/>
      <c r="P4" s="33" t="s">
        <v>13</v>
      </c>
      <c r="Q4" s="34">
        <v>3.0</v>
      </c>
      <c r="R4" s="1"/>
      <c r="S4" s="35">
        <f t="shared" si="2"/>
        <v>46006</v>
      </c>
      <c r="U4" s="24">
        <f>IFERROR(__xludf.DUMMYFUNCTION("""COMPUTED_VALUE"""),46022.0)</f>
        <v>46022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5"/>
      <c r="AG4" s="10"/>
      <c r="AH4" s="1"/>
      <c r="AI4" s="36"/>
      <c r="AJ4" s="2"/>
      <c r="AK4" s="2"/>
      <c r="AL4" s="2"/>
      <c r="AM4" s="2"/>
      <c r="AN4" s="2"/>
      <c r="AO4" s="2"/>
      <c r="AP4" s="10"/>
      <c r="AQ4" s="10"/>
      <c r="AR4" s="10"/>
      <c r="AS4" s="38" t="s">
        <v>14</v>
      </c>
      <c r="AT4" s="40">
        <f t="array" ref="AT4">INDEX(AGENDA!C:C,AT3-1)</f>
        <v>46041</v>
      </c>
      <c r="AU4" s="10"/>
      <c r="AV4" s="10"/>
      <c r="AW4" s="14" t="s">
        <v>15</v>
      </c>
      <c r="AX4" s="30">
        <f>MIN(Calendario!C:C)</f>
        <v>995</v>
      </c>
      <c r="AY4" s="10"/>
      <c r="AZ4" s="10"/>
      <c r="BA4" s="10"/>
      <c r="BB4" s="10"/>
      <c r="BC4" s="10"/>
      <c r="BD4" s="10"/>
      <c r="BE4" s="10"/>
      <c r="BF4" s="10"/>
      <c r="BG4" s="10"/>
      <c r="BH4" s="10"/>
    </row>
    <row r="5">
      <c r="A5" s="16"/>
      <c r="B5" s="16"/>
      <c r="C5" s="16"/>
      <c r="D5" s="16"/>
      <c r="E5" s="2"/>
      <c r="F5" s="2"/>
      <c r="G5" s="3"/>
      <c r="H5" s="4" t="s">
        <v>16</v>
      </c>
      <c r="I5" s="5" t="s">
        <v>17</v>
      </c>
      <c r="J5" s="3" t="s">
        <v>18</v>
      </c>
      <c r="K5" s="4" t="s">
        <v>19</v>
      </c>
      <c r="L5" s="5"/>
      <c r="M5" s="19">
        <f t="shared" si="3"/>
        <v>46023</v>
      </c>
      <c r="N5" s="20" t="str">
        <f t="shared" si="1"/>
        <v>F3</v>
      </c>
      <c r="O5" s="1"/>
      <c r="P5" s="33" t="s">
        <v>20</v>
      </c>
      <c r="Q5" s="34">
        <v>4.0</v>
      </c>
      <c r="R5" s="1"/>
      <c r="S5" s="35">
        <f t="shared" si="2"/>
        <v>46013</v>
      </c>
      <c r="U5" s="24">
        <f>IFERROR(__xludf.DUMMYFUNCTION("""COMPUTED_VALUE"""),46023.0)</f>
        <v>46023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5"/>
      <c r="AG5" s="10"/>
      <c r="AH5" s="1"/>
      <c r="AI5" s="36"/>
      <c r="AJ5" s="2"/>
      <c r="AK5" s="2"/>
      <c r="AL5" s="2"/>
      <c r="AM5" s="2"/>
      <c r="AN5" s="2"/>
      <c r="AO5" s="2"/>
      <c r="AP5" s="10"/>
      <c r="AQ5" s="10"/>
      <c r="AR5" s="10"/>
      <c r="AS5" s="38" t="s">
        <v>9</v>
      </c>
      <c r="AT5" s="40">
        <f t="array" ref="AT5">INDEX(AGENDA!I:I,AT3-1)</f>
        <v>46047</v>
      </c>
      <c r="AU5" s="10"/>
      <c r="AV5" s="10"/>
      <c r="AW5" s="14" t="s">
        <v>21</v>
      </c>
      <c r="AX5" s="9">
        <v>3.0</v>
      </c>
      <c r="AY5" s="10"/>
      <c r="AZ5" s="10"/>
      <c r="BA5" s="10"/>
      <c r="BB5" s="10"/>
      <c r="BC5" s="10"/>
      <c r="BD5" s="10"/>
      <c r="BE5" s="10"/>
      <c r="BF5" s="10"/>
      <c r="BG5" s="10"/>
      <c r="BH5" s="10"/>
    </row>
    <row r="6">
      <c r="A6" s="16"/>
      <c r="B6" s="16"/>
      <c r="C6" s="16"/>
      <c r="D6" s="16"/>
      <c r="E6" s="2"/>
      <c r="F6" s="2"/>
      <c r="G6" s="3"/>
      <c r="H6" s="4">
        <f>IF(
RIGHT($J$2/4,2)*1=25,
$J$2,
$J$2+K6-VLOOKUP(J2,H6:K9,4,FALSE))</f>
        <v>1</v>
      </c>
      <c r="I6" s="5">
        <f t="shared" ref="I6:I9" si="4">IF(H6&lt;=$J$2,H6+4,H6)-1</f>
        <v>0</v>
      </c>
      <c r="J6" s="41">
        <f t="shared" ref="J6:J9" si="5">I6*7+$J$3</f>
        <v>46020</v>
      </c>
      <c r="K6" s="4">
        <v>1.0</v>
      </c>
      <c r="L6" s="5"/>
      <c r="M6" s="19">
        <f t="shared" si="3"/>
        <v>46024</v>
      </c>
      <c r="N6" s="20" t="str">
        <f t="shared" si="1"/>
        <v>G3</v>
      </c>
      <c r="O6" s="1"/>
      <c r="P6" s="42" t="s">
        <v>22</v>
      </c>
      <c r="Q6" s="43">
        <v>5.0</v>
      </c>
      <c r="R6" s="1"/>
      <c r="S6" s="35">
        <f>TODAY() - WEEKDAY(TODAY(), 3)</f>
        <v>46020</v>
      </c>
      <c r="U6" s="24">
        <f>IFERROR(__xludf.DUMMYFUNCTION("""COMPUTED_VALUE"""),46024.0)</f>
        <v>46024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5"/>
      <c r="AG6" s="10"/>
      <c r="AH6" s="1"/>
      <c r="AI6" s="36"/>
      <c r="AJ6" s="2"/>
      <c r="AK6" s="2"/>
      <c r="AL6" s="2"/>
      <c r="AM6" s="2"/>
      <c r="AN6" s="2"/>
      <c r="AO6" s="2"/>
      <c r="AP6" s="10"/>
      <c r="AQ6" s="10"/>
      <c r="AR6" s="10"/>
      <c r="AS6" s="44" t="s">
        <v>23</v>
      </c>
      <c r="AT6" s="45">
        <f t="array" ref="AT6">INDEX(AGENDA!J:J,AT3)</f>
        <v>0</v>
      </c>
      <c r="AU6" s="10"/>
      <c r="AV6" s="10"/>
      <c r="AW6" s="46"/>
      <c r="AX6" s="15"/>
      <c r="AY6" s="10"/>
      <c r="AZ6" s="10"/>
      <c r="BA6" s="10"/>
      <c r="BB6" s="10"/>
      <c r="BC6" s="10"/>
      <c r="BD6" s="10"/>
      <c r="BE6" s="10"/>
      <c r="BF6" s="10"/>
      <c r="BG6" s="10"/>
      <c r="BH6" s="10"/>
    </row>
    <row r="7">
      <c r="A7" s="2"/>
      <c r="B7" s="2"/>
      <c r="C7" s="2"/>
      <c r="D7" s="2"/>
      <c r="E7" s="2"/>
      <c r="F7" s="2"/>
      <c r="G7" s="3"/>
      <c r="H7" s="4">
        <f>IFERROR(IF(
MID($J$2/4,FIND(",",$J$2/4)+1,1)*1=5,
$J$2,
$J$2+K7-VLOOKUP($J$2,H6:K9,4,FALSE)
),$J$2+K7-VLOOKUP($J$2,H6:K9,4,FALSE))</f>
        <v>2</v>
      </c>
      <c r="I7" s="5">
        <f t="shared" si="4"/>
        <v>1</v>
      </c>
      <c r="J7" s="41">
        <f t="shared" si="5"/>
        <v>46027</v>
      </c>
      <c r="K7" s="4">
        <v>2.0</v>
      </c>
      <c r="L7" s="5"/>
      <c r="M7" s="19">
        <f t="shared" si="3"/>
        <v>46025</v>
      </c>
      <c r="N7" s="20" t="str">
        <f t="shared" si="1"/>
        <v>H3</v>
      </c>
      <c r="O7" s="1"/>
      <c r="P7" s="1"/>
      <c r="Q7" s="1"/>
      <c r="R7" s="1"/>
      <c r="S7" s="35">
        <f t="shared" ref="S7:S10" si="6">S6+7</f>
        <v>46027</v>
      </c>
      <c r="U7" s="24">
        <f>IFERROR(__xludf.DUMMYFUNCTION("""COMPUTED_VALUE"""),46025.0)</f>
        <v>46025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5"/>
      <c r="AG7" s="10"/>
      <c r="AH7" s="1"/>
      <c r="AI7" s="47"/>
      <c r="AJ7" s="2"/>
      <c r="AK7" s="2"/>
      <c r="AL7" s="2"/>
      <c r="AM7" s="2"/>
      <c r="AN7" s="2"/>
      <c r="AO7" s="2"/>
      <c r="AP7" s="10"/>
      <c r="AQ7" s="10"/>
      <c r="AR7" s="10"/>
      <c r="AS7" s="38"/>
      <c r="AT7" s="48"/>
      <c r="AU7" s="49" t="s">
        <v>24</v>
      </c>
      <c r="AV7" s="10"/>
      <c r="AW7" s="46"/>
      <c r="AX7" s="15"/>
      <c r="AY7" s="10"/>
      <c r="AZ7" s="50"/>
      <c r="BA7" s="50"/>
      <c r="BB7" s="10"/>
      <c r="BC7" s="10"/>
      <c r="BD7" s="10"/>
      <c r="BE7" s="10"/>
      <c r="BF7" s="10"/>
      <c r="BG7" s="10"/>
      <c r="BH7" s="10"/>
    </row>
    <row r="8">
      <c r="A8" s="2"/>
      <c r="B8" s="2"/>
      <c r="C8" s="2"/>
      <c r="D8" s="2"/>
      <c r="E8" s="2"/>
      <c r="F8" s="2"/>
      <c r="G8" s="3"/>
      <c r="H8" s="4">
        <f>IF(
RIGHT($J$2/4,2)*1=75,
$J$2,
$J$2+K8-VLOOKUP($J$2,H6:K9,4,FALSE))</f>
        <v>3</v>
      </c>
      <c r="I8" s="5">
        <f t="shared" si="4"/>
        <v>2</v>
      </c>
      <c r="J8" s="41">
        <f t="shared" si="5"/>
        <v>46034</v>
      </c>
      <c r="K8" s="4">
        <v>3.0</v>
      </c>
      <c r="L8" s="5"/>
      <c r="M8" s="19">
        <f t="shared" si="3"/>
        <v>46026</v>
      </c>
      <c r="N8" s="20" t="str">
        <f t="shared" si="1"/>
        <v>I3</v>
      </c>
      <c r="O8" s="1"/>
      <c r="P8" s="1"/>
      <c r="Q8" s="1"/>
      <c r="R8" s="1"/>
      <c r="S8" s="35">
        <f t="shared" si="6"/>
        <v>46034</v>
      </c>
      <c r="U8" s="24">
        <f>IFERROR(__xludf.DUMMYFUNCTION("""COMPUTED_VALUE"""),46026.0)</f>
        <v>46026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5"/>
      <c r="AG8" s="10"/>
      <c r="AH8" s="1"/>
      <c r="AI8" s="36"/>
      <c r="AJ8" s="2"/>
      <c r="AK8" s="2"/>
      <c r="AL8" s="2"/>
      <c r="AM8" s="2"/>
      <c r="AN8" s="2"/>
      <c r="AO8" s="2"/>
      <c r="AP8" s="10"/>
      <c r="AQ8" s="10"/>
      <c r="AR8" s="10"/>
      <c r="AS8" s="38"/>
      <c r="AT8" s="48"/>
      <c r="AU8" s="10"/>
      <c r="AV8" s="10"/>
      <c r="AW8" s="46"/>
      <c r="AX8" s="15"/>
      <c r="AY8" s="10"/>
      <c r="AZ8" s="10"/>
      <c r="BA8" s="10"/>
      <c r="BB8" s="10"/>
      <c r="BC8" s="10"/>
      <c r="BD8" s="10"/>
      <c r="BE8" s="10"/>
      <c r="BF8" s="10"/>
      <c r="BG8" s="10"/>
      <c r="BH8" s="10"/>
    </row>
    <row r="9">
      <c r="A9" s="2"/>
      <c r="B9" s="2"/>
      <c r="C9" s="2"/>
      <c r="D9" s="2"/>
      <c r="E9" s="2"/>
      <c r="F9" s="2"/>
      <c r="G9" s="3"/>
      <c r="H9" s="4">
        <f>IF($J$2/4=int($J$2/4),
$J$2,
$J$2+4-VLOOKUP($J$2,H6:K9,4,FALSE))</f>
        <v>0</v>
      </c>
      <c r="I9" s="5">
        <f t="shared" si="4"/>
        <v>3</v>
      </c>
      <c r="J9" s="41">
        <f t="shared" si="5"/>
        <v>46041</v>
      </c>
      <c r="K9" s="4">
        <v>0.0</v>
      </c>
      <c r="L9" s="5"/>
      <c r="M9" s="19">
        <f t="shared" si="3"/>
        <v>46027</v>
      </c>
      <c r="N9" s="20" t="str">
        <f t="shared" si="1"/>
        <v>C15</v>
      </c>
      <c r="O9" s="1"/>
      <c r="P9" s="1"/>
      <c r="Q9" s="1"/>
      <c r="R9" s="1"/>
      <c r="S9" s="35">
        <f t="shared" si="6"/>
        <v>46041</v>
      </c>
      <c r="U9" s="24">
        <f>IFERROR(__xludf.DUMMYFUNCTION("""COMPUTED_VALUE"""),46027.0)</f>
        <v>46027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5"/>
      <c r="AG9" s="10"/>
      <c r="AH9" s="1"/>
      <c r="AI9" s="36"/>
      <c r="AJ9" s="2"/>
      <c r="AK9" s="2"/>
      <c r="AL9" s="2"/>
      <c r="AM9" s="2"/>
      <c r="AN9" s="2"/>
      <c r="AO9" s="2"/>
      <c r="AP9" s="10"/>
      <c r="AQ9" s="10"/>
      <c r="AR9" s="10"/>
      <c r="AS9" s="38"/>
      <c r="AT9" s="48"/>
      <c r="AU9" s="10"/>
      <c r="AV9" s="10"/>
      <c r="AW9" s="46"/>
      <c r="AX9" s="15"/>
      <c r="AY9" s="10"/>
      <c r="AZ9" s="10"/>
      <c r="BA9" s="10"/>
      <c r="BB9" s="10"/>
      <c r="BC9" s="10"/>
      <c r="BD9" s="10"/>
      <c r="BE9" s="10"/>
      <c r="BF9" s="10"/>
      <c r="BG9" s="10"/>
      <c r="BH9" s="10"/>
    </row>
    <row r="10">
      <c r="A10" s="2"/>
      <c r="B10" s="2"/>
      <c r="C10" s="2"/>
      <c r="D10" s="2"/>
      <c r="E10" s="2"/>
      <c r="F10" s="2"/>
      <c r="G10" s="3"/>
      <c r="H10" s="2"/>
      <c r="I10" s="5"/>
      <c r="J10" s="3"/>
      <c r="K10" s="2"/>
      <c r="L10" s="5"/>
      <c r="M10" s="19">
        <f t="shared" si="3"/>
        <v>46028</v>
      </c>
      <c r="N10" s="20" t="str">
        <f t="shared" si="1"/>
        <v>D15</v>
      </c>
      <c r="O10" s="1"/>
      <c r="P10" s="1"/>
      <c r="Q10" s="1"/>
      <c r="R10" s="1"/>
      <c r="S10" s="51">
        <f t="shared" si="6"/>
        <v>46048</v>
      </c>
      <c r="U10" s="24">
        <f>IFERROR(__xludf.DUMMYFUNCTION("""COMPUTED_VALUE"""),46030.0)</f>
        <v>46030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5"/>
      <c r="AG10" s="10"/>
      <c r="AH10" s="1"/>
      <c r="AI10" s="36"/>
      <c r="AJ10" s="2"/>
      <c r="AK10" s="2"/>
      <c r="AL10" s="2"/>
      <c r="AM10" s="2"/>
      <c r="AN10" s="2"/>
      <c r="AO10" s="2"/>
      <c r="AP10" s="10"/>
      <c r="AQ10" s="10"/>
      <c r="AR10" s="10"/>
      <c r="AS10" s="12"/>
      <c r="AT10" s="52"/>
      <c r="AU10" s="10"/>
      <c r="AV10" s="10"/>
      <c r="AW10" s="46"/>
      <c r="AX10" s="15"/>
      <c r="AY10" s="10"/>
      <c r="AZ10" s="10"/>
      <c r="BA10" s="10"/>
      <c r="BB10" s="10"/>
      <c r="BC10" s="10"/>
      <c r="BD10" s="10"/>
      <c r="BE10" s="10"/>
      <c r="BF10" s="10"/>
      <c r="BG10" s="10"/>
      <c r="BH10" s="10"/>
    </row>
    <row r="11">
      <c r="A11" s="2"/>
      <c r="B11" s="2"/>
      <c r="C11" s="2"/>
      <c r="D11" s="2"/>
      <c r="E11" s="2"/>
      <c r="F11" s="2"/>
      <c r="G11" s="3"/>
      <c r="H11" s="2"/>
      <c r="I11" s="5"/>
      <c r="J11" s="3"/>
      <c r="K11" s="2"/>
      <c r="L11" s="5"/>
      <c r="M11" s="19">
        <f t="shared" si="3"/>
        <v>46029</v>
      </c>
      <c r="N11" s="20" t="str">
        <f t="shared" si="1"/>
        <v>E15</v>
      </c>
      <c r="O11" s="1"/>
      <c r="P11" s="1"/>
      <c r="Q11" s="1"/>
      <c r="R11" s="1"/>
      <c r="S11" s="1"/>
      <c r="T11" s="1"/>
      <c r="U11" s="24">
        <f>IFERROR(__xludf.DUMMYFUNCTION("""COMPUTED_VALUE"""),46032.0)</f>
        <v>46032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5"/>
      <c r="AG11" s="10"/>
      <c r="AH11" s="1"/>
      <c r="AI11" s="36"/>
      <c r="AJ11" s="2"/>
      <c r="AK11" s="2"/>
      <c r="AL11" s="2"/>
      <c r="AM11" s="2"/>
      <c r="AN11" s="2"/>
      <c r="AO11" s="2"/>
      <c r="AP11" s="10"/>
      <c r="AQ11" s="10"/>
      <c r="AR11" s="10"/>
      <c r="AS11" s="29"/>
      <c r="AT11" s="53"/>
      <c r="AU11" s="10"/>
      <c r="AV11" s="10"/>
      <c r="AW11" s="46"/>
      <c r="AX11" s="15"/>
      <c r="AY11" s="10"/>
      <c r="AZ11" s="10"/>
      <c r="BA11" s="10"/>
      <c r="BB11" s="10"/>
      <c r="BC11" s="10"/>
      <c r="BD11" s="10"/>
      <c r="BE11" s="10"/>
      <c r="BF11" s="10"/>
      <c r="BG11" s="10"/>
      <c r="BH11" s="10"/>
    </row>
    <row r="12">
      <c r="A12" s="10"/>
      <c r="B12" s="10"/>
      <c r="C12" s="10"/>
      <c r="D12" s="10"/>
      <c r="E12" s="10"/>
      <c r="F12" s="10"/>
      <c r="G12" s="10"/>
      <c r="H12" s="10"/>
      <c r="I12" s="46"/>
      <c r="J12" s="15"/>
      <c r="K12" s="15"/>
      <c r="L12" s="10"/>
      <c r="M12" s="19">
        <f t="shared" si="3"/>
        <v>46030</v>
      </c>
      <c r="N12" s="20" t="str">
        <f t="shared" si="1"/>
        <v>F15</v>
      </c>
      <c r="O12" s="1"/>
      <c r="P12" s="1"/>
      <c r="Q12" s="1"/>
      <c r="R12" s="1"/>
      <c r="S12" s="1"/>
      <c r="T12" s="1"/>
      <c r="U12" s="24">
        <f>IFERROR(__xludf.DUMMYFUNCTION("""COMPUTED_VALUE"""),46033.0)</f>
        <v>46033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5"/>
      <c r="AG12" s="10"/>
      <c r="AH12" s="1"/>
      <c r="AI12" s="36"/>
      <c r="AJ12" s="2"/>
      <c r="AK12" s="2"/>
      <c r="AL12" s="2"/>
      <c r="AM12" s="2"/>
      <c r="AN12" s="2"/>
      <c r="AO12" s="2"/>
      <c r="AP12" s="10"/>
      <c r="AQ12" s="10"/>
      <c r="AR12" s="10"/>
      <c r="AS12" s="29"/>
      <c r="AT12" s="53"/>
      <c r="AU12" s="10"/>
      <c r="AV12" s="10"/>
      <c r="AW12" s="46"/>
      <c r="AX12" s="15"/>
      <c r="AY12" s="10"/>
      <c r="AZ12" s="10"/>
      <c r="BA12" s="10"/>
      <c r="BB12" s="10"/>
      <c r="BC12" s="10"/>
      <c r="BD12" s="10"/>
      <c r="BE12" s="10"/>
      <c r="BF12" s="10"/>
      <c r="BG12" s="10"/>
      <c r="BH12" s="10"/>
    </row>
    <row r="13">
      <c r="A13" s="10"/>
      <c r="B13" s="10"/>
      <c r="C13" s="10"/>
      <c r="D13" s="10"/>
      <c r="E13" s="10"/>
      <c r="F13" s="10"/>
      <c r="G13" s="10"/>
      <c r="H13" s="10"/>
      <c r="I13" s="54" t="s">
        <v>25</v>
      </c>
      <c r="J13" s="55">
        <f>IF(
VLOOKUP(J2,I6:K9,3,FALSE)=0,
4,
VLOOKUP(J2,I6:K9,3,FALSE)
)</f>
        <v>1</v>
      </c>
      <c r="K13" s="15"/>
      <c r="L13" s="10"/>
      <c r="M13" s="19">
        <f t="shared" si="3"/>
        <v>46031</v>
      </c>
      <c r="N13" s="20" t="str">
        <f t="shared" si="1"/>
        <v>G15</v>
      </c>
      <c r="O13" s="1"/>
      <c r="P13" s="1"/>
      <c r="Q13" s="1"/>
      <c r="R13" s="1"/>
      <c r="S13" s="1"/>
      <c r="T13" s="1"/>
      <c r="U13" s="24">
        <f>IFERROR(__xludf.DUMMYFUNCTION("""COMPUTED_VALUE"""),46054.0)</f>
        <v>46054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5"/>
      <c r="AG13" s="10"/>
      <c r="AH13" s="1"/>
      <c r="AI13" s="36"/>
      <c r="AJ13" s="2"/>
      <c r="AK13" s="2"/>
      <c r="AL13" s="2"/>
      <c r="AM13" s="2"/>
      <c r="AN13" s="2"/>
      <c r="AO13" s="2"/>
      <c r="AP13" s="10"/>
      <c r="AQ13" s="10"/>
      <c r="AR13" s="10"/>
      <c r="AS13" s="29"/>
      <c r="AT13" s="53"/>
      <c r="AU13" s="10"/>
      <c r="AV13" s="10"/>
      <c r="AW13" s="46"/>
      <c r="AX13" s="15"/>
      <c r="AY13" s="10"/>
      <c r="AZ13" s="10"/>
      <c r="BA13" s="10"/>
      <c r="BB13" s="10"/>
      <c r="BC13" s="10"/>
      <c r="BD13" s="10"/>
      <c r="BE13" s="10"/>
      <c r="BF13" s="10"/>
      <c r="BG13" s="10"/>
      <c r="BH13" s="10"/>
    </row>
    <row r="14">
      <c r="A14" s="10"/>
      <c r="B14" s="10"/>
      <c r="C14" s="10"/>
      <c r="D14" s="10"/>
      <c r="E14" s="10"/>
      <c r="F14" s="10"/>
      <c r="G14" s="10"/>
      <c r="H14" s="10"/>
      <c r="I14" s="46"/>
      <c r="J14" s="15"/>
      <c r="K14" s="10"/>
      <c r="L14" s="10"/>
      <c r="M14" s="19">
        <f t="shared" si="3"/>
        <v>46032</v>
      </c>
      <c r="N14" s="20" t="str">
        <f t="shared" si="1"/>
        <v>H15</v>
      </c>
      <c r="O14" s="1"/>
      <c r="P14" s="1"/>
      <c r="Q14" s="1"/>
      <c r="R14" s="1"/>
      <c r="S14" s="1"/>
      <c r="T14" s="1"/>
      <c r="U14" s="8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5"/>
      <c r="AG14" s="10"/>
      <c r="AH14" s="1"/>
      <c r="AI14" s="36"/>
      <c r="AJ14" s="2"/>
      <c r="AK14" s="2"/>
      <c r="AL14" s="2"/>
      <c r="AM14" s="2"/>
      <c r="AN14" s="2"/>
      <c r="AO14" s="2"/>
      <c r="AP14" s="10"/>
      <c r="AQ14" s="10"/>
      <c r="AR14" s="10"/>
      <c r="AS14" s="29"/>
      <c r="AT14" s="53"/>
      <c r="AU14" s="10"/>
      <c r="AV14" s="10"/>
      <c r="AW14" s="46"/>
      <c r="AX14" s="15"/>
      <c r="AY14" s="10"/>
      <c r="AZ14" s="10"/>
      <c r="BA14" s="10"/>
      <c r="BB14" s="10"/>
      <c r="BC14" s="10"/>
      <c r="BD14" s="10"/>
      <c r="BE14" s="10"/>
      <c r="BF14" s="10"/>
      <c r="BG14" s="10"/>
      <c r="BH14" s="10"/>
    </row>
    <row r="15">
      <c r="A15" s="10"/>
      <c r="B15" s="10"/>
      <c r="C15" s="10"/>
      <c r="D15" s="10"/>
      <c r="E15" s="10"/>
      <c r="F15" s="10"/>
      <c r="G15" s="10"/>
      <c r="H15" s="10"/>
      <c r="I15" s="46"/>
      <c r="J15" s="15"/>
      <c r="K15" s="10"/>
      <c r="L15" s="10"/>
      <c r="M15" s="19">
        <f t="shared" si="3"/>
        <v>46033</v>
      </c>
      <c r="N15" s="20" t="str">
        <f t="shared" si="1"/>
        <v>I15</v>
      </c>
      <c r="O15" s="1"/>
      <c r="P15" s="1"/>
      <c r="Q15" s="1"/>
      <c r="R15" s="1"/>
      <c r="S15" s="1"/>
      <c r="T15" s="1"/>
      <c r="U15" s="8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5"/>
      <c r="AG15" s="10"/>
      <c r="AH15" s="1"/>
      <c r="AI15" s="36"/>
      <c r="AJ15" s="2"/>
      <c r="AK15" s="2"/>
      <c r="AL15" s="2"/>
      <c r="AM15" s="2"/>
      <c r="AN15" s="2"/>
      <c r="AO15" s="2"/>
      <c r="AP15" s="10"/>
      <c r="AQ15" s="10"/>
      <c r="AR15" s="10"/>
      <c r="AS15" s="29"/>
      <c r="AT15" s="53"/>
      <c r="AU15" s="10"/>
      <c r="AV15" s="10"/>
      <c r="AW15" s="46"/>
      <c r="AX15" s="15"/>
      <c r="AY15" s="10"/>
      <c r="AZ15" s="10"/>
      <c r="BA15" s="10"/>
      <c r="BB15" s="10"/>
      <c r="BC15" s="10"/>
      <c r="BD15" s="10"/>
      <c r="BE15" s="10"/>
      <c r="BF15" s="10"/>
      <c r="BG15" s="10"/>
      <c r="BH15" s="10"/>
    </row>
    <row r="16">
      <c r="A16" s="10"/>
      <c r="B16" s="10"/>
      <c r="C16" s="10"/>
      <c r="D16" s="10"/>
      <c r="E16" s="10"/>
      <c r="F16" s="10"/>
      <c r="G16" s="10"/>
      <c r="H16" s="10"/>
      <c r="I16" s="46"/>
      <c r="J16" s="15"/>
      <c r="K16" s="10"/>
      <c r="L16" s="10"/>
      <c r="M16" s="19">
        <f t="shared" si="3"/>
        <v>46034</v>
      </c>
      <c r="N16" s="20" t="str">
        <f t="shared" si="1"/>
        <v>C27</v>
      </c>
      <c r="O16" s="1"/>
      <c r="P16" s="1"/>
      <c r="Q16" s="1"/>
      <c r="R16" s="1"/>
      <c r="S16" s="1"/>
      <c r="T16" s="1"/>
      <c r="U16" s="8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5"/>
      <c r="AG16" s="10"/>
      <c r="AH16" s="1"/>
      <c r="AI16" s="36"/>
      <c r="AJ16" s="2"/>
      <c r="AK16" s="2"/>
      <c r="AL16" s="2"/>
      <c r="AM16" s="2"/>
      <c r="AN16" s="2"/>
      <c r="AO16" s="2"/>
      <c r="AP16" s="10"/>
      <c r="AQ16" s="10"/>
      <c r="AR16" s="10"/>
      <c r="AS16" s="29"/>
      <c r="AT16" s="53"/>
      <c r="AU16" s="10"/>
      <c r="AV16" s="10"/>
      <c r="AW16" s="46"/>
      <c r="AX16" s="15"/>
      <c r="AY16" s="10"/>
      <c r="AZ16" s="10"/>
      <c r="BA16" s="10"/>
      <c r="BB16" s="10"/>
      <c r="BC16" s="10"/>
      <c r="BD16" s="10"/>
      <c r="BE16" s="10"/>
      <c r="BF16" s="10"/>
      <c r="BG16" s="10"/>
      <c r="BH16" s="10"/>
    </row>
    <row r="17">
      <c r="A17" s="10"/>
      <c r="B17" s="10"/>
      <c r="C17" s="10"/>
      <c r="D17" s="10"/>
      <c r="E17" s="10"/>
      <c r="F17" s="10"/>
      <c r="G17" s="10"/>
      <c r="H17" s="10"/>
      <c r="I17" s="46"/>
      <c r="J17" s="9"/>
      <c r="K17" s="10"/>
      <c r="L17" s="10"/>
      <c r="M17" s="19">
        <f t="shared" si="3"/>
        <v>46035</v>
      </c>
      <c r="N17" s="20" t="str">
        <f t="shared" si="1"/>
        <v>D27</v>
      </c>
      <c r="O17" s="1"/>
      <c r="P17" s="1"/>
      <c r="Q17" s="1"/>
      <c r="R17" s="1"/>
      <c r="S17" s="1"/>
      <c r="T17" s="1"/>
      <c r="U17" s="8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5"/>
      <c r="AG17" s="10"/>
      <c r="AH17" s="1"/>
      <c r="AI17" s="36"/>
      <c r="AJ17" s="2"/>
      <c r="AK17" s="2"/>
      <c r="AL17" s="2"/>
      <c r="AM17" s="2"/>
      <c r="AN17" s="2"/>
      <c r="AO17" s="2"/>
      <c r="AP17" s="10"/>
      <c r="AQ17" s="10"/>
      <c r="AR17" s="10"/>
      <c r="AS17" s="29"/>
      <c r="AT17" s="53"/>
      <c r="AU17" s="10"/>
      <c r="AV17" s="10"/>
      <c r="AW17" s="46"/>
      <c r="AX17" s="15"/>
      <c r="AY17" s="10"/>
      <c r="AZ17" s="10"/>
      <c r="BA17" s="10"/>
      <c r="BB17" s="10"/>
      <c r="BC17" s="10"/>
      <c r="BD17" s="10"/>
      <c r="BE17" s="10"/>
      <c r="BF17" s="10"/>
      <c r="BG17" s="10"/>
      <c r="BH17" s="10"/>
    </row>
    <row r="18">
      <c r="A18" s="10"/>
      <c r="B18" s="10"/>
      <c r="C18" s="10"/>
      <c r="D18" s="10"/>
      <c r="E18" s="10"/>
      <c r="F18" s="10"/>
      <c r="G18" s="10"/>
      <c r="H18" s="10"/>
      <c r="I18" s="46"/>
      <c r="J18" s="15"/>
      <c r="K18" s="10"/>
      <c r="L18" s="10"/>
      <c r="M18" s="19">
        <f t="shared" si="3"/>
        <v>46036</v>
      </c>
      <c r="N18" s="20" t="str">
        <f t="shared" si="1"/>
        <v>E27</v>
      </c>
      <c r="O18" s="1"/>
      <c r="P18" s="1"/>
      <c r="Q18" s="1"/>
      <c r="R18" s="1"/>
      <c r="S18" s="1"/>
      <c r="T18" s="1"/>
      <c r="U18" s="8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5"/>
      <c r="AG18" s="10"/>
      <c r="AH18" s="1"/>
      <c r="AI18" s="36"/>
      <c r="AJ18" s="2"/>
      <c r="AK18" s="2"/>
      <c r="AL18" s="2"/>
      <c r="AM18" s="2"/>
      <c r="AN18" s="2"/>
      <c r="AO18" s="2"/>
      <c r="AP18" s="10"/>
      <c r="AQ18" s="10"/>
      <c r="AR18" s="10"/>
      <c r="AS18" s="29"/>
      <c r="AT18" s="53"/>
      <c r="AU18" s="10"/>
      <c r="AV18" s="10"/>
      <c r="AW18" s="46"/>
      <c r="AX18" s="15"/>
      <c r="AY18" s="10"/>
      <c r="AZ18" s="10"/>
      <c r="BA18" s="10"/>
      <c r="BB18" s="10"/>
      <c r="BC18" s="10"/>
      <c r="BD18" s="10"/>
      <c r="BE18" s="10"/>
      <c r="BF18" s="10"/>
      <c r="BG18" s="10"/>
      <c r="BH18" s="10"/>
    </row>
    <row r="19">
      <c r="A19" s="10"/>
      <c r="B19" s="10"/>
      <c r="C19" s="10"/>
      <c r="D19" s="10"/>
      <c r="E19" s="10"/>
      <c r="F19" s="10"/>
      <c r="G19" s="10"/>
      <c r="H19" s="10"/>
      <c r="I19" s="46"/>
      <c r="J19" s="15"/>
      <c r="K19" s="10"/>
      <c r="L19" s="10"/>
      <c r="M19" s="19">
        <f t="shared" si="3"/>
        <v>46037</v>
      </c>
      <c r="N19" s="20" t="str">
        <f t="shared" si="1"/>
        <v>F27</v>
      </c>
      <c r="O19" s="1"/>
      <c r="P19" s="1"/>
      <c r="Q19" s="1"/>
      <c r="R19" s="1"/>
      <c r="S19" s="1"/>
      <c r="T19" s="1"/>
      <c r="U19" s="8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5"/>
      <c r="AG19" s="10"/>
      <c r="AH19" s="1"/>
      <c r="AI19" s="36"/>
      <c r="AJ19" s="2"/>
      <c r="AK19" s="2"/>
      <c r="AL19" s="2"/>
      <c r="AM19" s="2"/>
      <c r="AN19" s="2"/>
      <c r="AO19" s="2"/>
      <c r="AP19" s="10"/>
      <c r="AQ19" s="10"/>
      <c r="AR19" s="10"/>
      <c r="AS19" s="29"/>
      <c r="AT19" s="53"/>
      <c r="AU19" s="10"/>
      <c r="AV19" s="10"/>
      <c r="AW19" s="46"/>
      <c r="AX19" s="15"/>
      <c r="AY19" s="10"/>
      <c r="AZ19" s="10"/>
      <c r="BA19" s="10"/>
      <c r="BB19" s="10"/>
      <c r="BC19" s="10"/>
      <c r="BD19" s="10"/>
      <c r="BE19" s="10"/>
      <c r="BF19" s="10"/>
      <c r="BG19" s="10"/>
      <c r="BH19" s="10"/>
    </row>
    <row r="20">
      <c r="A20" s="10"/>
      <c r="B20" s="10"/>
      <c r="C20" s="10"/>
      <c r="D20" s="10"/>
      <c r="E20" s="10"/>
      <c r="F20" s="10"/>
      <c r="G20" s="10"/>
      <c r="H20" s="10"/>
      <c r="I20" s="46"/>
      <c r="J20" s="15"/>
      <c r="K20" s="10"/>
      <c r="L20" s="10"/>
      <c r="M20" s="19">
        <f t="shared" si="3"/>
        <v>46038</v>
      </c>
      <c r="N20" s="20" t="str">
        <f t="shared" si="1"/>
        <v>G27</v>
      </c>
      <c r="O20" s="1"/>
      <c r="P20" s="1"/>
      <c r="Q20" s="1"/>
      <c r="R20" s="1"/>
      <c r="S20" s="1"/>
      <c r="T20" s="1"/>
      <c r="U20" s="8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5"/>
      <c r="AG20" s="10"/>
      <c r="AH20" s="37"/>
      <c r="AI20" s="56"/>
      <c r="AJ20" s="2"/>
      <c r="AK20" s="2"/>
      <c r="AL20" s="2"/>
      <c r="AM20" s="2"/>
      <c r="AN20" s="2"/>
      <c r="AO20" s="2"/>
      <c r="AP20" s="10"/>
      <c r="AQ20" s="10"/>
      <c r="AR20" s="10"/>
      <c r="AS20" s="29"/>
      <c r="AT20" s="53"/>
      <c r="AU20" s="10"/>
      <c r="AV20" s="10"/>
      <c r="AW20" s="46"/>
      <c r="AX20" s="15"/>
      <c r="AY20" s="10"/>
      <c r="AZ20" s="10"/>
      <c r="BA20" s="10"/>
      <c r="BB20" s="10"/>
      <c r="BC20" s="10"/>
      <c r="BD20" s="10"/>
      <c r="BE20" s="10"/>
      <c r="BF20" s="10"/>
      <c r="BG20" s="10"/>
      <c r="BH20" s="10"/>
    </row>
    <row r="21">
      <c r="A21" s="10"/>
      <c r="B21" s="10"/>
      <c r="C21" s="10"/>
      <c r="D21" s="10"/>
      <c r="E21" s="10"/>
      <c r="F21" s="10"/>
      <c r="G21" s="10"/>
      <c r="H21" s="10"/>
      <c r="I21" s="46"/>
      <c r="J21" s="15"/>
      <c r="K21" s="10"/>
      <c r="L21" s="10"/>
      <c r="M21" s="19">
        <f t="shared" si="3"/>
        <v>46039</v>
      </c>
      <c r="N21" s="20" t="str">
        <f t="shared" si="1"/>
        <v>H27</v>
      </c>
      <c r="O21" s="1"/>
      <c r="P21" s="1"/>
      <c r="Q21" s="1"/>
      <c r="R21" s="1"/>
      <c r="S21" s="1"/>
      <c r="T21" s="1"/>
      <c r="U21" s="8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5"/>
      <c r="AG21" s="10"/>
      <c r="AH21" s="1"/>
      <c r="AI21" s="36"/>
      <c r="AJ21" s="2"/>
      <c r="AK21" s="2"/>
      <c r="AL21" s="2"/>
      <c r="AM21" s="2"/>
      <c r="AN21" s="2"/>
      <c r="AO21" s="2"/>
      <c r="AP21" s="10"/>
      <c r="AQ21" s="10"/>
      <c r="AR21" s="10"/>
      <c r="AS21" s="29"/>
      <c r="AT21" s="53"/>
      <c r="AU21" s="10"/>
      <c r="AV21" s="10"/>
      <c r="AW21" s="46"/>
      <c r="AX21" s="15"/>
      <c r="AY21" s="10"/>
      <c r="AZ21" s="10"/>
      <c r="BA21" s="10"/>
      <c r="BB21" s="10"/>
      <c r="BC21" s="10"/>
      <c r="BD21" s="10"/>
      <c r="BE21" s="10"/>
      <c r="BF21" s="10"/>
      <c r="BG21" s="10"/>
      <c r="BH21" s="10"/>
    </row>
    <row r="22">
      <c r="A22" s="10"/>
      <c r="B22" s="10"/>
      <c r="C22" s="10"/>
      <c r="D22" s="10"/>
      <c r="E22" s="10"/>
      <c r="F22" s="10"/>
      <c r="G22" s="10"/>
      <c r="H22" s="10"/>
      <c r="I22" s="46"/>
      <c r="J22" s="15"/>
      <c r="K22" s="10"/>
      <c r="L22" s="10"/>
      <c r="M22" s="19">
        <f t="shared" si="3"/>
        <v>46040</v>
      </c>
      <c r="N22" s="20" t="str">
        <f t="shared" si="1"/>
        <v>I27</v>
      </c>
      <c r="O22" s="1"/>
      <c r="P22" s="1"/>
      <c r="Q22" s="1"/>
      <c r="R22" s="1"/>
      <c r="S22" s="1"/>
      <c r="T22" s="1"/>
      <c r="U22" s="8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5"/>
      <c r="AG22" s="10"/>
      <c r="AH22" s="37"/>
      <c r="AI22" s="56"/>
      <c r="AJ22" s="2"/>
      <c r="AK22" s="2"/>
      <c r="AL22" s="2"/>
      <c r="AM22" s="2"/>
      <c r="AN22" s="2"/>
      <c r="AO22" s="2"/>
      <c r="AP22" s="10"/>
      <c r="AQ22" s="10"/>
      <c r="AR22" s="10"/>
      <c r="AS22" s="29"/>
      <c r="AT22" s="53"/>
      <c r="AU22" s="10"/>
      <c r="AV22" s="10"/>
      <c r="AW22" s="46"/>
      <c r="AX22" s="15"/>
      <c r="AY22" s="10"/>
      <c r="AZ22" s="10"/>
      <c r="BA22" s="10"/>
      <c r="BB22" s="10"/>
      <c r="BC22" s="10"/>
      <c r="BD22" s="10"/>
      <c r="BE22" s="10"/>
      <c r="BF22" s="10"/>
      <c r="BG22" s="10"/>
      <c r="BH22" s="10"/>
    </row>
    <row r="23">
      <c r="A23" s="10"/>
      <c r="B23" s="10"/>
      <c r="C23" s="10"/>
      <c r="D23" s="10"/>
      <c r="E23" s="10"/>
      <c r="F23" s="10"/>
      <c r="G23" s="10"/>
      <c r="H23" s="10"/>
      <c r="I23" s="46"/>
      <c r="J23" s="15"/>
      <c r="K23" s="10"/>
      <c r="L23" s="10"/>
      <c r="M23" s="19">
        <f t="shared" si="3"/>
        <v>46041</v>
      </c>
      <c r="N23" s="20" t="str">
        <f t="shared" si="1"/>
        <v>C39</v>
      </c>
      <c r="O23" s="1"/>
      <c r="P23" s="1"/>
      <c r="Q23" s="1"/>
      <c r="R23" s="1"/>
      <c r="S23" s="1"/>
      <c r="T23" s="1"/>
      <c r="U23" s="8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5"/>
      <c r="AG23" s="10"/>
      <c r="AH23" s="1"/>
      <c r="AI23" s="36"/>
      <c r="AJ23" s="2"/>
      <c r="AK23" s="2"/>
      <c r="AL23" s="2"/>
      <c r="AM23" s="2"/>
      <c r="AN23" s="2"/>
      <c r="AO23" s="2"/>
      <c r="AP23" s="10"/>
      <c r="AQ23" s="10"/>
      <c r="AR23" s="10"/>
      <c r="AS23" s="29"/>
      <c r="AT23" s="53"/>
      <c r="AU23" s="10"/>
      <c r="AV23" s="10"/>
      <c r="AW23" s="46"/>
      <c r="AX23" s="15"/>
      <c r="AY23" s="10"/>
      <c r="AZ23" s="10"/>
      <c r="BA23" s="10"/>
      <c r="BB23" s="10"/>
      <c r="BC23" s="10"/>
      <c r="BD23" s="10"/>
      <c r="BE23" s="10"/>
      <c r="BF23" s="10"/>
      <c r="BG23" s="10"/>
      <c r="BH23" s="10"/>
    </row>
    <row r="24">
      <c r="A24" s="10"/>
      <c r="B24" s="10"/>
      <c r="C24" s="10"/>
      <c r="D24" s="10"/>
      <c r="E24" s="10"/>
      <c r="F24" s="10"/>
      <c r="G24" s="10"/>
      <c r="H24" s="10"/>
      <c r="I24" s="46"/>
      <c r="J24" s="15"/>
      <c r="K24" s="10"/>
      <c r="L24" s="10"/>
      <c r="M24" s="19">
        <f t="shared" si="3"/>
        <v>46042</v>
      </c>
      <c r="N24" s="20" t="str">
        <f t="shared" si="1"/>
        <v>D39</v>
      </c>
      <c r="O24" s="1"/>
      <c r="P24" s="1"/>
      <c r="Q24" s="1"/>
      <c r="R24" s="1"/>
      <c r="S24" s="1"/>
      <c r="T24" s="1"/>
      <c r="U24" s="8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5"/>
      <c r="AG24" s="10"/>
      <c r="AH24" s="1"/>
      <c r="AI24" s="36"/>
      <c r="AJ24" s="2"/>
      <c r="AK24" s="2"/>
      <c r="AL24" s="2"/>
      <c r="AM24" s="2"/>
      <c r="AN24" s="2"/>
      <c r="AO24" s="2"/>
      <c r="AP24" s="10"/>
      <c r="AQ24" s="10"/>
      <c r="AR24" s="10"/>
      <c r="AS24" s="29"/>
      <c r="AT24" s="53"/>
      <c r="AU24" s="10"/>
      <c r="AV24" s="10"/>
      <c r="AW24" s="46"/>
      <c r="AX24" s="15"/>
      <c r="AY24" s="10"/>
      <c r="AZ24" s="10"/>
      <c r="BA24" s="10"/>
      <c r="BB24" s="10"/>
      <c r="BC24" s="10"/>
      <c r="BD24" s="10"/>
      <c r="BE24" s="10"/>
      <c r="BF24" s="10"/>
      <c r="BG24" s="10"/>
      <c r="BH24" s="10"/>
    </row>
    <row r="25">
      <c r="A25" s="10"/>
      <c r="B25" s="10"/>
      <c r="C25" s="10"/>
      <c r="D25" s="10"/>
      <c r="E25" s="10"/>
      <c r="F25" s="10"/>
      <c r="G25" s="10"/>
      <c r="H25" s="10"/>
      <c r="I25" s="46"/>
      <c r="J25" s="15"/>
      <c r="K25" s="10"/>
      <c r="L25" s="10"/>
      <c r="M25" s="19">
        <f t="shared" si="3"/>
        <v>46043</v>
      </c>
      <c r="N25" s="20" t="str">
        <f t="shared" si="1"/>
        <v>E39</v>
      </c>
      <c r="O25" s="1"/>
      <c r="P25" s="1"/>
      <c r="Q25" s="1"/>
      <c r="R25" s="1"/>
      <c r="S25" s="1"/>
      <c r="T25" s="1"/>
      <c r="U25" s="8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5"/>
      <c r="AG25" s="10"/>
      <c r="AH25" s="1"/>
      <c r="AI25" s="36"/>
      <c r="AJ25" s="2"/>
      <c r="AK25" s="2"/>
      <c r="AL25" s="2"/>
      <c r="AM25" s="2"/>
      <c r="AN25" s="2"/>
      <c r="AO25" s="2"/>
      <c r="AP25" s="10"/>
      <c r="AQ25" s="10"/>
      <c r="AR25" s="10"/>
      <c r="AS25" s="29"/>
      <c r="AT25" s="53"/>
      <c r="AU25" s="10"/>
      <c r="AV25" s="10"/>
      <c r="AW25" s="46"/>
      <c r="AX25" s="15"/>
      <c r="AY25" s="10"/>
      <c r="AZ25" s="10"/>
      <c r="BA25" s="10"/>
      <c r="BB25" s="10"/>
      <c r="BC25" s="10"/>
      <c r="BD25" s="10"/>
      <c r="BE25" s="10"/>
      <c r="BF25" s="10"/>
      <c r="BG25" s="10"/>
      <c r="BH25" s="10"/>
    </row>
    <row r="26">
      <c r="A26" s="10"/>
      <c r="B26" s="10"/>
      <c r="C26" s="10"/>
      <c r="D26" s="10"/>
      <c r="E26" s="10"/>
      <c r="F26" s="10"/>
      <c r="G26" s="10"/>
      <c r="H26" s="10"/>
      <c r="I26" s="46"/>
      <c r="J26" s="15"/>
      <c r="K26" s="10"/>
      <c r="L26" s="10"/>
      <c r="M26" s="19">
        <f t="shared" si="3"/>
        <v>46044</v>
      </c>
      <c r="N26" s="20" t="str">
        <f t="shared" si="1"/>
        <v>F39</v>
      </c>
      <c r="O26" s="1"/>
      <c r="P26" s="1"/>
      <c r="Q26" s="1"/>
      <c r="R26" s="1"/>
      <c r="S26" s="1"/>
      <c r="T26" s="1"/>
      <c r="U26" s="8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5"/>
      <c r="AG26" s="10"/>
      <c r="AH26" s="1"/>
      <c r="AI26" s="36"/>
      <c r="AJ26" s="2"/>
      <c r="AK26" s="2"/>
      <c r="AL26" s="2"/>
      <c r="AM26" s="2"/>
      <c r="AN26" s="2"/>
      <c r="AO26" s="2"/>
      <c r="AP26" s="10"/>
      <c r="AQ26" s="10"/>
      <c r="AR26" s="10"/>
      <c r="AS26" s="29"/>
      <c r="AT26" s="53"/>
      <c r="AU26" s="10"/>
      <c r="AV26" s="10"/>
      <c r="AW26" s="46"/>
      <c r="AX26" s="15"/>
      <c r="AY26" s="10"/>
      <c r="AZ26" s="10"/>
      <c r="BA26" s="10"/>
      <c r="BB26" s="10"/>
      <c r="BC26" s="10"/>
      <c r="BD26" s="10"/>
      <c r="BE26" s="10"/>
      <c r="BF26" s="10"/>
      <c r="BG26" s="10"/>
      <c r="BH26" s="10"/>
    </row>
    <row r="27">
      <c r="A27" s="10"/>
      <c r="B27" s="10"/>
      <c r="C27" s="10"/>
      <c r="D27" s="10"/>
      <c r="E27" s="10"/>
      <c r="F27" s="10"/>
      <c r="G27" s="10"/>
      <c r="H27" s="10"/>
      <c r="I27" s="46"/>
      <c r="J27" s="15"/>
      <c r="K27" s="10"/>
      <c r="L27" s="10"/>
      <c r="M27" s="19">
        <f t="shared" si="3"/>
        <v>46045</v>
      </c>
      <c r="N27" s="20" t="str">
        <f t="shared" si="1"/>
        <v>G39</v>
      </c>
      <c r="O27" s="1"/>
      <c r="P27" s="1"/>
      <c r="Q27" s="1"/>
      <c r="R27" s="1"/>
      <c r="S27" s="1"/>
      <c r="T27" s="1"/>
      <c r="U27" s="8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5"/>
      <c r="AG27" s="10"/>
      <c r="AH27" s="1"/>
      <c r="AI27" s="36"/>
      <c r="AJ27" s="2"/>
      <c r="AK27" s="2"/>
      <c r="AL27" s="2"/>
      <c r="AM27" s="2"/>
      <c r="AN27" s="2"/>
      <c r="AO27" s="2"/>
      <c r="AP27" s="10"/>
      <c r="AQ27" s="10"/>
      <c r="AR27" s="10"/>
      <c r="AS27" s="29"/>
      <c r="AT27" s="53"/>
      <c r="AU27" s="10"/>
      <c r="AV27" s="10"/>
      <c r="AW27" s="46"/>
      <c r="AX27" s="15"/>
      <c r="AY27" s="10"/>
      <c r="AZ27" s="10"/>
      <c r="BA27" s="10"/>
      <c r="BB27" s="10"/>
      <c r="BC27" s="10"/>
      <c r="BD27" s="10"/>
      <c r="BE27" s="10"/>
      <c r="BF27" s="10"/>
      <c r="BG27" s="10"/>
      <c r="BH27" s="10"/>
    </row>
    <row r="28">
      <c r="A28" s="10"/>
      <c r="B28" s="10"/>
      <c r="C28" s="10"/>
      <c r="D28" s="10"/>
      <c r="E28" s="10"/>
      <c r="F28" s="10"/>
      <c r="G28" s="10"/>
      <c r="H28" s="10"/>
      <c r="I28" s="46"/>
      <c r="J28" s="15"/>
      <c r="K28" s="10"/>
      <c r="L28" s="10"/>
      <c r="M28" s="19">
        <f t="shared" si="3"/>
        <v>46046</v>
      </c>
      <c r="N28" s="20" t="str">
        <f t="shared" si="1"/>
        <v>H39</v>
      </c>
      <c r="O28" s="1"/>
      <c r="P28" s="1"/>
      <c r="Q28" s="1"/>
      <c r="R28" s="1"/>
      <c r="S28" s="1"/>
      <c r="T28" s="1"/>
      <c r="U28" s="8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5"/>
      <c r="AG28" s="10"/>
      <c r="AH28" s="1"/>
      <c r="AI28" s="36"/>
      <c r="AJ28" s="2"/>
      <c r="AK28" s="2"/>
      <c r="AL28" s="2"/>
      <c r="AM28" s="2"/>
      <c r="AN28" s="2"/>
      <c r="AO28" s="2"/>
      <c r="AP28" s="10"/>
      <c r="AQ28" s="10"/>
      <c r="AR28" s="10"/>
      <c r="AS28" s="29"/>
      <c r="AT28" s="53"/>
      <c r="AU28" s="10"/>
      <c r="AV28" s="10"/>
      <c r="AW28" s="46"/>
      <c r="AX28" s="15"/>
      <c r="AY28" s="10"/>
      <c r="AZ28" s="10"/>
      <c r="BA28" s="10"/>
      <c r="BB28" s="10"/>
      <c r="BC28" s="10"/>
      <c r="BD28" s="10"/>
      <c r="BE28" s="10"/>
      <c r="BF28" s="10"/>
      <c r="BG28" s="10"/>
      <c r="BH28" s="10"/>
    </row>
    <row r="29">
      <c r="A29" s="10"/>
      <c r="B29" s="10"/>
      <c r="C29" s="10"/>
      <c r="D29" s="10"/>
      <c r="E29" s="10"/>
      <c r="F29" s="10"/>
      <c r="G29" s="10"/>
      <c r="H29" s="10"/>
      <c r="I29" s="46"/>
      <c r="J29" s="15"/>
      <c r="K29" s="10"/>
      <c r="L29" s="10"/>
      <c r="M29" s="19">
        <f t="shared" si="3"/>
        <v>46047</v>
      </c>
      <c r="N29" s="20" t="str">
        <f t="shared" si="1"/>
        <v>I39</v>
      </c>
      <c r="O29" s="1"/>
      <c r="P29" s="1"/>
      <c r="Q29" s="1"/>
      <c r="R29" s="1"/>
      <c r="S29" s="1"/>
      <c r="T29" s="1"/>
      <c r="U29" s="8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5"/>
      <c r="AG29" s="10"/>
      <c r="AH29" s="1"/>
      <c r="AI29" s="36"/>
      <c r="AJ29" s="2"/>
      <c r="AK29" s="2"/>
      <c r="AL29" s="2"/>
      <c r="AM29" s="2"/>
      <c r="AN29" s="2"/>
      <c r="AO29" s="2"/>
      <c r="AP29" s="10"/>
      <c r="AQ29" s="10"/>
      <c r="AR29" s="10"/>
      <c r="AS29" s="29"/>
      <c r="AT29" s="53"/>
      <c r="AU29" s="10"/>
      <c r="AV29" s="10"/>
      <c r="AW29" s="46"/>
      <c r="AX29" s="15"/>
      <c r="AY29" s="10"/>
      <c r="AZ29" s="10"/>
      <c r="BA29" s="10"/>
      <c r="BB29" s="10"/>
      <c r="BC29" s="10"/>
      <c r="BD29" s="10"/>
      <c r="BE29" s="10"/>
      <c r="BF29" s="10"/>
      <c r="BG29" s="10"/>
      <c r="BH29" s="10"/>
    </row>
    <row r="30">
      <c r="A30" s="10"/>
      <c r="B30" s="10"/>
      <c r="C30" s="10"/>
      <c r="D30" s="10"/>
      <c r="E30" s="10"/>
      <c r="F30" s="10"/>
      <c r="G30" s="10"/>
      <c r="H30" s="10"/>
      <c r="I30" s="46"/>
      <c r="J30" s="15"/>
      <c r="K30" s="10"/>
      <c r="L30" s="10"/>
      <c r="M30" s="57"/>
      <c r="N30" s="15"/>
      <c r="O30" s="1"/>
      <c r="P30" s="1"/>
      <c r="Q30" s="1"/>
      <c r="R30" s="1"/>
      <c r="S30" s="1"/>
      <c r="T30" s="1"/>
      <c r="U30" s="8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5"/>
      <c r="AG30" s="10"/>
      <c r="AH30" s="1"/>
      <c r="AI30" s="36"/>
      <c r="AJ30" s="2"/>
      <c r="AK30" s="2"/>
      <c r="AL30" s="2"/>
      <c r="AM30" s="2"/>
      <c r="AN30" s="2"/>
      <c r="AO30" s="2"/>
      <c r="AP30" s="10"/>
      <c r="AQ30" s="10"/>
      <c r="AR30" s="10"/>
      <c r="AS30" s="29"/>
      <c r="AT30" s="53"/>
      <c r="AU30" s="10"/>
      <c r="AV30" s="10"/>
      <c r="AW30" s="46"/>
      <c r="AX30" s="15"/>
      <c r="AY30" s="10"/>
      <c r="AZ30" s="10"/>
      <c r="BA30" s="10"/>
      <c r="BB30" s="10"/>
      <c r="BC30" s="10"/>
      <c r="BD30" s="10"/>
      <c r="BE30" s="10"/>
      <c r="BF30" s="10"/>
      <c r="BG30" s="10"/>
      <c r="BH30" s="10"/>
    </row>
    <row r="31">
      <c r="A31" s="10"/>
      <c r="B31" s="10"/>
      <c r="C31" s="10"/>
      <c r="D31" s="10"/>
      <c r="E31" s="10"/>
      <c r="F31" s="10"/>
      <c r="G31" s="10"/>
      <c r="H31" s="10"/>
      <c r="I31" s="46"/>
      <c r="J31" s="15"/>
      <c r="K31" s="10"/>
      <c r="L31" s="10"/>
      <c r="M31" s="57"/>
      <c r="N31" s="15"/>
      <c r="O31" s="1"/>
      <c r="P31" s="1"/>
      <c r="Q31" s="1"/>
      <c r="R31" s="1"/>
      <c r="S31" s="1"/>
      <c r="T31" s="1"/>
      <c r="U31" s="8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5"/>
      <c r="AG31" s="10"/>
      <c r="AH31" s="1"/>
      <c r="AI31" s="36"/>
      <c r="AJ31" s="2"/>
      <c r="AK31" s="2"/>
      <c r="AL31" s="2"/>
      <c r="AM31" s="2"/>
      <c r="AN31" s="2"/>
      <c r="AO31" s="2"/>
      <c r="AP31" s="10"/>
      <c r="AQ31" s="10"/>
      <c r="AR31" s="10"/>
      <c r="AS31" s="29"/>
      <c r="AT31" s="53"/>
      <c r="AU31" s="10"/>
      <c r="AV31" s="10"/>
      <c r="AW31" s="46"/>
      <c r="AX31" s="15"/>
      <c r="AY31" s="10"/>
      <c r="AZ31" s="10"/>
      <c r="BA31" s="10"/>
      <c r="BB31" s="10"/>
      <c r="BC31" s="10"/>
      <c r="BD31" s="10"/>
      <c r="BE31" s="10"/>
      <c r="BF31" s="10"/>
      <c r="BG31" s="10"/>
      <c r="BH31" s="10"/>
    </row>
    <row r="32">
      <c r="A32" s="10"/>
      <c r="B32" s="10"/>
      <c r="C32" s="10"/>
      <c r="D32" s="10"/>
      <c r="E32" s="10"/>
      <c r="F32" s="10"/>
      <c r="G32" s="10"/>
      <c r="H32" s="10"/>
      <c r="I32" s="46"/>
      <c r="J32" s="15"/>
      <c r="K32" s="10"/>
      <c r="L32" s="10"/>
      <c r="M32" s="57"/>
      <c r="N32" s="15"/>
      <c r="O32" s="1"/>
      <c r="P32" s="1"/>
      <c r="Q32" s="1"/>
      <c r="R32" s="1"/>
      <c r="S32" s="1"/>
      <c r="T32" s="1"/>
      <c r="U32" s="8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5"/>
      <c r="AG32" s="10"/>
      <c r="AH32" s="1"/>
      <c r="AI32" s="36"/>
      <c r="AJ32" s="2"/>
      <c r="AK32" s="2"/>
      <c r="AL32" s="2"/>
      <c r="AM32" s="2"/>
      <c r="AN32" s="2"/>
      <c r="AO32" s="2"/>
      <c r="AP32" s="10"/>
      <c r="AQ32" s="10"/>
      <c r="AR32" s="10"/>
      <c r="AS32" s="29"/>
      <c r="AT32" s="53"/>
      <c r="AU32" s="10"/>
      <c r="AV32" s="10"/>
      <c r="AW32" s="46"/>
      <c r="AX32" s="15"/>
      <c r="AY32" s="10"/>
      <c r="AZ32" s="10"/>
      <c r="BA32" s="10"/>
      <c r="BB32" s="10"/>
      <c r="BC32" s="10"/>
      <c r="BD32" s="10"/>
      <c r="BE32" s="10"/>
      <c r="BF32" s="10"/>
      <c r="BG32" s="10"/>
      <c r="BH32" s="10"/>
    </row>
    <row r="33">
      <c r="A33" s="10"/>
      <c r="B33" s="10"/>
      <c r="C33" s="10"/>
      <c r="D33" s="10"/>
      <c r="E33" s="10"/>
      <c r="F33" s="10"/>
      <c r="G33" s="10"/>
      <c r="H33" s="10"/>
      <c r="I33" s="46"/>
      <c r="J33" s="15"/>
      <c r="K33" s="10"/>
      <c r="L33" s="10"/>
      <c r="M33" s="57"/>
      <c r="N33" s="15"/>
      <c r="O33" s="1"/>
      <c r="P33" s="1"/>
      <c r="Q33" s="1"/>
      <c r="R33" s="1"/>
      <c r="S33" s="1"/>
      <c r="T33" s="1"/>
      <c r="U33" s="8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5"/>
      <c r="AG33" s="10"/>
      <c r="AH33" s="1"/>
      <c r="AI33" s="36"/>
      <c r="AJ33" s="2"/>
      <c r="AK33" s="2"/>
      <c r="AL33" s="2"/>
      <c r="AM33" s="2"/>
      <c r="AN33" s="2"/>
      <c r="AO33" s="2"/>
      <c r="AP33" s="10"/>
      <c r="AQ33" s="10"/>
      <c r="AR33" s="10"/>
      <c r="AS33" s="29"/>
      <c r="AT33" s="53"/>
      <c r="AU33" s="10"/>
      <c r="AV33" s="10"/>
      <c r="AW33" s="46"/>
      <c r="AX33" s="15"/>
      <c r="AY33" s="10"/>
      <c r="AZ33" s="10"/>
      <c r="BA33" s="10"/>
      <c r="BB33" s="10"/>
      <c r="BC33" s="10"/>
      <c r="BD33" s="10"/>
      <c r="BE33" s="10"/>
      <c r="BF33" s="10"/>
      <c r="BG33" s="10"/>
      <c r="BH33" s="10"/>
    </row>
    <row r="34">
      <c r="A34" s="10"/>
      <c r="B34" s="10"/>
      <c r="C34" s="10"/>
      <c r="D34" s="10"/>
      <c r="E34" s="10"/>
      <c r="F34" s="10"/>
      <c r="G34" s="10"/>
      <c r="H34" s="10"/>
      <c r="I34" s="46"/>
      <c r="J34" s="15"/>
      <c r="K34" s="10"/>
      <c r="L34" s="10"/>
      <c r="M34" s="57"/>
      <c r="N34" s="15"/>
      <c r="O34" s="1"/>
      <c r="P34" s="1"/>
      <c r="Q34" s="1"/>
      <c r="R34" s="1"/>
      <c r="S34" s="1"/>
      <c r="T34" s="1"/>
      <c r="U34" s="8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5"/>
      <c r="AG34" s="10"/>
      <c r="AH34" s="1"/>
      <c r="AI34" s="36"/>
      <c r="AJ34" s="2"/>
      <c r="AK34" s="2"/>
      <c r="AL34" s="2"/>
      <c r="AM34" s="2"/>
      <c r="AN34" s="2"/>
      <c r="AO34" s="2"/>
      <c r="AP34" s="10"/>
      <c r="AQ34" s="10"/>
      <c r="AR34" s="10"/>
      <c r="AS34" s="29"/>
      <c r="AT34" s="53"/>
      <c r="AU34" s="10"/>
      <c r="AV34" s="10"/>
      <c r="AW34" s="46"/>
      <c r="AX34" s="15"/>
      <c r="AY34" s="10"/>
      <c r="AZ34" s="10"/>
      <c r="BA34" s="10"/>
      <c r="BB34" s="10"/>
      <c r="BC34" s="10"/>
      <c r="BD34" s="10"/>
      <c r="BE34" s="10"/>
      <c r="BF34" s="10"/>
      <c r="BG34" s="10"/>
      <c r="BH34" s="10"/>
    </row>
    <row r="35">
      <c r="A35" s="10"/>
      <c r="B35" s="10"/>
      <c r="C35" s="10"/>
      <c r="D35" s="10"/>
      <c r="E35" s="10"/>
      <c r="F35" s="10"/>
      <c r="G35" s="10"/>
      <c r="H35" s="10"/>
      <c r="I35" s="46"/>
      <c r="J35" s="15"/>
      <c r="K35" s="10"/>
      <c r="L35" s="10"/>
      <c r="M35" s="57"/>
      <c r="N35" s="15"/>
      <c r="O35" s="1"/>
      <c r="P35" s="1"/>
      <c r="Q35" s="1"/>
      <c r="R35" s="1"/>
      <c r="S35" s="1"/>
      <c r="T35" s="1"/>
      <c r="U35" s="8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5"/>
      <c r="AG35" s="10"/>
      <c r="AH35" s="1"/>
      <c r="AI35" s="36"/>
      <c r="AJ35" s="2"/>
      <c r="AK35" s="2"/>
      <c r="AL35" s="2"/>
      <c r="AM35" s="2"/>
      <c r="AN35" s="2"/>
      <c r="AO35" s="2"/>
      <c r="AP35" s="10"/>
      <c r="AQ35" s="10"/>
      <c r="AR35" s="10"/>
      <c r="AS35" s="29"/>
      <c r="AT35" s="53"/>
      <c r="AU35" s="10"/>
      <c r="AV35" s="10"/>
      <c r="AW35" s="46"/>
      <c r="AX35" s="15"/>
      <c r="AY35" s="10"/>
      <c r="AZ35" s="10"/>
      <c r="BA35" s="10"/>
      <c r="BB35" s="10"/>
      <c r="BC35" s="10"/>
      <c r="BD35" s="10"/>
      <c r="BE35" s="10"/>
      <c r="BF35" s="10"/>
      <c r="BG35" s="10"/>
      <c r="BH35" s="10"/>
    </row>
    <row r="36">
      <c r="A36" s="10"/>
      <c r="B36" s="10"/>
      <c r="C36" s="10"/>
      <c r="D36" s="10"/>
      <c r="E36" s="10"/>
      <c r="F36" s="10"/>
      <c r="G36" s="10"/>
      <c r="H36" s="10"/>
      <c r="I36" s="46"/>
      <c r="J36" s="15"/>
      <c r="K36" s="10"/>
      <c r="L36" s="10"/>
      <c r="M36" s="57"/>
      <c r="N36" s="15"/>
      <c r="O36" s="1"/>
      <c r="P36" s="1"/>
      <c r="Q36" s="1"/>
      <c r="R36" s="1"/>
      <c r="S36" s="1"/>
      <c r="T36" s="1"/>
      <c r="U36" s="8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5"/>
      <c r="AG36" s="10"/>
      <c r="AH36" s="1"/>
      <c r="AI36" s="36"/>
      <c r="AJ36" s="2"/>
      <c r="AK36" s="2"/>
      <c r="AL36" s="2"/>
      <c r="AM36" s="2"/>
      <c r="AN36" s="2"/>
      <c r="AO36" s="2"/>
      <c r="AP36" s="10"/>
      <c r="AQ36" s="10"/>
      <c r="AR36" s="10"/>
      <c r="AS36" s="29"/>
      <c r="AT36" s="53"/>
      <c r="AU36" s="10"/>
      <c r="AV36" s="10"/>
      <c r="AW36" s="46"/>
      <c r="AX36" s="15"/>
      <c r="AY36" s="10"/>
      <c r="AZ36" s="10"/>
      <c r="BA36" s="10"/>
      <c r="BB36" s="10"/>
      <c r="BC36" s="10"/>
      <c r="BD36" s="10"/>
      <c r="BE36" s="10"/>
      <c r="BF36" s="10"/>
      <c r="BG36" s="10"/>
      <c r="BH36" s="10"/>
    </row>
    <row r="37">
      <c r="A37" s="10"/>
      <c r="B37" s="10"/>
      <c r="C37" s="10"/>
      <c r="D37" s="10"/>
      <c r="E37" s="10"/>
      <c r="F37" s="10"/>
      <c r="G37" s="10"/>
      <c r="H37" s="10"/>
      <c r="I37" s="46"/>
      <c r="J37" s="15"/>
      <c r="K37" s="10"/>
      <c r="L37" s="10"/>
      <c r="M37" s="57"/>
      <c r="N37" s="15"/>
      <c r="O37" s="1"/>
      <c r="P37" s="1"/>
      <c r="Q37" s="1"/>
      <c r="R37" s="1"/>
      <c r="S37" s="1"/>
      <c r="T37" s="1"/>
      <c r="U37" s="8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5"/>
      <c r="AG37" s="10"/>
      <c r="AH37" s="1"/>
      <c r="AI37" s="36"/>
      <c r="AJ37" s="2"/>
      <c r="AK37" s="2"/>
      <c r="AL37" s="2"/>
      <c r="AM37" s="2"/>
      <c r="AN37" s="2"/>
      <c r="AO37" s="2"/>
      <c r="AP37" s="10"/>
      <c r="AQ37" s="10"/>
      <c r="AR37" s="10"/>
      <c r="AS37" s="29"/>
      <c r="AT37" s="53"/>
      <c r="AU37" s="10"/>
      <c r="AV37" s="10"/>
      <c r="AW37" s="46"/>
      <c r="AX37" s="15"/>
      <c r="AY37" s="10"/>
      <c r="AZ37" s="10"/>
      <c r="BA37" s="10"/>
      <c r="BB37" s="10"/>
      <c r="BC37" s="10"/>
      <c r="BD37" s="10"/>
      <c r="BE37" s="10"/>
      <c r="BF37" s="10"/>
      <c r="BG37" s="10"/>
      <c r="BH37" s="10"/>
    </row>
    <row r="38">
      <c r="A38" s="10"/>
      <c r="B38" s="10"/>
      <c r="C38" s="10"/>
      <c r="D38" s="10"/>
      <c r="E38" s="10"/>
      <c r="F38" s="10"/>
      <c r="G38" s="10"/>
      <c r="H38" s="10"/>
      <c r="I38" s="46"/>
      <c r="J38" s="15"/>
      <c r="K38" s="10"/>
      <c r="L38" s="10"/>
      <c r="M38" s="57"/>
      <c r="N38" s="15"/>
      <c r="O38" s="1"/>
      <c r="P38" s="1"/>
      <c r="Q38" s="1"/>
      <c r="R38" s="1"/>
      <c r="S38" s="1"/>
      <c r="T38" s="1"/>
      <c r="U38" s="8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5"/>
      <c r="AG38" s="10"/>
      <c r="AH38" s="1"/>
      <c r="AI38" s="36"/>
      <c r="AJ38" s="2"/>
      <c r="AK38" s="2"/>
      <c r="AL38" s="2"/>
      <c r="AM38" s="2"/>
      <c r="AN38" s="2"/>
      <c r="AO38" s="2"/>
      <c r="AP38" s="10"/>
      <c r="AQ38" s="10"/>
      <c r="AR38" s="10"/>
      <c r="AS38" s="29"/>
      <c r="AT38" s="53"/>
      <c r="AU38" s="10"/>
      <c r="AV38" s="10"/>
      <c r="AW38" s="46"/>
      <c r="AX38" s="15"/>
      <c r="AY38" s="10"/>
      <c r="AZ38" s="10"/>
      <c r="BA38" s="10"/>
      <c r="BB38" s="10"/>
      <c r="BC38" s="10"/>
      <c r="BD38" s="10"/>
      <c r="BE38" s="10"/>
      <c r="BF38" s="10"/>
      <c r="BG38" s="10"/>
      <c r="BH38" s="10"/>
    </row>
    <row r="39">
      <c r="A39" s="10"/>
      <c r="B39" s="10"/>
      <c r="C39" s="10"/>
      <c r="D39" s="10"/>
      <c r="E39" s="10"/>
      <c r="F39" s="10"/>
      <c r="G39" s="10"/>
      <c r="H39" s="10"/>
      <c r="I39" s="46"/>
      <c r="J39" s="15"/>
      <c r="K39" s="10"/>
      <c r="L39" s="10"/>
      <c r="M39" s="57"/>
      <c r="N39" s="15"/>
      <c r="O39" s="1"/>
      <c r="P39" s="1"/>
      <c r="Q39" s="1"/>
      <c r="R39" s="1"/>
      <c r="S39" s="1"/>
      <c r="T39" s="1"/>
      <c r="U39" s="8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5"/>
      <c r="AG39" s="10"/>
      <c r="AH39" s="1"/>
      <c r="AI39" s="36"/>
      <c r="AJ39" s="2"/>
      <c r="AK39" s="2"/>
      <c r="AL39" s="2"/>
      <c r="AM39" s="2"/>
      <c r="AN39" s="2"/>
      <c r="AO39" s="2"/>
      <c r="AP39" s="10"/>
      <c r="AQ39" s="10"/>
      <c r="AR39" s="10"/>
      <c r="AS39" s="29"/>
      <c r="AT39" s="53"/>
      <c r="AU39" s="10"/>
      <c r="AV39" s="10"/>
      <c r="AW39" s="46"/>
      <c r="AX39" s="15"/>
      <c r="AY39" s="10"/>
      <c r="AZ39" s="10"/>
      <c r="BA39" s="10"/>
      <c r="BB39" s="10"/>
      <c r="BC39" s="10"/>
      <c r="BD39" s="10"/>
      <c r="BE39" s="10"/>
      <c r="BF39" s="10"/>
      <c r="BG39" s="10"/>
      <c r="BH39" s="10"/>
    </row>
    <row r="40">
      <c r="A40" s="10"/>
      <c r="B40" s="10"/>
      <c r="C40" s="10"/>
      <c r="D40" s="10"/>
      <c r="E40" s="10"/>
      <c r="F40" s="10"/>
      <c r="G40" s="10"/>
      <c r="H40" s="10"/>
      <c r="I40" s="46"/>
      <c r="J40" s="15"/>
      <c r="K40" s="10"/>
      <c r="L40" s="10"/>
      <c r="M40" s="57"/>
      <c r="N40" s="15"/>
      <c r="O40" s="1"/>
      <c r="P40" s="1"/>
      <c r="Q40" s="1"/>
      <c r="R40" s="1"/>
      <c r="S40" s="1"/>
      <c r="T40" s="1"/>
      <c r="U40" s="8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5"/>
      <c r="AG40" s="10"/>
      <c r="AH40" s="1"/>
      <c r="AI40" s="36"/>
      <c r="AJ40" s="2"/>
      <c r="AK40" s="2"/>
      <c r="AL40" s="2"/>
      <c r="AM40" s="2"/>
      <c r="AN40" s="2"/>
      <c r="AO40" s="2"/>
      <c r="AP40" s="10"/>
      <c r="AQ40" s="10"/>
      <c r="AR40" s="10"/>
      <c r="AS40" s="29"/>
      <c r="AT40" s="53"/>
      <c r="AU40" s="10"/>
      <c r="AV40" s="10"/>
      <c r="AW40" s="46"/>
      <c r="AX40" s="15"/>
      <c r="AY40" s="10"/>
      <c r="AZ40" s="10"/>
      <c r="BA40" s="10"/>
      <c r="BB40" s="10"/>
      <c r="BC40" s="10"/>
      <c r="BD40" s="10"/>
      <c r="BE40" s="10"/>
      <c r="BF40" s="10"/>
      <c r="BG40" s="10"/>
      <c r="BH40" s="10"/>
    </row>
    <row r="41">
      <c r="A41" s="10"/>
      <c r="B41" s="10"/>
      <c r="C41" s="10"/>
      <c r="D41" s="10"/>
      <c r="E41" s="10"/>
      <c r="F41" s="10"/>
      <c r="G41" s="10"/>
      <c r="H41" s="10"/>
      <c r="I41" s="46"/>
      <c r="J41" s="15"/>
      <c r="K41" s="10"/>
      <c r="L41" s="10"/>
      <c r="M41" s="57"/>
      <c r="N41" s="15"/>
      <c r="O41" s="1"/>
      <c r="P41" s="1"/>
      <c r="Q41" s="1"/>
      <c r="R41" s="1"/>
      <c r="S41" s="1"/>
      <c r="T41" s="1"/>
      <c r="U41" s="8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5"/>
      <c r="AG41" s="10"/>
      <c r="AH41" s="1"/>
      <c r="AI41" s="36"/>
      <c r="AJ41" s="2"/>
      <c r="AK41" s="2"/>
      <c r="AL41" s="2"/>
      <c r="AM41" s="2"/>
      <c r="AN41" s="2"/>
      <c r="AO41" s="2"/>
      <c r="AP41" s="10"/>
      <c r="AQ41" s="10"/>
      <c r="AR41" s="10"/>
      <c r="AS41" s="29"/>
      <c r="AT41" s="53"/>
      <c r="AU41" s="10"/>
      <c r="AV41" s="10"/>
      <c r="AW41" s="46"/>
      <c r="AX41" s="15"/>
      <c r="AY41" s="10"/>
      <c r="AZ41" s="10"/>
      <c r="BA41" s="10"/>
      <c r="BB41" s="10"/>
      <c r="BC41" s="10"/>
      <c r="BD41" s="10"/>
      <c r="BE41" s="10"/>
      <c r="BF41" s="10"/>
      <c r="BG41" s="10"/>
      <c r="BH41" s="10"/>
    </row>
    <row r="42">
      <c r="A42" s="10"/>
      <c r="B42" s="10"/>
      <c r="C42" s="10"/>
      <c r="D42" s="10"/>
      <c r="E42" s="10"/>
      <c r="F42" s="10"/>
      <c r="G42" s="10"/>
      <c r="H42" s="10"/>
      <c r="I42" s="46"/>
      <c r="J42" s="15"/>
      <c r="K42" s="10"/>
      <c r="L42" s="10"/>
      <c r="M42" s="57"/>
      <c r="N42" s="15"/>
      <c r="O42" s="1"/>
      <c r="P42" s="1"/>
      <c r="Q42" s="1"/>
      <c r="R42" s="1"/>
      <c r="S42" s="1"/>
      <c r="T42" s="1"/>
      <c r="U42" s="8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5"/>
      <c r="AG42" s="10"/>
      <c r="AH42" s="37"/>
      <c r="AI42" s="56"/>
      <c r="AJ42" s="2"/>
      <c r="AK42" s="2"/>
      <c r="AL42" s="2"/>
      <c r="AM42" s="2"/>
      <c r="AN42" s="2"/>
      <c r="AO42" s="2"/>
      <c r="AP42" s="10"/>
      <c r="AQ42" s="10"/>
      <c r="AR42" s="10"/>
      <c r="AS42" s="29"/>
      <c r="AT42" s="53"/>
      <c r="AU42" s="10"/>
      <c r="AV42" s="10"/>
      <c r="AW42" s="46"/>
      <c r="AX42" s="15"/>
      <c r="AY42" s="10"/>
      <c r="AZ42" s="10"/>
      <c r="BA42" s="10"/>
      <c r="BB42" s="10"/>
      <c r="BC42" s="10"/>
      <c r="BD42" s="10"/>
      <c r="BE42" s="10"/>
      <c r="BF42" s="10"/>
      <c r="BG42" s="10"/>
      <c r="BH42" s="10"/>
    </row>
    <row r="43">
      <c r="A43" s="10"/>
      <c r="B43" s="10"/>
      <c r="C43" s="10"/>
      <c r="D43" s="10"/>
      <c r="E43" s="10"/>
      <c r="F43" s="10"/>
      <c r="G43" s="10"/>
      <c r="H43" s="10"/>
      <c r="I43" s="46"/>
      <c r="J43" s="15"/>
      <c r="K43" s="10"/>
      <c r="L43" s="10"/>
      <c r="M43" s="57"/>
      <c r="N43" s="15"/>
      <c r="O43" s="1"/>
      <c r="P43" s="1"/>
      <c r="Q43" s="1"/>
      <c r="R43" s="1"/>
      <c r="S43" s="1"/>
      <c r="T43" s="1"/>
      <c r="U43" s="8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5"/>
      <c r="AG43" s="10"/>
      <c r="AH43" s="1"/>
      <c r="AI43" s="36"/>
      <c r="AJ43" s="2"/>
      <c r="AK43" s="2"/>
      <c r="AL43" s="2"/>
      <c r="AM43" s="2"/>
      <c r="AN43" s="2"/>
      <c r="AO43" s="2"/>
      <c r="AP43" s="10"/>
      <c r="AQ43" s="10"/>
      <c r="AR43" s="10"/>
      <c r="AS43" s="29"/>
      <c r="AT43" s="53"/>
      <c r="AU43" s="10"/>
      <c r="AV43" s="10"/>
      <c r="AW43" s="46"/>
      <c r="AX43" s="15"/>
      <c r="AY43" s="10"/>
      <c r="AZ43" s="10"/>
      <c r="BA43" s="10"/>
      <c r="BB43" s="10"/>
      <c r="BC43" s="10"/>
      <c r="BD43" s="10"/>
      <c r="BE43" s="10"/>
      <c r="BF43" s="10"/>
      <c r="BG43" s="10"/>
      <c r="BH43" s="10"/>
    </row>
    <row r="44">
      <c r="A44" s="10"/>
      <c r="B44" s="10"/>
      <c r="C44" s="10"/>
      <c r="D44" s="10"/>
      <c r="E44" s="10"/>
      <c r="F44" s="10"/>
      <c r="G44" s="10"/>
      <c r="H44" s="10"/>
      <c r="I44" s="46"/>
      <c r="J44" s="15"/>
      <c r="K44" s="10"/>
      <c r="L44" s="10"/>
      <c r="M44" s="57"/>
      <c r="N44" s="15"/>
      <c r="O44" s="1"/>
      <c r="P44" s="1"/>
      <c r="Q44" s="1"/>
      <c r="R44" s="1"/>
      <c r="S44" s="1"/>
      <c r="T44" s="1"/>
      <c r="U44" s="8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5"/>
      <c r="AG44" s="10"/>
      <c r="AH44" s="37"/>
      <c r="AI44" s="36"/>
      <c r="AJ44" s="2"/>
      <c r="AK44" s="2"/>
      <c r="AL44" s="2"/>
      <c r="AM44" s="2"/>
      <c r="AN44" s="2"/>
      <c r="AO44" s="2"/>
      <c r="AP44" s="10"/>
      <c r="AQ44" s="10"/>
      <c r="AR44" s="10"/>
      <c r="AS44" s="29"/>
      <c r="AT44" s="53"/>
      <c r="AU44" s="10"/>
      <c r="AV44" s="10"/>
      <c r="AW44" s="46"/>
      <c r="AX44" s="15"/>
      <c r="AY44" s="10"/>
      <c r="AZ44" s="10"/>
      <c r="BA44" s="10"/>
      <c r="BB44" s="10"/>
      <c r="BC44" s="10"/>
      <c r="BD44" s="10"/>
      <c r="BE44" s="10"/>
      <c r="BF44" s="10"/>
      <c r="BG44" s="10"/>
      <c r="BH44" s="10"/>
    </row>
    <row r="45">
      <c r="A45" s="10"/>
      <c r="B45" s="10"/>
      <c r="C45" s="10"/>
      <c r="D45" s="10"/>
      <c r="E45" s="10"/>
      <c r="F45" s="10"/>
      <c r="G45" s="10"/>
      <c r="H45" s="10"/>
      <c r="I45" s="46"/>
      <c r="J45" s="15"/>
      <c r="K45" s="10"/>
      <c r="L45" s="10"/>
      <c r="M45" s="57"/>
      <c r="N45" s="15"/>
      <c r="O45" s="1"/>
      <c r="P45" s="1"/>
      <c r="Q45" s="1"/>
      <c r="R45" s="1"/>
      <c r="S45" s="1"/>
      <c r="T45" s="1"/>
      <c r="U45" s="8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5"/>
      <c r="AG45" s="10"/>
      <c r="AH45" s="37"/>
      <c r="AI45" s="58"/>
      <c r="AJ45" s="2"/>
      <c r="AK45" s="2"/>
      <c r="AL45" s="2"/>
      <c r="AM45" s="2"/>
      <c r="AN45" s="2"/>
      <c r="AO45" s="2"/>
      <c r="AP45" s="10"/>
      <c r="AQ45" s="10"/>
      <c r="AR45" s="10"/>
      <c r="AS45" s="29"/>
      <c r="AT45" s="53"/>
      <c r="AU45" s="10"/>
      <c r="AV45" s="10"/>
      <c r="AW45" s="46"/>
      <c r="AX45" s="15"/>
      <c r="AY45" s="10"/>
      <c r="AZ45" s="10"/>
      <c r="BA45" s="10"/>
      <c r="BB45" s="10"/>
      <c r="BC45" s="10"/>
      <c r="BD45" s="10"/>
      <c r="BE45" s="10"/>
      <c r="BF45" s="10"/>
      <c r="BG45" s="10"/>
      <c r="BH45" s="10"/>
    </row>
    <row r="46">
      <c r="A46" s="10"/>
      <c r="B46" s="10"/>
      <c r="C46" s="10"/>
      <c r="D46" s="10"/>
      <c r="E46" s="10"/>
      <c r="F46" s="10"/>
      <c r="G46" s="10"/>
      <c r="H46" s="10"/>
      <c r="I46" s="46"/>
      <c r="J46" s="15"/>
      <c r="K46" s="10"/>
      <c r="L46" s="10"/>
      <c r="M46" s="57"/>
      <c r="N46" s="15"/>
      <c r="O46" s="1"/>
      <c r="P46" s="1"/>
      <c r="Q46" s="1"/>
      <c r="R46" s="1"/>
      <c r="S46" s="1"/>
      <c r="T46" s="1"/>
      <c r="U46" s="8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5"/>
      <c r="AG46" s="10"/>
      <c r="AH46" s="37"/>
      <c r="AI46" s="58"/>
      <c r="AJ46" s="2"/>
      <c r="AK46" s="2"/>
      <c r="AL46" s="2"/>
      <c r="AM46" s="2"/>
      <c r="AN46" s="2"/>
      <c r="AO46" s="2"/>
      <c r="AP46" s="10"/>
      <c r="AQ46" s="10"/>
      <c r="AR46" s="10"/>
      <c r="AS46" s="29"/>
      <c r="AT46" s="53"/>
      <c r="AU46" s="10"/>
      <c r="AV46" s="10"/>
      <c r="AW46" s="46"/>
      <c r="AX46" s="15"/>
      <c r="AY46" s="10"/>
      <c r="AZ46" s="10"/>
      <c r="BA46" s="10"/>
      <c r="BB46" s="10"/>
      <c r="BC46" s="10"/>
      <c r="BD46" s="10"/>
      <c r="BE46" s="10"/>
      <c r="BF46" s="10"/>
      <c r="BG46" s="10"/>
      <c r="BH46" s="10"/>
    </row>
    <row r="47">
      <c r="A47" s="10"/>
      <c r="B47" s="10"/>
      <c r="C47" s="10"/>
      <c r="D47" s="10"/>
      <c r="E47" s="10"/>
      <c r="F47" s="10"/>
      <c r="G47" s="10"/>
      <c r="H47" s="10"/>
      <c r="I47" s="46"/>
      <c r="J47" s="15"/>
      <c r="K47" s="10"/>
      <c r="L47" s="10"/>
      <c r="M47" s="59" t="s">
        <v>26</v>
      </c>
      <c r="O47" s="1"/>
      <c r="P47" s="1"/>
      <c r="Q47" s="1"/>
      <c r="R47" s="1"/>
      <c r="S47" s="1"/>
      <c r="T47" s="1"/>
      <c r="U47" s="8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5"/>
      <c r="AG47" s="10"/>
      <c r="AH47" s="2"/>
      <c r="AI47" s="2"/>
      <c r="AJ47" s="2"/>
      <c r="AK47" s="2"/>
      <c r="AL47" s="2"/>
      <c r="AM47" s="2"/>
      <c r="AN47" s="2"/>
      <c r="AO47" s="2"/>
      <c r="AP47" s="10"/>
      <c r="AQ47" s="10"/>
      <c r="AR47" s="10"/>
      <c r="AS47" s="29"/>
      <c r="AT47" s="53"/>
      <c r="AU47" s="10"/>
      <c r="AV47" s="10"/>
      <c r="AW47" s="46"/>
      <c r="AX47" s="15"/>
      <c r="AY47" s="10"/>
      <c r="AZ47" s="10"/>
      <c r="BA47" s="10"/>
      <c r="BB47" s="10"/>
      <c r="BC47" s="10"/>
      <c r="BD47" s="10"/>
      <c r="BE47" s="10"/>
      <c r="BF47" s="10"/>
      <c r="BG47" s="10"/>
      <c r="BH47" s="10"/>
    </row>
    <row r="48">
      <c r="A48" s="10"/>
      <c r="B48" s="10"/>
      <c r="C48" s="10"/>
      <c r="D48" s="10"/>
      <c r="E48" s="10"/>
      <c r="F48" s="10"/>
      <c r="G48" s="10"/>
      <c r="H48" s="10"/>
      <c r="I48" s="46"/>
      <c r="J48" s="15"/>
      <c r="K48" s="10"/>
      <c r="L48" s="10"/>
      <c r="M48" s="60" t="str">
        <f t="shared" ref="M48:M75" si="7">TEXT(M2, "ddd dd/mm")</f>
        <v>lun 29/12</v>
      </c>
      <c r="N48" s="61" t="str">
        <f t="shared" ref="N48:N75" si="8">N2</f>
        <v>C3</v>
      </c>
      <c r="O48" s="1"/>
      <c r="P48" s="1"/>
      <c r="Q48" s="1"/>
      <c r="R48" s="1"/>
      <c r="S48" s="1"/>
      <c r="T48" s="1"/>
      <c r="U48" s="8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5"/>
      <c r="AG48" s="10"/>
      <c r="AH48" s="2"/>
      <c r="AI48" s="2"/>
      <c r="AJ48" s="2"/>
      <c r="AK48" s="2"/>
      <c r="AL48" s="2"/>
      <c r="AM48" s="2"/>
      <c r="AN48" s="2"/>
      <c r="AO48" s="2"/>
      <c r="AP48" s="10"/>
      <c r="AQ48" s="10"/>
      <c r="AR48" s="10"/>
      <c r="AS48" s="29"/>
      <c r="AT48" s="53"/>
      <c r="AU48" s="10"/>
      <c r="AV48" s="10"/>
      <c r="AW48" s="46"/>
      <c r="AX48" s="15"/>
      <c r="AY48" s="10"/>
      <c r="AZ48" s="10"/>
      <c r="BA48" s="10"/>
      <c r="BB48" s="10"/>
      <c r="BC48" s="10"/>
      <c r="BD48" s="10"/>
      <c r="BE48" s="10"/>
      <c r="BF48" s="10"/>
      <c r="BG48" s="10"/>
      <c r="BH48" s="10"/>
    </row>
    <row r="49">
      <c r="A49" s="10"/>
      <c r="B49" s="10"/>
      <c r="C49" s="10"/>
      <c r="D49" s="10"/>
      <c r="E49" s="10"/>
      <c r="F49" s="10"/>
      <c r="G49" s="10"/>
      <c r="H49" s="10"/>
      <c r="I49" s="46"/>
      <c r="J49" s="15"/>
      <c r="K49" s="10"/>
      <c r="L49" s="10"/>
      <c r="M49" s="60" t="str">
        <f t="shared" si="7"/>
        <v>mar 30/12</v>
      </c>
      <c r="N49" s="61" t="str">
        <f t="shared" si="8"/>
        <v>D3</v>
      </c>
      <c r="O49" s="1"/>
      <c r="P49" s="1"/>
      <c r="Q49" s="1"/>
      <c r="R49" s="1"/>
      <c r="S49" s="1"/>
      <c r="T49" s="1"/>
      <c r="U49" s="8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5"/>
      <c r="AG49" s="10"/>
      <c r="AH49" s="2"/>
      <c r="AI49" s="2"/>
      <c r="AJ49" s="2"/>
      <c r="AK49" s="2"/>
      <c r="AL49" s="2"/>
      <c r="AM49" s="2"/>
      <c r="AN49" s="2"/>
      <c r="AO49" s="2"/>
      <c r="AP49" s="10"/>
      <c r="AQ49" s="10"/>
      <c r="AR49" s="10"/>
      <c r="AS49" s="29"/>
      <c r="AT49" s="53"/>
      <c r="AU49" s="10"/>
      <c r="AV49" s="10"/>
      <c r="AW49" s="46"/>
      <c r="AX49" s="15"/>
      <c r="AY49" s="10"/>
      <c r="AZ49" s="10"/>
      <c r="BA49" s="10"/>
      <c r="BB49" s="10"/>
      <c r="BC49" s="10"/>
      <c r="BD49" s="10"/>
      <c r="BE49" s="10"/>
      <c r="BF49" s="10"/>
      <c r="BG49" s="10"/>
      <c r="BH49" s="10"/>
    </row>
    <row r="50">
      <c r="A50" s="10"/>
      <c r="B50" s="10"/>
      <c r="C50" s="10"/>
      <c r="D50" s="10"/>
      <c r="E50" s="10"/>
      <c r="F50" s="10"/>
      <c r="G50" s="10"/>
      <c r="H50" s="10"/>
      <c r="I50" s="46"/>
      <c r="J50" s="15"/>
      <c r="K50" s="10"/>
      <c r="L50" s="10"/>
      <c r="M50" s="60" t="str">
        <f t="shared" si="7"/>
        <v>mer 31/12</v>
      </c>
      <c r="N50" s="61" t="str">
        <f t="shared" si="8"/>
        <v>E3</v>
      </c>
      <c r="O50" s="1"/>
      <c r="P50" s="1"/>
      <c r="Q50" s="1"/>
      <c r="R50" s="1"/>
      <c r="S50" s="1"/>
      <c r="T50" s="1"/>
      <c r="U50" s="8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5"/>
      <c r="AG50" s="10"/>
      <c r="AH50" s="2"/>
      <c r="AI50" s="2"/>
      <c r="AJ50" s="2"/>
      <c r="AK50" s="2"/>
      <c r="AL50" s="2"/>
      <c r="AM50" s="2"/>
      <c r="AN50" s="2"/>
      <c r="AO50" s="2"/>
      <c r="AP50" s="10"/>
      <c r="AQ50" s="10"/>
      <c r="AR50" s="10"/>
      <c r="AS50" s="29"/>
      <c r="AT50" s="53"/>
      <c r="AU50" s="10"/>
      <c r="AV50" s="10"/>
      <c r="AW50" s="46"/>
      <c r="AX50" s="15"/>
      <c r="AY50" s="10"/>
      <c r="AZ50" s="10"/>
      <c r="BA50" s="10"/>
      <c r="BB50" s="10"/>
      <c r="BC50" s="10"/>
      <c r="BD50" s="10"/>
      <c r="BE50" s="10"/>
      <c r="BF50" s="10"/>
      <c r="BG50" s="10"/>
      <c r="BH50" s="10"/>
    </row>
    <row r="51">
      <c r="A51" s="10"/>
      <c r="B51" s="10"/>
      <c r="C51" s="10"/>
      <c r="D51" s="10"/>
      <c r="E51" s="10"/>
      <c r="F51" s="10"/>
      <c r="G51" s="10"/>
      <c r="H51" s="10"/>
      <c r="I51" s="46"/>
      <c r="J51" s="15"/>
      <c r="K51" s="10"/>
      <c r="L51" s="10"/>
      <c r="M51" s="60" t="str">
        <f t="shared" si="7"/>
        <v>gio 01/01</v>
      </c>
      <c r="N51" s="61" t="str">
        <f t="shared" si="8"/>
        <v>F3</v>
      </c>
      <c r="O51" s="1"/>
      <c r="P51" s="1"/>
      <c r="Q51" s="1"/>
      <c r="R51" s="1"/>
      <c r="S51" s="1"/>
      <c r="T51" s="1"/>
      <c r="U51" s="8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5"/>
      <c r="AG51" s="10"/>
      <c r="AH51" s="2"/>
      <c r="AI51" s="2"/>
      <c r="AJ51" s="2"/>
      <c r="AK51" s="2"/>
      <c r="AL51" s="2"/>
      <c r="AM51" s="2"/>
      <c r="AN51" s="2"/>
      <c r="AO51" s="2"/>
      <c r="AP51" s="10"/>
      <c r="AQ51" s="10"/>
      <c r="AR51" s="10"/>
      <c r="AS51" s="29"/>
      <c r="AT51" s="53"/>
      <c r="AU51" s="10"/>
      <c r="AV51" s="10"/>
      <c r="AW51" s="46"/>
      <c r="AX51" s="15"/>
      <c r="AY51" s="10"/>
      <c r="AZ51" s="10"/>
      <c r="BA51" s="10"/>
      <c r="BB51" s="10"/>
      <c r="BC51" s="10"/>
      <c r="BD51" s="10"/>
      <c r="BE51" s="10"/>
      <c r="BF51" s="10"/>
      <c r="BG51" s="10"/>
      <c r="BH51" s="10"/>
    </row>
    <row r="52">
      <c r="A52" s="10"/>
      <c r="B52" s="10"/>
      <c r="C52" s="10"/>
      <c r="D52" s="10"/>
      <c r="E52" s="10"/>
      <c r="F52" s="10"/>
      <c r="G52" s="10"/>
      <c r="H52" s="10"/>
      <c r="I52" s="46"/>
      <c r="J52" s="15"/>
      <c r="K52" s="10"/>
      <c r="L52" s="10"/>
      <c r="M52" s="60" t="str">
        <f t="shared" si="7"/>
        <v>ven 02/01</v>
      </c>
      <c r="N52" s="61" t="str">
        <f t="shared" si="8"/>
        <v>G3</v>
      </c>
      <c r="O52" s="1"/>
      <c r="P52" s="1"/>
      <c r="Q52" s="1"/>
      <c r="R52" s="1"/>
      <c r="S52" s="1"/>
      <c r="T52" s="1"/>
      <c r="U52" s="8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5"/>
      <c r="AG52" s="10"/>
      <c r="AH52" s="2"/>
      <c r="AI52" s="2"/>
      <c r="AJ52" s="2"/>
      <c r="AK52" s="2"/>
      <c r="AL52" s="2"/>
      <c r="AM52" s="2"/>
      <c r="AN52" s="2"/>
      <c r="AO52" s="2"/>
      <c r="AP52" s="10"/>
      <c r="AQ52" s="10"/>
      <c r="AR52" s="10"/>
      <c r="AS52" s="29"/>
      <c r="AT52" s="53"/>
      <c r="AU52" s="10"/>
      <c r="AV52" s="10"/>
      <c r="AW52" s="46"/>
      <c r="AX52" s="15"/>
      <c r="AY52" s="10"/>
      <c r="AZ52" s="10"/>
      <c r="BA52" s="10"/>
      <c r="BB52" s="10"/>
      <c r="BC52" s="10"/>
      <c r="BD52" s="10"/>
      <c r="BE52" s="10"/>
      <c r="BF52" s="10"/>
      <c r="BG52" s="10"/>
      <c r="BH52" s="10"/>
    </row>
    <row r="53">
      <c r="A53" s="10"/>
      <c r="B53" s="10"/>
      <c r="C53" s="10"/>
      <c r="D53" s="10"/>
      <c r="E53" s="10"/>
      <c r="F53" s="10"/>
      <c r="G53" s="10"/>
      <c r="H53" s="10"/>
      <c r="I53" s="46"/>
      <c r="J53" s="15"/>
      <c r="K53" s="10"/>
      <c r="L53" s="10"/>
      <c r="M53" s="60" t="str">
        <f t="shared" si="7"/>
        <v>sab 03/01</v>
      </c>
      <c r="N53" s="61" t="str">
        <f t="shared" si="8"/>
        <v>H3</v>
      </c>
      <c r="O53" s="1"/>
      <c r="P53" s="1"/>
      <c r="Q53" s="1"/>
      <c r="R53" s="1"/>
      <c r="S53" s="1"/>
      <c r="T53" s="1"/>
      <c r="U53" s="8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5"/>
      <c r="AG53" s="10"/>
      <c r="AH53" s="2"/>
      <c r="AI53" s="2"/>
      <c r="AJ53" s="2"/>
      <c r="AK53" s="2"/>
      <c r="AL53" s="2"/>
      <c r="AM53" s="2"/>
      <c r="AN53" s="2"/>
      <c r="AO53" s="2"/>
      <c r="AP53" s="10"/>
      <c r="AQ53" s="10"/>
      <c r="AR53" s="10"/>
      <c r="AS53" s="29"/>
      <c r="AT53" s="53"/>
      <c r="AU53" s="10"/>
      <c r="AV53" s="10"/>
      <c r="AW53" s="46"/>
      <c r="AX53" s="15"/>
      <c r="AY53" s="10"/>
      <c r="AZ53" s="10"/>
      <c r="BA53" s="10"/>
      <c r="BB53" s="10"/>
      <c r="BC53" s="10"/>
      <c r="BD53" s="10"/>
      <c r="BE53" s="10"/>
      <c r="BF53" s="10"/>
      <c r="BG53" s="10"/>
      <c r="BH53" s="10"/>
    </row>
    <row r="54">
      <c r="A54" s="10"/>
      <c r="B54" s="10"/>
      <c r="C54" s="10"/>
      <c r="D54" s="10"/>
      <c r="E54" s="10"/>
      <c r="F54" s="10"/>
      <c r="G54" s="10"/>
      <c r="H54" s="10"/>
      <c r="I54" s="46"/>
      <c r="J54" s="15"/>
      <c r="K54" s="10"/>
      <c r="L54" s="10"/>
      <c r="M54" s="60" t="str">
        <f t="shared" si="7"/>
        <v>dom 04/01</v>
      </c>
      <c r="N54" s="61" t="str">
        <f t="shared" si="8"/>
        <v>I3</v>
      </c>
      <c r="O54" s="1"/>
      <c r="P54" s="1"/>
      <c r="Q54" s="1"/>
      <c r="R54" s="1"/>
      <c r="S54" s="1"/>
      <c r="T54" s="1"/>
      <c r="U54" s="8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5"/>
      <c r="AG54" s="10"/>
      <c r="AH54" s="2"/>
      <c r="AI54" s="2"/>
      <c r="AJ54" s="2"/>
      <c r="AK54" s="2"/>
      <c r="AL54" s="2"/>
      <c r="AM54" s="2"/>
      <c r="AN54" s="2"/>
      <c r="AO54" s="2"/>
      <c r="AP54" s="10"/>
      <c r="AQ54" s="10"/>
      <c r="AR54" s="10"/>
      <c r="AS54" s="29"/>
      <c r="AT54" s="53"/>
      <c r="AU54" s="10"/>
      <c r="AV54" s="10"/>
      <c r="AW54" s="46"/>
      <c r="AX54" s="15"/>
      <c r="AY54" s="10"/>
      <c r="AZ54" s="10"/>
      <c r="BA54" s="10"/>
      <c r="BB54" s="10"/>
      <c r="BC54" s="10"/>
      <c r="BD54" s="10"/>
      <c r="BE54" s="10"/>
      <c r="BF54" s="10"/>
      <c r="BG54" s="10"/>
      <c r="BH54" s="10"/>
    </row>
    <row r="55">
      <c r="A55" s="10"/>
      <c r="B55" s="10"/>
      <c r="C55" s="10"/>
      <c r="D55" s="10"/>
      <c r="E55" s="10"/>
      <c r="F55" s="10"/>
      <c r="G55" s="10"/>
      <c r="H55" s="10"/>
      <c r="I55" s="46"/>
      <c r="J55" s="15"/>
      <c r="K55" s="10"/>
      <c r="L55" s="10"/>
      <c r="M55" s="60" t="str">
        <f t="shared" si="7"/>
        <v>lun 05/01</v>
      </c>
      <c r="N55" s="61" t="str">
        <f t="shared" si="8"/>
        <v>C15</v>
      </c>
      <c r="O55" s="1"/>
      <c r="P55" s="1"/>
      <c r="Q55" s="1"/>
      <c r="R55" s="1"/>
      <c r="S55" s="1"/>
      <c r="T55" s="1"/>
      <c r="U55" s="8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5"/>
      <c r="AG55" s="10"/>
      <c r="AH55" s="2"/>
      <c r="AI55" s="2"/>
      <c r="AJ55" s="2"/>
      <c r="AK55" s="2"/>
      <c r="AL55" s="2"/>
      <c r="AM55" s="2"/>
      <c r="AN55" s="2"/>
      <c r="AO55" s="2"/>
      <c r="AP55" s="10"/>
      <c r="AQ55" s="10"/>
      <c r="AR55" s="10"/>
      <c r="AS55" s="29"/>
      <c r="AT55" s="53"/>
      <c r="AU55" s="10"/>
      <c r="AV55" s="10"/>
      <c r="AW55" s="46"/>
      <c r="AX55" s="15"/>
      <c r="AY55" s="10"/>
      <c r="AZ55" s="10"/>
      <c r="BA55" s="10"/>
      <c r="BB55" s="10"/>
      <c r="BC55" s="10"/>
      <c r="BD55" s="10"/>
      <c r="BE55" s="10"/>
      <c r="BF55" s="10"/>
      <c r="BG55" s="10"/>
      <c r="BH55" s="10"/>
    </row>
    <row r="56">
      <c r="A56" s="10"/>
      <c r="B56" s="10"/>
      <c r="C56" s="10"/>
      <c r="D56" s="10"/>
      <c r="E56" s="10"/>
      <c r="F56" s="10"/>
      <c r="G56" s="10"/>
      <c r="H56" s="10"/>
      <c r="I56" s="46"/>
      <c r="J56" s="15"/>
      <c r="K56" s="10"/>
      <c r="L56" s="10"/>
      <c r="M56" s="60" t="str">
        <f t="shared" si="7"/>
        <v>mar 06/01</v>
      </c>
      <c r="N56" s="61" t="str">
        <f t="shared" si="8"/>
        <v>D15</v>
      </c>
      <c r="O56" s="1"/>
      <c r="P56" s="1"/>
      <c r="Q56" s="1"/>
      <c r="R56" s="1"/>
      <c r="S56" s="1"/>
      <c r="T56" s="1"/>
      <c r="U56" s="8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5"/>
      <c r="AG56" s="10"/>
      <c r="AH56" s="2"/>
      <c r="AI56" s="2"/>
      <c r="AJ56" s="2"/>
      <c r="AK56" s="2"/>
      <c r="AL56" s="2"/>
      <c r="AM56" s="2"/>
      <c r="AN56" s="2"/>
      <c r="AO56" s="2"/>
      <c r="AP56" s="10"/>
      <c r="AQ56" s="10"/>
      <c r="AR56" s="10"/>
      <c r="AS56" s="29"/>
      <c r="AT56" s="53"/>
      <c r="AU56" s="10"/>
      <c r="AV56" s="10"/>
      <c r="AW56" s="46"/>
      <c r="AX56" s="15"/>
      <c r="AY56" s="10"/>
      <c r="AZ56" s="10"/>
      <c r="BA56" s="10"/>
      <c r="BB56" s="10"/>
      <c r="BC56" s="10"/>
      <c r="BD56" s="10"/>
      <c r="BE56" s="10"/>
      <c r="BF56" s="10"/>
      <c r="BG56" s="10"/>
      <c r="BH56" s="10"/>
    </row>
    <row r="57">
      <c r="A57" s="10"/>
      <c r="B57" s="10"/>
      <c r="C57" s="10"/>
      <c r="D57" s="10"/>
      <c r="E57" s="10"/>
      <c r="F57" s="10"/>
      <c r="G57" s="10"/>
      <c r="H57" s="10"/>
      <c r="I57" s="46"/>
      <c r="J57" s="15"/>
      <c r="K57" s="10"/>
      <c r="L57" s="10"/>
      <c r="M57" s="60" t="str">
        <f t="shared" si="7"/>
        <v>mer 07/01</v>
      </c>
      <c r="N57" s="61" t="str">
        <f t="shared" si="8"/>
        <v>E15</v>
      </c>
      <c r="O57" s="1"/>
      <c r="P57" s="1"/>
      <c r="Q57" s="1"/>
      <c r="R57" s="1"/>
      <c r="S57" s="1"/>
      <c r="T57" s="1"/>
      <c r="U57" s="8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5"/>
      <c r="AG57" s="10"/>
      <c r="AH57" s="2"/>
      <c r="AI57" s="2"/>
      <c r="AJ57" s="2"/>
      <c r="AK57" s="2"/>
      <c r="AL57" s="2"/>
      <c r="AM57" s="2"/>
      <c r="AN57" s="2"/>
      <c r="AO57" s="2"/>
      <c r="AP57" s="10"/>
      <c r="AQ57" s="10"/>
      <c r="AR57" s="10"/>
      <c r="AS57" s="29"/>
      <c r="AT57" s="53"/>
      <c r="AU57" s="10"/>
      <c r="AV57" s="10"/>
      <c r="AW57" s="46"/>
      <c r="AX57" s="15"/>
      <c r="AY57" s="10"/>
      <c r="AZ57" s="10"/>
      <c r="BA57" s="10"/>
      <c r="BB57" s="10"/>
      <c r="BC57" s="10"/>
      <c r="BD57" s="10"/>
      <c r="BE57" s="10"/>
      <c r="BF57" s="10"/>
      <c r="BG57" s="10"/>
      <c r="BH57" s="10"/>
    </row>
    <row r="58">
      <c r="A58" s="10"/>
      <c r="B58" s="10"/>
      <c r="C58" s="10"/>
      <c r="D58" s="10"/>
      <c r="E58" s="10"/>
      <c r="F58" s="10"/>
      <c r="G58" s="10"/>
      <c r="H58" s="10"/>
      <c r="I58" s="46"/>
      <c r="J58" s="15"/>
      <c r="K58" s="10"/>
      <c r="L58" s="10"/>
      <c r="M58" s="60" t="str">
        <f t="shared" si="7"/>
        <v>gio 08/01</v>
      </c>
      <c r="N58" s="61" t="str">
        <f t="shared" si="8"/>
        <v>F15</v>
      </c>
      <c r="O58" s="1"/>
      <c r="P58" s="1"/>
      <c r="Q58" s="1"/>
      <c r="R58" s="1"/>
      <c r="S58" s="1"/>
      <c r="T58" s="1"/>
      <c r="U58" s="8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5"/>
      <c r="AG58" s="10"/>
      <c r="AH58" s="2"/>
      <c r="AI58" s="2"/>
      <c r="AJ58" s="2"/>
      <c r="AK58" s="2"/>
      <c r="AL58" s="2"/>
      <c r="AM58" s="2"/>
      <c r="AN58" s="2"/>
      <c r="AO58" s="2"/>
      <c r="AP58" s="10"/>
      <c r="AQ58" s="10"/>
      <c r="AR58" s="10"/>
      <c r="AS58" s="29"/>
      <c r="AT58" s="53"/>
      <c r="AU58" s="10"/>
      <c r="AV58" s="10"/>
      <c r="AW58" s="46"/>
      <c r="AX58" s="15"/>
      <c r="AY58" s="10"/>
      <c r="AZ58" s="10"/>
      <c r="BA58" s="10"/>
      <c r="BB58" s="10"/>
      <c r="BC58" s="10"/>
      <c r="BD58" s="10"/>
      <c r="BE58" s="10"/>
      <c r="BF58" s="10"/>
      <c r="BG58" s="10"/>
      <c r="BH58" s="10"/>
    </row>
    <row r="59">
      <c r="A59" s="10"/>
      <c r="B59" s="10"/>
      <c r="C59" s="10"/>
      <c r="D59" s="10"/>
      <c r="E59" s="10"/>
      <c r="F59" s="10"/>
      <c r="G59" s="10"/>
      <c r="H59" s="10"/>
      <c r="I59" s="46"/>
      <c r="J59" s="15"/>
      <c r="K59" s="10"/>
      <c r="L59" s="10"/>
      <c r="M59" s="60" t="str">
        <f t="shared" si="7"/>
        <v>ven 09/01</v>
      </c>
      <c r="N59" s="61" t="str">
        <f t="shared" si="8"/>
        <v>G15</v>
      </c>
      <c r="O59" s="1"/>
      <c r="P59" s="1"/>
      <c r="Q59" s="1"/>
      <c r="R59" s="1"/>
      <c r="S59" s="1"/>
      <c r="T59" s="1"/>
      <c r="U59" s="8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5"/>
      <c r="AG59" s="10"/>
      <c r="AH59" s="2"/>
      <c r="AI59" s="2"/>
      <c r="AJ59" s="2"/>
      <c r="AK59" s="2"/>
      <c r="AL59" s="2"/>
      <c r="AM59" s="2"/>
      <c r="AN59" s="2"/>
      <c r="AO59" s="2"/>
      <c r="AP59" s="10"/>
      <c r="AQ59" s="10"/>
      <c r="AR59" s="10"/>
      <c r="AS59" s="29"/>
      <c r="AT59" s="53"/>
      <c r="AU59" s="10"/>
      <c r="AV59" s="10"/>
      <c r="AW59" s="46"/>
      <c r="AX59" s="15"/>
      <c r="AY59" s="10"/>
      <c r="AZ59" s="10"/>
      <c r="BA59" s="10"/>
      <c r="BB59" s="10"/>
      <c r="BC59" s="10"/>
      <c r="BD59" s="10"/>
      <c r="BE59" s="10"/>
      <c r="BF59" s="10"/>
      <c r="BG59" s="10"/>
      <c r="BH59" s="10"/>
    </row>
    <row r="60">
      <c r="A60" s="10"/>
      <c r="B60" s="10"/>
      <c r="C60" s="10"/>
      <c r="D60" s="10"/>
      <c r="E60" s="10"/>
      <c r="F60" s="10"/>
      <c r="G60" s="10"/>
      <c r="H60" s="10"/>
      <c r="I60" s="46"/>
      <c r="J60" s="15"/>
      <c r="K60" s="10"/>
      <c r="L60" s="10"/>
      <c r="M60" s="60" t="str">
        <f t="shared" si="7"/>
        <v>sab 10/01</v>
      </c>
      <c r="N60" s="61" t="str">
        <f t="shared" si="8"/>
        <v>H15</v>
      </c>
      <c r="O60" s="1"/>
      <c r="P60" s="1"/>
      <c r="Q60" s="1"/>
      <c r="R60" s="1"/>
      <c r="S60" s="1"/>
      <c r="T60" s="1"/>
      <c r="U60" s="8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5"/>
      <c r="AG60" s="10"/>
      <c r="AH60" s="2"/>
      <c r="AI60" s="2"/>
      <c r="AJ60" s="2"/>
      <c r="AK60" s="2"/>
      <c r="AL60" s="2"/>
      <c r="AM60" s="2"/>
      <c r="AN60" s="2"/>
      <c r="AO60" s="2"/>
      <c r="AP60" s="10"/>
      <c r="AQ60" s="10"/>
      <c r="AR60" s="10"/>
      <c r="AS60" s="29"/>
      <c r="AT60" s="53"/>
      <c r="AU60" s="10"/>
      <c r="AV60" s="10"/>
      <c r="AW60" s="46"/>
      <c r="AX60" s="15"/>
      <c r="AY60" s="10"/>
      <c r="AZ60" s="10"/>
      <c r="BA60" s="10"/>
      <c r="BB60" s="10"/>
      <c r="BC60" s="10"/>
      <c r="BD60" s="10"/>
      <c r="BE60" s="10"/>
      <c r="BF60" s="10"/>
      <c r="BG60" s="10"/>
      <c r="BH60" s="10"/>
    </row>
    <row r="61">
      <c r="A61" s="10"/>
      <c r="B61" s="10"/>
      <c r="C61" s="10"/>
      <c r="D61" s="10"/>
      <c r="E61" s="10"/>
      <c r="F61" s="10"/>
      <c r="G61" s="10"/>
      <c r="H61" s="10"/>
      <c r="I61" s="46"/>
      <c r="J61" s="15"/>
      <c r="K61" s="10"/>
      <c r="L61" s="10"/>
      <c r="M61" s="60" t="str">
        <f t="shared" si="7"/>
        <v>dom 11/01</v>
      </c>
      <c r="N61" s="61" t="str">
        <f t="shared" si="8"/>
        <v>I15</v>
      </c>
      <c r="O61" s="1"/>
      <c r="P61" s="1"/>
      <c r="Q61" s="1"/>
      <c r="R61" s="1"/>
      <c r="S61" s="1"/>
      <c r="T61" s="1"/>
      <c r="U61" s="8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5"/>
      <c r="AG61" s="10"/>
      <c r="AH61" s="2"/>
      <c r="AI61" s="2"/>
      <c r="AJ61" s="2"/>
      <c r="AK61" s="2"/>
      <c r="AL61" s="2"/>
      <c r="AM61" s="2"/>
      <c r="AN61" s="2"/>
      <c r="AO61" s="2"/>
      <c r="AP61" s="10"/>
      <c r="AQ61" s="10"/>
      <c r="AR61" s="10"/>
      <c r="AS61" s="29"/>
      <c r="AT61" s="53"/>
      <c r="AU61" s="10"/>
      <c r="AV61" s="10"/>
      <c r="AW61" s="46"/>
      <c r="AX61" s="15"/>
      <c r="AY61" s="10"/>
      <c r="AZ61" s="10"/>
      <c r="BA61" s="10"/>
      <c r="BB61" s="10"/>
      <c r="BC61" s="10"/>
      <c r="BD61" s="10"/>
      <c r="BE61" s="10"/>
      <c r="BF61" s="10"/>
      <c r="BG61" s="10"/>
      <c r="BH61" s="10"/>
    </row>
    <row r="62">
      <c r="A62" s="10"/>
      <c r="B62" s="10"/>
      <c r="C62" s="10"/>
      <c r="D62" s="10"/>
      <c r="E62" s="10"/>
      <c r="F62" s="10"/>
      <c r="G62" s="10"/>
      <c r="H62" s="10"/>
      <c r="I62" s="46"/>
      <c r="J62" s="15"/>
      <c r="K62" s="10"/>
      <c r="L62" s="10"/>
      <c r="M62" s="60" t="str">
        <f t="shared" si="7"/>
        <v>lun 12/01</v>
      </c>
      <c r="N62" s="61" t="str">
        <f t="shared" si="8"/>
        <v>C27</v>
      </c>
      <c r="O62" s="1"/>
      <c r="P62" s="1"/>
      <c r="Q62" s="1"/>
      <c r="R62" s="1"/>
      <c r="S62" s="1"/>
      <c r="T62" s="1"/>
      <c r="U62" s="8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5"/>
      <c r="AG62" s="10"/>
      <c r="AH62" s="2"/>
      <c r="AI62" s="2"/>
      <c r="AJ62" s="2"/>
      <c r="AK62" s="2"/>
      <c r="AL62" s="2"/>
      <c r="AM62" s="2"/>
      <c r="AN62" s="2"/>
      <c r="AO62" s="2"/>
      <c r="AP62" s="10"/>
      <c r="AQ62" s="10"/>
      <c r="AR62" s="10"/>
      <c r="AS62" s="29"/>
      <c r="AT62" s="53"/>
      <c r="AU62" s="10"/>
      <c r="AV62" s="10"/>
      <c r="AW62" s="46"/>
      <c r="AX62" s="15"/>
      <c r="AY62" s="10"/>
      <c r="AZ62" s="10"/>
      <c r="BA62" s="10"/>
      <c r="BB62" s="10"/>
      <c r="BC62" s="10"/>
      <c r="BD62" s="10"/>
      <c r="BE62" s="10"/>
      <c r="BF62" s="10"/>
      <c r="BG62" s="10"/>
      <c r="BH62" s="10"/>
    </row>
    <row r="63">
      <c r="A63" s="10"/>
      <c r="B63" s="10"/>
      <c r="C63" s="10"/>
      <c r="D63" s="10"/>
      <c r="E63" s="10"/>
      <c r="F63" s="10"/>
      <c r="G63" s="10"/>
      <c r="H63" s="10"/>
      <c r="I63" s="46"/>
      <c r="J63" s="15"/>
      <c r="K63" s="10"/>
      <c r="L63" s="10"/>
      <c r="M63" s="60" t="str">
        <f t="shared" si="7"/>
        <v>mar 13/01</v>
      </c>
      <c r="N63" s="61" t="str">
        <f t="shared" si="8"/>
        <v>D27</v>
      </c>
      <c r="O63" s="1"/>
      <c r="P63" s="1"/>
      <c r="Q63" s="1"/>
      <c r="R63" s="1"/>
      <c r="S63" s="1"/>
      <c r="T63" s="1"/>
      <c r="U63" s="8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5"/>
      <c r="AG63" s="10"/>
      <c r="AH63" s="2"/>
      <c r="AI63" s="2"/>
      <c r="AJ63" s="2"/>
      <c r="AK63" s="2"/>
      <c r="AL63" s="2"/>
      <c r="AM63" s="2"/>
      <c r="AN63" s="2"/>
      <c r="AO63" s="2"/>
      <c r="AP63" s="10"/>
      <c r="AQ63" s="10"/>
      <c r="AR63" s="10"/>
      <c r="AS63" s="29"/>
      <c r="AT63" s="53"/>
      <c r="AU63" s="10"/>
      <c r="AV63" s="10"/>
      <c r="AW63" s="46"/>
      <c r="AX63" s="15"/>
      <c r="AY63" s="10"/>
      <c r="AZ63" s="10"/>
      <c r="BA63" s="10"/>
      <c r="BB63" s="10"/>
      <c r="BC63" s="10"/>
      <c r="BD63" s="10"/>
      <c r="BE63" s="10"/>
      <c r="BF63" s="10"/>
      <c r="BG63" s="10"/>
      <c r="BH63" s="10"/>
    </row>
    <row r="64">
      <c r="A64" s="10"/>
      <c r="B64" s="10"/>
      <c r="C64" s="10"/>
      <c r="D64" s="10"/>
      <c r="E64" s="10"/>
      <c r="F64" s="10"/>
      <c r="G64" s="10"/>
      <c r="H64" s="10"/>
      <c r="I64" s="46"/>
      <c r="J64" s="15"/>
      <c r="K64" s="10"/>
      <c r="L64" s="10"/>
      <c r="M64" s="60" t="str">
        <f t="shared" si="7"/>
        <v>mer 14/01</v>
      </c>
      <c r="N64" s="61" t="str">
        <f t="shared" si="8"/>
        <v>E27</v>
      </c>
      <c r="O64" s="1"/>
      <c r="P64" s="1"/>
      <c r="Q64" s="1"/>
      <c r="R64" s="1"/>
      <c r="S64" s="1"/>
      <c r="T64" s="1"/>
      <c r="U64" s="8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5"/>
      <c r="AG64" s="10"/>
      <c r="AH64" s="2"/>
      <c r="AI64" s="2"/>
      <c r="AJ64" s="2"/>
      <c r="AK64" s="2"/>
      <c r="AL64" s="2"/>
      <c r="AM64" s="2"/>
      <c r="AN64" s="2"/>
      <c r="AO64" s="2"/>
      <c r="AP64" s="10"/>
      <c r="AQ64" s="10"/>
      <c r="AR64" s="10"/>
      <c r="AS64" s="29"/>
      <c r="AT64" s="53"/>
      <c r="AU64" s="10"/>
      <c r="AV64" s="10"/>
      <c r="AW64" s="46"/>
      <c r="AX64" s="15"/>
      <c r="AY64" s="10"/>
      <c r="AZ64" s="10"/>
      <c r="BA64" s="10"/>
      <c r="BB64" s="10"/>
      <c r="BC64" s="10"/>
      <c r="BD64" s="10"/>
      <c r="BE64" s="10"/>
      <c r="BF64" s="10"/>
      <c r="BG64" s="10"/>
      <c r="BH64" s="10"/>
    </row>
    <row r="65">
      <c r="A65" s="10"/>
      <c r="B65" s="10"/>
      <c r="C65" s="10"/>
      <c r="D65" s="10"/>
      <c r="E65" s="10"/>
      <c r="F65" s="10"/>
      <c r="G65" s="10"/>
      <c r="H65" s="10"/>
      <c r="I65" s="46"/>
      <c r="J65" s="15"/>
      <c r="K65" s="10"/>
      <c r="L65" s="10"/>
      <c r="M65" s="60" t="str">
        <f t="shared" si="7"/>
        <v>gio 15/01</v>
      </c>
      <c r="N65" s="61" t="str">
        <f t="shared" si="8"/>
        <v>F27</v>
      </c>
      <c r="O65" s="1"/>
      <c r="P65" s="1"/>
      <c r="Q65" s="1"/>
      <c r="R65" s="1"/>
      <c r="S65" s="1"/>
      <c r="T65" s="1"/>
      <c r="U65" s="8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5"/>
      <c r="AG65" s="10"/>
      <c r="AH65" s="2"/>
      <c r="AI65" s="2"/>
      <c r="AJ65" s="2"/>
      <c r="AK65" s="2"/>
      <c r="AL65" s="2"/>
      <c r="AM65" s="2"/>
      <c r="AN65" s="2"/>
      <c r="AO65" s="2"/>
      <c r="AP65" s="10"/>
      <c r="AQ65" s="10"/>
      <c r="AR65" s="10"/>
      <c r="AS65" s="29"/>
      <c r="AT65" s="53"/>
      <c r="AU65" s="10"/>
      <c r="AV65" s="10"/>
      <c r="AW65" s="46"/>
      <c r="AX65" s="15"/>
      <c r="AY65" s="10"/>
      <c r="AZ65" s="10"/>
      <c r="BA65" s="10"/>
      <c r="BB65" s="10"/>
      <c r="BC65" s="10"/>
      <c r="BD65" s="10"/>
      <c r="BE65" s="10"/>
      <c r="BF65" s="10"/>
      <c r="BG65" s="10"/>
      <c r="BH65" s="10"/>
    </row>
    <row r="66">
      <c r="A66" s="10"/>
      <c r="B66" s="10"/>
      <c r="C66" s="10"/>
      <c r="D66" s="10"/>
      <c r="E66" s="10"/>
      <c r="F66" s="10"/>
      <c r="G66" s="10"/>
      <c r="H66" s="10"/>
      <c r="I66" s="46"/>
      <c r="J66" s="15"/>
      <c r="K66" s="10"/>
      <c r="L66" s="10"/>
      <c r="M66" s="60" t="str">
        <f t="shared" si="7"/>
        <v>ven 16/01</v>
      </c>
      <c r="N66" s="61" t="str">
        <f t="shared" si="8"/>
        <v>G27</v>
      </c>
      <c r="O66" s="1"/>
      <c r="P66" s="1"/>
      <c r="Q66" s="1"/>
      <c r="R66" s="1"/>
      <c r="S66" s="1"/>
      <c r="T66" s="1"/>
      <c r="U66" s="8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5"/>
      <c r="AG66" s="10"/>
      <c r="AH66" s="2"/>
      <c r="AI66" s="2"/>
      <c r="AJ66" s="2"/>
      <c r="AK66" s="2"/>
      <c r="AL66" s="2"/>
      <c r="AM66" s="2"/>
      <c r="AN66" s="2"/>
      <c r="AO66" s="2"/>
      <c r="AP66" s="10"/>
      <c r="AQ66" s="10"/>
      <c r="AR66" s="10"/>
      <c r="AS66" s="29"/>
      <c r="AT66" s="53"/>
      <c r="AU66" s="10"/>
      <c r="AV66" s="10"/>
      <c r="AW66" s="46"/>
      <c r="AX66" s="15"/>
      <c r="AY66" s="10"/>
      <c r="AZ66" s="10"/>
      <c r="BA66" s="10"/>
      <c r="BB66" s="10"/>
      <c r="BC66" s="10"/>
      <c r="BD66" s="10"/>
      <c r="BE66" s="10"/>
      <c r="BF66" s="10"/>
      <c r="BG66" s="10"/>
      <c r="BH66" s="10"/>
    </row>
    <row r="67">
      <c r="A67" s="10"/>
      <c r="B67" s="10"/>
      <c r="C67" s="10"/>
      <c r="D67" s="10"/>
      <c r="E67" s="10"/>
      <c r="F67" s="10"/>
      <c r="G67" s="10"/>
      <c r="H67" s="10"/>
      <c r="I67" s="46"/>
      <c r="J67" s="15"/>
      <c r="K67" s="10"/>
      <c r="L67" s="10"/>
      <c r="M67" s="60" t="str">
        <f t="shared" si="7"/>
        <v>sab 17/01</v>
      </c>
      <c r="N67" s="61" t="str">
        <f t="shared" si="8"/>
        <v>H27</v>
      </c>
      <c r="O67" s="1"/>
      <c r="P67" s="1"/>
      <c r="Q67" s="1"/>
      <c r="R67" s="1"/>
      <c r="S67" s="1"/>
      <c r="T67" s="1"/>
      <c r="U67" s="8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5"/>
      <c r="AG67" s="10"/>
      <c r="AH67" s="2"/>
      <c r="AI67" s="2"/>
      <c r="AJ67" s="2"/>
      <c r="AK67" s="2"/>
      <c r="AL67" s="2"/>
      <c r="AM67" s="2"/>
      <c r="AN67" s="2"/>
      <c r="AO67" s="2"/>
      <c r="AP67" s="10"/>
      <c r="AQ67" s="10"/>
      <c r="AR67" s="10"/>
      <c r="AS67" s="29"/>
      <c r="AT67" s="53"/>
      <c r="AU67" s="10"/>
      <c r="AV67" s="10"/>
      <c r="AW67" s="46"/>
      <c r="AX67" s="15"/>
      <c r="AY67" s="10"/>
      <c r="AZ67" s="10"/>
      <c r="BA67" s="10"/>
      <c r="BB67" s="10"/>
      <c r="BC67" s="10"/>
      <c r="BD67" s="10"/>
      <c r="BE67" s="10"/>
      <c r="BF67" s="10"/>
      <c r="BG67" s="10"/>
      <c r="BH67" s="10"/>
    </row>
    <row r="68">
      <c r="A68" s="10"/>
      <c r="B68" s="10"/>
      <c r="C68" s="10"/>
      <c r="D68" s="10"/>
      <c r="E68" s="10"/>
      <c r="F68" s="10"/>
      <c r="G68" s="10"/>
      <c r="H68" s="10"/>
      <c r="I68" s="46"/>
      <c r="J68" s="15"/>
      <c r="K68" s="10"/>
      <c r="L68" s="10"/>
      <c r="M68" s="60" t="str">
        <f t="shared" si="7"/>
        <v>dom 18/01</v>
      </c>
      <c r="N68" s="61" t="str">
        <f t="shared" si="8"/>
        <v>I27</v>
      </c>
      <c r="O68" s="1"/>
      <c r="P68" s="1"/>
      <c r="Q68" s="1"/>
      <c r="R68" s="1"/>
      <c r="S68" s="1"/>
      <c r="T68" s="1"/>
      <c r="U68" s="8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5"/>
      <c r="AG68" s="10"/>
      <c r="AH68" s="2"/>
      <c r="AI68" s="2"/>
      <c r="AJ68" s="2"/>
      <c r="AK68" s="2"/>
      <c r="AL68" s="2"/>
      <c r="AM68" s="2"/>
      <c r="AN68" s="2"/>
      <c r="AO68" s="2"/>
      <c r="AP68" s="10"/>
      <c r="AQ68" s="10"/>
      <c r="AR68" s="10"/>
      <c r="AS68" s="29"/>
      <c r="AT68" s="53"/>
      <c r="AU68" s="10"/>
      <c r="AV68" s="10"/>
      <c r="AW68" s="46"/>
      <c r="AX68" s="15"/>
      <c r="AY68" s="10"/>
      <c r="AZ68" s="10"/>
      <c r="BA68" s="10"/>
      <c r="BB68" s="10"/>
      <c r="BC68" s="10"/>
      <c r="BD68" s="10"/>
      <c r="BE68" s="10"/>
      <c r="BF68" s="10"/>
      <c r="BG68" s="10"/>
      <c r="BH68" s="10"/>
    </row>
    <row r="69">
      <c r="A69" s="10"/>
      <c r="B69" s="10"/>
      <c r="C69" s="10"/>
      <c r="D69" s="10"/>
      <c r="E69" s="10"/>
      <c r="F69" s="10"/>
      <c r="G69" s="10"/>
      <c r="H69" s="10"/>
      <c r="I69" s="46"/>
      <c r="J69" s="15"/>
      <c r="K69" s="10"/>
      <c r="L69" s="10"/>
      <c r="M69" s="60" t="str">
        <f t="shared" si="7"/>
        <v>lun 19/01</v>
      </c>
      <c r="N69" s="61" t="str">
        <f t="shared" si="8"/>
        <v>C39</v>
      </c>
      <c r="O69" s="1"/>
      <c r="P69" s="1"/>
      <c r="Q69" s="1"/>
      <c r="R69" s="1"/>
      <c r="S69" s="1"/>
      <c r="T69" s="1"/>
      <c r="U69" s="8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5"/>
      <c r="AG69" s="10"/>
      <c r="AH69" s="2"/>
      <c r="AI69" s="2"/>
      <c r="AJ69" s="2"/>
      <c r="AK69" s="2"/>
      <c r="AL69" s="2"/>
      <c r="AM69" s="2"/>
      <c r="AN69" s="2"/>
      <c r="AO69" s="2"/>
      <c r="AP69" s="10"/>
      <c r="AQ69" s="10"/>
      <c r="AR69" s="10"/>
      <c r="AS69" s="29"/>
      <c r="AT69" s="53"/>
      <c r="AU69" s="10"/>
      <c r="AV69" s="10"/>
      <c r="AW69" s="46"/>
      <c r="AX69" s="15"/>
      <c r="AY69" s="10"/>
      <c r="AZ69" s="10"/>
      <c r="BA69" s="10"/>
      <c r="BB69" s="10"/>
      <c r="BC69" s="10"/>
      <c r="BD69" s="10"/>
      <c r="BE69" s="10"/>
      <c r="BF69" s="10"/>
      <c r="BG69" s="10"/>
      <c r="BH69" s="10"/>
    </row>
    <row r="70">
      <c r="A70" s="10"/>
      <c r="B70" s="10"/>
      <c r="C70" s="10"/>
      <c r="D70" s="10"/>
      <c r="E70" s="10"/>
      <c r="F70" s="10"/>
      <c r="G70" s="10"/>
      <c r="H70" s="10"/>
      <c r="I70" s="46"/>
      <c r="J70" s="15"/>
      <c r="K70" s="10"/>
      <c r="L70" s="10"/>
      <c r="M70" s="60" t="str">
        <f t="shared" si="7"/>
        <v>mar 20/01</v>
      </c>
      <c r="N70" s="61" t="str">
        <f t="shared" si="8"/>
        <v>D39</v>
      </c>
      <c r="O70" s="1"/>
      <c r="P70" s="1"/>
      <c r="Q70" s="1"/>
      <c r="R70" s="1"/>
      <c r="S70" s="1"/>
      <c r="T70" s="1"/>
      <c r="U70" s="8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5"/>
      <c r="AG70" s="10"/>
      <c r="AH70" s="2"/>
      <c r="AI70" s="2"/>
      <c r="AJ70" s="2"/>
      <c r="AK70" s="2"/>
      <c r="AL70" s="2"/>
      <c r="AM70" s="2"/>
      <c r="AN70" s="2"/>
      <c r="AO70" s="2"/>
      <c r="AP70" s="10"/>
      <c r="AQ70" s="10"/>
      <c r="AR70" s="10"/>
      <c r="AS70" s="29"/>
      <c r="AT70" s="53"/>
      <c r="AU70" s="10"/>
      <c r="AV70" s="10"/>
      <c r="AW70" s="46"/>
      <c r="AX70" s="15"/>
      <c r="AY70" s="10"/>
      <c r="AZ70" s="10"/>
      <c r="BA70" s="10"/>
      <c r="BB70" s="10"/>
      <c r="BC70" s="10"/>
      <c r="BD70" s="10"/>
      <c r="BE70" s="10"/>
      <c r="BF70" s="10"/>
      <c r="BG70" s="10"/>
      <c r="BH70" s="10"/>
    </row>
    <row r="71">
      <c r="A71" s="10"/>
      <c r="B71" s="10"/>
      <c r="C71" s="10"/>
      <c r="D71" s="10"/>
      <c r="E71" s="10"/>
      <c r="F71" s="10"/>
      <c r="G71" s="10"/>
      <c r="H71" s="10"/>
      <c r="I71" s="46"/>
      <c r="J71" s="15"/>
      <c r="K71" s="10"/>
      <c r="L71" s="10"/>
      <c r="M71" s="60" t="str">
        <f t="shared" si="7"/>
        <v>mer 21/01</v>
      </c>
      <c r="N71" s="61" t="str">
        <f t="shared" si="8"/>
        <v>E39</v>
      </c>
      <c r="O71" s="1"/>
      <c r="P71" s="1"/>
      <c r="Q71" s="1"/>
      <c r="R71" s="1"/>
      <c r="S71" s="1"/>
      <c r="T71" s="1"/>
      <c r="U71" s="8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5"/>
      <c r="AG71" s="10"/>
      <c r="AH71" s="2"/>
      <c r="AI71" s="2"/>
      <c r="AJ71" s="2"/>
      <c r="AK71" s="2"/>
      <c r="AL71" s="2"/>
      <c r="AM71" s="2"/>
      <c r="AN71" s="2"/>
      <c r="AO71" s="2"/>
      <c r="AP71" s="10"/>
      <c r="AQ71" s="10"/>
      <c r="AR71" s="10"/>
      <c r="AS71" s="29"/>
      <c r="AT71" s="53"/>
      <c r="AU71" s="10"/>
      <c r="AV71" s="10"/>
      <c r="AW71" s="46"/>
      <c r="AX71" s="15"/>
      <c r="AY71" s="10"/>
      <c r="AZ71" s="10"/>
      <c r="BA71" s="10"/>
      <c r="BB71" s="10"/>
      <c r="BC71" s="10"/>
      <c r="BD71" s="10"/>
      <c r="BE71" s="10"/>
      <c r="BF71" s="10"/>
      <c r="BG71" s="10"/>
      <c r="BH71" s="10"/>
    </row>
    <row r="72">
      <c r="A72" s="10"/>
      <c r="B72" s="10"/>
      <c r="C72" s="10"/>
      <c r="D72" s="10"/>
      <c r="E72" s="10"/>
      <c r="F72" s="10"/>
      <c r="G72" s="10"/>
      <c r="H72" s="10"/>
      <c r="I72" s="46"/>
      <c r="J72" s="15"/>
      <c r="K72" s="10"/>
      <c r="L72" s="10"/>
      <c r="M72" s="60" t="str">
        <f t="shared" si="7"/>
        <v>gio 22/01</v>
      </c>
      <c r="N72" s="61" t="str">
        <f t="shared" si="8"/>
        <v>F39</v>
      </c>
      <c r="O72" s="1"/>
      <c r="P72" s="1"/>
      <c r="Q72" s="1"/>
      <c r="R72" s="1"/>
      <c r="S72" s="1"/>
      <c r="T72" s="1"/>
      <c r="U72" s="8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5"/>
      <c r="AG72" s="10"/>
      <c r="AH72" s="2"/>
      <c r="AI72" s="2"/>
      <c r="AJ72" s="2"/>
      <c r="AK72" s="2"/>
      <c r="AL72" s="2"/>
      <c r="AM72" s="2"/>
      <c r="AN72" s="2"/>
      <c r="AO72" s="2"/>
      <c r="AP72" s="10"/>
      <c r="AQ72" s="10"/>
      <c r="AR72" s="10"/>
      <c r="AS72" s="29"/>
      <c r="AT72" s="53"/>
      <c r="AU72" s="10"/>
      <c r="AV72" s="10"/>
      <c r="AW72" s="46"/>
      <c r="AX72" s="15"/>
      <c r="AY72" s="10"/>
      <c r="AZ72" s="10"/>
      <c r="BA72" s="10"/>
      <c r="BB72" s="10"/>
      <c r="BC72" s="10"/>
      <c r="BD72" s="10"/>
      <c r="BE72" s="10"/>
      <c r="BF72" s="10"/>
      <c r="BG72" s="10"/>
      <c r="BH72" s="10"/>
    </row>
    <row r="73">
      <c r="A73" s="10"/>
      <c r="B73" s="10"/>
      <c r="C73" s="10"/>
      <c r="D73" s="10"/>
      <c r="E73" s="10"/>
      <c r="F73" s="10"/>
      <c r="G73" s="10"/>
      <c r="H73" s="10"/>
      <c r="I73" s="46"/>
      <c r="J73" s="15"/>
      <c r="K73" s="10"/>
      <c r="L73" s="10"/>
      <c r="M73" s="60" t="str">
        <f t="shared" si="7"/>
        <v>ven 23/01</v>
      </c>
      <c r="N73" s="61" t="str">
        <f t="shared" si="8"/>
        <v>G39</v>
      </c>
      <c r="O73" s="1"/>
      <c r="P73" s="1"/>
      <c r="Q73" s="1"/>
      <c r="R73" s="1"/>
      <c r="S73" s="1"/>
      <c r="T73" s="1"/>
      <c r="U73" s="8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5"/>
      <c r="AG73" s="10"/>
      <c r="AH73" s="2"/>
      <c r="AI73" s="2"/>
      <c r="AJ73" s="2"/>
      <c r="AK73" s="2"/>
      <c r="AL73" s="2"/>
      <c r="AM73" s="2"/>
      <c r="AN73" s="2"/>
      <c r="AO73" s="2"/>
      <c r="AP73" s="10"/>
      <c r="AQ73" s="10"/>
      <c r="AR73" s="10"/>
      <c r="AS73" s="29"/>
      <c r="AT73" s="53"/>
      <c r="AU73" s="10"/>
      <c r="AV73" s="10"/>
      <c r="AW73" s="46"/>
      <c r="AX73" s="15"/>
      <c r="AY73" s="10"/>
      <c r="AZ73" s="10"/>
      <c r="BA73" s="10"/>
      <c r="BB73" s="10"/>
      <c r="BC73" s="10"/>
      <c r="BD73" s="10"/>
      <c r="BE73" s="10"/>
      <c r="BF73" s="10"/>
      <c r="BG73" s="10"/>
      <c r="BH73" s="10"/>
    </row>
    <row r="74">
      <c r="A74" s="10"/>
      <c r="B74" s="10"/>
      <c r="C74" s="10"/>
      <c r="D74" s="10"/>
      <c r="E74" s="10"/>
      <c r="F74" s="10"/>
      <c r="G74" s="10"/>
      <c r="H74" s="10"/>
      <c r="I74" s="46"/>
      <c r="J74" s="15"/>
      <c r="K74" s="10"/>
      <c r="L74" s="10"/>
      <c r="M74" s="60" t="str">
        <f t="shared" si="7"/>
        <v>sab 24/01</v>
      </c>
      <c r="N74" s="61" t="str">
        <f t="shared" si="8"/>
        <v>H39</v>
      </c>
      <c r="O74" s="1"/>
      <c r="P74" s="1"/>
      <c r="Q74" s="1"/>
      <c r="R74" s="1"/>
      <c r="S74" s="1"/>
      <c r="T74" s="1"/>
      <c r="U74" s="8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5"/>
      <c r="AG74" s="10"/>
      <c r="AH74" s="2"/>
      <c r="AI74" s="2"/>
      <c r="AJ74" s="2"/>
      <c r="AK74" s="2"/>
      <c r="AL74" s="2"/>
      <c r="AM74" s="2"/>
      <c r="AN74" s="2"/>
      <c r="AO74" s="2"/>
      <c r="AP74" s="10"/>
      <c r="AQ74" s="10"/>
      <c r="AR74" s="10"/>
      <c r="AS74" s="29"/>
      <c r="AT74" s="53"/>
      <c r="AU74" s="10"/>
      <c r="AV74" s="10"/>
      <c r="AW74" s="46"/>
      <c r="AX74" s="15"/>
      <c r="AY74" s="10"/>
      <c r="AZ74" s="10"/>
      <c r="BA74" s="10"/>
      <c r="BB74" s="10"/>
      <c r="BC74" s="10"/>
      <c r="BD74" s="10"/>
      <c r="BE74" s="10"/>
      <c r="BF74" s="10"/>
      <c r="BG74" s="10"/>
      <c r="BH74" s="10"/>
    </row>
    <row r="75">
      <c r="A75" s="10"/>
      <c r="B75" s="10"/>
      <c r="C75" s="10"/>
      <c r="D75" s="10"/>
      <c r="E75" s="10"/>
      <c r="F75" s="10"/>
      <c r="G75" s="10"/>
      <c r="H75" s="10"/>
      <c r="I75" s="46"/>
      <c r="J75" s="15"/>
      <c r="K75" s="10"/>
      <c r="L75" s="10"/>
      <c r="M75" s="60" t="str">
        <f t="shared" si="7"/>
        <v>dom 25/01</v>
      </c>
      <c r="N75" s="61" t="str">
        <f t="shared" si="8"/>
        <v>I39</v>
      </c>
      <c r="O75" s="1"/>
      <c r="P75" s="1"/>
      <c r="Q75" s="1"/>
      <c r="R75" s="1"/>
      <c r="S75" s="1"/>
      <c r="T75" s="1"/>
      <c r="U75" s="8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5"/>
      <c r="AG75" s="10"/>
      <c r="AH75" s="2"/>
      <c r="AI75" s="2"/>
      <c r="AJ75" s="2"/>
      <c r="AK75" s="2"/>
      <c r="AL75" s="2"/>
      <c r="AM75" s="2"/>
      <c r="AN75" s="2"/>
      <c r="AO75" s="2"/>
      <c r="AP75" s="10"/>
      <c r="AQ75" s="10"/>
      <c r="AR75" s="10"/>
      <c r="AS75" s="29"/>
      <c r="AT75" s="53"/>
      <c r="AU75" s="10"/>
      <c r="AV75" s="10"/>
      <c r="AW75" s="46"/>
      <c r="AX75" s="15"/>
      <c r="AY75" s="10"/>
      <c r="AZ75" s="10"/>
      <c r="BA75" s="10"/>
      <c r="BB75" s="10"/>
      <c r="BC75" s="10"/>
      <c r="BD75" s="10"/>
      <c r="BE75" s="10"/>
      <c r="BF75" s="10"/>
      <c r="BG75" s="10"/>
      <c r="BH75" s="10"/>
    </row>
    <row r="76">
      <c r="A76" s="10"/>
      <c r="B76" s="10"/>
      <c r="C76" s="10"/>
      <c r="D76" s="10"/>
      <c r="E76" s="10"/>
      <c r="F76" s="10"/>
      <c r="G76" s="10"/>
      <c r="H76" s="10"/>
      <c r="I76" s="46"/>
      <c r="J76" s="15"/>
      <c r="K76" s="10"/>
      <c r="L76" s="10"/>
      <c r="M76" s="57"/>
      <c r="N76" s="15"/>
      <c r="O76" s="1"/>
      <c r="P76" s="1"/>
      <c r="Q76" s="1"/>
      <c r="R76" s="1"/>
      <c r="S76" s="1"/>
      <c r="T76" s="1"/>
      <c r="U76" s="8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5"/>
      <c r="AG76" s="10"/>
      <c r="AH76" s="2"/>
      <c r="AI76" s="2"/>
      <c r="AJ76" s="2"/>
      <c r="AK76" s="2"/>
      <c r="AL76" s="2"/>
      <c r="AM76" s="2"/>
      <c r="AN76" s="2"/>
      <c r="AO76" s="2"/>
      <c r="AP76" s="10"/>
      <c r="AQ76" s="10"/>
      <c r="AR76" s="10"/>
      <c r="AS76" s="29"/>
      <c r="AT76" s="53"/>
      <c r="AU76" s="10"/>
      <c r="AV76" s="10"/>
      <c r="AW76" s="46"/>
      <c r="AX76" s="15"/>
      <c r="AY76" s="10"/>
      <c r="AZ76" s="10"/>
      <c r="BA76" s="10"/>
      <c r="BB76" s="10"/>
      <c r="BC76" s="10"/>
      <c r="BD76" s="10"/>
      <c r="BE76" s="10"/>
      <c r="BF76" s="10"/>
      <c r="BG76" s="10"/>
      <c r="BH76" s="10"/>
    </row>
    <row r="77">
      <c r="A77" s="10"/>
      <c r="B77" s="10"/>
      <c r="C77" s="10"/>
      <c r="D77" s="10"/>
      <c r="E77" s="10"/>
      <c r="F77" s="10"/>
      <c r="G77" s="10"/>
      <c r="H77" s="10"/>
      <c r="I77" s="46"/>
      <c r="J77" s="15"/>
      <c r="K77" s="10"/>
      <c r="L77" s="10"/>
      <c r="M77" s="57"/>
      <c r="N77" s="15"/>
      <c r="O77" s="1"/>
      <c r="P77" s="1"/>
      <c r="Q77" s="1"/>
      <c r="R77" s="1"/>
      <c r="S77" s="1"/>
      <c r="T77" s="1"/>
      <c r="U77" s="8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5"/>
      <c r="AG77" s="10"/>
      <c r="AH77" s="2"/>
      <c r="AI77" s="2"/>
      <c r="AJ77" s="2"/>
      <c r="AK77" s="2"/>
      <c r="AL77" s="2"/>
      <c r="AM77" s="2"/>
      <c r="AN77" s="2"/>
      <c r="AO77" s="2"/>
      <c r="AP77" s="10"/>
      <c r="AQ77" s="10"/>
      <c r="AR77" s="10"/>
      <c r="AS77" s="29"/>
      <c r="AT77" s="53"/>
      <c r="AU77" s="10"/>
      <c r="AV77" s="10"/>
      <c r="AW77" s="46"/>
      <c r="AX77" s="15"/>
      <c r="AY77" s="10"/>
      <c r="AZ77" s="10"/>
      <c r="BA77" s="10"/>
      <c r="BB77" s="10"/>
      <c r="BC77" s="10"/>
      <c r="BD77" s="10"/>
      <c r="BE77" s="10"/>
      <c r="BF77" s="10"/>
      <c r="BG77" s="10"/>
      <c r="BH77" s="10"/>
    </row>
    <row r="78">
      <c r="A78" s="10"/>
      <c r="B78" s="10"/>
      <c r="C78" s="10"/>
      <c r="D78" s="10"/>
      <c r="E78" s="10"/>
      <c r="F78" s="10"/>
      <c r="G78" s="10"/>
      <c r="H78" s="10"/>
      <c r="I78" s="46"/>
      <c r="J78" s="15"/>
      <c r="K78" s="10"/>
      <c r="L78" s="10"/>
      <c r="M78" s="57"/>
      <c r="N78" s="15"/>
      <c r="O78" s="1"/>
      <c r="P78" s="1"/>
      <c r="Q78" s="1"/>
      <c r="R78" s="1"/>
      <c r="S78" s="1"/>
      <c r="T78" s="1"/>
      <c r="U78" s="8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5"/>
      <c r="AG78" s="10"/>
      <c r="AH78" s="2"/>
      <c r="AI78" s="2"/>
      <c r="AJ78" s="2"/>
      <c r="AK78" s="2"/>
      <c r="AL78" s="2"/>
      <c r="AM78" s="2"/>
      <c r="AN78" s="2"/>
      <c r="AO78" s="2"/>
      <c r="AP78" s="10"/>
      <c r="AQ78" s="10"/>
      <c r="AR78" s="10"/>
      <c r="AS78" s="29"/>
      <c r="AT78" s="53"/>
      <c r="AU78" s="10"/>
      <c r="AV78" s="10"/>
      <c r="AW78" s="46"/>
      <c r="AX78" s="15"/>
      <c r="AY78" s="10"/>
      <c r="AZ78" s="10"/>
      <c r="BA78" s="10"/>
      <c r="BB78" s="10"/>
      <c r="BC78" s="10"/>
      <c r="BD78" s="10"/>
      <c r="BE78" s="10"/>
      <c r="BF78" s="10"/>
      <c r="BG78" s="10"/>
      <c r="BH78" s="10"/>
    </row>
    <row r="79">
      <c r="A79" s="10"/>
      <c r="B79" s="10"/>
      <c r="C79" s="10"/>
      <c r="D79" s="10"/>
      <c r="E79" s="10"/>
      <c r="F79" s="10"/>
      <c r="G79" s="10"/>
      <c r="H79" s="10"/>
      <c r="I79" s="46"/>
      <c r="J79" s="15"/>
      <c r="K79" s="10"/>
      <c r="L79" s="10"/>
      <c r="M79" s="57"/>
      <c r="N79" s="15"/>
      <c r="O79" s="1"/>
      <c r="P79" s="1"/>
      <c r="Q79" s="1"/>
      <c r="R79" s="1"/>
      <c r="S79" s="1"/>
      <c r="T79" s="1"/>
      <c r="U79" s="8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5"/>
      <c r="AG79" s="10"/>
      <c r="AH79" s="2"/>
      <c r="AI79" s="2"/>
      <c r="AJ79" s="2"/>
      <c r="AK79" s="2"/>
      <c r="AL79" s="2"/>
      <c r="AM79" s="2"/>
      <c r="AN79" s="2"/>
      <c r="AO79" s="2"/>
      <c r="AP79" s="10"/>
      <c r="AQ79" s="10"/>
      <c r="AR79" s="10"/>
      <c r="AS79" s="29"/>
      <c r="AT79" s="53"/>
      <c r="AU79" s="10"/>
      <c r="AV79" s="10"/>
      <c r="AW79" s="46"/>
      <c r="AX79" s="15"/>
      <c r="AY79" s="10"/>
      <c r="AZ79" s="10"/>
      <c r="BA79" s="10"/>
      <c r="BB79" s="10"/>
      <c r="BC79" s="10"/>
      <c r="BD79" s="10"/>
      <c r="BE79" s="10"/>
      <c r="BF79" s="10"/>
      <c r="BG79" s="10"/>
      <c r="BH79" s="10"/>
    </row>
    <row r="80">
      <c r="A80" s="10"/>
      <c r="B80" s="10"/>
      <c r="C80" s="10"/>
      <c r="D80" s="10"/>
      <c r="E80" s="10"/>
      <c r="F80" s="10"/>
      <c r="G80" s="10"/>
      <c r="H80" s="10"/>
      <c r="I80" s="46"/>
      <c r="J80" s="15"/>
      <c r="K80" s="10"/>
      <c r="L80" s="10"/>
      <c r="M80" s="57"/>
      <c r="N80" s="15"/>
      <c r="O80" s="1"/>
      <c r="P80" s="1"/>
      <c r="Q80" s="1"/>
      <c r="R80" s="1"/>
      <c r="S80" s="1"/>
      <c r="T80" s="1"/>
      <c r="U80" s="8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5"/>
      <c r="AG80" s="10"/>
      <c r="AH80" s="2"/>
      <c r="AI80" s="2"/>
      <c r="AJ80" s="2"/>
      <c r="AK80" s="2"/>
      <c r="AL80" s="2"/>
      <c r="AM80" s="2"/>
      <c r="AN80" s="2"/>
      <c r="AO80" s="2"/>
      <c r="AP80" s="10"/>
      <c r="AQ80" s="10"/>
      <c r="AR80" s="10"/>
      <c r="AS80" s="29"/>
      <c r="AT80" s="53"/>
      <c r="AU80" s="10"/>
      <c r="AV80" s="10"/>
      <c r="AW80" s="46"/>
      <c r="AX80" s="15"/>
      <c r="AY80" s="10"/>
      <c r="AZ80" s="10"/>
      <c r="BA80" s="10"/>
      <c r="BB80" s="10"/>
      <c r="BC80" s="10"/>
      <c r="BD80" s="10"/>
      <c r="BE80" s="10"/>
      <c r="BF80" s="10"/>
      <c r="BG80" s="10"/>
      <c r="BH80" s="10"/>
    </row>
    <row r="81">
      <c r="A81" s="10"/>
      <c r="B81" s="10"/>
      <c r="C81" s="10"/>
      <c r="D81" s="10"/>
      <c r="E81" s="10"/>
      <c r="F81" s="10"/>
      <c r="G81" s="10"/>
      <c r="H81" s="10"/>
      <c r="I81" s="46"/>
      <c r="J81" s="15"/>
      <c r="K81" s="10"/>
      <c r="L81" s="10"/>
      <c r="M81" s="57"/>
      <c r="N81" s="15"/>
      <c r="O81" s="1"/>
      <c r="P81" s="1"/>
      <c r="Q81" s="1"/>
      <c r="R81" s="1"/>
      <c r="S81" s="1"/>
      <c r="T81" s="1"/>
      <c r="U81" s="8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5"/>
      <c r="AG81" s="10"/>
      <c r="AH81" s="2"/>
      <c r="AI81" s="2"/>
      <c r="AJ81" s="2"/>
      <c r="AK81" s="2"/>
      <c r="AL81" s="2"/>
      <c r="AM81" s="2"/>
      <c r="AN81" s="2"/>
      <c r="AO81" s="2"/>
      <c r="AP81" s="10"/>
      <c r="AQ81" s="10"/>
      <c r="AR81" s="10"/>
      <c r="AS81" s="29"/>
      <c r="AT81" s="53"/>
      <c r="AU81" s="10"/>
      <c r="AV81" s="10"/>
      <c r="AW81" s="46"/>
      <c r="AX81" s="15"/>
      <c r="AY81" s="10"/>
      <c r="AZ81" s="10"/>
      <c r="BA81" s="10"/>
      <c r="BB81" s="10"/>
      <c r="BC81" s="10"/>
      <c r="BD81" s="10"/>
      <c r="BE81" s="10"/>
      <c r="BF81" s="10"/>
      <c r="BG81" s="10"/>
      <c r="BH81" s="10"/>
    </row>
    <row r="82">
      <c r="A82" s="10"/>
      <c r="B82" s="10"/>
      <c r="C82" s="10"/>
      <c r="D82" s="10"/>
      <c r="E82" s="10"/>
      <c r="F82" s="10"/>
      <c r="G82" s="10"/>
      <c r="H82" s="10"/>
      <c r="I82" s="46"/>
      <c r="J82" s="15"/>
      <c r="K82" s="10"/>
      <c r="L82" s="10"/>
      <c r="M82" s="57"/>
      <c r="N82" s="15"/>
      <c r="O82" s="1"/>
      <c r="P82" s="1"/>
      <c r="Q82" s="1"/>
      <c r="R82" s="1"/>
      <c r="S82" s="1"/>
      <c r="T82" s="1"/>
      <c r="U82" s="8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5"/>
      <c r="AG82" s="10"/>
      <c r="AH82" s="2"/>
      <c r="AI82" s="2"/>
      <c r="AJ82" s="2"/>
      <c r="AK82" s="2"/>
      <c r="AL82" s="2"/>
      <c r="AM82" s="2"/>
      <c r="AN82" s="2"/>
      <c r="AO82" s="2"/>
      <c r="AP82" s="10"/>
      <c r="AQ82" s="10"/>
      <c r="AR82" s="10"/>
      <c r="AS82" s="29"/>
      <c r="AT82" s="53"/>
      <c r="AU82" s="10"/>
      <c r="AV82" s="10"/>
      <c r="AW82" s="46"/>
      <c r="AX82" s="15"/>
      <c r="AY82" s="10"/>
      <c r="AZ82" s="10"/>
      <c r="BA82" s="10"/>
      <c r="BB82" s="10"/>
      <c r="BC82" s="10"/>
      <c r="BD82" s="10"/>
      <c r="BE82" s="10"/>
      <c r="BF82" s="10"/>
      <c r="BG82" s="10"/>
      <c r="BH82" s="10"/>
    </row>
    <row r="83">
      <c r="A83" s="10"/>
      <c r="B83" s="10"/>
      <c r="C83" s="10"/>
      <c r="D83" s="10"/>
      <c r="E83" s="10"/>
      <c r="F83" s="10"/>
      <c r="G83" s="10"/>
      <c r="H83" s="10"/>
      <c r="I83" s="46"/>
      <c r="J83" s="15"/>
      <c r="K83" s="10"/>
      <c r="L83" s="10"/>
      <c r="M83" s="57"/>
      <c r="N83" s="15"/>
      <c r="O83" s="1"/>
      <c r="P83" s="1"/>
      <c r="Q83" s="1"/>
      <c r="R83" s="1"/>
      <c r="S83" s="1"/>
      <c r="T83" s="1"/>
      <c r="U83" s="8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5"/>
      <c r="AG83" s="10"/>
      <c r="AH83" s="2"/>
      <c r="AI83" s="2"/>
      <c r="AJ83" s="2"/>
      <c r="AK83" s="2"/>
      <c r="AL83" s="2"/>
      <c r="AM83" s="2"/>
      <c r="AN83" s="2"/>
      <c r="AO83" s="2"/>
      <c r="AP83" s="10"/>
      <c r="AQ83" s="10"/>
      <c r="AR83" s="10"/>
      <c r="AS83" s="29"/>
      <c r="AT83" s="53"/>
      <c r="AU83" s="10"/>
      <c r="AV83" s="10"/>
      <c r="AW83" s="46"/>
      <c r="AX83" s="15"/>
      <c r="AY83" s="10"/>
      <c r="AZ83" s="10"/>
      <c r="BA83" s="10"/>
      <c r="BB83" s="10"/>
      <c r="BC83" s="10"/>
      <c r="BD83" s="10"/>
      <c r="BE83" s="10"/>
      <c r="BF83" s="10"/>
      <c r="BG83" s="10"/>
      <c r="BH83" s="10"/>
    </row>
    <row r="84">
      <c r="A84" s="10"/>
      <c r="B84" s="10"/>
      <c r="C84" s="10"/>
      <c r="D84" s="10"/>
      <c r="E84" s="10"/>
      <c r="F84" s="10"/>
      <c r="G84" s="10"/>
      <c r="H84" s="10"/>
      <c r="I84" s="46"/>
      <c r="J84" s="15"/>
      <c r="K84" s="10"/>
      <c r="L84" s="10"/>
      <c r="M84" s="57"/>
      <c r="N84" s="15"/>
      <c r="O84" s="1"/>
      <c r="P84" s="1"/>
      <c r="Q84" s="1"/>
      <c r="R84" s="1"/>
      <c r="S84" s="1"/>
      <c r="T84" s="1"/>
      <c r="U84" s="8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5"/>
      <c r="AG84" s="10"/>
      <c r="AH84" s="2"/>
      <c r="AI84" s="2"/>
      <c r="AJ84" s="2"/>
      <c r="AK84" s="2"/>
      <c r="AL84" s="2"/>
      <c r="AM84" s="2"/>
      <c r="AN84" s="2"/>
      <c r="AO84" s="2"/>
      <c r="AP84" s="10"/>
      <c r="AQ84" s="10"/>
      <c r="AR84" s="10"/>
      <c r="AS84" s="29"/>
      <c r="AT84" s="53"/>
      <c r="AU84" s="10"/>
      <c r="AV84" s="10"/>
      <c r="AW84" s="46"/>
      <c r="AX84" s="15"/>
      <c r="AY84" s="10"/>
      <c r="AZ84" s="10"/>
      <c r="BA84" s="10"/>
      <c r="BB84" s="10"/>
      <c r="BC84" s="10"/>
      <c r="BD84" s="10"/>
      <c r="BE84" s="10"/>
      <c r="BF84" s="10"/>
      <c r="BG84" s="10"/>
      <c r="BH84" s="10"/>
    </row>
    <row r="85">
      <c r="A85" s="10"/>
      <c r="B85" s="10"/>
      <c r="C85" s="10"/>
      <c r="D85" s="10"/>
      <c r="E85" s="10"/>
      <c r="F85" s="10"/>
      <c r="G85" s="10"/>
      <c r="H85" s="10"/>
      <c r="I85" s="46"/>
      <c r="J85" s="15"/>
      <c r="K85" s="10"/>
      <c r="L85" s="10"/>
      <c r="M85" s="57"/>
      <c r="N85" s="15"/>
      <c r="O85" s="1"/>
      <c r="P85" s="1"/>
      <c r="Q85" s="1"/>
      <c r="R85" s="1"/>
      <c r="S85" s="1"/>
      <c r="T85" s="1"/>
      <c r="U85" s="8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5"/>
      <c r="AG85" s="10"/>
      <c r="AH85" s="2"/>
      <c r="AI85" s="2"/>
      <c r="AJ85" s="2"/>
      <c r="AK85" s="2"/>
      <c r="AL85" s="2"/>
      <c r="AM85" s="2"/>
      <c r="AN85" s="2"/>
      <c r="AO85" s="2"/>
      <c r="AP85" s="10"/>
      <c r="AQ85" s="10"/>
      <c r="AR85" s="10"/>
      <c r="AS85" s="29"/>
      <c r="AT85" s="53"/>
      <c r="AU85" s="10"/>
      <c r="AV85" s="10"/>
      <c r="AW85" s="46"/>
      <c r="AX85" s="15"/>
      <c r="AY85" s="10"/>
      <c r="AZ85" s="10"/>
      <c r="BA85" s="10"/>
      <c r="BB85" s="10"/>
      <c r="BC85" s="10"/>
      <c r="BD85" s="10"/>
      <c r="BE85" s="10"/>
      <c r="BF85" s="10"/>
      <c r="BG85" s="10"/>
      <c r="BH85" s="10"/>
    </row>
    <row r="86">
      <c r="A86" s="10"/>
      <c r="B86" s="10"/>
      <c r="C86" s="10"/>
      <c r="D86" s="10"/>
      <c r="E86" s="10"/>
      <c r="F86" s="10"/>
      <c r="G86" s="10"/>
      <c r="H86" s="10"/>
      <c r="I86" s="46"/>
      <c r="J86" s="15"/>
      <c r="K86" s="10"/>
      <c r="L86" s="10"/>
      <c r="M86" s="57"/>
      <c r="N86" s="15"/>
      <c r="O86" s="1"/>
      <c r="P86" s="1"/>
      <c r="Q86" s="1"/>
      <c r="R86" s="1"/>
      <c r="S86" s="1"/>
      <c r="T86" s="1"/>
      <c r="U86" s="8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5"/>
      <c r="AG86" s="10"/>
      <c r="AH86" s="2"/>
      <c r="AI86" s="2"/>
      <c r="AJ86" s="2"/>
      <c r="AK86" s="2"/>
      <c r="AL86" s="2"/>
      <c r="AM86" s="2"/>
      <c r="AN86" s="2"/>
      <c r="AO86" s="2"/>
      <c r="AP86" s="10"/>
      <c r="AQ86" s="10"/>
      <c r="AR86" s="10"/>
      <c r="AS86" s="29"/>
      <c r="AT86" s="53"/>
      <c r="AU86" s="10"/>
      <c r="AV86" s="10"/>
      <c r="AW86" s="46"/>
      <c r="AX86" s="15"/>
      <c r="AY86" s="10"/>
      <c r="AZ86" s="10"/>
      <c r="BA86" s="10"/>
      <c r="BB86" s="10"/>
      <c r="BC86" s="10"/>
      <c r="BD86" s="10"/>
      <c r="BE86" s="10"/>
      <c r="BF86" s="10"/>
      <c r="BG86" s="10"/>
      <c r="BH86" s="10"/>
    </row>
    <row r="87">
      <c r="A87" s="10"/>
      <c r="B87" s="10"/>
      <c r="C87" s="10"/>
      <c r="D87" s="10"/>
      <c r="E87" s="10"/>
      <c r="F87" s="10"/>
      <c r="G87" s="10"/>
      <c r="H87" s="10"/>
      <c r="I87" s="46"/>
      <c r="J87" s="15"/>
      <c r="K87" s="10"/>
      <c r="L87" s="10"/>
      <c r="M87" s="57"/>
      <c r="N87" s="15"/>
      <c r="O87" s="1"/>
      <c r="P87" s="1"/>
      <c r="Q87" s="1"/>
      <c r="R87" s="1"/>
      <c r="S87" s="1"/>
      <c r="T87" s="1"/>
      <c r="U87" s="8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5"/>
      <c r="AG87" s="10"/>
      <c r="AH87" s="2"/>
      <c r="AI87" s="2"/>
      <c r="AJ87" s="2"/>
      <c r="AK87" s="2"/>
      <c r="AL87" s="2"/>
      <c r="AM87" s="2"/>
      <c r="AN87" s="2"/>
      <c r="AO87" s="2"/>
      <c r="AP87" s="10"/>
      <c r="AQ87" s="10"/>
      <c r="AR87" s="10"/>
      <c r="AS87" s="29"/>
      <c r="AT87" s="53"/>
      <c r="AU87" s="10"/>
      <c r="AV87" s="10"/>
      <c r="AW87" s="46"/>
      <c r="AX87" s="15"/>
      <c r="AY87" s="10"/>
      <c r="AZ87" s="10"/>
      <c r="BA87" s="10"/>
      <c r="BB87" s="10"/>
      <c r="BC87" s="10"/>
      <c r="BD87" s="10"/>
      <c r="BE87" s="10"/>
      <c r="BF87" s="10"/>
      <c r="BG87" s="10"/>
      <c r="BH87" s="10"/>
    </row>
    <row r="88">
      <c r="A88" s="10"/>
      <c r="B88" s="10"/>
      <c r="C88" s="10"/>
      <c r="D88" s="10"/>
      <c r="E88" s="10"/>
      <c r="F88" s="10"/>
      <c r="G88" s="10"/>
      <c r="H88" s="10"/>
      <c r="I88" s="46"/>
      <c r="J88" s="15"/>
      <c r="K88" s="10"/>
      <c r="L88" s="10"/>
      <c r="M88" s="57"/>
      <c r="N88" s="15"/>
      <c r="O88" s="1"/>
      <c r="P88" s="1"/>
      <c r="Q88" s="1"/>
      <c r="R88" s="1"/>
      <c r="S88" s="1"/>
      <c r="T88" s="1"/>
      <c r="U88" s="8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5"/>
      <c r="AG88" s="10"/>
      <c r="AH88" s="2"/>
      <c r="AI88" s="2"/>
      <c r="AJ88" s="2"/>
      <c r="AK88" s="2"/>
      <c r="AL88" s="2"/>
      <c r="AM88" s="2"/>
      <c r="AN88" s="2"/>
      <c r="AO88" s="2"/>
      <c r="AP88" s="10"/>
      <c r="AQ88" s="10"/>
      <c r="AR88" s="10"/>
      <c r="AS88" s="29"/>
      <c r="AT88" s="53"/>
      <c r="AU88" s="10"/>
      <c r="AV88" s="10"/>
      <c r="AW88" s="46"/>
      <c r="AX88" s="15"/>
      <c r="AY88" s="10"/>
      <c r="AZ88" s="10"/>
      <c r="BA88" s="10"/>
      <c r="BB88" s="10"/>
      <c r="BC88" s="10"/>
      <c r="BD88" s="10"/>
      <c r="BE88" s="10"/>
      <c r="BF88" s="10"/>
      <c r="BG88" s="10"/>
      <c r="BH88" s="10"/>
    </row>
    <row r="89">
      <c r="A89" s="10"/>
      <c r="B89" s="10"/>
      <c r="C89" s="10"/>
      <c r="D89" s="10"/>
      <c r="E89" s="10"/>
      <c r="F89" s="10"/>
      <c r="G89" s="10"/>
      <c r="H89" s="10"/>
      <c r="I89" s="46"/>
      <c r="J89" s="15"/>
      <c r="K89" s="10"/>
      <c r="L89" s="10"/>
      <c r="M89" s="57"/>
      <c r="N89" s="15"/>
      <c r="O89" s="1"/>
      <c r="P89" s="1"/>
      <c r="Q89" s="1"/>
      <c r="R89" s="1"/>
      <c r="S89" s="1"/>
      <c r="T89" s="1"/>
      <c r="U89" s="8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5"/>
      <c r="AG89" s="10"/>
      <c r="AH89" s="2"/>
      <c r="AI89" s="2"/>
      <c r="AJ89" s="2"/>
      <c r="AK89" s="2"/>
      <c r="AL89" s="2"/>
      <c r="AM89" s="2"/>
      <c r="AN89" s="2"/>
      <c r="AO89" s="2"/>
      <c r="AP89" s="10"/>
      <c r="AQ89" s="10"/>
      <c r="AR89" s="10"/>
      <c r="AS89" s="29"/>
      <c r="AT89" s="53"/>
      <c r="AU89" s="10"/>
      <c r="AV89" s="10"/>
      <c r="AW89" s="46"/>
      <c r="AX89" s="15"/>
      <c r="AY89" s="10"/>
      <c r="AZ89" s="10"/>
      <c r="BA89" s="10"/>
      <c r="BB89" s="10"/>
      <c r="BC89" s="10"/>
      <c r="BD89" s="10"/>
      <c r="BE89" s="10"/>
      <c r="BF89" s="10"/>
      <c r="BG89" s="10"/>
      <c r="BH89" s="10"/>
    </row>
    <row r="90">
      <c r="A90" s="10"/>
      <c r="B90" s="10"/>
      <c r="C90" s="10"/>
      <c r="D90" s="10"/>
      <c r="E90" s="10"/>
      <c r="F90" s="10"/>
      <c r="G90" s="10"/>
      <c r="H90" s="10"/>
      <c r="I90" s="46"/>
      <c r="J90" s="15"/>
      <c r="K90" s="10"/>
      <c r="L90" s="10"/>
      <c r="M90" s="57"/>
      <c r="N90" s="15"/>
      <c r="O90" s="1"/>
      <c r="P90" s="1"/>
      <c r="Q90" s="1"/>
      <c r="R90" s="1"/>
      <c r="S90" s="1"/>
      <c r="T90" s="1"/>
      <c r="U90" s="8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5"/>
      <c r="AG90" s="10"/>
      <c r="AH90" s="2"/>
      <c r="AI90" s="2"/>
      <c r="AJ90" s="2"/>
      <c r="AK90" s="2"/>
      <c r="AL90" s="2"/>
      <c r="AM90" s="2"/>
      <c r="AN90" s="2"/>
      <c r="AO90" s="2"/>
      <c r="AP90" s="10"/>
      <c r="AQ90" s="10"/>
      <c r="AR90" s="10"/>
      <c r="AS90" s="29"/>
      <c r="AT90" s="53"/>
      <c r="AU90" s="10"/>
      <c r="AV90" s="10"/>
      <c r="AW90" s="46"/>
      <c r="AX90" s="15"/>
      <c r="AY90" s="10"/>
      <c r="AZ90" s="10"/>
      <c r="BA90" s="10"/>
      <c r="BB90" s="10"/>
      <c r="BC90" s="10"/>
      <c r="BD90" s="10"/>
      <c r="BE90" s="10"/>
      <c r="BF90" s="10"/>
      <c r="BG90" s="10"/>
      <c r="BH90" s="10"/>
    </row>
    <row r="91">
      <c r="A91" s="10"/>
      <c r="B91" s="10"/>
      <c r="C91" s="10"/>
      <c r="D91" s="10"/>
      <c r="E91" s="10"/>
      <c r="F91" s="10"/>
      <c r="G91" s="10"/>
      <c r="H91" s="10"/>
      <c r="I91" s="46"/>
      <c r="J91" s="15"/>
      <c r="K91" s="10"/>
      <c r="L91" s="10"/>
      <c r="M91" s="57"/>
      <c r="N91" s="15"/>
      <c r="O91" s="1"/>
      <c r="P91" s="1"/>
      <c r="Q91" s="1"/>
      <c r="R91" s="1"/>
      <c r="S91" s="1"/>
      <c r="T91" s="1"/>
      <c r="U91" s="8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5"/>
      <c r="AG91" s="10"/>
      <c r="AH91" s="2"/>
      <c r="AI91" s="2"/>
      <c r="AJ91" s="2"/>
      <c r="AK91" s="2"/>
      <c r="AL91" s="2"/>
      <c r="AM91" s="2"/>
      <c r="AN91" s="2"/>
      <c r="AO91" s="2"/>
      <c r="AP91" s="10"/>
      <c r="AQ91" s="10"/>
      <c r="AR91" s="10"/>
      <c r="AS91" s="29"/>
      <c r="AT91" s="53"/>
      <c r="AU91" s="10"/>
      <c r="AV91" s="10"/>
      <c r="AW91" s="46"/>
      <c r="AX91" s="15"/>
      <c r="AY91" s="10"/>
      <c r="AZ91" s="10"/>
      <c r="BA91" s="10"/>
      <c r="BB91" s="10"/>
      <c r="BC91" s="10"/>
      <c r="BD91" s="10"/>
      <c r="BE91" s="10"/>
      <c r="BF91" s="10"/>
      <c r="BG91" s="10"/>
      <c r="BH91" s="10"/>
    </row>
    <row r="92">
      <c r="A92" s="10"/>
      <c r="B92" s="10"/>
      <c r="C92" s="10"/>
      <c r="D92" s="10"/>
      <c r="E92" s="10"/>
      <c r="F92" s="10"/>
      <c r="G92" s="10"/>
      <c r="H92" s="10"/>
      <c r="I92" s="46"/>
      <c r="J92" s="15"/>
      <c r="K92" s="10"/>
      <c r="L92" s="10"/>
      <c r="M92" s="57"/>
      <c r="N92" s="15"/>
      <c r="O92" s="1"/>
      <c r="P92" s="1"/>
      <c r="Q92" s="1"/>
      <c r="R92" s="1"/>
      <c r="S92" s="1"/>
      <c r="T92" s="1"/>
      <c r="U92" s="8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5"/>
      <c r="AG92" s="10"/>
      <c r="AH92" s="2"/>
      <c r="AI92" s="2"/>
      <c r="AJ92" s="2"/>
      <c r="AK92" s="2"/>
      <c r="AL92" s="2"/>
      <c r="AM92" s="2"/>
      <c r="AN92" s="2"/>
      <c r="AO92" s="2"/>
      <c r="AP92" s="10"/>
      <c r="AQ92" s="10"/>
      <c r="AR92" s="10"/>
      <c r="AS92" s="29"/>
      <c r="AT92" s="53"/>
      <c r="AU92" s="10"/>
      <c r="AV92" s="10"/>
      <c r="AW92" s="46"/>
      <c r="AX92" s="15"/>
      <c r="AY92" s="10"/>
      <c r="AZ92" s="10"/>
      <c r="BA92" s="10"/>
      <c r="BB92" s="10"/>
      <c r="BC92" s="10"/>
      <c r="BD92" s="10"/>
      <c r="BE92" s="10"/>
      <c r="BF92" s="10"/>
      <c r="BG92" s="10"/>
      <c r="BH92" s="10"/>
    </row>
    <row r="93">
      <c r="A93" s="10"/>
      <c r="B93" s="10"/>
      <c r="C93" s="10"/>
      <c r="D93" s="10"/>
      <c r="E93" s="10"/>
      <c r="F93" s="10"/>
      <c r="G93" s="10"/>
      <c r="H93" s="10"/>
      <c r="I93" s="46"/>
      <c r="J93" s="15"/>
      <c r="K93" s="10"/>
      <c r="L93" s="10"/>
      <c r="M93" s="57"/>
      <c r="N93" s="15"/>
      <c r="O93" s="1"/>
      <c r="P93" s="1"/>
      <c r="Q93" s="1"/>
      <c r="R93" s="1"/>
      <c r="S93" s="1"/>
      <c r="T93" s="1"/>
      <c r="U93" s="8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5"/>
      <c r="AG93" s="10"/>
      <c r="AH93" s="2"/>
      <c r="AI93" s="2"/>
      <c r="AJ93" s="2"/>
      <c r="AK93" s="2"/>
      <c r="AL93" s="2"/>
      <c r="AM93" s="2"/>
      <c r="AN93" s="2"/>
      <c r="AO93" s="2"/>
      <c r="AP93" s="10"/>
      <c r="AQ93" s="10"/>
      <c r="AR93" s="10"/>
      <c r="AS93" s="29"/>
      <c r="AT93" s="53"/>
      <c r="AU93" s="10"/>
      <c r="AV93" s="10"/>
      <c r="AW93" s="46"/>
      <c r="AX93" s="15"/>
      <c r="AY93" s="10"/>
      <c r="AZ93" s="10"/>
      <c r="BA93" s="10"/>
      <c r="BB93" s="10"/>
      <c r="BC93" s="10"/>
      <c r="BD93" s="10"/>
      <c r="BE93" s="10"/>
      <c r="BF93" s="10"/>
      <c r="BG93" s="10"/>
      <c r="BH93" s="10"/>
    </row>
    <row r="94">
      <c r="A94" s="10"/>
      <c r="B94" s="10"/>
      <c r="C94" s="10"/>
      <c r="D94" s="10"/>
      <c r="E94" s="10"/>
      <c r="F94" s="10"/>
      <c r="G94" s="10"/>
      <c r="H94" s="10"/>
      <c r="I94" s="46"/>
      <c r="J94" s="15"/>
      <c r="K94" s="10"/>
      <c r="L94" s="10"/>
      <c r="M94" s="57"/>
      <c r="N94" s="15"/>
      <c r="O94" s="1"/>
      <c r="P94" s="1"/>
      <c r="Q94" s="1"/>
      <c r="R94" s="1"/>
      <c r="S94" s="1"/>
      <c r="T94" s="1"/>
      <c r="U94" s="8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5"/>
      <c r="AG94" s="10"/>
      <c r="AH94" s="2"/>
      <c r="AI94" s="2"/>
      <c r="AJ94" s="2"/>
      <c r="AK94" s="2"/>
      <c r="AL94" s="2"/>
      <c r="AM94" s="2"/>
      <c r="AN94" s="2"/>
      <c r="AO94" s="2"/>
      <c r="AP94" s="10"/>
      <c r="AQ94" s="10"/>
      <c r="AR94" s="10"/>
      <c r="AS94" s="29"/>
      <c r="AT94" s="53"/>
      <c r="AU94" s="10"/>
      <c r="AV94" s="10"/>
      <c r="AW94" s="46"/>
      <c r="AX94" s="15"/>
      <c r="AY94" s="10"/>
      <c r="AZ94" s="10"/>
      <c r="BA94" s="10"/>
      <c r="BB94" s="10"/>
      <c r="BC94" s="10"/>
      <c r="BD94" s="10"/>
      <c r="BE94" s="10"/>
      <c r="BF94" s="10"/>
      <c r="BG94" s="10"/>
      <c r="BH94" s="10"/>
    </row>
    <row r="95">
      <c r="A95" s="10"/>
      <c r="B95" s="10"/>
      <c r="C95" s="10"/>
      <c r="D95" s="10"/>
      <c r="E95" s="10"/>
      <c r="F95" s="10"/>
      <c r="G95" s="10"/>
      <c r="H95" s="10"/>
      <c r="I95" s="46"/>
      <c r="J95" s="15"/>
      <c r="K95" s="10"/>
      <c r="L95" s="10"/>
      <c r="M95" s="57"/>
      <c r="N95" s="15"/>
      <c r="O95" s="1"/>
      <c r="P95" s="1"/>
      <c r="Q95" s="1"/>
      <c r="R95" s="1"/>
      <c r="S95" s="1"/>
      <c r="T95" s="1"/>
      <c r="U95" s="8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5"/>
      <c r="AG95" s="10"/>
      <c r="AH95" s="2"/>
      <c r="AI95" s="2"/>
      <c r="AJ95" s="2"/>
      <c r="AK95" s="2"/>
      <c r="AL95" s="2"/>
      <c r="AM95" s="2"/>
      <c r="AN95" s="2"/>
      <c r="AO95" s="2"/>
      <c r="AP95" s="10"/>
      <c r="AQ95" s="10"/>
      <c r="AR95" s="10"/>
      <c r="AS95" s="29"/>
      <c r="AT95" s="53"/>
      <c r="AU95" s="10"/>
      <c r="AV95" s="10"/>
      <c r="AW95" s="46"/>
      <c r="AX95" s="15"/>
      <c r="AY95" s="10"/>
      <c r="AZ95" s="10"/>
      <c r="BA95" s="10"/>
      <c r="BB95" s="10"/>
      <c r="BC95" s="10"/>
      <c r="BD95" s="10"/>
      <c r="BE95" s="10"/>
      <c r="BF95" s="10"/>
      <c r="BG95" s="10"/>
      <c r="BH95" s="10"/>
    </row>
    <row r="96">
      <c r="A96" s="10"/>
      <c r="B96" s="10"/>
      <c r="C96" s="10"/>
      <c r="D96" s="10"/>
      <c r="E96" s="10"/>
      <c r="F96" s="10"/>
      <c r="G96" s="10"/>
      <c r="H96" s="10"/>
      <c r="I96" s="46"/>
      <c r="J96" s="15"/>
      <c r="K96" s="10"/>
      <c r="L96" s="10"/>
      <c r="M96" s="57"/>
      <c r="N96" s="15"/>
      <c r="O96" s="1"/>
      <c r="P96" s="1"/>
      <c r="Q96" s="1"/>
      <c r="R96" s="1"/>
      <c r="S96" s="1"/>
      <c r="T96" s="1"/>
      <c r="U96" s="8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5"/>
      <c r="AG96" s="10"/>
      <c r="AH96" s="2"/>
      <c r="AI96" s="2"/>
      <c r="AJ96" s="2"/>
      <c r="AK96" s="2"/>
      <c r="AL96" s="2"/>
      <c r="AM96" s="2"/>
      <c r="AN96" s="2"/>
      <c r="AO96" s="2"/>
      <c r="AP96" s="10"/>
      <c r="AQ96" s="10"/>
      <c r="AR96" s="10"/>
      <c r="AS96" s="29"/>
      <c r="AT96" s="53"/>
      <c r="AU96" s="10"/>
      <c r="AV96" s="10"/>
      <c r="AW96" s="46"/>
      <c r="AX96" s="15"/>
      <c r="AY96" s="10"/>
      <c r="AZ96" s="10"/>
      <c r="BA96" s="10"/>
      <c r="BB96" s="10"/>
      <c r="BC96" s="10"/>
      <c r="BD96" s="10"/>
      <c r="BE96" s="10"/>
      <c r="BF96" s="10"/>
      <c r="BG96" s="10"/>
      <c r="BH96" s="10"/>
    </row>
    <row r="97">
      <c r="A97" s="10"/>
      <c r="B97" s="10"/>
      <c r="C97" s="10"/>
      <c r="D97" s="10"/>
      <c r="E97" s="10"/>
      <c r="F97" s="10"/>
      <c r="G97" s="10"/>
      <c r="H97" s="10"/>
      <c r="I97" s="46"/>
      <c r="J97" s="15"/>
      <c r="K97" s="10"/>
      <c r="L97" s="10"/>
      <c r="M97" s="57"/>
      <c r="N97" s="15"/>
      <c r="O97" s="1"/>
      <c r="P97" s="1"/>
      <c r="Q97" s="1"/>
      <c r="R97" s="1"/>
      <c r="S97" s="1"/>
      <c r="T97" s="1"/>
      <c r="U97" s="8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5"/>
      <c r="AG97" s="10"/>
      <c r="AH97" s="2"/>
      <c r="AI97" s="2"/>
      <c r="AJ97" s="2"/>
      <c r="AK97" s="2"/>
      <c r="AL97" s="2"/>
      <c r="AM97" s="2"/>
      <c r="AN97" s="2"/>
      <c r="AO97" s="2"/>
      <c r="AP97" s="10"/>
      <c r="AQ97" s="10"/>
      <c r="AR97" s="10"/>
      <c r="AS97" s="29"/>
      <c r="AT97" s="53"/>
      <c r="AU97" s="10"/>
      <c r="AV97" s="10"/>
      <c r="AW97" s="46"/>
      <c r="AX97" s="15"/>
      <c r="AY97" s="10"/>
      <c r="AZ97" s="10"/>
      <c r="BA97" s="10"/>
      <c r="BB97" s="10"/>
      <c r="BC97" s="10"/>
      <c r="BD97" s="10"/>
      <c r="BE97" s="10"/>
      <c r="BF97" s="10"/>
      <c r="BG97" s="10"/>
      <c r="BH97" s="10"/>
    </row>
    <row r="98">
      <c r="A98" s="10"/>
      <c r="B98" s="10"/>
      <c r="C98" s="10"/>
      <c r="D98" s="10"/>
      <c r="E98" s="10"/>
      <c r="F98" s="10"/>
      <c r="G98" s="10"/>
      <c r="H98" s="10"/>
      <c r="I98" s="46"/>
      <c r="J98" s="15"/>
      <c r="K98" s="10"/>
      <c r="L98" s="10"/>
      <c r="M98" s="57"/>
      <c r="N98" s="15"/>
      <c r="O98" s="1"/>
      <c r="P98" s="1"/>
      <c r="Q98" s="1"/>
      <c r="R98" s="1"/>
      <c r="S98" s="1"/>
      <c r="T98" s="1"/>
      <c r="U98" s="8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5"/>
      <c r="AG98" s="10"/>
      <c r="AH98" s="2"/>
      <c r="AI98" s="2"/>
      <c r="AJ98" s="2"/>
      <c r="AK98" s="2"/>
      <c r="AL98" s="2"/>
      <c r="AM98" s="2"/>
      <c r="AN98" s="2"/>
      <c r="AO98" s="2"/>
      <c r="AP98" s="10"/>
      <c r="AQ98" s="10"/>
      <c r="AR98" s="10"/>
      <c r="AS98" s="29"/>
      <c r="AT98" s="53"/>
      <c r="AU98" s="10"/>
      <c r="AV98" s="10"/>
      <c r="AW98" s="46"/>
      <c r="AX98" s="15"/>
      <c r="AY98" s="10"/>
      <c r="AZ98" s="10"/>
      <c r="BA98" s="10"/>
      <c r="BB98" s="10"/>
      <c r="BC98" s="10"/>
      <c r="BD98" s="10"/>
      <c r="BE98" s="10"/>
      <c r="BF98" s="10"/>
      <c r="BG98" s="10"/>
      <c r="BH98" s="10"/>
    </row>
    <row r="99">
      <c r="A99" s="10"/>
      <c r="B99" s="10"/>
      <c r="C99" s="10"/>
      <c r="D99" s="10"/>
      <c r="E99" s="10"/>
      <c r="F99" s="10"/>
      <c r="G99" s="10"/>
      <c r="H99" s="10"/>
      <c r="I99" s="46"/>
      <c r="J99" s="15"/>
      <c r="K99" s="10"/>
      <c r="L99" s="10"/>
      <c r="M99" s="57"/>
      <c r="N99" s="15"/>
      <c r="O99" s="1"/>
      <c r="P99" s="1"/>
      <c r="Q99" s="1"/>
      <c r="R99" s="1"/>
      <c r="S99" s="1"/>
      <c r="T99" s="1"/>
      <c r="U99" s="8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5"/>
      <c r="AG99" s="10"/>
      <c r="AH99" s="2"/>
      <c r="AI99" s="2"/>
      <c r="AJ99" s="2"/>
      <c r="AK99" s="2"/>
      <c r="AL99" s="2"/>
      <c r="AM99" s="2"/>
      <c r="AN99" s="2"/>
      <c r="AO99" s="2"/>
      <c r="AP99" s="10"/>
      <c r="AQ99" s="10"/>
      <c r="AR99" s="10"/>
      <c r="AS99" s="29"/>
      <c r="AT99" s="53"/>
      <c r="AU99" s="10"/>
      <c r="AV99" s="10"/>
      <c r="AW99" s="46"/>
      <c r="AX99" s="15"/>
      <c r="AY99" s="10"/>
      <c r="AZ99" s="10"/>
      <c r="BA99" s="10"/>
      <c r="BB99" s="10"/>
      <c r="BC99" s="10"/>
      <c r="BD99" s="10"/>
      <c r="BE99" s="10"/>
      <c r="BF99" s="10"/>
      <c r="BG99" s="10"/>
      <c r="BH99" s="10"/>
    </row>
    <row r="100">
      <c r="A100" s="10"/>
      <c r="B100" s="10"/>
      <c r="C100" s="10"/>
      <c r="D100" s="10"/>
      <c r="E100" s="10"/>
      <c r="F100" s="10"/>
      <c r="G100" s="10"/>
      <c r="H100" s="10"/>
      <c r="I100" s="46"/>
      <c r="J100" s="15"/>
      <c r="K100" s="10"/>
      <c r="L100" s="10"/>
      <c r="M100" s="57"/>
      <c r="N100" s="15"/>
      <c r="O100" s="1"/>
      <c r="P100" s="1"/>
      <c r="Q100" s="1"/>
      <c r="R100" s="1"/>
      <c r="S100" s="1"/>
      <c r="T100" s="1"/>
      <c r="U100" s="8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5"/>
      <c r="AG100" s="10"/>
      <c r="AH100" s="2"/>
      <c r="AI100" s="2"/>
      <c r="AJ100" s="2"/>
      <c r="AK100" s="2"/>
      <c r="AL100" s="2"/>
      <c r="AM100" s="2"/>
      <c r="AN100" s="2"/>
      <c r="AO100" s="2"/>
      <c r="AP100" s="10"/>
      <c r="AQ100" s="10"/>
      <c r="AR100" s="10"/>
      <c r="AS100" s="29"/>
      <c r="AT100" s="53"/>
      <c r="AU100" s="10"/>
      <c r="AV100" s="10"/>
      <c r="AW100" s="46"/>
      <c r="AX100" s="15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</row>
  </sheetData>
  <autoFilter ref="$AH$2:$AN$42">
    <sortState ref="AH2:AN42">
      <sortCondition ref="AI2:AI42"/>
    </sortState>
  </autoFilter>
  <mergeCells count="3">
    <mergeCell ref="H1:J1"/>
    <mergeCell ref="AH1:AN1"/>
    <mergeCell ref="M47:N47"/>
  </mergeCells>
  <conditionalFormatting sqref="AI3:AI44">
    <cfRule type="timePeriod" dxfId="0" priority="1" timePeriod="today"/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63"/>
    <col customWidth="1" min="2" max="2" width="5.38"/>
    <col customWidth="1" min="6" max="6" width="13.25"/>
    <col customWidth="1" min="10" max="10" width="10.25"/>
    <col customWidth="1" min="11" max="11" width="6.5"/>
    <col customWidth="1" min="12" max="12" width="6.0"/>
  </cols>
  <sheetData>
    <row r="1">
      <c r="A1" s="62"/>
      <c r="B1" s="62"/>
      <c r="C1" s="63" t="s">
        <v>27</v>
      </c>
      <c r="D1" s="64" t="s">
        <v>28</v>
      </c>
      <c r="E1" s="65"/>
      <c r="F1" s="66"/>
      <c r="H1" s="67"/>
      <c r="I1" s="68"/>
      <c r="J1" s="68"/>
      <c r="K1" s="68"/>
      <c r="L1" s="69"/>
      <c r="M1" s="10"/>
      <c r="N1" s="10"/>
      <c r="O1" s="10"/>
      <c r="P1" s="10"/>
      <c r="Q1" s="50"/>
      <c r="R1" s="50"/>
      <c r="S1" s="50"/>
      <c r="T1" s="50"/>
      <c r="U1" s="50"/>
      <c r="V1" s="50"/>
      <c r="W1" s="50"/>
      <c r="X1" s="50"/>
      <c r="Y1" s="50"/>
    </row>
    <row r="2">
      <c r="A2" s="70" t="s">
        <v>29</v>
      </c>
      <c r="C2" s="71" t="s">
        <v>30</v>
      </c>
      <c r="D2" s="72" t="s">
        <v>31</v>
      </c>
      <c r="E2" s="73" t="s">
        <v>32</v>
      </c>
      <c r="F2" s="74" t="s">
        <v>33</v>
      </c>
      <c r="G2" s="75" t="s">
        <v>34</v>
      </c>
      <c r="H2" s="76" t="s">
        <v>35</v>
      </c>
      <c r="I2" s="77" t="s">
        <v>36</v>
      </c>
      <c r="J2" s="78" t="s">
        <v>37</v>
      </c>
      <c r="K2" s="68" t="str">
        <f>IF(
SUM(J5,J17,J29,J41)=SUM(K5,K17,K29,K41),
"tutto ok",
"da vedere!")</f>
        <v>da vedere!</v>
      </c>
      <c r="L2" s="79"/>
      <c r="M2" s="10"/>
      <c r="N2" s="80" t="s">
        <v>38</v>
      </c>
      <c r="O2" s="81" t="s">
        <v>39</v>
      </c>
      <c r="P2" s="50"/>
      <c r="Q2" s="50"/>
      <c r="R2" s="50"/>
      <c r="S2" s="50"/>
      <c r="T2" s="50"/>
      <c r="U2" s="50"/>
      <c r="V2" s="50"/>
      <c r="W2" s="50"/>
      <c r="X2" s="50"/>
      <c r="Y2" s="50"/>
    </row>
    <row r="3">
      <c r="A3" s="69"/>
      <c r="B3" s="69"/>
      <c r="C3" s="82"/>
      <c r="D3" s="82"/>
      <c r="E3" s="82"/>
      <c r="F3" s="82"/>
      <c r="G3" s="82"/>
      <c r="H3" s="69"/>
      <c r="I3" s="79"/>
      <c r="J3" s="83"/>
      <c r="K3" s="69"/>
      <c r="L3" s="79"/>
      <c r="M3" s="50"/>
      <c r="N3" s="84" t="str">
        <f>IFERROR(__xludf.DUMMYFUNCTION("IF(O2=""1- PC"",
"""",
FILTER(GESTIONE!AS:AT,GESTIONE!AS:AS&lt;&gt;0)
)"),"")</f>
        <v/>
      </c>
      <c r="O3" s="85"/>
      <c r="P3" s="50"/>
      <c r="Q3" s="50"/>
      <c r="R3" s="50"/>
      <c r="S3" s="50"/>
      <c r="T3" s="50"/>
      <c r="U3" s="50"/>
      <c r="V3" s="50"/>
      <c r="W3" s="50"/>
      <c r="X3" s="50"/>
      <c r="Y3" s="50"/>
    </row>
    <row r="4">
      <c r="A4" s="86">
        <f>GESTIONE!J6</f>
        <v>46020</v>
      </c>
      <c r="B4" s="87"/>
      <c r="C4" s="88">
        <f>A4</f>
        <v>46020</v>
      </c>
      <c r="D4" s="88">
        <f t="shared" ref="D4:I4" si="1">C4+1</f>
        <v>46021</v>
      </c>
      <c r="E4" s="88">
        <f t="shared" si="1"/>
        <v>46022</v>
      </c>
      <c r="F4" s="88">
        <f t="shared" si="1"/>
        <v>46023</v>
      </c>
      <c r="G4" s="89">
        <f t="shared" si="1"/>
        <v>46024</v>
      </c>
      <c r="H4" s="90">
        <f t="shared" si="1"/>
        <v>46025</v>
      </c>
      <c r="I4" s="91">
        <f t="shared" si="1"/>
        <v>46026</v>
      </c>
      <c r="J4" s="78" t="s">
        <v>37</v>
      </c>
      <c r="K4" s="68" t="s">
        <v>40</v>
      </c>
      <c r="L4" s="79"/>
      <c r="M4" s="50"/>
      <c r="N4" s="10"/>
      <c r="O4" s="10"/>
      <c r="P4" s="50"/>
      <c r="Q4" s="50"/>
      <c r="R4" s="50"/>
      <c r="S4" s="50"/>
      <c r="T4" s="50"/>
      <c r="U4" s="50"/>
      <c r="V4" s="50"/>
      <c r="W4" s="50"/>
      <c r="X4" s="50"/>
      <c r="Y4" s="50"/>
    </row>
    <row r="5">
      <c r="A5" s="92"/>
      <c r="B5" s="93"/>
      <c r="C5" s="94" t="s">
        <v>41</v>
      </c>
      <c r="D5" s="94"/>
      <c r="E5" s="94"/>
      <c r="F5" s="94" t="s">
        <v>42</v>
      </c>
      <c r="G5" s="95"/>
      <c r="H5" s="96"/>
      <c r="I5" s="97"/>
      <c r="J5" s="98">
        <f>SUMIFS(
Calendario!A:A,
Calendario!C:C,"&gt;="&amp;A4,
Calendario!C:C,"&lt;="&amp;I4)</f>
        <v>0</v>
      </c>
      <c r="K5" s="68">
        <v>4.0</v>
      </c>
      <c r="L5" s="79"/>
      <c r="M5" s="50"/>
      <c r="N5" s="10"/>
      <c r="O5" s="10"/>
      <c r="P5" s="50"/>
      <c r="Q5" s="50"/>
      <c r="R5" s="50"/>
      <c r="S5" s="50"/>
      <c r="T5" s="50"/>
      <c r="U5" s="50"/>
      <c r="V5" s="50"/>
      <c r="W5" s="50"/>
      <c r="X5" s="50"/>
      <c r="Y5" s="50"/>
    </row>
    <row r="6">
      <c r="A6" s="99" t="s">
        <v>43</v>
      </c>
      <c r="B6" s="100" t="s">
        <v>44</v>
      </c>
      <c r="C6" s="101"/>
      <c r="D6" s="102"/>
      <c r="E6" s="102"/>
      <c r="F6" s="102"/>
      <c r="G6" s="103"/>
      <c r="H6" s="68"/>
      <c r="I6" s="104"/>
      <c r="J6" s="69"/>
      <c r="K6" s="68" t="str">
        <f>IF(
J5=K5,
"tutto ok",
"da vedere!")</f>
        <v>da vedere!</v>
      </c>
      <c r="L6" s="79"/>
      <c r="M6" s="50"/>
      <c r="N6" s="10"/>
      <c r="O6" s="10"/>
      <c r="P6" s="50"/>
      <c r="Q6" s="50"/>
      <c r="R6" s="50"/>
      <c r="S6" s="50"/>
      <c r="T6" s="50"/>
      <c r="U6" s="50"/>
      <c r="V6" s="50"/>
      <c r="W6" s="50"/>
      <c r="X6" s="50"/>
      <c r="Y6" s="50"/>
    </row>
    <row r="7">
      <c r="B7" s="105" t="s">
        <v>45</v>
      </c>
      <c r="C7" s="106" t="s">
        <v>46</v>
      </c>
      <c r="D7" s="107"/>
      <c r="E7" s="108" t="s">
        <v>46</v>
      </c>
      <c r="F7" s="107"/>
      <c r="G7" s="109" t="s">
        <v>46</v>
      </c>
      <c r="H7" s="108"/>
      <c r="I7" s="110" t="s">
        <v>46</v>
      </c>
      <c r="J7" s="68"/>
      <c r="K7" s="69"/>
      <c r="L7" s="79"/>
      <c r="M7" s="1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>
      <c r="A8" s="99" t="s">
        <v>47</v>
      </c>
      <c r="B8" s="111" t="s">
        <v>48</v>
      </c>
      <c r="C8" s="102"/>
      <c r="D8" s="102"/>
      <c r="E8" s="102"/>
      <c r="F8" s="102"/>
      <c r="G8" s="103"/>
      <c r="H8" s="68"/>
      <c r="I8" s="104"/>
      <c r="J8" s="69"/>
      <c r="K8" s="69"/>
      <c r="L8" s="79"/>
      <c r="M8" s="10"/>
      <c r="N8" s="50"/>
      <c r="O8" s="50"/>
      <c r="P8" s="112"/>
      <c r="Q8" s="50"/>
      <c r="R8" s="50"/>
      <c r="S8" s="50"/>
      <c r="T8" s="50"/>
      <c r="U8" s="50"/>
      <c r="V8" s="50"/>
      <c r="W8" s="50"/>
      <c r="X8" s="50"/>
      <c r="Y8" s="50"/>
    </row>
    <row r="9">
      <c r="B9" s="111" t="s">
        <v>49</v>
      </c>
      <c r="C9" s="102"/>
      <c r="D9" s="102"/>
      <c r="E9" s="102"/>
      <c r="F9" s="102"/>
      <c r="G9" s="103"/>
      <c r="H9" s="68"/>
      <c r="I9" s="104"/>
      <c r="J9" s="69"/>
      <c r="K9" s="69"/>
      <c r="L9" s="79"/>
      <c r="M9" s="10"/>
      <c r="N9" s="113"/>
      <c r="O9" s="10"/>
      <c r="P9" s="112"/>
      <c r="Q9" s="50"/>
      <c r="R9" s="50"/>
      <c r="S9" s="50"/>
      <c r="T9" s="50"/>
      <c r="U9" s="50"/>
      <c r="V9" s="50"/>
      <c r="W9" s="50"/>
      <c r="X9" s="50"/>
      <c r="Y9" s="50"/>
    </row>
    <row r="10">
      <c r="B10" s="111" t="s">
        <v>50</v>
      </c>
      <c r="C10" s="102" t="s">
        <v>51</v>
      </c>
      <c r="D10" s="102"/>
      <c r="E10" s="102"/>
      <c r="F10" s="102"/>
      <c r="G10" s="103" t="s">
        <v>52</v>
      </c>
      <c r="H10" s="68"/>
      <c r="I10" s="104"/>
      <c r="J10" s="69"/>
      <c r="K10" s="69"/>
      <c r="L10" s="79"/>
      <c r="M10" s="10"/>
      <c r="N10" s="113"/>
      <c r="O10" s="10"/>
      <c r="P10" s="112"/>
      <c r="Q10" s="50"/>
      <c r="R10" s="50"/>
      <c r="S10" s="50"/>
      <c r="T10" s="50"/>
      <c r="U10" s="50"/>
      <c r="V10" s="50"/>
      <c r="W10" s="50"/>
      <c r="X10" s="50"/>
      <c r="Y10" s="50"/>
    </row>
    <row r="11">
      <c r="B11" s="114" t="s">
        <v>53</v>
      </c>
      <c r="C11" s="107"/>
      <c r="D11" s="107"/>
      <c r="E11" s="107" t="s">
        <v>54</v>
      </c>
      <c r="F11" s="107"/>
      <c r="G11" s="109"/>
      <c r="H11" s="108"/>
      <c r="I11" s="110" t="s">
        <v>55</v>
      </c>
      <c r="J11" s="69"/>
      <c r="K11" s="69"/>
      <c r="L11" s="79"/>
      <c r="M11" s="10"/>
      <c r="N11" s="113"/>
      <c r="O11" s="115"/>
      <c r="P11" s="50"/>
      <c r="Q11" s="50"/>
      <c r="R11" s="50"/>
      <c r="S11" s="50"/>
      <c r="T11" s="50"/>
      <c r="U11" s="50"/>
      <c r="V11" s="50"/>
      <c r="W11" s="50"/>
      <c r="X11" s="50"/>
      <c r="Y11" s="50"/>
    </row>
    <row r="12">
      <c r="A12" s="99" t="s">
        <v>56</v>
      </c>
      <c r="B12" s="111" t="s">
        <v>57</v>
      </c>
      <c r="C12" s="102" t="s">
        <v>58</v>
      </c>
      <c r="D12" s="102" t="s">
        <v>59</v>
      </c>
      <c r="E12" s="102" t="s">
        <v>60</v>
      </c>
      <c r="F12" s="102" t="s">
        <v>59</v>
      </c>
      <c r="G12" s="103" t="s">
        <v>61</v>
      </c>
      <c r="H12" s="68" t="s">
        <v>59</v>
      </c>
      <c r="I12" s="104" t="s">
        <v>59</v>
      </c>
      <c r="J12" s="69"/>
      <c r="K12" s="69"/>
      <c r="L12" s="79"/>
      <c r="M12" s="10"/>
      <c r="N12" s="113"/>
      <c r="O12" s="50"/>
      <c r="P12" s="112"/>
      <c r="Q12" s="50"/>
      <c r="R12" s="50"/>
      <c r="S12" s="50"/>
      <c r="T12" s="50"/>
      <c r="U12" s="50"/>
      <c r="V12" s="50"/>
      <c r="W12" s="50"/>
      <c r="X12" s="50"/>
      <c r="Y12" s="50"/>
    </row>
    <row r="13">
      <c r="A13" s="116"/>
      <c r="B13" s="114" t="s">
        <v>62</v>
      </c>
      <c r="C13" s="116"/>
      <c r="D13" s="116"/>
      <c r="E13" s="116"/>
      <c r="F13" s="116"/>
      <c r="G13" s="117"/>
      <c r="H13" s="116"/>
      <c r="I13" s="118"/>
      <c r="J13" s="69"/>
      <c r="K13" s="69"/>
      <c r="L13" s="79"/>
      <c r="M13" s="112"/>
      <c r="N13" s="113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</row>
    <row r="14">
      <c r="A14" s="119"/>
      <c r="B14" s="120"/>
      <c r="C14" s="121"/>
      <c r="D14" s="121"/>
      <c r="E14" s="121"/>
      <c r="F14" s="121"/>
      <c r="G14" s="102"/>
      <c r="H14" s="122"/>
      <c r="I14" s="123"/>
      <c r="J14" s="78"/>
      <c r="K14" s="68"/>
      <c r="L14" s="104"/>
      <c r="M14" s="50"/>
      <c r="N14" s="112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</row>
    <row r="15">
      <c r="A15" s="120"/>
      <c r="B15" s="120"/>
      <c r="C15" s="121"/>
      <c r="D15" s="121"/>
      <c r="E15" s="122"/>
      <c r="F15" s="122"/>
      <c r="G15" s="122"/>
      <c r="H15" s="122"/>
      <c r="I15" s="123"/>
      <c r="J15" s="83"/>
      <c r="K15" s="69"/>
      <c r="L15" s="79"/>
      <c r="M15" s="112"/>
      <c r="N15" s="112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</row>
    <row r="16">
      <c r="A16" s="124">
        <f>GESTIONE!J7</f>
        <v>46027</v>
      </c>
      <c r="B16" s="87"/>
      <c r="C16" s="88">
        <f>A16</f>
        <v>46027</v>
      </c>
      <c r="D16" s="88">
        <f t="shared" ref="D16:I16" si="2">C16+1</f>
        <v>46028</v>
      </c>
      <c r="E16" s="90">
        <f t="shared" si="2"/>
        <v>46029</v>
      </c>
      <c r="F16" s="90">
        <f t="shared" si="2"/>
        <v>46030</v>
      </c>
      <c r="G16" s="125">
        <f t="shared" si="2"/>
        <v>46031</v>
      </c>
      <c r="H16" s="90">
        <f t="shared" si="2"/>
        <v>46032</v>
      </c>
      <c r="I16" s="91">
        <f t="shared" si="2"/>
        <v>46033</v>
      </c>
      <c r="J16" s="78" t="s">
        <v>37</v>
      </c>
      <c r="K16" s="68" t="s">
        <v>40</v>
      </c>
      <c r="L16" s="79"/>
      <c r="M16" s="112"/>
      <c r="N16" s="112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</row>
    <row r="17">
      <c r="A17" s="92"/>
      <c r="B17" s="93"/>
      <c r="C17" s="94" t="s">
        <v>41</v>
      </c>
      <c r="D17" s="94" t="s">
        <v>63</v>
      </c>
      <c r="E17" s="96" t="s">
        <v>64</v>
      </c>
      <c r="F17" s="96"/>
      <c r="G17" s="126"/>
      <c r="H17" s="96" t="s">
        <v>65</v>
      </c>
      <c r="I17" s="97"/>
      <c r="J17" s="98">
        <f>SUMIFS(
Calendario!A:A,
Calendario!C:C,"&gt;="&amp;A16,
Calendario!C:C,"&lt;="&amp;I16)</f>
        <v>0</v>
      </c>
      <c r="K17" s="68">
        <v>1.0</v>
      </c>
      <c r="L17" s="79"/>
      <c r="M17" s="112"/>
      <c r="N17" s="112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</row>
    <row r="18">
      <c r="A18" s="99" t="s">
        <v>43</v>
      </c>
      <c r="B18" s="100" t="s">
        <v>44</v>
      </c>
      <c r="C18" s="102"/>
      <c r="D18" s="102"/>
      <c r="E18" s="68" t="s">
        <v>66</v>
      </c>
      <c r="F18" s="68"/>
      <c r="G18" s="127" t="s">
        <v>66</v>
      </c>
      <c r="H18" s="68"/>
      <c r="I18" s="104" t="s">
        <v>67</v>
      </c>
      <c r="J18" s="69"/>
      <c r="K18" s="68" t="str">
        <f>IF(
J17=K17,
"tutto ok",
"da vedere!")</f>
        <v>da vedere!</v>
      </c>
      <c r="L18" s="79"/>
      <c r="M18" s="112"/>
      <c r="N18" s="112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</row>
    <row r="19">
      <c r="B19" s="105" t="s">
        <v>45</v>
      </c>
      <c r="C19" s="107"/>
      <c r="D19" s="107"/>
      <c r="F19" s="108" t="s">
        <v>46</v>
      </c>
      <c r="G19" s="11"/>
      <c r="H19" s="108" t="s">
        <v>46</v>
      </c>
      <c r="I19" s="128"/>
      <c r="J19" s="10"/>
      <c r="K19" s="69"/>
      <c r="L19" s="79"/>
      <c r="M19" s="112"/>
      <c r="N19" s="112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</row>
    <row r="20">
      <c r="A20" s="99" t="s">
        <v>47</v>
      </c>
      <c r="B20" s="111" t="s">
        <v>48</v>
      </c>
      <c r="C20" s="102"/>
      <c r="D20" s="102"/>
      <c r="F20" s="68"/>
      <c r="G20" s="11"/>
      <c r="H20" s="68"/>
      <c r="I20" s="128"/>
      <c r="J20" s="69"/>
      <c r="K20" s="69"/>
      <c r="L20" s="79"/>
      <c r="M20" s="112"/>
      <c r="N20" s="112"/>
      <c r="O20" s="50"/>
      <c r="P20" s="112"/>
      <c r="Q20" s="50"/>
      <c r="R20" s="50"/>
      <c r="S20" s="50"/>
      <c r="T20" s="50"/>
      <c r="U20" s="50"/>
      <c r="V20" s="50"/>
      <c r="W20" s="50"/>
      <c r="X20" s="50"/>
      <c r="Y20" s="50"/>
    </row>
    <row r="21">
      <c r="B21" s="111" t="s">
        <v>49</v>
      </c>
      <c r="C21" s="102"/>
      <c r="D21" s="102"/>
      <c r="F21" s="68"/>
      <c r="G21" s="11"/>
      <c r="H21" s="68"/>
      <c r="I21" s="128"/>
      <c r="J21" s="69"/>
      <c r="K21" s="69"/>
      <c r="L21" s="79"/>
      <c r="M21" s="112"/>
      <c r="N21" s="112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</row>
    <row r="22">
      <c r="B22" s="111" t="s">
        <v>50</v>
      </c>
      <c r="C22" s="102"/>
      <c r="D22" s="102"/>
      <c r="F22" s="68"/>
      <c r="G22" s="11"/>
      <c r="H22" s="68"/>
      <c r="I22" s="128"/>
      <c r="J22" s="68"/>
      <c r="K22" s="69"/>
      <c r="L22" s="79"/>
      <c r="M22" s="112"/>
      <c r="N22" s="112"/>
      <c r="O22" s="112"/>
      <c r="P22" s="50"/>
      <c r="Q22" s="50"/>
      <c r="R22" s="50"/>
      <c r="S22" s="50"/>
      <c r="T22" s="50"/>
      <c r="U22" s="50"/>
      <c r="V22" s="50"/>
      <c r="W22" s="50"/>
      <c r="X22" s="50"/>
      <c r="Y22" s="50"/>
    </row>
    <row r="23">
      <c r="B23" s="114" t="s">
        <v>53</v>
      </c>
      <c r="C23" s="107"/>
      <c r="D23" s="107" t="s">
        <v>54</v>
      </c>
      <c r="E23" s="108"/>
      <c r="F23" s="108" t="s">
        <v>68</v>
      </c>
      <c r="G23" s="129"/>
      <c r="H23" s="108"/>
      <c r="I23" s="118"/>
      <c r="J23" s="69"/>
      <c r="K23" s="69"/>
      <c r="L23" s="79"/>
      <c r="M23" s="112"/>
      <c r="N23" s="112"/>
      <c r="O23" s="112"/>
      <c r="P23" s="50"/>
      <c r="Q23" s="50"/>
      <c r="R23" s="50"/>
      <c r="S23" s="50"/>
      <c r="T23" s="50"/>
      <c r="U23" s="50"/>
      <c r="V23" s="50"/>
      <c r="W23" s="50"/>
      <c r="X23" s="50"/>
      <c r="Y23" s="50"/>
    </row>
    <row r="24">
      <c r="A24" s="99" t="s">
        <v>56</v>
      </c>
      <c r="B24" s="111" t="s">
        <v>57</v>
      </c>
      <c r="C24" s="102" t="s">
        <v>58</v>
      </c>
      <c r="D24" s="130" t="s">
        <v>59</v>
      </c>
      <c r="E24" s="131" t="s">
        <v>59</v>
      </c>
      <c r="F24" s="68"/>
      <c r="G24" s="127" t="s">
        <v>69</v>
      </c>
      <c r="H24" s="68" t="s">
        <v>59</v>
      </c>
      <c r="I24" s="104" t="s">
        <v>59</v>
      </c>
      <c r="J24" s="69"/>
      <c r="K24" s="69"/>
      <c r="L24" s="79"/>
      <c r="M24" s="112"/>
      <c r="N24" s="112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</row>
    <row r="25">
      <c r="A25" s="116"/>
      <c r="B25" s="114" t="s">
        <v>62</v>
      </c>
      <c r="C25" s="116"/>
      <c r="D25" s="116"/>
      <c r="E25" s="116"/>
      <c r="F25" s="116"/>
      <c r="G25" s="117"/>
      <c r="H25" s="116"/>
      <c r="I25" s="118"/>
      <c r="J25" s="69"/>
      <c r="K25" s="69"/>
      <c r="L25" s="79"/>
      <c r="M25" s="112"/>
      <c r="N25" s="112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</row>
    <row r="26">
      <c r="A26" s="119"/>
      <c r="B26" s="119"/>
      <c r="C26" s="82"/>
      <c r="D26" s="82"/>
      <c r="E26" s="69"/>
      <c r="F26" s="69"/>
      <c r="G26" s="69"/>
      <c r="H26" s="69"/>
      <c r="I26" s="79"/>
      <c r="J26" s="83"/>
      <c r="K26" s="69"/>
      <c r="L26" s="79"/>
      <c r="M26" s="112"/>
      <c r="N26" s="112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</row>
    <row r="27">
      <c r="A27" s="119"/>
      <c r="B27" s="119"/>
      <c r="C27" s="69"/>
      <c r="D27" s="69"/>
      <c r="E27" s="69"/>
      <c r="F27" s="69"/>
      <c r="G27" s="69"/>
      <c r="H27" s="69"/>
      <c r="I27" s="79"/>
      <c r="J27" s="83"/>
      <c r="K27" s="69"/>
      <c r="L27" s="79"/>
      <c r="M27" s="112"/>
      <c r="N27" s="112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</row>
    <row r="28">
      <c r="A28" s="124">
        <f>GESTIONE!J8</f>
        <v>46034</v>
      </c>
      <c r="B28" s="87"/>
      <c r="C28" s="90">
        <f>A28</f>
        <v>46034</v>
      </c>
      <c r="D28" s="90">
        <f t="shared" ref="D28:I28" si="3">C28+1</f>
        <v>46035</v>
      </c>
      <c r="E28" s="90">
        <f t="shared" si="3"/>
        <v>46036</v>
      </c>
      <c r="F28" s="90">
        <f t="shared" si="3"/>
        <v>46037</v>
      </c>
      <c r="G28" s="125">
        <f t="shared" si="3"/>
        <v>46038</v>
      </c>
      <c r="H28" s="90">
        <f t="shared" si="3"/>
        <v>46039</v>
      </c>
      <c r="I28" s="91">
        <f t="shared" si="3"/>
        <v>46040</v>
      </c>
      <c r="J28" s="78" t="s">
        <v>37</v>
      </c>
      <c r="K28" s="68" t="s">
        <v>40</v>
      </c>
      <c r="L28" s="79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</row>
    <row r="29">
      <c r="A29" s="92"/>
      <c r="B29" s="93"/>
      <c r="C29" s="96" t="s">
        <v>41</v>
      </c>
      <c r="D29" s="96"/>
      <c r="E29" s="96"/>
      <c r="F29" s="96"/>
      <c r="G29" s="126"/>
      <c r="H29" s="96"/>
      <c r="I29" s="97"/>
      <c r="J29" s="98">
        <f>SUMIFS(
Calendario!A:A,
Calendario!C:C,"&gt;="&amp;A28,
Calendario!C:C,"&lt;="&amp;I28)</f>
        <v>0</v>
      </c>
      <c r="K29" s="68">
        <v>0.0</v>
      </c>
      <c r="L29" s="79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</row>
    <row r="30">
      <c r="A30" s="99" t="s">
        <v>43</v>
      </c>
      <c r="B30" s="100" t="s">
        <v>44</v>
      </c>
      <c r="C30" s="68"/>
      <c r="D30" s="68"/>
      <c r="E30" s="68" t="s">
        <v>66</v>
      </c>
      <c r="F30" s="68" t="s">
        <v>66</v>
      </c>
      <c r="G30" s="127" t="s">
        <v>66</v>
      </c>
      <c r="H30" s="69"/>
      <c r="I30" s="79"/>
      <c r="J30" s="69"/>
      <c r="K30" s="68" t="str">
        <f>IF(
J29=K29,
"tutto ok",
"da vedere!")</f>
        <v>tutto ok</v>
      </c>
      <c r="L30" s="79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</row>
    <row r="31">
      <c r="B31" s="105" t="s">
        <v>45</v>
      </c>
      <c r="C31" s="108" t="s">
        <v>46</v>
      </c>
      <c r="D31" s="108" t="s">
        <v>46</v>
      </c>
      <c r="G31" s="11"/>
      <c r="H31" s="108" t="s">
        <v>46</v>
      </c>
      <c r="I31" s="110" t="s">
        <v>46</v>
      </c>
      <c r="J31" s="10"/>
      <c r="K31" s="69"/>
      <c r="L31" s="79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>
      <c r="A32" s="99" t="s">
        <v>47</v>
      </c>
      <c r="B32" s="111" t="s">
        <v>48</v>
      </c>
      <c r="C32" s="68"/>
      <c r="D32" s="68"/>
      <c r="G32" s="11"/>
      <c r="H32" s="68"/>
      <c r="I32" s="79"/>
      <c r="J32" s="69"/>
      <c r="K32" s="69"/>
      <c r="L32" s="79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</row>
    <row r="33">
      <c r="B33" s="111" t="s">
        <v>49</v>
      </c>
      <c r="C33" s="68" t="s">
        <v>70</v>
      </c>
      <c r="D33" s="68"/>
      <c r="G33" s="11"/>
      <c r="H33" s="68"/>
      <c r="I33" s="79"/>
      <c r="J33" s="69"/>
      <c r="K33" s="69"/>
      <c r="L33" s="79"/>
      <c r="M33" s="112"/>
      <c r="N33" s="112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>
      <c r="B34" s="111" t="s">
        <v>50</v>
      </c>
      <c r="D34" s="68"/>
      <c r="G34" s="11"/>
      <c r="H34" s="68"/>
      <c r="I34" s="79"/>
      <c r="J34" s="69"/>
      <c r="K34" s="69"/>
      <c r="L34" s="79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>
      <c r="B35" s="114" t="s">
        <v>53</v>
      </c>
      <c r="C35" s="108"/>
      <c r="D35" s="107" t="s">
        <v>54</v>
      </c>
      <c r="E35" s="108"/>
      <c r="F35" s="107" t="s">
        <v>52</v>
      </c>
      <c r="G35" s="129"/>
      <c r="H35" s="108"/>
      <c r="I35" s="110" t="s">
        <v>55</v>
      </c>
      <c r="J35" s="69"/>
      <c r="K35" s="69"/>
      <c r="L35" s="79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>
      <c r="A36" s="99" t="s">
        <v>56</v>
      </c>
      <c r="B36" s="111" t="s">
        <v>57</v>
      </c>
      <c r="C36" s="68" t="s">
        <v>58</v>
      </c>
      <c r="D36" s="131" t="s">
        <v>59</v>
      </c>
      <c r="E36" s="131" t="s">
        <v>59</v>
      </c>
      <c r="F36" s="68"/>
      <c r="G36" s="127" t="s">
        <v>69</v>
      </c>
      <c r="H36" s="68" t="s">
        <v>59</v>
      </c>
      <c r="I36" s="104" t="s">
        <v>59</v>
      </c>
      <c r="J36" s="69"/>
      <c r="K36" s="69"/>
      <c r="L36" s="79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>
      <c r="A37" s="116"/>
      <c r="B37" s="114" t="s">
        <v>62</v>
      </c>
      <c r="C37" s="116"/>
      <c r="D37" s="116"/>
      <c r="E37" s="116"/>
      <c r="F37" s="116"/>
      <c r="G37" s="117"/>
      <c r="H37" s="116"/>
      <c r="I37" s="118"/>
      <c r="J37" s="69"/>
      <c r="K37" s="69"/>
      <c r="L37" s="79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>
      <c r="A38" s="119"/>
      <c r="B38" s="119"/>
      <c r="C38" s="119"/>
      <c r="D38" s="119"/>
      <c r="E38" s="119"/>
      <c r="F38" s="119"/>
      <c r="G38" s="119"/>
      <c r="H38" s="119"/>
      <c r="I38" s="79"/>
      <c r="J38" s="69"/>
      <c r="K38" s="69"/>
      <c r="L38" s="79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>
      <c r="A39" s="119"/>
      <c r="B39" s="119"/>
      <c r="C39" s="69"/>
      <c r="D39" s="69"/>
      <c r="E39" s="69"/>
      <c r="F39" s="69"/>
      <c r="G39" s="69"/>
      <c r="H39" s="69"/>
      <c r="I39" s="79"/>
      <c r="J39" s="69"/>
      <c r="K39" s="69"/>
      <c r="L39" s="79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>
      <c r="A40" s="132">
        <f>GESTIONE!J9</f>
        <v>46041</v>
      </c>
      <c r="B40" s="87"/>
      <c r="C40" s="90">
        <f>A40</f>
        <v>46041</v>
      </c>
      <c r="D40" s="90">
        <f t="shared" ref="D40:I40" si="4">C40+1</f>
        <v>46042</v>
      </c>
      <c r="E40" s="90">
        <f t="shared" si="4"/>
        <v>46043</v>
      </c>
      <c r="F40" s="90">
        <f t="shared" si="4"/>
        <v>46044</v>
      </c>
      <c r="G40" s="125">
        <f t="shared" si="4"/>
        <v>46045</v>
      </c>
      <c r="H40" s="90">
        <f t="shared" si="4"/>
        <v>46046</v>
      </c>
      <c r="I40" s="91">
        <f t="shared" si="4"/>
        <v>46047</v>
      </c>
      <c r="J40" s="68" t="s">
        <v>37</v>
      </c>
      <c r="K40" s="68" t="s">
        <v>40</v>
      </c>
      <c r="L40" s="79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>
      <c r="A41" s="92"/>
      <c r="B41" s="93"/>
      <c r="C41" s="96" t="s">
        <v>41</v>
      </c>
      <c r="D41" s="96" t="s">
        <v>71</v>
      </c>
      <c r="E41" s="96"/>
      <c r="F41" s="96"/>
      <c r="G41" s="126"/>
      <c r="H41" s="96"/>
      <c r="I41" s="97"/>
      <c r="J41" s="98">
        <f>SUMIFS(
Calendario!A:A,
Calendario!C:C,"&gt;="&amp;A40,
Calendario!C:C,"&lt;="&amp;I40)</f>
        <v>0</v>
      </c>
      <c r="K41" s="68">
        <v>1.0</v>
      </c>
      <c r="L41" s="79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</row>
    <row r="42">
      <c r="A42" s="99" t="s">
        <v>43</v>
      </c>
      <c r="B42" s="100" t="s">
        <v>44</v>
      </c>
      <c r="C42" s="68"/>
      <c r="D42" s="68" t="s">
        <v>72</v>
      </c>
      <c r="E42" s="68" t="s">
        <v>66</v>
      </c>
      <c r="F42" s="68" t="s">
        <v>72</v>
      </c>
      <c r="G42" s="127" t="s">
        <v>66</v>
      </c>
      <c r="H42" s="68"/>
      <c r="I42" s="104"/>
      <c r="J42" s="69"/>
      <c r="K42" s="68" t="str">
        <f>IF(
J41=K41,
"tutto ok",
"da vedere!")</f>
        <v>da vedere!</v>
      </c>
      <c r="L42" s="79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>
      <c r="B43" s="105" t="s">
        <v>45</v>
      </c>
      <c r="C43" s="108" t="s">
        <v>46</v>
      </c>
      <c r="G43" s="11"/>
      <c r="H43" s="108" t="s">
        <v>46</v>
      </c>
      <c r="I43" s="110" t="s">
        <v>46</v>
      </c>
      <c r="J43" s="10"/>
      <c r="K43" s="69"/>
      <c r="L43" s="79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</row>
    <row r="44">
      <c r="A44" s="99" t="s">
        <v>47</v>
      </c>
      <c r="B44" s="111" t="s">
        <v>48</v>
      </c>
      <c r="C44" s="68"/>
      <c r="G44" s="11"/>
      <c r="H44" s="68"/>
      <c r="I44" s="104"/>
      <c r="J44" s="69"/>
      <c r="K44" s="69"/>
      <c r="L44" s="79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</row>
    <row r="45">
      <c r="B45" s="111" t="s">
        <v>49</v>
      </c>
      <c r="C45" s="68" t="s">
        <v>70</v>
      </c>
      <c r="D45" s="68"/>
      <c r="F45" s="68"/>
      <c r="G45" s="11"/>
      <c r="H45" s="68"/>
      <c r="I45" s="104"/>
      <c r="J45" s="69"/>
      <c r="K45" s="69"/>
      <c r="L45" s="79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>
      <c r="B46" s="111" t="s">
        <v>50</v>
      </c>
      <c r="D46" s="68"/>
      <c r="F46" s="68"/>
      <c r="G46" s="11"/>
      <c r="H46" s="68"/>
      <c r="I46" s="104"/>
      <c r="J46" s="69"/>
      <c r="K46" s="69"/>
      <c r="L46" s="79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>
      <c r="B47" s="114" t="s">
        <v>53</v>
      </c>
      <c r="C47" s="108"/>
      <c r="D47" s="108" t="s">
        <v>54</v>
      </c>
      <c r="E47" s="133"/>
      <c r="F47" s="108" t="s">
        <v>68</v>
      </c>
      <c r="G47" s="129"/>
      <c r="H47" s="108"/>
      <c r="I47" s="110" t="s">
        <v>55</v>
      </c>
      <c r="J47" s="69"/>
      <c r="K47" s="69"/>
      <c r="L47" s="79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>
      <c r="A48" s="99" t="s">
        <v>56</v>
      </c>
      <c r="B48" s="111" t="s">
        <v>57</v>
      </c>
      <c r="C48" s="68" t="s">
        <v>58</v>
      </c>
      <c r="D48" s="131" t="s">
        <v>59</v>
      </c>
      <c r="E48" s="131" t="s">
        <v>59</v>
      </c>
      <c r="F48" s="68"/>
      <c r="G48" s="127" t="s">
        <v>69</v>
      </c>
      <c r="H48" s="68" t="s">
        <v>59</v>
      </c>
      <c r="I48" s="104" t="s">
        <v>73</v>
      </c>
      <c r="J48" s="69"/>
      <c r="K48" s="69"/>
      <c r="L48" s="79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>
      <c r="A49" s="116"/>
      <c r="B49" s="114" t="s">
        <v>62</v>
      </c>
      <c r="C49" s="116"/>
      <c r="D49" s="116"/>
      <c r="E49" s="116"/>
      <c r="F49" s="116"/>
      <c r="G49" s="117"/>
      <c r="H49" s="116"/>
      <c r="I49" s="118"/>
      <c r="J49" s="69"/>
      <c r="K49" s="69"/>
      <c r="L49" s="79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</row>
    <row r="50">
      <c r="A50" s="69"/>
      <c r="B50" s="69"/>
      <c r="C50" s="69"/>
      <c r="D50" s="69"/>
      <c r="E50" s="69"/>
      <c r="F50" s="69"/>
      <c r="G50" s="69"/>
      <c r="H50" s="69"/>
      <c r="I50" s="79"/>
      <c r="J50" s="83"/>
      <c r="K50" s="69"/>
      <c r="L50" s="79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</row>
    <row r="51">
      <c r="A51" s="69"/>
      <c r="B51" s="69"/>
      <c r="C51" s="69"/>
      <c r="D51" s="69"/>
      <c r="E51" s="69"/>
      <c r="F51" s="69"/>
      <c r="G51" s="69"/>
      <c r="H51" s="69"/>
      <c r="I51" s="79"/>
      <c r="J51" s="83"/>
      <c r="K51" s="69"/>
      <c r="L51" s="79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</row>
    <row r="52">
      <c r="A52" s="69"/>
      <c r="B52" s="69"/>
      <c r="C52" s="69"/>
      <c r="D52" s="69"/>
      <c r="E52" s="69"/>
      <c r="F52" s="69"/>
      <c r="G52" s="69"/>
      <c r="H52" s="69"/>
      <c r="I52" s="79"/>
      <c r="J52" s="83"/>
      <c r="K52" s="98"/>
      <c r="L52" s="79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</row>
    <row r="53">
      <c r="A53" s="69"/>
      <c r="B53" s="69"/>
      <c r="C53" s="69"/>
      <c r="D53" s="69"/>
      <c r="E53" s="69"/>
      <c r="F53" s="69"/>
      <c r="G53" s="69"/>
      <c r="H53" s="69"/>
      <c r="I53" s="79"/>
      <c r="J53" s="83"/>
      <c r="K53" s="69"/>
      <c r="L53" s="79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</row>
    <row r="54">
      <c r="A54" s="69"/>
      <c r="B54" s="69"/>
      <c r="C54" s="69"/>
      <c r="D54" s="69"/>
      <c r="E54" s="134"/>
      <c r="F54" s="69"/>
      <c r="G54" s="69"/>
      <c r="H54" s="69"/>
      <c r="I54" s="79"/>
      <c r="J54" s="83"/>
      <c r="K54" s="69"/>
      <c r="L54" s="79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</row>
    <row r="55">
      <c r="A55" s="69"/>
      <c r="B55" s="69"/>
      <c r="C55" s="69"/>
      <c r="D55" s="69"/>
      <c r="E55" s="134"/>
      <c r="F55" s="69"/>
      <c r="G55" s="69"/>
      <c r="H55" s="69"/>
      <c r="I55" s="79"/>
      <c r="J55" s="83"/>
      <c r="K55" s="69"/>
      <c r="L55" s="79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</row>
    <row r="56">
      <c r="A56" s="69"/>
      <c r="B56" s="69"/>
      <c r="C56" s="69"/>
      <c r="D56" s="69"/>
      <c r="E56" s="134"/>
      <c r="F56" s="69"/>
      <c r="G56" s="69"/>
      <c r="H56" s="69"/>
      <c r="I56" s="79"/>
      <c r="J56" s="83"/>
      <c r="K56" s="69"/>
      <c r="L56" s="79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</row>
    <row r="57">
      <c r="A57" s="69"/>
      <c r="B57" s="69"/>
      <c r="C57" s="69"/>
      <c r="D57" s="69"/>
      <c r="E57" s="134"/>
      <c r="F57" s="69"/>
      <c r="G57" s="69"/>
      <c r="H57" s="69"/>
      <c r="I57" s="79"/>
      <c r="J57" s="83"/>
      <c r="K57" s="69"/>
      <c r="L57" s="79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</row>
    <row r="58">
      <c r="A58" s="69"/>
      <c r="B58" s="69"/>
      <c r="C58" s="69"/>
      <c r="D58" s="69"/>
      <c r="E58" s="134"/>
      <c r="F58" s="69"/>
      <c r="G58" s="69"/>
      <c r="H58" s="69"/>
      <c r="I58" s="79"/>
      <c r="J58" s="83"/>
      <c r="K58" s="69"/>
      <c r="L58" s="79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</row>
    <row r="59">
      <c r="A59" s="69"/>
      <c r="B59" s="69"/>
      <c r="C59" s="69"/>
      <c r="D59" s="69"/>
      <c r="E59" s="134"/>
      <c r="F59" s="69"/>
      <c r="G59" s="69"/>
      <c r="H59" s="69"/>
      <c r="I59" s="79"/>
      <c r="J59" s="83"/>
      <c r="K59" s="69"/>
      <c r="L59" s="79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</row>
    <row r="60">
      <c r="A60" s="69"/>
      <c r="B60" s="69"/>
      <c r="C60" s="69"/>
      <c r="D60" s="69"/>
      <c r="E60" s="134"/>
      <c r="F60" s="69"/>
      <c r="G60" s="69"/>
      <c r="H60" s="69"/>
      <c r="I60" s="79"/>
      <c r="J60" s="83"/>
      <c r="K60" s="69"/>
      <c r="L60" s="79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</row>
    <row r="61">
      <c r="A61" s="69"/>
      <c r="B61" s="69"/>
      <c r="C61" s="69"/>
      <c r="D61" s="69"/>
      <c r="E61" s="134"/>
      <c r="F61" s="69"/>
      <c r="G61" s="69"/>
      <c r="H61" s="69"/>
      <c r="I61" s="79"/>
      <c r="J61" s="83"/>
      <c r="K61" s="69"/>
      <c r="L61" s="79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</row>
    <row r="62">
      <c r="A62" s="69"/>
      <c r="B62" s="69"/>
      <c r="C62" s="69"/>
      <c r="D62" s="69"/>
      <c r="E62" s="134"/>
      <c r="F62" s="69"/>
      <c r="G62" s="69"/>
      <c r="H62" s="69"/>
      <c r="I62" s="79"/>
      <c r="J62" s="83"/>
      <c r="K62" s="69"/>
      <c r="L62" s="79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</row>
    <row r="63">
      <c r="A63" s="69"/>
      <c r="B63" s="69"/>
      <c r="C63" s="69"/>
      <c r="D63" s="69"/>
      <c r="E63" s="134"/>
      <c r="F63" s="69"/>
      <c r="G63" s="69"/>
      <c r="H63" s="69"/>
      <c r="I63" s="79"/>
      <c r="J63" s="83"/>
      <c r="K63" s="69"/>
      <c r="L63" s="79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</row>
    <row r="64">
      <c r="A64" s="69"/>
      <c r="B64" s="69"/>
      <c r="C64" s="69"/>
      <c r="D64" s="69"/>
      <c r="E64" s="134"/>
      <c r="F64" s="69"/>
      <c r="G64" s="69"/>
      <c r="H64" s="69"/>
      <c r="I64" s="79"/>
      <c r="J64" s="83"/>
      <c r="K64" s="69"/>
      <c r="L64" s="79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</row>
    <row r="65">
      <c r="A65" s="69"/>
      <c r="B65" s="69"/>
      <c r="C65" s="69"/>
      <c r="D65" s="69"/>
      <c r="E65" s="134"/>
      <c r="F65" s="69"/>
      <c r="G65" s="69"/>
      <c r="H65" s="69"/>
      <c r="I65" s="79"/>
      <c r="J65" s="83"/>
      <c r="K65" s="69"/>
      <c r="L65" s="79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>
      <c r="A66" s="69"/>
      <c r="B66" s="69"/>
      <c r="C66" s="69"/>
      <c r="D66" s="69"/>
      <c r="E66" s="134"/>
      <c r="F66" s="69"/>
      <c r="G66" s="69"/>
      <c r="H66" s="69"/>
      <c r="I66" s="79"/>
      <c r="J66" s="83"/>
      <c r="K66" s="69"/>
      <c r="L66" s="79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</row>
    <row r="67">
      <c r="A67" s="69"/>
      <c r="B67" s="69"/>
      <c r="C67" s="69"/>
      <c r="D67" s="69"/>
      <c r="E67" s="134"/>
      <c r="F67" s="69"/>
      <c r="G67" s="69"/>
      <c r="H67" s="69"/>
      <c r="I67" s="79"/>
      <c r="J67" s="83"/>
      <c r="K67" s="69"/>
      <c r="L67" s="79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</row>
    <row r="68">
      <c r="A68" s="69"/>
      <c r="B68" s="69"/>
      <c r="C68" s="69"/>
      <c r="D68" s="69"/>
      <c r="E68" s="135"/>
      <c r="F68" s="69"/>
      <c r="G68" s="69"/>
      <c r="H68" s="69"/>
      <c r="I68" s="69"/>
      <c r="J68" s="83"/>
      <c r="K68" s="69"/>
      <c r="L68" s="79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</row>
    <row r="69">
      <c r="A69" s="69"/>
      <c r="B69" s="69"/>
      <c r="C69" s="69"/>
      <c r="D69" s="69"/>
      <c r="E69" s="69"/>
      <c r="F69" s="69"/>
      <c r="G69" s="69"/>
      <c r="H69" s="69"/>
      <c r="I69" s="69"/>
      <c r="J69" s="83"/>
      <c r="K69" s="69"/>
      <c r="L69" s="79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</row>
    <row r="70">
      <c r="A70" s="69"/>
      <c r="B70" s="69"/>
      <c r="C70" s="69"/>
      <c r="D70" s="69"/>
      <c r="E70" s="69"/>
      <c r="F70" s="69"/>
      <c r="G70" s="69"/>
      <c r="H70" s="69"/>
      <c r="I70" s="69"/>
      <c r="J70" s="83"/>
      <c r="K70" s="69"/>
      <c r="L70" s="79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</row>
    <row r="71">
      <c r="A71" s="69"/>
      <c r="B71" s="69"/>
      <c r="C71" s="69"/>
      <c r="D71" s="69"/>
      <c r="E71" s="69"/>
      <c r="F71" s="69"/>
      <c r="G71" s="69"/>
      <c r="H71" s="69"/>
      <c r="I71" s="69"/>
      <c r="J71" s="83"/>
      <c r="K71" s="69"/>
      <c r="L71" s="79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</row>
    <row r="72">
      <c r="A72" s="69"/>
      <c r="B72" s="69"/>
      <c r="C72" s="69"/>
      <c r="D72" s="69"/>
      <c r="E72" s="69"/>
      <c r="F72" s="69"/>
      <c r="G72" s="69"/>
      <c r="H72" s="69"/>
      <c r="I72" s="69"/>
      <c r="J72" s="83"/>
      <c r="K72" s="69"/>
      <c r="L72" s="79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>
      <c r="A73" s="69"/>
      <c r="B73" s="69"/>
      <c r="C73" s="69"/>
      <c r="D73" s="69"/>
      <c r="E73" s="69"/>
      <c r="F73" s="69"/>
      <c r="G73" s="69"/>
      <c r="H73" s="69"/>
      <c r="I73" s="69"/>
      <c r="J73" s="83"/>
      <c r="K73" s="69"/>
      <c r="L73" s="79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</row>
    <row r="74">
      <c r="A74" s="69"/>
      <c r="B74" s="69"/>
      <c r="C74" s="69"/>
      <c r="D74" s="69"/>
      <c r="E74" s="69"/>
      <c r="F74" s="69"/>
      <c r="G74" s="69"/>
      <c r="H74" s="69"/>
      <c r="I74" s="69"/>
      <c r="J74" s="83"/>
      <c r="K74" s="69"/>
      <c r="L74" s="79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</row>
    <row r="75">
      <c r="A75" s="69"/>
      <c r="B75" s="69"/>
      <c r="C75" s="69"/>
      <c r="D75" s="69"/>
      <c r="E75" s="69"/>
      <c r="F75" s="69"/>
      <c r="G75" s="69"/>
      <c r="H75" s="69"/>
      <c r="I75" s="69"/>
      <c r="J75" s="83"/>
      <c r="K75" s="69"/>
      <c r="L75" s="79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</row>
    <row r="76">
      <c r="A76" s="69"/>
      <c r="B76" s="69"/>
      <c r="C76" s="69"/>
      <c r="D76" s="69"/>
      <c r="E76" s="69"/>
      <c r="F76" s="69"/>
      <c r="G76" s="69"/>
      <c r="H76" s="69"/>
      <c r="I76" s="69"/>
      <c r="J76" s="83"/>
      <c r="K76" s="69"/>
      <c r="L76" s="79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</row>
    <row r="77">
      <c r="A77" s="69"/>
      <c r="B77" s="69"/>
      <c r="C77" s="69"/>
      <c r="D77" s="69"/>
      <c r="E77" s="69"/>
      <c r="F77" s="69"/>
      <c r="G77" s="69"/>
      <c r="H77" s="69"/>
      <c r="I77" s="69"/>
      <c r="J77" s="83"/>
      <c r="K77" s="69"/>
      <c r="L77" s="79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</row>
    <row r="78">
      <c r="A78" s="69"/>
      <c r="B78" s="69"/>
      <c r="C78" s="69"/>
      <c r="D78" s="69"/>
      <c r="E78" s="69"/>
      <c r="F78" s="69"/>
      <c r="G78" s="69"/>
      <c r="H78" s="69"/>
      <c r="I78" s="69"/>
      <c r="J78" s="83"/>
      <c r="K78" s="69"/>
      <c r="L78" s="79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</row>
    <row r="79">
      <c r="A79" s="69"/>
      <c r="B79" s="69"/>
      <c r="C79" s="69"/>
      <c r="D79" s="69"/>
      <c r="E79" s="69"/>
      <c r="F79" s="69"/>
      <c r="G79" s="69"/>
      <c r="H79" s="69"/>
      <c r="I79" s="69"/>
      <c r="J79" s="83"/>
      <c r="K79" s="69"/>
      <c r="L79" s="79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</row>
    <row r="80">
      <c r="A80" s="69"/>
      <c r="B80" s="69"/>
      <c r="C80" s="69"/>
      <c r="D80" s="69"/>
      <c r="E80" s="69"/>
      <c r="F80" s="69"/>
      <c r="G80" s="69"/>
      <c r="H80" s="69"/>
      <c r="I80" s="69"/>
      <c r="J80" s="83"/>
      <c r="K80" s="69"/>
      <c r="L80" s="79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</row>
    <row r="81">
      <c r="A81" s="69"/>
      <c r="B81" s="69"/>
      <c r="C81" s="69"/>
      <c r="D81" s="69"/>
      <c r="E81" s="69"/>
      <c r="F81" s="69"/>
      <c r="G81" s="69"/>
      <c r="H81" s="69"/>
      <c r="I81" s="69"/>
      <c r="J81" s="83"/>
      <c r="K81" s="69"/>
      <c r="L81" s="79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</row>
    <row r="82">
      <c r="A82" s="69"/>
      <c r="B82" s="69"/>
      <c r="C82" s="69"/>
      <c r="D82" s="69"/>
      <c r="E82" s="69"/>
      <c r="F82" s="69"/>
      <c r="G82" s="69"/>
      <c r="H82" s="69"/>
      <c r="I82" s="69"/>
      <c r="J82" s="83"/>
      <c r="K82" s="69"/>
      <c r="L82" s="79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</row>
    <row r="83">
      <c r="A83" s="69"/>
      <c r="B83" s="69"/>
      <c r="C83" s="69"/>
      <c r="D83" s="69"/>
      <c r="E83" s="69"/>
      <c r="F83" s="69"/>
      <c r="G83" s="69"/>
      <c r="H83" s="69"/>
      <c r="I83" s="69"/>
      <c r="J83" s="83"/>
      <c r="K83" s="69"/>
      <c r="L83" s="79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</row>
    <row r="84">
      <c r="A84" s="69"/>
      <c r="B84" s="69"/>
      <c r="C84" s="69"/>
      <c r="D84" s="69"/>
      <c r="E84" s="69"/>
      <c r="F84" s="69"/>
      <c r="G84" s="69"/>
      <c r="H84" s="69"/>
      <c r="I84" s="69"/>
      <c r="J84" s="83"/>
      <c r="K84" s="69"/>
      <c r="L84" s="79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</row>
    <row r="85">
      <c r="A85" s="69"/>
      <c r="B85" s="69"/>
      <c r="C85" s="69"/>
      <c r="D85" s="69"/>
      <c r="E85" s="69"/>
      <c r="F85" s="69"/>
      <c r="G85" s="69"/>
      <c r="H85" s="69"/>
      <c r="I85" s="69"/>
      <c r="J85" s="83"/>
      <c r="K85" s="69"/>
      <c r="L85" s="79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</row>
    <row r="86">
      <c r="A86" s="69"/>
      <c r="B86" s="69"/>
      <c r="C86" s="69"/>
      <c r="D86" s="69"/>
      <c r="E86" s="69"/>
      <c r="F86" s="69"/>
      <c r="G86" s="69"/>
      <c r="H86" s="69"/>
      <c r="I86" s="69"/>
      <c r="J86" s="83"/>
      <c r="K86" s="69"/>
      <c r="L86" s="79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</row>
    <row r="87">
      <c r="A87" s="69"/>
      <c r="B87" s="69"/>
      <c r="C87" s="69"/>
      <c r="D87" s="69"/>
      <c r="E87" s="69"/>
      <c r="F87" s="69"/>
      <c r="G87" s="69"/>
      <c r="H87" s="69"/>
      <c r="I87" s="69"/>
      <c r="J87" s="83"/>
      <c r="K87" s="69"/>
      <c r="L87" s="79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</row>
    <row r="88">
      <c r="A88" s="69"/>
      <c r="B88" s="69"/>
      <c r="C88" s="69"/>
      <c r="D88" s="69"/>
      <c r="E88" s="69"/>
      <c r="F88" s="69"/>
      <c r="G88" s="69"/>
      <c r="H88" s="69"/>
      <c r="I88" s="69"/>
      <c r="J88" s="83"/>
      <c r="K88" s="69"/>
      <c r="L88" s="79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</row>
    <row r="89">
      <c r="A89" s="69"/>
      <c r="B89" s="69"/>
      <c r="C89" s="69"/>
      <c r="D89" s="69"/>
      <c r="E89" s="69"/>
      <c r="F89" s="69"/>
      <c r="G89" s="69"/>
      <c r="H89" s="69"/>
      <c r="I89" s="69"/>
      <c r="J89" s="83"/>
      <c r="K89" s="69"/>
      <c r="L89" s="79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</row>
    <row r="90">
      <c r="A90" s="69"/>
      <c r="B90" s="69"/>
      <c r="C90" s="69"/>
      <c r="D90" s="69"/>
      <c r="E90" s="69"/>
      <c r="F90" s="69"/>
      <c r="G90" s="69"/>
      <c r="H90" s="69"/>
      <c r="I90" s="69"/>
      <c r="J90" s="83"/>
      <c r="K90" s="69"/>
      <c r="L90" s="79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</row>
    <row r="91">
      <c r="A91" s="69"/>
      <c r="B91" s="69"/>
      <c r="C91" s="69"/>
      <c r="D91" s="69"/>
      <c r="E91" s="69"/>
      <c r="F91" s="69"/>
      <c r="G91" s="69"/>
      <c r="H91" s="69"/>
      <c r="I91" s="69"/>
      <c r="J91" s="83"/>
      <c r="K91" s="69"/>
      <c r="L91" s="79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</row>
    <row r="92">
      <c r="A92" s="69"/>
      <c r="B92" s="69"/>
      <c r="C92" s="69"/>
      <c r="D92" s="69"/>
      <c r="E92" s="69"/>
      <c r="F92" s="69"/>
      <c r="G92" s="69"/>
      <c r="H92" s="69"/>
      <c r="I92" s="69"/>
      <c r="J92" s="83"/>
      <c r="K92" s="69"/>
      <c r="L92" s="79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</row>
    <row r="93">
      <c r="A93" s="69"/>
      <c r="B93" s="69"/>
      <c r="C93" s="69"/>
      <c r="D93" s="69"/>
      <c r="E93" s="69"/>
      <c r="F93" s="69"/>
      <c r="G93" s="69"/>
      <c r="H93" s="69"/>
      <c r="I93" s="69"/>
      <c r="J93" s="83"/>
      <c r="K93" s="69"/>
      <c r="L93" s="79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</row>
    <row r="94">
      <c r="A94" s="69"/>
      <c r="B94" s="69"/>
      <c r="C94" s="69"/>
      <c r="D94" s="69"/>
      <c r="E94" s="69"/>
      <c r="F94" s="69"/>
      <c r="G94" s="69"/>
      <c r="H94" s="69"/>
      <c r="I94" s="69"/>
      <c r="J94" s="83"/>
      <c r="K94" s="69"/>
      <c r="L94" s="79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</row>
    <row r="95">
      <c r="A95" s="69"/>
      <c r="B95" s="69"/>
      <c r="C95" s="69"/>
      <c r="D95" s="69"/>
      <c r="E95" s="69"/>
      <c r="F95" s="69"/>
      <c r="G95" s="69"/>
      <c r="H95" s="69"/>
      <c r="I95" s="69"/>
      <c r="J95" s="83"/>
      <c r="K95" s="69"/>
      <c r="L95" s="79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</row>
    <row r="96">
      <c r="A96" s="69"/>
      <c r="B96" s="69"/>
      <c r="C96" s="69"/>
      <c r="D96" s="69"/>
      <c r="E96" s="69"/>
      <c r="F96" s="69"/>
      <c r="G96" s="69"/>
      <c r="H96" s="69"/>
      <c r="I96" s="69"/>
      <c r="J96" s="83"/>
      <c r="K96" s="69"/>
      <c r="L96" s="79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</row>
    <row r="97">
      <c r="A97" s="69"/>
      <c r="B97" s="69"/>
      <c r="C97" s="69"/>
      <c r="D97" s="69"/>
      <c r="E97" s="69"/>
      <c r="F97" s="69"/>
      <c r="G97" s="69"/>
      <c r="H97" s="69"/>
      <c r="I97" s="69"/>
      <c r="J97" s="83"/>
      <c r="K97" s="69"/>
      <c r="L97" s="79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</row>
    <row r="98">
      <c r="A98" s="69"/>
      <c r="B98" s="69"/>
      <c r="C98" s="69"/>
      <c r="D98" s="69"/>
      <c r="E98" s="69"/>
      <c r="F98" s="69"/>
      <c r="G98" s="69"/>
      <c r="H98" s="69"/>
      <c r="I98" s="69"/>
      <c r="J98" s="83"/>
      <c r="K98" s="69"/>
      <c r="L98" s="79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</row>
    <row r="99">
      <c r="A99" s="69"/>
      <c r="B99" s="69"/>
      <c r="C99" s="69"/>
      <c r="D99" s="69"/>
      <c r="E99" s="69"/>
      <c r="F99" s="69"/>
      <c r="G99" s="69"/>
      <c r="H99" s="69"/>
      <c r="I99" s="69"/>
      <c r="J99" s="83"/>
      <c r="K99" s="69"/>
      <c r="L99" s="79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</row>
    <row r="100">
      <c r="A100" s="69"/>
      <c r="B100" s="69"/>
      <c r="C100" s="69"/>
      <c r="D100" s="69"/>
      <c r="E100" s="69"/>
      <c r="F100" s="69"/>
      <c r="G100" s="69"/>
      <c r="H100" s="69"/>
      <c r="I100" s="69"/>
      <c r="J100" s="83"/>
      <c r="K100" s="69"/>
      <c r="L100" s="79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</row>
    <row r="101">
      <c r="A101" s="69"/>
      <c r="B101" s="69"/>
      <c r="C101" s="69"/>
      <c r="D101" s="69"/>
      <c r="E101" s="69"/>
      <c r="F101" s="69"/>
      <c r="G101" s="69"/>
      <c r="H101" s="69"/>
      <c r="I101" s="69"/>
      <c r="J101" s="83"/>
      <c r="K101" s="69"/>
      <c r="L101" s="79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</row>
    <row r="102">
      <c r="A102" s="69"/>
      <c r="B102" s="69"/>
      <c r="C102" s="69"/>
      <c r="D102" s="69"/>
      <c r="E102" s="69"/>
      <c r="F102" s="69"/>
      <c r="G102" s="69"/>
      <c r="H102" s="69"/>
      <c r="I102" s="79"/>
      <c r="J102" s="83"/>
      <c r="K102" s="69"/>
      <c r="L102" s="79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</row>
    <row r="103">
      <c r="A103" s="69"/>
      <c r="B103" s="69"/>
      <c r="C103" s="69"/>
      <c r="D103" s="69"/>
      <c r="E103" s="69"/>
      <c r="F103" s="69"/>
      <c r="G103" s="69"/>
      <c r="H103" s="69"/>
      <c r="I103" s="79"/>
      <c r="J103" s="83"/>
      <c r="K103" s="69"/>
      <c r="L103" s="79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</row>
    <row r="104">
      <c r="A104" s="69"/>
      <c r="B104" s="69"/>
      <c r="C104" s="69"/>
      <c r="D104" s="69"/>
      <c r="E104" s="69"/>
      <c r="F104" s="69"/>
      <c r="G104" s="69"/>
      <c r="H104" s="69"/>
      <c r="I104" s="79"/>
      <c r="J104" s="83"/>
      <c r="K104" s="69"/>
      <c r="L104" s="79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</row>
    <row r="105">
      <c r="A105" s="69"/>
      <c r="B105" s="69"/>
      <c r="C105" s="69"/>
      <c r="D105" s="69"/>
      <c r="E105" s="69"/>
      <c r="F105" s="69"/>
      <c r="G105" s="69"/>
      <c r="H105" s="69"/>
      <c r="I105" s="79"/>
      <c r="J105" s="83"/>
      <c r="K105" s="69"/>
      <c r="L105" s="79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</row>
    <row r="106">
      <c r="A106" s="69"/>
      <c r="B106" s="69"/>
      <c r="C106" s="69"/>
      <c r="D106" s="69"/>
      <c r="E106" s="69"/>
      <c r="F106" s="69"/>
      <c r="G106" s="69"/>
      <c r="H106" s="69"/>
      <c r="I106" s="79"/>
      <c r="J106" s="83"/>
      <c r="K106" s="69"/>
      <c r="L106" s="79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</row>
    <row r="107">
      <c r="A107" s="69"/>
      <c r="B107" s="69"/>
      <c r="C107" s="69"/>
      <c r="D107" s="69"/>
      <c r="E107" s="69"/>
      <c r="F107" s="69"/>
      <c r="G107" s="69"/>
      <c r="H107" s="69"/>
      <c r="I107" s="79"/>
      <c r="J107" s="83"/>
      <c r="K107" s="69"/>
      <c r="L107" s="79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</row>
    <row r="108">
      <c r="A108" s="69"/>
      <c r="B108" s="69"/>
      <c r="C108" s="69"/>
      <c r="D108" s="69"/>
      <c r="E108" s="69"/>
      <c r="F108" s="69"/>
      <c r="G108" s="69"/>
      <c r="H108" s="69"/>
      <c r="I108" s="79"/>
      <c r="J108" s="83"/>
      <c r="K108" s="69"/>
      <c r="L108" s="79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</row>
    <row r="109">
      <c r="A109" s="69"/>
      <c r="B109" s="69"/>
      <c r="C109" s="69"/>
      <c r="D109" s="69"/>
      <c r="E109" s="69"/>
      <c r="F109" s="69"/>
      <c r="G109" s="69"/>
      <c r="H109" s="69"/>
      <c r="I109" s="79"/>
      <c r="J109" s="83"/>
      <c r="K109" s="69"/>
      <c r="L109" s="79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</row>
    <row r="110">
      <c r="A110" s="69"/>
      <c r="B110" s="69"/>
      <c r="C110" s="69"/>
      <c r="D110" s="69"/>
      <c r="E110" s="69"/>
      <c r="F110" s="69"/>
      <c r="G110" s="69"/>
      <c r="H110" s="69"/>
      <c r="I110" s="79"/>
      <c r="J110" s="83"/>
      <c r="K110" s="69"/>
      <c r="L110" s="79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</row>
    <row r="111">
      <c r="A111" s="69"/>
      <c r="B111" s="69"/>
      <c r="C111" s="69"/>
      <c r="D111" s="69"/>
      <c r="E111" s="69"/>
      <c r="F111" s="69"/>
      <c r="G111" s="69"/>
      <c r="H111" s="69"/>
      <c r="I111" s="79"/>
      <c r="J111" s="83"/>
      <c r="K111" s="69"/>
      <c r="L111" s="79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</row>
    <row r="112">
      <c r="A112" s="69"/>
      <c r="B112" s="69"/>
      <c r="C112" s="69"/>
      <c r="D112" s="69"/>
      <c r="E112" s="69"/>
      <c r="F112" s="69"/>
      <c r="G112" s="69"/>
      <c r="H112" s="69"/>
      <c r="I112" s="79"/>
      <c r="J112" s="83"/>
      <c r="K112" s="69"/>
      <c r="L112" s="79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</row>
    <row r="113">
      <c r="A113" s="69"/>
      <c r="B113" s="69"/>
      <c r="C113" s="69"/>
      <c r="D113" s="69"/>
      <c r="E113" s="69"/>
      <c r="F113" s="69"/>
      <c r="G113" s="69"/>
      <c r="H113" s="69"/>
      <c r="I113" s="79"/>
      <c r="J113" s="83"/>
      <c r="K113" s="69"/>
      <c r="L113" s="79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</row>
    <row r="114">
      <c r="A114" s="69"/>
      <c r="B114" s="69"/>
      <c r="C114" s="69"/>
      <c r="D114" s="69"/>
      <c r="E114" s="69"/>
      <c r="F114" s="69"/>
      <c r="G114" s="69"/>
      <c r="H114" s="69"/>
      <c r="I114" s="79"/>
      <c r="J114" s="83"/>
      <c r="K114" s="69"/>
      <c r="L114" s="79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</row>
    <row r="115">
      <c r="A115" s="69"/>
      <c r="B115" s="69"/>
      <c r="C115" s="69"/>
      <c r="D115" s="69"/>
      <c r="E115" s="69"/>
      <c r="F115" s="69"/>
      <c r="G115" s="69"/>
      <c r="H115" s="69"/>
      <c r="I115" s="79"/>
      <c r="J115" s="83"/>
      <c r="K115" s="69"/>
      <c r="L115" s="79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</row>
    <row r="116">
      <c r="A116" s="69"/>
      <c r="B116" s="69"/>
      <c r="C116" s="69"/>
      <c r="D116" s="69"/>
      <c r="E116" s="69"/>
      <c r="F116" s="69"/>
      <c r="G116" s="69"/>
      <c r="H116" s="69"/>
      <c r="I116" s="79"/>
      <c r="J116" s="83"/>
      <c r="K116" s="69"/>
      <c r="L116" s="79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</row>
    <row r="117">
      <c r="A117" s="50"/>
      <c r="B117" s="50"/>
      <c r="C117" s="50"/>
      <c r="D117" s="50"/>
      <c r="E117" s="50"/>
      <c r="F117" s="50"/>
      <c r="G117" s="50"/>
      <c r="H117" s="50"/>
      <c r="I117" s="136"/>
      <c r="J117" s="137"/>
      <c r="K117" s="50"/>
      <c r="L117" s="136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</row>
    <row r="118">
      <c r="A118" s="50"/>
      <c r="B118" s="50"/>
      <c r="C118" s="50"/>
      <c r="D118" s="50"/>
      <c r="E118" s="50"/>
      <c r="F118" s="50"/>
      <c r="G118" s="50"/>
      <c r="H118" s="50"/>
      <c r="I118" s="136"/>
      <c r="J118" s="137"/>
      <c r="K118" s="50"/>
      <c r="L118" s="136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</row>
    <row r="119">
      <c r="A119" s="50"/>
      <c r="B119" s="50"/>
      <c r="C119" s="50"/>
      <c r="D119" s="50"/>
      <c r="E119" s="50"/>
      <c r="F119" s="50"/>
      <c r="G119" s="50"/>
      <c r="H119" s="50"/>
      <c r="I119" s="136"/>
      <c r="J119" s="137"/>
      <c r="K119" s="50"/>
      <c r="L119" s="136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</row>
    <row r="120">
      <c r="A120" s="50"/>
      <c r="B120" s="50"/>
      <c r="C120" s="50"/>
      <c r="D120" s="50"/>
      <c r="E120" s="50"/>
      <c r="F120" s="50"/>
      <c r="G120" s="50"/>
      <c r="H120" s="50"/>
      <c r="I120" s="136"/>
      <c r="J120" s="137"/>
      <c r="K120" s="50"/>
      <c r="L120" s="136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</row>
    <row r="121">
      <c r="A121" s="50"/>
      <c r="B121" s="50"/>
      <c r="C121" s="50"/>
      <c r="D121" s="50"/>
      <c r="E121" s="50"/>
      <c r="F121" s="50"/>
      <c r="G121" s="50"/>
      <c r="H121" s="50"/>
      <c r="I121" s="136"/>
      <c r="J121" s="137"/>
      <c r="K121" s="50"/>
      <c r="L121" s="136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</row>
    <row r="122">
      <c r="A122" s="50"/>
      <c r="B122" s="50"/>
      <c r="C122" s="50"/>
      <c r="D122" s="50"/>
      <c r="E122" s="50"/>
      <c r="F122" s="50"/>
      <c r="G122" s="50"/>
      <c r="H122" s="50"/>
      <c r="I122" s="136"/>
      <c r="J122" s="137"/>
      <c r="K122" s="50"/>
      <c r="L122" s="136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</row>
    <row r="123">
      <c r="A123" s="50"/>
      <c r="B123" s="50"/>
      <c r="C123" s="50"/>
      <c r="D123" s="50"/>
      <c r="E123" s="50"/>
      <c r="F123" s="50"/>
      <c r="G123" s="50"/>
      <c r="H123" s="50"/>
      <c r="I123" s="136"/>
      <c r="J123" s="137"/>
      <c r="K123" s="50"/>
      <c r="L123" s="136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</row>
    <row r="124">
      <c r="A124" s="50"/>
      <c r="B124" s="50"/>
      <c r="C124" s="50"/>
      <c r="D124" s="50"/>
      <c r="E124" s="50"/>
      <c r="F124" s="50"/>
      <c r="G124" s="50"/>
      <c r="H124" s="50"/>
      <c r="I124" s="136"/>
      <c r="J124" s="137"/>
      <c r="K124" s="50"/>
      <c r="L124" s="136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136"/>
      <c r="J125" s="137"/>
      <c r="K125" s="50"/>
      <c r="L125" s="136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136"/>
      <c r="J126" s="137"/>
      <c r="K126" s="50"/>
      <c r="L126" s="136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136"/>
      <c r="J127" s="137"/>
      <c r="K127" s="50"/>
      <c r="L127" s="136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</row>
    <row r="128">
      <c r="A128" s="50"/>
      <c r="B128" s="50"/>
      <c r="C128" s="50"/>
      <c r="D128" s="50"/>
      <c r="E128" s="50"/>
      <c r="F128" s="50"/>
      <c r="G128" s="50"/>
      <c r="H128" s="50"/>
      <c r="I128" s="136"/>
      <c r="J128" s="137"/>
      <c r="K128" s="50"/>
      <c r="L128" s="136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136"/>
      <c r="J129" s="137"/>
      <c r="K129" s="50"/>
      <c r="L129" s="136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</row>
    <row r="130">
      <c r="A130" s="50"/>
      <c r="B130" s="50"/>
      <c r="C130" s="50"/>
      <c r="D130" s="50"/>
      <c r="E130" s="50"/>
      <c r="F130" s="50"/>
      <c r="G130" s="50"/>
      <c r="H130" s="50"/>
      <c r="I130" s="136"/>
      <c r="J130" s="137"/>
      <c r="K130" s="50"/>
      <c r="L130" s="136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136"/>
      <c r="J131" s="137"/>
      <c r="K131" s="50"/>
      <c r="L131" s="136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</row>
    <row r="132">
      <c r="A132" s="50"/>
      <c r="B132" s="50"/>
      <c r="C132" s="50"/>
      <c r="D132" s="50"/>
      <c r="E132" s="50"/>
      <c r="F132" s="50"/>
      <c r="G132" s="50"/>
      <c r="H132" s="50"/>
      <c r="I132" s="136"/>
      <c r="J132" s="137"/>
      <c r="K132" s="50"/>
      <c r="L132" s="136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136"/>
      <c r="J133" s="137"/>
      <c r="K133" s="50"/>
      <c r="L133" s="136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</row>
    <row r="134">
      <c r="A134" s="50"/>
      <c r="B134" s="50"/>
      <c r="C134" s="50"/>
      <c r="D134" s="50"/>
      <c r="E134" s="50"/>
      <c r="F134" s="50"/>
      <c r="G134" s="50"/>
      <c r="H134" s="50"/>
      <c r="I134" s="136"/>
      <c r="J134" s="137"/>
      <c r="K134" s="50"/>
      <c r="L134" s="136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136"/>
      <c r="J135" s="137"/>
      <c r="K135" s="50"/>
      <c r="L135" s="136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136"/>
      <c r="J136" s="137"/>
      <c r="K136" s="50"/>
      <c r="L136" s="136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</row>
    <row r="137">
      <c r="A137" s="50"/>
      <c r="B137" s="50"/>
      <c r="C137" s="50"/>
      <c r="D137" s="50"/>
      <c r="E137" s="50"/>
      <c r="F137" s="50"/>
      <c r="G137" s="50"/>
      <c r="H137" s="50"/>
      <c r="I137" s="136"/>
      <c r="J137" s="137"/>
      <c r="K137" s="50"/>
      <c r="L137" s="136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</row>
    <row r="138">
      <c r="A138" s="50"/>
      <c r="B138" s="50"/>
      <c r="C138" s="50"/>
      <c r="D138" s="50"/>
      <c r="E138" s="50"/>
      <c r="F138" s="50"/>
      <c r="G138" s="50"/>
      <c r="H138" s="50"/>
      <c r="I138" s="136"/>
      <c r="J138" s="137"/>
      <c r="K138" s="50"/>
      <c r="L138" s="136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</row>
    <row r="139">
      <c r="A139" s="50"/>
      <c r="B139" s="50"/>
      <c r="C139" s="50"/>
      <c r="D139" s="50"/>
      <c r="E139" s="50"/>
      <c r="F139" s="50"/>
      <c r="G139" s="50"/>
      <c r="H139" s="50"/>
      <c r="I139" s="136"/>
      <c r="J139" s="137"/>
      <c r="K139" s="50"/>
      <c r="L139" s="136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</row>
    <row r="140">
      <c r="A140" s="50"/>
      <c r="B140" s="50"/>
      <c r="C140" s="50"/>
      <c r="D140" s="50"/>
      <c r="E140" s="50"/>
      <c r="F140" s="50"/>
      <c r="G140" s="50"/>
      <c r="H140" s="50"/>
      <c r="I140" s="136"/>
      <c r="J140" s="137"/>
      <c r="K140" s="50"/>
      <c r="L140" s="136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</row>
    <row r="141">
      <c r="A141" s="50"/>
      <c r="B141" s="50"/>
      <c r="C141" s="50"/>
      <c r="D141" s="50"/>
      <c r="E141" s="50"/>
      <c r="F141" s="50"/>
      <c r="G141" s="50"/>
      <c r="H141" s="50"/>
      <c r="I141" s="136"/>
      <c r="J141" s="137"/>
      <c r="K141" s="50"/>
      <c r="L141" s="136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</row>
    <row r="142">
      <c r="A142" s="50"/>
      <c r="B142" s="50"/>
      <c r="C142" s="50"/>
      <c r="D142" s="50"/>
      <c r="E142" s="50"/>
      <c r="F142" s="50"/>
      <c r="G142" s="50"/>
      <c r="H142" s="50"/>
      <c r="I142" s="136"/>
      <c r="J142" s="137"/>
      <c r="K142" s="50"/>
      <c r="L142" s="136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</row>
    <row r="143">
      <c r="A143" s="50"/>
      <c r="B143" s="50"/>
      <c r="C143" s="50"/>
      <c r="D143" s="50"/>
      <c r="E143" s="50"/>
      <c r="F143" s="50"/>
      <c r="G143" s="50"/>
      <c r="H143" s="50"/>
      <c r="I143" s="136"/>
      <c r="J143" s="137"/>
      <c r="K143" s="50"/>
      <c r="L143" s="136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</row>
    <row r="144">
      <c r="A144" s="50"/>
      <c r="B144" s="50"/>
      <c r="C144" s="50"/>
      <c r="D144" s="50"/>
      <c r="E144" s="50"/>
      <c r="F144" s="50"/>
      <c r="G144" s="50"/>
      <c r="H144" s="50"/>
      <c r="I144" s="136"/>
      <c r="J144" s="137"/>
      <c r="K144" s="50"/>
      <c r="L144" s="136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</row>
    <row r="145">
      <c r="A145" s="50"/>
      <c r="B145" s="50"/>
      <c r="C145" s="50"/>
      <c r="D145" s="50"/>
      <c r="E145" s="50"/>
      <c r="F145" s="50"/>
      <c r="G145" s="50"/>
      <c r="H145" s="50"/>
      <c r="I145" s="136"/>
      <c r="J145" s="137"/>
      <c r="K145" s="50"/>
      <c r="L145" s="136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</row>
    <row r="146">
      <c r="A146" s="50"/>
      <c r="B146" s="50"/>
      <c r="C146" s="50"/>
      <c r="D146" s="50"/>
      <c r="E146" s="50"/>
      <c r="F146" s="50"/>
      <c r="G146" s="50"/>
      <c r="H146" s="50"/>
      <c r="I146" s="136"/>
      <c r="J146" s="137"/>
      <c r="K146" s="50"/>
      <c r="L146" s="136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</row>
    <row r="147">
      <c r="A147" s="50"/>
      <c r="B147" s="50"/>
      <c r="C147" s="50"/>
      <c r="D147" s="50"/>
      <c r="E147" s="50"/>
      <c r="F147" s="50"/>
      <c r="G147" s="50"/>
      <c r="H147" s="50"/>
      <c r="I147" s="136"/>
      <c r="J147" s="137"/>
      <c r="K147" s="50"/>
      <c r="L147" s="136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</row>
    <row r="148">
      <c r="A148" s="50"/>
      <c r="B148" s="50"/>
      <c r="C148" s="50"/>
      <c r="D148" s="50"/>
      <c r="E148" s="50"/>
      <c r="F148" s="50"/>
      <c r="G148" s="50"/>
      <c r="H148" s="50"/>
      <c r="I148" s="136"/>
      <c r="J148" s="137"/>
      <c r="K148" s="50"/>
      <c r="L148" s="136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</row>
    <row r="149">
      <c r="A149" s="50"/>
      <c r="B149" s="50"/>
      <c r="C149" s="50"/>
      <c r="D149" s="50"/>
      <c r="E149" s="50"/>
      <c r="F149" s="50"/>
      <c r="G149" s="50"/>
      <c r="H149" s="50"/>
      <c r="I149" s="136"/>
      <c r="J149" s="137"/>
      <c r="K149" s="50"/>
      <c r="L149" s="136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</row>
    <row r="150">
      <c r="A150" s="50"/>
      <c r="B150" s="50"/>
      <c r="C150" s="50"/>
      <c r="D150" s="50"/>
      <c r="E150" s="50"/>
      <c r="F150" s="50"/>
      <c r="G150" s="50"/>
      <c r="H150" s="50"/>
      <c r="I150" s="136"/>
      <c r="J150" s="137"/>
      <c r="K150" s="50"/>
      <c r="L150" s="136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136"/>
      <c r="J151" s="137"/>
      <c r="K151" s="50"/>
      <c r="L151" s="136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</row>
    <row r="152">
      <c r="A152" s="50"/>
      <c r="B152" s="50"/>
      <c r="C152" s="50"/>
      <c r="D152" s="50"/>
      <c r="E152" s="50"/>
      <c r="F152" s="50"/>
      <c r="G152" s="50"/>
      <c r="H152" s="50"/>
      <c r="I152" s="136"/>
      <c r="J152" s="137"/>
      <c r="K152" s="50"/>
      <c r="L152" s="136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</row>
    <row r="153">
      <c r="A153" s="50"/>
      <c r="B153" s="50"/>
      <c r="C153" s="50"/>
      <c r="D153" s="50"/>
      <c r="E153" s="50"/>
      <c r="F153" s="50"/>
      <c r="G153" s="50"/>
      <c r="H153" s="50"/>
      <c r="I153" s="136"/>
      <c r="J153" s="137"/>
      <c r="K153" s="50"/>
      <c r="L153" s="136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</row>
    <row r="154">
      <c r="A154" s="50"/>
      <c r="B154" s="50"/>
      <c r="C154" s="50"/>
      <c r="D154" s="50"/>
      <c r="E154" s="50"/>
      <c r="F154" s="50"/>
      <c r="G154" s="50"/>
      <c r="H154" s="50"/>
      <c r="I154" s="136"/>
      <c r="J154" s="137"/>
      <c r="K154" s="50"/>
      <c r="L154" s="136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</row>
    <row r="155">
      <c r="A155" s="50"/>
      <c r="B155" s="50"/>
      <c r="C155" s="50"/>
      <c r="D155" s="50"/>
      <c r="E155" s="50"/>
      <c r="F155" s="50"/>
      <c r="G155" s="50"/>
      <c r="H155" s="50"/>
      <c r="I155" s="136"/>
      <c r="J155" s="137"/>
      <c r="K155" s="50"/>
      <c r="L155" s="136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</row>
    <row r="156">
      <c r="A156" s="50"/>
      <c r="B156" s="50"/>
      <c r="C156" s="50"/>
      <c r="D156" s="50"/>
      <c r="E156" s="50"/>
      <c r="F156" s="50"/>
      <c r="G156" s="50"/>
      <c r="H156" s="50"/>
      <c r="I156" s="136"/>
      <c r="J156" s="137"/>
      <c r="K156" s="50"/>
      <c r="L156" s="136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</row>
    <row r="157">
      <c r="A157" s="50"/>
      <c r="B157" s="50"/>
      <c r="C157" s="50"/>
      <c r="D157" s="50"/>
      <c r="E157" s="50"/>
      <c r="F157" s="50"/>
      <c r="G157" s="50"/>
      <c r="H157" s="50"/>
      <c r="I157" s="136"/>
      <c r="J157" s="137"/>
      <c r="K157" s="50"/>
      <c r="L157" s="136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</row>
    <row r="158">
      <c r="A158" s="50"/>
      <c r="B158" s="50"/>
      <c r="C158" s="50"/>
      <c r="D158" s="50"/>
      <c r="E158" s="50"/>
      <c r="F158" s="50"/>
      <c r="G158" s="50"/>
      <c r="H158" s="50"/>
      <c r="I158" s="136"/>
      <c r="J158" s="137"/>
      <c r="K158" s="50"/>
      <c r="L158" s="136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</row>
    <row r="159">
      <c r="A159" s="50"/>
      <c r="B159" s="50"/>
      <c r="C159" s="50"/>
      <c r="D159" s="50"/>
      <c r="E159" s="50"/>
      <c r="F159" s="50"/>
      <c r="G159" s="50"/>
      <c r="H159" s="50"/>
      <c r="I159" s="136"/>
      <c r="J159" s="137"/>
      <c r="K159" s="50"/>
      <c r="L159" s="136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</row>
    <row r="160">
      <c r="A160" s="50"/>
      <c r="B160" s="50"/>
      <c r="C160" s="50"/>
      <c r="D160" s="50"/>
      <c r="E160" s="50"/>
      <c r="F160" s="50"/>
      <c r="G160" s="50"/>
      <c r="H160" s="50"/>
      <c r="I160" s="136"/>
      <c r="J160" s="137"/>
      <c r="K160" s="50"/>
      <c r="L160" s="136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</row>
    <row r="161">
      <c r="A161" s="50"/>
      <c r="B161" s="50"/>
      <c r="C161" s="50"/>
      <c r="D161" s="50"/>
      <c r="E161" s="50"/>
      <c r="F161" s="50"/>
      <c r="G161" s="50"/>
      <c r="H161" s="50"/>
      <c r="I161" s="136"/>
      <c r="J161" s="137"/>
      <c r="K161" s="50"/>
      <c r="L161" s="136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136"/>
      <c r="J162" s="137"/>
      <c r="K162" s="50"/>
      <c r="L162" s="136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136"/>
      <c r="J163" s="137"/>
      <c r="K163" s="50"/>
      <c r="L163" s="136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136"/>
      <c r="J164" s="137"/>
      <c r="K164" s="50"/>
      <c r="L164" s="136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</row>
    <row r="165">
      <c r="A165" s="50"/>
      <c r="B165" s="50"/>
      <c r="C165" s="50"/>
      <c r="D165" s="50"/>
      <c r="E165" s="50"/>
      <c r="F165" s="50"/>
      <c r="G165" s="50"/>
      <c r="H165" s="50"/>
      <c r="I165" s="136"/>
      <c r="J165" s="137"/>
      <c r="K165" s="50"/>
      <c r="L165" s="136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</row>
    <row r="166">
      <c r="A166" s="50"/>
      <c r="B166" s="50"/>
      <c r="C166" s="50"/>
      <c r="D166" s="50"/>
      <c r="E166" s="50"/>
      <c r="F166" s="50"/>
      <c r="G166" s="50"/>
      <c r="H166" s="50"/>
      <c r="I166" s="136"/>
      <c r="J166" s="137"/>
      <c r="K166" s="50"/>
      <c r="L166" s="136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</row>
    <row r="167">
      <c r="A167" s="50"/>
      <c r="B167" s="50"/>
      <c r="C167" s="50"/>
      <c r="D167" s="50"/>
      <c r="E167" s="50"/>
      <c r="F167" s="50"/>
      <c r="G167" s="50"/>
      <c r="H167" s="50"/>
      <c r="I167" s="136"/>
      <c r="J167" s="137"/>
      <c r="K167" s="50"/>
      <c r="L167" s="136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</row>
    <row r="168">
      <c r="A168" s="50"/>
      <c r="B168" s="50"/>
      <c r="C168" s="50"/>
      <c r="D168" s="50"/>
      <c r="E168" s="50"/>
      <c r="F168" s="50"/>
      <c r="G168" s="50"/>
      <c r="H168" s="50"/>
      <c r="I168" s="136"/>
      <c r="J168" s="137"/>
      <c r="K168" s="50"/>
      <c r="L168" s="136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</row>
    <row r="169">
      <c r="A169" s="50"/>
      <c r="B169" s="50"/>
      <c r="C169" s="50"/>
      <c r="D169" s="50"/>
      <c r="E169" s="50"/>
      <c r="F169" s="50"/>
      <c r="G169" s="50"/>
      <c r="H169" s="50"/>
      <c r="I169" s="136"/>
      <c r="J169" s="137"/>
      <c r="K169" s="50"/>
      <c r="L169" s="136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</row>
    <row r="170">
      <c r="A170" s="50"/>
      <c r="B170" s="50"/>
      <c r="C170" s="50"/>
      <c r="D170" s="50"/>
      <c r="E170" s="50"/>
      <c r="F170" s="50"/>
      <c r="G170" s="50"/>
      <c r="H170" s="50"/>
      <c r="I170" s="136"/>
      <c r="J170" s="137"/>
      <c r="K170" s="50"/>
      <c r="L170" s="136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</row>
    <row r="171">
      <c r="A171" s="50"/>
      <c r="B171" s="50"/>
      <c r="C171" s="50"/>
      <c r="D171" s="50"/>
      <c r="E171" s="50"/>
      <c r="F171" s="50"/>
      <c r="G171" s="50"/>
      <c r="H171" s="50"/>
      <c r="I171" s="136"/>
      <c r="J171" s="137"/>
      <c r="K171" s="50"/>
      <c r="L171" s="136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</row>
    <row r="172">
      <c r="A172" s="50"/>
      <c r="B172" s="50"/>
      <c r="C172" s="50"/>
      <c r="D172" s="50"/>
      <c r="E172" s="50"/>
      <c r="F172" s="50"/>
      <c r="G172" s="50"/>
      <c r="H172" s="50"/>
      <c r="I172" s="136"/>
      <c r="J172" s="137"/>
      <c r="K172" s="50"/>
      <c r="L172" s="136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</row>
    <row r="173">
      <c r="A173" s="50"/>
      <c r="B173" s="50"/>
      <c r="C173" s="50"/>
      <c r="D173" s="50"/>
      <c r="E173" s="50"/>
      <c r="F173" s="50"/>
      <c r="G173" s="50"/>
      <c r="H173" s="50"/>
      <c r="I173" s="136"/>
      <c r="J173" s="137"/>
      <c r="K173" s="50"/>
      <c r="L173" s="136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</row>
    <row r="174">
      <c r="A174" s="50"/>
      <c r="B174" s="50"/>
      <c r="C174" s="50"/>
      <c r="D174" s="50"/>
      <c r="E174" s="50"/>
      <c r="F174" s="50"/>
      <c r="G174" s="50"/>
      <c r="H174" s="50"/>
      <c r="I174" s="136"/>
      <c r="J174" s="137"/>
      <c r="K174" s="50"/>
      <c r="L174" s="136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</row>
    <row r="175">
      <c r="A175" s="50"/>
      <c r="B175" s="50"/>
      <c r="C175" s="50"/>
      <c r="D175" s="50"/>
      <c r="E175" s="50"/>
      <c r="F175" s="50"/>
      <c r="G175" s="50"/>
      <c r="H175" s="50"/>
      <c r="I175" s="136"/>
      <c r="J175" s="137"/>
      <c r="K175" s="50"/>
      <c r="L175" s="136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</row>
    <row r="176">
      <c r="A176" s="50"/>
      <c r="B176" s="50"/>
      <c r="C176" s="50"/>
      <c r="D176" s="50"/>
      <c r="E176" s="50"/>
      <c r="F176" s="50"/>
      <c r="G176" s="50"/>
      <c r="H176" s="50"/>
      <c r="I176" s="136"/>
      <c r="J176" s="137"/>
      <c r="K176" s="50"/>
      <c r="L176" s="136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</row>
    <row r="177">
      <c r="A177" s="50"/>
      <c r="B177" s="50"/>
      <c r="C177" s="50"/>
      <c r="D177" s="50"/>
      <c r="E177" s="50"/>
      <c r="F177" s="50"/>
      <c r="G177" s="50"/>
      <c r="H177" s="50"/>
      <c r="I177" s="136"/>
      <c r="J177" s="137"/>
      <c r="K177" s="50"/>
      <c r="L177" s="136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</row>
    <row r="178">
      <c r="A178" s="50"/>
      <c r="B178" s="50"/>
      <c r="C178" s="50"/>
      <c r="D178" s="50"/>
      <c r="E178" s="50"/>
      <c r="F178" s="50"/>
      <c r="G178" s="50"/>
      <c r="H178" s="50"/>
      <c r="I178" s="136"/>
      <c r="J178" s="137"/>
      <c r="K178" s="50"/>
      <c r="L178" s="136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</row>
    <row r="179">
      <c r="A179" s="50"/>
      <c r="B179" s="50"/>
      <c r="C179" s="50"/>
      <c r="D179" s="50"/>
      <c r="E179" s="50"/>
      <c r="F179" s="50"/>
      <c r="G179" s="50"/>
      <c r="H179" s="50"/>
      <c r="I179" s="136"/>
      <c r="J179" s="137"/>
      <c r="K179" s="50"/>
      <c r="L179" s="136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</row>
    <row r="180">
      <c r="A180" s="50"/>
      <c r="B180" s="50"/>
      <c r="C180" s="50"/>
      <c r="D180" s="50"/>
      <c r="E180" s="50"/>
      <c r="F180" s="50"/>
      <c r="G180" s="50"/>
      <c r="H180" s="50"/>
      <c r="I180" s="136"/>
      <c r="J180" s="137"/>
      <c r="K180" s="50"/>
      <c r="L180" s="136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</row>
    <row r="181">
      <c r="A181" s="50"/>
      <c r="B181" s="50"/>
      <c r="C181" s="50"/>
      <c r="D181" s="50"/>
      <c r="E181" s="50"/>
      <c r="F181" s="50"/>
      <c r="G181" s="50"/>
      <c r="H181" s="50"/>
      <c r="I181" s="136"/>
      <c r="J181" s="137"/>
      <c r="K181" s="50"/>
      <c r="L181" s="136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</row>
    <row r="182">
      <c r="A182" s="50"/>
      <c r="B182" s="50"/>
      <c r="C182" s="50"/>
      <c r="D182" s="50"/>
      <c r="E182" s="50"/>
      <c r="F182" s="50"/>
      <c r="G182" s="50"/>
      <c r="H182" s="50"/>
      <c r="I182" s="136"/>
      <c r="J182" s="137"/>
      <c r="K182" s="50"/>
      <c r="L182" s="136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</row>
    <row r="183">
      <c r="A183" s="50"/>
      <c r="B183" s="50"/>
      <c r="C183" s="50"/>
      <c r="D183" s="50"/>
      <c r="E183" s="50"/>
      <c r="F183" s="50"/>
      <c r="G183" s="50"/>
      <c r="H183" s="50"/>
      <c r="I183" s="136"/>
      <c r="J183" s="137"/>
      <c r="K183" s="50"/>
      <c r="L183" s="136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</row>
    <row r="184">
      <c r="A184" s="50"/>
      <c r="B184" s="50"/>
      <c r="C184" s="50"/>
      <c r="D184" s="50"/>
      <c r="E184" s="50"/>
      <c r="F184" s="50"/>
      <c r="G184" s="50"/>
      <c r="H184" s="50"/>
      <c r="I184" s="136"/>
      <c r="J184" s="137"/>
      <c r="K184" s="50"/>
      <c r="L184" s="136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</row>
    <row r="185">
      <c r="A185" s="50"/>
      <c r="B185" s="50"/>
      <c r="C185" s="50"/>
      <c r="D185" s="50"/>
      <c r="E185" s="50"/>
      <c r="F185" s="50"/>
      <c r="G185" s="50"/>
      <c r="H185" s="50"/>
      <c r="I185" s="136"/>
      <c r="J185" s="137"/>
      <c r="K185" s="50"/>
      <c r="L185" s="136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</row>
    <row r="186">
      <c r="A186" s="50"/>
      <c r="B186" s="50"/>
      <c r="C186" s="50"/>
      <c r="D186" s="50"/>
      <c r="E186" s="50"/>
      <c r="F186" s="50"/>
      <c r="G186" s="50"/>
      <c r="H186" s="50"/>
      <c r="I186" s="136"/>
      <c r="J186" s="137"/>
      <c r="K186" s="50"/>
      <c r="L186" s="136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</row>
    <row r="187">
      <c r="A187" s="50"/>
      <c r="B187" s="50"/>
      <c r="C187" s="50"/>
      <c r="D187" s="50"/>
      <c r="E187" s="50"/>
      <c r="F187" s="50"/>
      <c r="G187" s="50"/>
      <c r="H187" s="50"/>
      <c r="I187" s="136"/>
      <c r="J187" s="137"/>
      <c r="K187" s="50"/>
      <c r="L187" s="136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</row>
    <row r="188">
      <c r="A188" s="50"/>
      <c r="B188" s="50"/>
      <c r="C188" s="50"/>
      <c r="D188" s="50"/>
      <c r="E188" s="50"/>
      <c r="F188" s="50"/>
      <c r="G188" s="50"/>
      <c r="H188" s="50"/>
      <c r="I188" s="136"/>
      <c r="J188" s="137"/>
      <c r="K188" s="50"/>
      <c r="L188" s="136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</row>
    <row r="189">
      <c r="A189" s="50"/>
      <c r="B189" s="50"/>
      <c r="C189" s="50"/>
      <c r="D189" s="50"/>
      <c r="E189" s="50"/>
      <c r="F189" s="50"/>
      <c r="G189" s="50"/>
      <c r="H189" s="50"/>
      <c r="I189" s="136"/>
      <c r="J189" s="137"/>
      <c r="K189" s="50"/>
      <c r="L189" s="136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</row>
    <row r="190">
      <c r="A190" s="50"/>
      <c r="B190" s="50"/>
      <c r="C190" s="50"/>
      <c r="D190" s="50"/>
      <c r="E190" s="50"/>
      <c r="F190" s="50"/>
      <c r="G190" s="50"/>
      <c r="H190" s="50"/>
      <c r="I190" s="136"/>
      <c r="J190" s="137"/>
      <c r="K190" s="50"/>
      <c r="L190" s="136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</row>
    <row r="191">
      <c r="A191" s="50"/>
      <c r="B191" s="50"/>
      <c r="C191" s="50"/>
      <c r="D191" s="50"/>
      <c r="E191" s="50"/>
      <c r="F191" s="50"/>
      <c r="G191" s="50"/>
      <c r="H191" s="50"/>
      <c r="I191" s="136"/>
      <c r="J191" s="137"/>
      <c r="K191" s="50"/>
      <c r="L191" s="136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</row>
    <row r="192">
      <c r="A192" s="50"/>
      <c r="B192" s="50"/>
      <c r="C192" s="50"/>
      <c r="D192" s="50"/>
      <c r="E192" s="50"/>
      <c r="F192" s="50"/>
      <c r="G192" s="50"/>
      <c r="H192" s="50"/>
      <c r="I192" s="136"/>
      <c r="J192" s="137"/>
      <c r="K192" s="50"/>
      <c r="L192" s="136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</row>
    <row r="193">
      <c r="A193" s="50"/>
      <c r="B193" s="50"/>
      <c r="C193" s="50"/>
      <c r="D193" s="50"/>
      <c r="E193" s="50"/>
      <c r="F193" s="50"/>
      <c r="G193" s="50"/>
      <c r="H193" s="50"/>
      <c r="I193" s="136"/>
      <c r="J193" s="137"/>
      <c r="K193" s="50"/>
      <c r="L193" s="136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</row>
    <row r="194">
      <c r="A194" s="50"/>
      <c r="B194" s="50"/>
      <c r="C194" s="50"/>
      <c r="D194" s="50"/>
      <c r="E194" s="50"/>
      <c r="F194" s="50"/>
      <c r="G194" s="50"/>
      <c r="H194" s="50"/>
      <c r="I194" s="136"/>
      <c r="J194" s="137"/>
      <c r="K194" s="50"/>
      <c r="L194" s="136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</row>
    <row r="195">
      <c r="A195" s="50"/>
      <c r="B195" s="50"/>
      <c r="C195" s="50"/>
      <c r="D195" s="50"/>
      <c r="E195" s="50"/>
      <c r="F195" s="50"/>
      <c r="G195" s="50"/>
      <c r="H195" s="50"/>
      <c r="I195" s="136"/>
      <c r="J195" s="137"/>
      <c r="K195" s="50"/>
      <c r="L195" s="136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</row>
    <row r="196">
      <c r="A196" s="50"/>
      <c r="B196" s="50"/>
      <c r="C196" s="50"/>
      <c r="D196" s="50"/>
      <c r="E196" s="50"/>
      <c r="F196" s="50"/>
      <c r="G196" s="50"/>
      <c r="H196" s="50"/>
      <c r="I196" s="136"/>
      <c r="J196" s="137"/>
      <c r="K196" s="50"/>
      <c r="L196" s="136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</row>
    <row r="197">
      <c r="A197" s="50"/>
      <c r="B197" s="50"/>
      <c r="C197" s="50"/>
      <c r="D197" s="50"/>
      <c r="E197" s="50"/>
      <c r="F197" s="50"/>
      <c r="G197" s="50"/>
      <c r="H197" s="50"/>
      <c r="I197" s="136"/>
      <c r="J197" s="137"/>
      <c r="K197" s="50"/>
      <c r="L197" s="136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</row>
    <row r="198">
      <c r="A198" s="50"/>
      <c r="B198" s="50"/>
      <c r="C198" s="50"/>
      <c r="D198" s="50"/>
      <c r="E198" s="50"/>
      <c r="F198" s="50"/>
      <c r="G198" s="50"/>
      <c r="H198" s="50"/>
      <c r="I198" s="136"/>
      <c r="J198" s="137"/>
      <c r="K198" s="50"/>
      <c r="L198" s="136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</row>
    <row r="199">
      <c r="A199" s="50"/>
      <c r="B199" s="50"/>
      <c r="C199" s="50"/>
      <c r="D199" s="50"/>
      <c r="E199" s="50"/>
      <c r="F199" s="50"/>
      <c r="G199" s="50"/>
      <c r="H199" s="50"/>
      <c r="I199" s="136"/>
      <c r="J199" s="137"/>
      <c r="K199" s="50"/>
      <c r="L199" s="136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</row>
    <row r="200">
      <c r="A200" s="50"/>
      <c r="B200" s="50"/>
      <c r="C200" s="50"/>
      <c r="D200" s="50"/>
      <c r="E200" s="50"/>
      <c r="F200" s="50"/>
      <c r="G200" s="50"/>
      <c r="H200" s="50"/>
      <c r="I200" s="136"/>
      <c r="J200" s="137"/>
      <c r="K200" s="50"/>
      <c r="L200" s="136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</row>
    <row r="201">
      <c r="A201" s="50"/>
      <c r="B201" s="50"/>
      <c r="C201" s="50"/>
      <c r="D201" s="50"/>
      <c r="E201" s="50"/>
      <c r="F201" s="50"/>
      <c r="G201" s="50"/>
      <c r="H201" s="50"/>
      <c r="I201" s="136"/>
      <c r="J201" s="137"/>
      <c r="K201" s="50"/>
      <c r="L201" s="136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</row>
    <row r="202">
      <c r="A202" s="50"/>
      <c r="B202" s="50"/>
      <c r="C202" s="50"/>
      <c r="D202" s="50"/>
      <c r="E202" s="50"/>
      <c r="F202" s="50"/>
      <c r="G202" s="50"/>
      <c r="H202" s="50"/>
      <c r="I202" s="136"/>
      <c r="J202" s="137"/>
      <c r="K202" s="50"/>
      <c r="L202" s="136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</row>
    <row r="203">
      <c r="A203" s="50"/>
      <c r="B203" s="50"/>
      <c r="C203" s="50"/>
      <c r="D203" s="50"/>
      <c r="E203" s="50"/>
      <c r="F203" s="50"/>
      <c r="G203" s="50"/>
      <c r="H203" s="50"/>
      <c r="I203" s="136"/>
      <c r="J203" s="137"/>
      <c r="K203" s="50"/>
      <c r="L203" s="136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</row>
    <row r="204">
      <c r="A204" s="50"/>
      <c r="B204" s="50"/>
      <c r="C204" s="50"/>
      <c r="D204" s="50"/>
      <c r="E204" s="50"/>
      <c r="F204" s="50"/>
      <c r="G204" s="50"/>
      <c r="H204" s="50"/>
      <c r="I204" s="136"/>
      <c r="J204" s="137"/>
      <c r="K204" s="50"/>
      <c r="L204" s="136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</row>
    <row r="205">
      <c r="A205" s="50"/>
      <c r="B205" s="50"/>
      <c r="C205" s="50"/>
      <c r="D205" s="50"/>
      <c r="E205" s="50"/>
      <c r="F205" s="50"/>
      <c r="G205" s="50"/>
      <c r="H205" s="50"/>
      <c r="I205" s="136"/>
      <c r="J205" s="137"/>
      <c r="K205" s="50"/>
      <c r="L205" s="136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</row>
    <row r="206">
      <c r="A206" s="50"/>
      <c r="B206" s="50"/>
      <c r="C206" s="50"/>
      <c r="D206" s="50"/>
      <c r="E206" s="50"/>
      <c r="F206" s="50"/>
      <c r="G206" s="50"/>
      <c r="H206" s="50"/>
      <c r="I206" s="136"/>
      <c r="J206" s="137"/>
      <c r="K206" s="50"/>
      <c r="L206" s="136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</row>
    <row r="207">
      <c r="A207" s="50"/>
      <c r="B207" s="50"/>
      <c r="C207" s="50"/>
      <c r="D207" s="50"/>
      <c r="E207" s="50"/>
      <c r="F207" s="50"/>
      <c r="G207" s="50"/>
      <c r="H207" s="50"/>
      <c r="I207" s="136"/>
      <c r="J207" s="137"/>
      <c r="K207" s="50"/>
      <c r="L207" s="136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</row>
    <row r="208">
      <c r="A208" s="50"/>
      <c r="B208" s="50"/>
      <c r="C208" s="50"/>
      <c r="D208" s="50"/>
      <c r="E208" s="50"/>
      <c r="F208" s="50"/>
      <c r="G208" s="50"/>
      <c r="H208" s="50"/>
      <c r="I208" s="136"/>
      <c r="J208" s="137"/>
      <c r="K208" s="50"/>
      <c r="L208" s="136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</row>
    <row r="209">
      <c r="A209" s="50"/>
      <c r="B209" s="50"/>
      <c r="C209" s="50"/>
      <c r="D209" s="50"/>
      <c r="E209" s="50"/>
      <c r="F209" s="50"/>
      <c r="G209" s="50"/>
      <c r="H209" s="50"/>
      <c r="I209" s="136"/>
      <c r="J209" s="137"/>
      <c r="K209" s="50"/>
      <c r="L209" s="136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</row>
    <row r="210">
      <c r="A210" s="50"/>
      <c r="B210" s="50"/>
      <c r="C210" s="50"/>
      <c r="D210" s="50"/>
      <c r="E210" s="50"/>
      <c r="F210" s="50"/>
      <c r="G210" s="50"/>
      <c r="H210" s="50"/>
      <c r="I210" s="136"/>
      <c r="J210" s="137"/>
      <c r="K210" s="50"/>
      <c r="L210" s="136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</row>
    <row r="211">
      <c r="A211" s="50"/>
      <c r="B211" s="50"/>
      <c r="C211" s="50"/>
      <c r="D211" s="50"/>
      <c r="E211" s="50"/>
      <c r="F211" s="50"/>
      <c r="G211" s="50"/>
      <c r="H211" s="50"/>
      <c r="I211" s="136"/>
      <c r="J211" s="137"/>
      <c r="K211" s="50"/>
      <c r="L211" s="136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</row>
    <row r="212">
      <c r="A212" s="50"/>
      <c r="B212" s="50"/>
      <c r="C212" s="50"/>
      <c r="D212" s="50"/>
      <c r="E212" s="50"/>
      <c r="F212" s="50"/>
      <c r="G212" s="50"/>
      <c r="H212" s="50"/>
      <c r="I212" s="136"/>
      <c r="J212" s="137"/>
      <c r="K212" s="50"/>
      <c r="L212" s="136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</row>
    <row r="213">
      <c r="A213" s="50"/>
      <c r="B213" s="50"/>
      <c r="C213" s="50"/>
      <c r="D213" s="50"/>
      <c r="E213" s="50"/>
      <c r="F213" s="50"/>
      <c r="G213" s="50"/>
      <c r="H213" s="50"/>
      <c r="I213" s="136"/>
      <c r="J213" s="137"/>
      <c r="K213" s="50"/>
      <c r="L213" s="136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</row>
    <row r="214">
      <c r="A214" s="50"/>
      <c r="B214" s="50"/>
      <c r="C214" s="50"/>
      <c r="D214" s="50"/>
      <c r="E214" s="50"/>
      <c r="F214" s="50"/>
      <c r="G214" s="50"/>
      <c r="H214" s="50"/>
      <c r="I214" s="136"/>
      <c r="J214" s="137"/>
      <c r="K214" s="50"/>
      <c r="L214" s="136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</row>
    <row r="215">
      <c r="A215" s="50"/>
      <c r="B215" s="50"/>
      <c r="C215" s="50"/>
      <c r="D215" s="50"/>
      <c r="E215" s="50"/>
      <c r="F215" s="50"/>
      <c r="G215" s="50"/>
      <c r="H215" s="50"/>
      <c r="I215" s="136"/>
      <c r="J215" s="137"/>
      <c r="K215" s="50"/>
      <c r="L215" s="136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</row>
    <row r="216">
      <c r="A216" s="50"/>
      <c r="B216" s="50"/>
      <c r="C216" s="50"/>
      <c r="D216" s="50"/>
      <c r="E216" s="50"/>
      <c r="F216" s="50"/>
      <c r="G216" s="50"/>
      <c r="H216" s="50"/>
      <c r="I216" s="136"/>
      <c r="J216" s="137"/>
      <c r="K216" s="50"/>
      <c r="L216" s="136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</row>
    <row r="217">
      <c r="A217" s="50"/>
      <c r="B217" s="50"/>
      <c r="C217" s="50"/>
      <c r="D217" s="50"/>
      <c r="E217" s="50"/>
      <c r="F217" s="50"/>
      <c r="G217" s="50"/>
      <c r="H217" s="50"/>
      <c r="I217" s="136"/>
      <c r="J217" s="137"/>
      <c r="K217" s="50"/>
      <c r="L217" s="136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</row>
    <row r="218">
      <c r="A218" s="50"/>
      <c r="B218" s="50"/>
      <c r="C218" s="50"/>
      <c r="D218" s="50"/>
      <c r="E218" s="50"/>
      <c r="F218" s="50"/>
      <c r="G218" s="50"/>
      <c r="H218" s="50"/>
      <c r="I218" s="136"/>
      <c r="J218" s="137"/>
      <c r="K218" s="50"/>
      <c r="L218" s="136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</row>
    <row r="219">
      <c r="A219" s="50"/>
      <c r="B219" s="50"/>
      <c r="C219" s="50"/>
      <c r="D219" s="50"/>
      <c r="E219" s="50"/>
      <c r="F219" s="50"/>
      <c r="G219" s="50"/>
      <c r="H219" s="50"/>
      <c r="I219" s="136"/>
      <c r="J219" s="137"/>
      <c r="K219" s="50"/>
      <c r="L219" s="136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</row>
    <row r="220">
      <c r="A220" s="50"/>
      <c r="B220" s="50"/>
      <c r="C220" s="50"/>
      <c r="D220" s="50"/>
      <c r="E220" s="50"/>
      <c r="F220" s="50"/>
      <c r="G220" s="50"/>
      <c r="H220" s="50"/>
      <c r="I220" s="136"/>
      <c r="J220" s="137"/>
      <c r="K220" s="50"/>
      <c r="L220" s="136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</row>
    <row r="221">
      <c r="A221" s="50"/>
      <c r="B221" s="50"/>
      <c r="C221" s="50"/>
      <c r="D221" s="50"/>
      <c r="E221" s="50"/>
      <c r="F221" s="50"/>
      <c r="G221" s="50"/>
      <c r="H221" s="50"/>
      <c r="I221" s="136"/>
      <c r="J221" s="137"/>
      <c r="K221" s="50"/>
      <c r="L221" s="136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</row>
    <row r="222">
      <c r="A222" s="50"/>
      <c r="B222" s="50"/>
      <c r="C222" s="50"/>
      <c r="D222" s="50"/>
      <c r="E222" s="50"/>
      <c r="F222" s="50"/>
      <c r="G222" s="50"/>
      <c r="H222" s="50"/>
      <c r="I222" s="136"/>
      <c r="J222" s="137"/>
      <c r="K222" s="50"/>
      <c r="L222" s="136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</row>
    <row r="223">
      <c r="A223" s="50"/>
      <c r="B223" s="50"/>
      <c r="C223" s="50"/>
      <c r="D223" s="50"/>
      <c r="E223" s="50"/>
      <c r="F223" s="50"/>
      <c r="G223" s="50"/>
      <c r="H223" s="50"/>
      <c r="I223" s="136"/>
      <c r="J223" s="137"/>
      <c r="K223" s="50"/>
      <c r="L223" s="136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</row>
    <row r="224">
      <c r="A224" s="50"/>
      <c r="B224" s="50"/>
      <c r="C224" s="50"/>
      <c r="D224" s="50"/>
      <c r="E224" s="50"/>
      <c r="F224" s="50"/>
      <c r="G224" s="50"/>
      <c r="H224" s="50"/>
      <c r="I224" s="136"/>
      <c r="J224" s="137"/>
      <c r="K224" s="50"/>
      <c r="L224" s="136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</row>
    <row r="225">
      <c r="A225" s="50"/>
      <c r="B225" s="50"/>
      <c r="C225" s="50"/>
      <c r="D225" s="50"/>
      <c r="E225" s="50"/>
      <c r="F225" s="50"/>
      <c r="G225" s="50"/>
      <c r="H225" s="50"/>
      <c r="I225" s="136"/>
      <c r="J225" s="137"/>
      <c r="K225" s="50"/>
      <c r="L225" s="136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</row>
    <row r="226">
      <c r="A226" s="50"/>
      <c r="B226" s="50"/>
      <c r="C226" s="50"/>
      <c r="D226" s="50"/>
      <c r="E226" s="50"/>
      <c r="F226" s="50"/>
      <c r="G226" s="50"/>
      <c r="H226" s="50"/>
      <c r="I226" s="136"/>
      <c r="J226" s="137"/>
      <c r="K226" s="50"/>
      <c r="L226" s="136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</row>
    <row r="227">
      <c r="A227" s="50"/>
      <c r="B227" s="50"/>
      <c r="C227" s="50"/>
      <c r="D227" s="50"/>
      <c r="E227" s="50"/>
      <c r="F227" s="50"/>
      <c r="G227" s="50"/>
      <c r="H227" s="50"/>
      <c r="I227" s="136"/>
      <c r="J227" s="137"/>
      <c r="K227" s="50"/>
      <c r="L227" s="136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</row>
    <row r="228">
      <c r="A228" s="50"/>
      <c r="B228" s="50"/>
      <c r="C228" s="50"/>
      <c r="D228" s="50"/>
      <c r="E228" s="50"/>
      <c r="F228" s="50"/>
      <c r="G228" s="50"/>
      <c r="H228" s="50"/>
      <c r="I228" s="136"/>
      <c r="J228" s="137"/>
      <c r="K228" s="50"/>
      <c r="L228" s="136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</row>
    <row r="229">
      <c r="A229" s="50"/>
      <c r="B229" s="50"/>
      <c r="C229" s="50"/>
      <c r="D229" s="50"/>
      <c r="E229" s="50"/>
      <c r="F229" s="50"/>
      <c r="G229" s="50"/>
      <c r="H229" s="50"/>
      <c r="I229" s="136"/>
      <c r="J229" s="137"/>
      <c r="K229" s="50"/>
      <c r="L229" s="136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136"/>
      <c r="J230" s="137"/>
      <c r="K230" s="50"/>
      <c r="L230" s="136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136"/>
      <c r="J231" s="137"/>
      <c r="K231" s="50"/>
      <c r="L231" s="136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136"/>
      <c r="J232" s="137"/>
      <c r="K232" s="50"/>
      <c r="L232" s="136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136"/>
      <c r="J233" s="137"/>
      <c r="K233" s="50"/>
      <c r="L233" s="136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136"/>
      <c r="J234" s="137"/>
      <c r="K234" s="50"/>
      <c r="L234" s="136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136"/>
      <c r="J235" s="137"/>
      <c r="K235" s="50"/>
      <c r="L235" s="136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136"/>
      <c r="J236" s="137"/>
      <c r="K236" s="50"/>
      <c r="L236" s="136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136"/>
      <c r="J237" s="137"/>
      <c r="K237" s="50"/>
      <c r="L237" s="136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136"/>
      <c r="J238" s="137"/>
      <c r="K238" s="50"/>
      <c r="L238" s="136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136"/>
      <c r="J239" s="137"/>
      <c r="K239" s="50"/>
      <c r="L239" s="136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136"/>
      <c r="J240" s="137"/>
      <c r="K240" s="50"/>
      <c r="L240" s="136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136"/>
      <c r="J241" s="137"/>
      <c r="K241" s="50"/>
      <c r="L241" s="136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136"/>
      <c r="J242" s="137"/>
      <c r="K242" s="50"/>
      <c r="L242" s="136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136"/>
      <c r="J243" s="137"/>
      <c r="K243" s="50"/>
      <c r="L243" s="136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136"/>
      <c r="J244" s="137"/>
      <c r="K244" s="50"/>
      <c r="L244" s="136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136"/>
      <c r="J245" s="137"/>
      <c r="K245" s="50"/>
      <c r="L245" s="136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136"/>
      <c r="J246" s="137"/>
      <c r="K246" s="50"/>
      <c r="L246" s="136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136"/>
      <c r="J247" s="137"/>
      <c r="K247" s="50"/>
      <c r="L247" s="136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136"/>
      <c r="J248" s="137"/>
      <c r="K248" s="50"/>
      <c r="L248" s="136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136"/>
      <c r="J249" s="137"/>
      <c r="K249" s="50"/>
      <c r="L249" s="136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136"/>
      <c r="J250" s="137"/>
      <c r="K250" s="50"/>
      <c r="L250" s="136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136"/>
      <c r="J251" s="137"/>
      <c r="K251" s="50"/>
      <c r="L251" s="136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136"/>
      <c r="J252" s="137"/>
      <c r="K252" s="50"/>
      <c r="L252" s="136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136"/>
      <c r="J253" s="137"/>
      <c r="K253" s="50"/>
      <c r="L253" s="136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136"/>
      <c r="J254" s="137"/>
      <c r="K254" s="50"/>
      <c r="L254" s="136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136"/>
      <c r="J255" s="137"/>
      <c r="K255" s="50"/>
      <c r="L255" s="136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136"/>
      <c r="J256" s="137"/>
      <c r="K256" s="50"/>
      <c r="L256" s="136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136"/>
      <c r="J257" s="137"/>
      <c r="K257" s="50"/>
      <c r="L257" s="136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136"/>
      <c r="J258" s="137"/>
      <c r="K258" s="50"/>
      <c r="L258" s="136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136"/>
      <c r="J259" s="137"/>
      <c r="K259" s="50"/>
      <c r="L259" s="136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136"/>
      <c r="J260" s="137"/>
      <c r="K260" s="50"/>
      <c r="L260" s="136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136"/>
      <c r="J261" s="137"/>
      <c r="K261" s="50"/>
      <c r="L261" s="136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136"/>
      <c r="J262" s="137"/>
      <c r="K262" s="50"/>
      <c r="L262" s="136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136"/>
      <c r="J263" s="137"/>
      <c r="K263" s="50"/>
      <c r="L263" s="136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136"/>
      <c r="J264" s="137"/>
      <c r="K264" s="50"/>
      <c r="L264" s="136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136"/>
      <c r="J265" s="137"/>
      <c r="K265" s="50"/>
      <c r="L265" s="136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136"/>
      <c r="J266" s="137"/>
      <c r="K266" s="50"/>
      <c r="L266" s="136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136"/>
      <c r="J267" s="137"/>
      <c r="K267" s="50"/>
      <c r="L267" s="136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136"/>
      <c r="J268" s="137"/>
      <c r="K268" s="50"/>
      <c r="L268" s="136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136"/>
      <c r="J269" s="137"/>
      <c r="K269" s="50"/>
      <c r="L269" s="136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136"/>
      <c r="J270" s="137"/>
      <c r="K270" s="50"/>
      <c r="L270" s="136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136"/>
      <c r="J271" s="137"/>
      <c r="K271" s="50"/>
      <c r="L271" s="136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136"/>
      <c r="J272" s="137"/>
      <c r="K272" s="50"/>
      <c r="L272" s="136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136"/>
      <c r="J273" s="137"/>
      <c r="K273" s="50"/>
      <c r="L273" s="136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136"/>
      <c r="J274" s="137"/>
      <c r="K274" s="50"/>
      <c r="L274" s="136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136"/>
      <c r="J275" s="137"/>
      <c r="K275" s="50"/>
      <c r="L275" s="136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136"/>
      <c r="J276" s="137"/>
      <c r="K276" s="50"/>
      <c r="L276" s="136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136"/>
      <c r="J277" s="137"/>
      <c r="K277" s="50"/>
      <c r="L277" s="136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136"/>
      <c r="J278" s="137"/>
      <c r="K278" s="50"/>
      <c r="L278" s="136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136"/>
      <c r="J279" s="137"/>
      <c r="K279" s="50"/>
      <c r="L279" s="136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136"/>
      <c r="J280" s="137"/>
      <c r="K280" s="50"/>
      <c r="L280" s="136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136"/>
      <c r="J281" s="137"/>
      <c r="K281" s="50"/>
      <c r="L281" s="136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136"/>
      <c r="J282" s="137"/>
      <c r="K282" s="50"/>
      <c r="L282" s="136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136"/>
      <c r="J283" s="137"/>
      <c r="K283" s="50"/>
      <c r="L283" s="136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136"/>
      <c r="J284" s="137"/>
      <c r="K284" s="50"/>
      <c r="L284" s="136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136"/>
      <c r="J285" s="137"/>
      <c r="K285" s="50"/>
      <c r="L285" s="136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136"/>
      <c r="J286" s="137"/>
      <c r="K286" s="50"/>
      <c r="L286" s="136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136"/>
      <c r="J287" s="137"/>
      <c r="K287" s="50"/>
      <c r="L287" s="136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136"/>
      <c r="J288" s="137"/>
      <c r="K288" s="50"/>
      <c r="L288" s="136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136"/>
      <c r="J289" s="137"/>
      <c r="K289" s="50"/>
      <c r="L289" s="136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136"/>
      <c r="J290" s="137"/>
      <c r="K290" s="50"/>
      <c r="L290" s="136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136"/>
      <c r="J291" s="137"/>
      <c r="K291" s="50"/>
      <c r="L291" s="136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136"/>
      <c r="J292" s="137"/>
      <c r="K292" s="50"/>
      <c r="L292" s="136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136"/>
      <c r="J293" s="137"/>
      <c r="K293" s="50"/>
      <c r="L293" s="136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136"/>
      <c r="J294" s="137"/>
      <c r="K294" s="50"/>
      <c r="L294" s="136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136"/>
      <c r="J295" s="137"/>
      <c r="K295" s="50"/>
      <c r="L295" s="136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136"/>
      <c r="J296" s="137"/>
      <c r="K296" s="50"/>
      <c r="L296" s="136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136"/>
      <c r="J297" s="137"/>
      <c r="K297" s="50"/>
      <c r="L297" s="136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136"/>
      <c r="J298" s="137"/>
      <c r="K298" s="50"/>
      <c r="L298" s="136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136"/>
      <c r="J299" s="137"/>
      <c r="K299" s="50"/>
      <c r="L299" s="136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136"/>
      <c r="J300" s="137"/>
      <c r="K300" s="50"/>
      <c r="L300" s="136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136"/>
      <c r="J301" s="137"/>
      <c r="K301" s="50"/>
      <c r="L301" s="136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136"/>
      <c r="J302" s="137"/>
      <c r="K302" s="50"/>
      <c r="L302" s="136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136"/>
      <c r="J303" s="137"/>
      <c r="K303" s="50"/>
      <c r="L303" s="136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136"/>
      <c r="J304" s="137"/>
      <c r="K304" s="50"/>
      <c r="L304" s="136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136"/>
      <c r="J305" s="137"/>
      <c r="K305" s="50"/>
      <c r="L305" s="136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136"/>
      <c r="J306" s="137"/>
      <c r="K306" s="50"/>
      <c r="L306" s="136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136"/>
      <c r="J307" s="137"/>
      <c r="K307" s="50"/>
      <c r="L307" s="136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136"/>
      <c r="J308" s="137"/>
      <c r="K308" s="50"/>
      <c r="L308" s="136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136"/>
      <c r="J309" s="137"/>
      <c r="K309" s="50"/>
      <c r="L309" s="136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136"/>
      <c r="J310" s="137"/>
      <c r="K310" s="50"/>
      <c r="L310" s="136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136"/>
      <c r="J311" s="137"/>
      <c r="K311" s="50"/>
      <c r="L311" s="136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136"/>
      <c r="J312" s="137"/>
      <c r="K312" s="50"/>
      <c r="L312" s="136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136"/>
      <c r="J313" s="137"/>
      <c r="K313" s="50"/>
      <c r="L313" s="136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136"/>
      <c r="J314" s="137"/>
      <c r="K314" s="50"/>
      <c r="L314" s="136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136"/>
      <c r="J315" s="137"/>
      <c r="K315" s="50"/>
      <c r="L315" s="136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136"/>
      <c r="J316" s="137"/>
      <c r="K316" s="50"/>
      <c r="L316" s="136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136"/>
      <c r="J317" s="137"/>
      <c r="K317" s="50"/>
      <c r="L317" s="136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136"/>
      <c r="J318" s="137"/>
      <c r="K318" s="50"/>
      <c r="L318" s="136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136"/>
      <c r="J319" s="137"/>
      <c r="K319" s="50"/>
      <c r="L319" s="136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136"/>
      <c r="J320" s="137"/>
      <c r="K320" s="50"/>
      <c r="L320" s="136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136"/>
      <c r="J321" s="137"/>
      <c r="K321" s="50"/>
      <c r="L321" s="136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136"/>
      <c r="J322" s="137"/>
      <c r="K322" s="50"/>
      <c r="L322" s="136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136"/>
      <c r="J323" s="137"/>
      <c r="K323" s="50"/>
      <c r="L323" s="136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136"/>
      <c r="J324" s="137"/>
      <c r="K324" s="50"/>
      <c r="L324" s="136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136"/>
      <c r="J325" s="137"/>
      <c r="K325" s="50"/>
      <c r="L325" s="136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136"/>
      <c r="J326" s="137"/>
      <c r="K326" s="50"/>
      <c r="L326" s="136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136"/>
      <c r="J327" s="137"/>
      <c r="K327" s="50"/>
      <c r="L327" s="136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136"/>
      <c r="J328" s="137"/>
      <c r="K328" s="50"/>
      <c r="L328" s="136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136"/>
      <c r="J329" s="137"/>
      <c r="K329" s="50"/>
      <c r="L329" s="136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136"/>
      <c r="J330" s="137"/>
      <c r="K330" s="50"/>
      <c r="L330" s="136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136"/>
      <c r="J331" s="137"/>
      <c r="K331" s="50"/>
      <c r="L331" s="136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136"/>
      <c r="J332" s="137"/>
      <c r="K332" s="50"/>
      <c r="L332" s="136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136"/>
      <c r="J333" s="137"/>
      <c r="K333" s="50"/>
      <c r="L333" s="136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136"/>
      <c r="J334" s="137"/>
      <c r="K334" s="50"/>
      <c r="L334" s="136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136"/>
      <c r="J335" s="137"/>
      <c r="K335" s="50"/>
      <c r="L335" s="136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136"/>
      <c r="J336" s="137"/>
      <c r="K336" s="50"/>
      <c r="L336" s="136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136"/>
      <c r="J337" s="137"/>
      <c r="K337" s="50"/>
      <c r="L337" s="136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136"/>
      <c r="J338" s="137"/>
      <c r="K338" s="50"/>
      <c r="L338" s="136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136"/>
      <c r="J339" s="137"/>
      <c r="K339" s="50"/>
      <c r="L339" s="136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136"/>
      <c r="J340" s="137"/>
      <c r="K340" s="50"/>
      <c r="L340" s="136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136"/>
      <c r="J341" s="137"/>
      <c r="K341" s="50"/>
      <c r="L341" s="136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136"/>
      <c r="J342" s="137"/>
      <c r="K342" s="50"/>
      <c r="L342" s="136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136"/>
      <c r="J343" s="137"/>
      <c r="K343" s="50"/>
      <c r="L343" s="136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136"/>
      <c r="J344" s="137"/>
      <c r="K344" s="50"/>
      <c r="L344" s="136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136"/>
      <c r="J345" s="137"/>
      <c r="K345" s="50"/>
      <c r="L345" s="136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136"/>
      <c r="J346" s="137"/>
      <c r="K346" s="50"/>
      <c r="L346" s="136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136"/>
      <c r="J347" s="137"/>
      <c r="K347" s="50"/>
      <c r="L347" s="136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136"/>
      <c r="J348" s="137"/>
      <c r="K348" s="50"/>
      <c r="L348" s="136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136"/>
      <c r="J349" s="137"/>
      <c r="K349" s="50"/>
      <c r="L349" s="136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136"/>
      <c r="J350" s="137"/>
      <c r="K350" s="50"/>
      <c r="L350" s="136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136"/>
      <c r="J351" s="137"/>
      <c r="K351" s="50"/>
      <c r="L351" s="136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136"/>
      <c r="J352" s="137"/>
      <c r="K352" s="50"/>
      <c r="L352" s="136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136"/>
      <c r="J353" s="137"/>
      <c r="K353" s="50"/>
      <c r="L353" s="136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136"/>
      <c r="J354" s="137"/>
      <c r="K354" s="50"/>
      <c r="L354" s="136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136"/>
      <c r="J355" s="137"/>
      <c r="K355" s="50"/>
      <c r="L355" s="136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136"/>
      <c r="J356" s="137"/>
      <c r="K356" s="50"/>
      <c r="L356" s="136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136"/>
      <c r="J357" s="137"/>
      <c r="K357" s="50"/>
      <c r="L357" s="136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136"/>
      <c r="J358" s="137"/>
      <c r="K358" s="50"/>
      <c r="L358" s="136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136"/>
      <c r="J359" s="137"/>
      <c r="K359" s="50"/>
      <c r="L359" s="136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136"/>
      <c r="J360" s="137"/>
      <c r="K360" s="50"/>
      <c r="L360" s="136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136"/>
      <c r="J361" s="137"/>
      <c r="K361" s="50"/>
      <c r="L361" s="136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136"/>
      <c r="J362" s="137"/>
      <c r="K362" s="50"/>
      <c r="L362" s="136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136"/>
      <c r="J363" s="137"/>
      <c r="K363" s="50"/>
      <c r="L363" s="136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136"/>
      <c r="J364" s="137"/>
      <c r="K364" s="50"/>
      <c r="L364" s="136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136"/>
      <c r="J365" s="137"/>
      <c r="K365" s="50"/>
      <c r="L365" s="136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136"/>
      <c r="J366" s="137"/>
      <c r="K366" s="50"/>
      <c r="L366" s="136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136"/>
      <c r="J367" s="137"/>
      <c r="K367" s="50"/>
      <c r="L367" s="136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136"/>
      <c r="J368" s="137"/>
      <c r="K368" s="50"/>
      <c r="L368" s="136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136"/>
      <c r="J369" s="137"/>
      <c r="K369" s="50"/>
      <c r="L369" s="136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136"/>
      <c r="J370" s="137"/>
      <c r="K370" s="50"/>
      <c r="L370" s="136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136"/>
      <c r="J371" s="137"/>
      <c r="K371" s="50"/>
      <c r="L371" s="136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136"/>
      <c r="J372" s="137"/>
      <c r="K372" s="50"/>
      <c r="L372" s="136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136"/>
      <c r="J373" s="137"/>
      <c r="K373" s="50"/>
      <c r="L373" s="136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136"/>
      <c r="J374" s="137"/>
      <c r="K374" s="50"/>
      <c r="L374" s="136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136"/>
      <c r="J375" s="137"/>
      <c r="K375" s="50"/>
      <c r="L375" s="136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136"/>
      <c r="J376" s="137"/>
      <c r="K376" s="50"/>
      <c r="L376" s="136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136"/>
      <c r="J377" s="137"/>
      <c r="K377" s="50"/>
      <c r="L377" s="136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136"/>
      <c r="J378" s="137"/>
      <c r="K378" s="50"/>
      <c r="L378" s="136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136"/>
      <c r="J379" s="137"/>
      <c r="K379" s="50"/>
      <c r="L379" s="136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136"/>
      <c r="J380" s="137"/>
      <c r="K380" s="50"/>
      <c r="L380" s="136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136"/>
      <c r="J381" s="137"/>
      <c r="K381" s="50"/>
      <c r="L381" s="136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136"/>
      <c r="J382" s="137"/>
      <c r="K382" s="50"/>
      <c r="L382" s="136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136"/>
      <c r="J383" s="137"/>
      <c r="K383" s="50"/>
      <c r="L383" s="136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136"/>
      <c r="J384" s="137"/>
      <c r="K384" s="50"/>
      <c r="L384" s="136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136"/>
      <c r="J385" s="137"/>
      <c r="K385" s="50"/>
      <c r="L385" s="136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136"/>
      <c r="J386" s="137"/>
      <c r="K386" s="50"/>
      <c r="L386" s="136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136"/>
      <c r="J387" s="137"/>
      <c r="K387" s="50"/>
      <c r="L387" s="136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136"/>
      <c r="J388" s="137"/>
      <c r="K388" s="50"/>
      <c r="L388" s="136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136"/>
      <c r="J389" s="137"/>
      <c r="K389" s="50"/>
      <c r="L389" s="136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136"/>
      <c r="J390" s="137"/>
      <c r="K390" s="50"/>
      <c r="L390" s="136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136"/>
      <c r="J391" s="137"/>
      <c r="K391" s="50"/>
      <c r="L391" s="136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136"/>
      <c r="J392" s="137"/>
      <c r="K392" s="50"/>
      <c r="L392" s="136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136"/>
      <c r="J393" s="137"/>
      <c r="K393" s="50"/>
      <c r="L393" s="136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136"/>
      <c r="J394" s="137"/>
      <c r="K394" s="50"/>
      <c r="L394" s="136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136"/>
      <c r="J395" s="137"/>
      <c r="K395" s="50"/>
      <c r="L395" s="136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136"/>
      <c r="J396" s="137"/>
      <c r="K396" s="50"/>
      <c r="L396" s="136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136"/>
      <c r="J397" s="137"/>
      <c r="K397" s="50"/>
      <c r="L397" s="136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136"/>
      <c r="J398" s="137"/>
      <c r="K398" s="50"/>
      <c r="L398" s="136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136"/>
      <c r="J399" s="137"/>
      <c r="K399" s="50"/>
      <c r="L399" s="136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136"/>
      <c r="J400" s="137"/>
      <c r="K400" s="50"/>
      <c r="L400" s="136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136"/>
      <c r="J401" s="137"/>
      <c r="K401" s="50"/>
      <c r="L401" s="136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136"/>
      <c r="J402" s="137"/>
      <c r="K402" s="50"/>
      <c r="L402" s="136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136"/>
      <c r="J403" s="137"/>
      <c r="K403" s="50"/>
      <c r="L403" s="136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136"/>
      <c r="J404" s="137"/>
      <c r="K404" s="50"/>
      <c r="L404" s="136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136"/>
      <c r="J405" s="137"/>
      <c r="K405" s="50"/>
      <c r="L405" s="136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136"/>
      <c r="J406" s="137"/>
      <c r="K406" s="50"/>
      <c r="L406" s="136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136"/>
      <c r="J407" s="137"/>
      <c r="K407" s="50"/>
      <c r="L407" s="136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136"/>
      <c r="J408" s="137"/>
      <c r="K408" s="50"/>
      <c r="L408" s="136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136"/>
      <c r="J409" s="137"/>
      <c r="K409" s="50"/>
      <c r="L409" s="136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136"/>
      <c r="J410" s="137"/>
      <c r="K410" s="50"/>
      <c r="L410" s="136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136"/>
      <c r="J411" s="137"/>
      <c r="K411" s="50"/>
      <c r="L411" s="136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136"/>
      <c r="J412" s="137"/>
      <c r="K412" s="50"/>
      <c r="L412" s="136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136"/>
      <c r="J413" s="137"/>
      <c r="K413" s="50"/>
      <c r="L413" s="136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136"/>
      <c r="J414" s="137"/>
      <c r="K414" s="50"/>
      <c r="L414" s="136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136"/>
      <c r="J415" s="137"/>
      <c r="K415" s="50"/>
      <c r="L415" s="136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136"/>
      <c r="J416" s="137"/>
      <c r="K416" s="50"/>
      <c r="L416" s="136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136"/>
      <c r="J417" s="137"/>
      <c r="K417" s="50"/>
      <c r="L417" s="136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136"/>
      <c r="J418" s="137"/>
      <c r="K418" s="50"/>
      <c r="L418" s="136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136"/>
      <c r="J419" s="137"/>
      <c r="K419" s="50"/>
      <c r="L419" s="136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136"/>
      <c r="J420" s="137"/>
      <c r="K420" s="50"/>
      <c r="L420" s="136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136"/>
      <c r="J421" s="137"/>
      <c r="K421" s="50"/>
      <c r="L421" s="136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136"/>
      <c r="J422" s="137"/>
      <c r="K422" s="50"/>
      <c r="L422" s="136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136"/>
      <c r="J423" s="137"/>
      <c r="K423" s="50"/>
      <c r="L423" s="136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136"/>
      <c r="J424" s="137"/>
      <c r="K424" s="50"/>
      <c r="L424" s="136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136"/>
      <c r="J425" s="137"/>
      <c r="K425" s="50"/>
      <c r="L425" s="136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136"/>
      <c r="J426" s="137"/>
      <c r="K426" s="50"/>
      <c r="L426" s="136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136"/>
      <c r="J427" s="137"/>
      <c r="K427" s="50"/>
      <c r="L427" s="136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136"/>
      <c r="J428" s="137"/>
      <c r="K428" s="50"/>
      <c r="L428" s="136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136"/>
      <c r="J429" s="137"/>
      <c r="K429" s="50"/>
      <c r="L429" s="136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136"/>
      <c r="J430" s="137"/>
      <c r="K430" s="50"/>
      <c r="L430" s="136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136"/>
      <c r="J431" s="137"/>
      <c r="K431" s="50"/>
      <c r="L431" s="136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136"/>
      <c r="J432" s="137"/>
      <c r="K432" s="50"/>
      <c r="L432" s="136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136"/>
      <c r="J433" s="137"/>
      <c r="K433" s="50"/>
      <c r="L433" s="136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136"/>
      <c r="J434" s="137"/>
      <c r="K434" s="50"/>
      <c r="L434" s="136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136"/>
      <c r="J435" s="137"/>
      <c r="K435" s="50"/>
      <c r="L435" s="136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136"/>
      <c r="J436" s="137"/>
      <c r="K436" s="50"/>
      <c r="L436" s="136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136"/>
      <c r="J437" s="137"/>
      <c r="K437" s="50"/>
      <c r="L437" s="136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136"/>
      <c r="J438" s="137"/>
      <c r="K438" s="50"/>
      <c r="L438" s="136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136"/>
      <c r="J439" s="137"/>
      <c r="K439" s="50"/>
      <c r="L439" s="136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136"/>
      <c r="J440" s="137"/>
      <c r="K440" s="50"/>
      <c r="L440" s="136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136"/>
      <c r="J441" s="137"/>
      <c r="K441" s="50"/>
      <c r="L441" s="136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136"/>
      <c r="J442" s="137"/>
      <c r="K442" s="50"/>
      <c r="L442" s="136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136"/>
      <c r="J443" s="137"/>
      <c r="K443" s="50"/>
      <c r="L443" s="136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136"/>
      <c r="J444" s="137"/>
      <c r="K444" s="50"/>
      <c r="L444" s="136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136"/>
      <c r="J445" s="137"/>
      <c r="K445" s="50"/>
      <c r="L445" s="136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136"/>
      <c r="J446" s="137"/>
      <c r="K446" s="50"/>
      <c r="L446" s="136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136"/>
      <c r="J447" s="137"/>
      <c r="K447" s="50"/>
      <c r="L447" s="136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136"/>
      <c r="J448" s="137"/>
      <c r="K448" s="50"/>
      <c r="L448" s="136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136"/>
      <c r="J449" s="137"/>
      <c r="K449" s="50"/>
      <c r="L449" s="136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136"/>
      <c r="J450" s="137"/>
      <c r="K450" s="50"/>
      <c r="L450" s="136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136"/>
      <c r="J451" s="137"/>
      <c r="K451" s="50"/>
      <c r="L451" s="136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136"/>
      <c r="J452" s="137"/>
      <c r="K452" s="50"/>
      <c r="L452" s="136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136"/>
      <c r="J453" s="137"/>
      <c r="K453" s="50"/>
      <c r="L453" s="136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136"/>
      <c r="J454" s="137"/>
      <c r="K454" s="50"/>
      <c r="L454" s="136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136"/>
      <c r="J455" s="137"/>
      <c r="K455" s="50"/>
      <c r="L455" s="136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136"/>
      <c r="J456" s="137"/>
      <c r="K456" s="50"/>
      <c r="L456" s="136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136"/>
      <c r="J457" s="137"/>
      <c r="K457" s="50"/>
      <c r="L457" s="136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136"/>
      <c r="J458" s="137"/>
      <c r="K458" s="50"/>
      <c r="L458" s="136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136"/>
      <c r="J459" s="137"/>
      <c r="K459" s="50"/>
      <c r="L459" s="136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136"/>
      <c r="J460" s="137"/>
      <c r="K460" s="50"/>
      <c r="L460" s="136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136"/>
      <c r="J461" s="137"/>
      <c r="K461" s="50"/>
      <c r="L461" s="136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136"/>
      <c r="J462" s="137"/>
      <c r="K462" s="50"/>
      <c r="L462" s="136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136"/>
      <c r="J463" s="137"/>
      <c r="K463" s="50"/>
      <c r="L463" s="136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136"/>
      <c r="J464" s="137"/>
      <c r="K464" s="50"/>
      <c r="L464" s="136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136"/>
      <c r="J465" s="137"/>
      <c r="K465" s="50"/>
      <c r="L465" s="136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136"/>
      <c r="J466" s="137"/>
      <c r="K466" s="50"/>
      <c r="L466" s="136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136"/>
      <c r="J467" s="137"/>
      <c r="K467" s="50"/>
      <c r="L467" s="136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136"/>
      <c r="J468" s="137"/>
      <c r="K468" s="50"/>
      <c r="L468" s="136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136"/>
      <c r="J469" s="137"/>
      <c r="K469" s="50"/>
      <c r="L469" s="136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136"/>
      <c r="J470" s="137"/>
      <c r="K470" s="50"/>
      <c r="L470" s="136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136"/>
      <c r="J471" s="137"/>
      <c r="K471" s="50"/>
      <c r="L471" s="136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136"/>
      <c r="J472" s="137"/>
      <c r="K472" s="50"/>
      <c r="L472" s="136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136"/>
      <c r="J473" s="137"/>
      <c r="K473" s="50"/>
      <c r="L473" s="136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136"/>
      <c r="J474" s="137"/>
      <c r="K474" s="50"/>
      <c r="L474" s="136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136"/>
      <c r="J475" s="137"/>
      <c r="K475" s="50"/>
      <c r="L475" s="136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136"/>
      <c r="J476" s="137"/>
      <c r="K476" s="50"/>
      <c r="L476" s="136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136"/>
      <c r="J477" s="137"/>
      <c r="K477" s="50"/>
      <c r="L477" s="136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136"/>
      <c r="J478" s="137"/>
      <c r="K478" s="50"/>
      <c r="L478" s="136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136"/>
      <c r="J479" s="137"/>
      <c r="K479" s="50"/>
      <c r="L479" s="136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136"/>
      <c r="J480" s="137"/>
      <c r="K480" s="50"/>
      <c r="L480" s="136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136"/>
      <c r="J481" s="137"/>
      <c r="K481" s="50"/>
      <c r="L481" s="136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136"/>
      <c r="J482" s="137"/>
      <c r="K482" s="50"/>
      <c r="L482" s="136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136"/>
      <c r="J483" s="137"/>
      <c r="K483" s="50"/>
      <c r="L483" s="136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136"/>
      <c r="J484" s="137"/>
      <c r="K484" s="50"/>
      <c r="L484" s="136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136"/>
      <c r="J485" s="137"/>
      <c r="K485" s="50"/>
      <c r="L485" s="136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136"/>
      <c r="J486" s="137"/>
      <c r="K486" s="50"/>
      <c r="L486" s="136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136"/>
      <c r="J487" s="137"/>
      <c r="K487" s="50"/>
      <c r="L487" s="136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136"/>
      <c r="J488" s="137"/>
      <c r="K488" s="50"/>
      <c r="L488" s="136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136"/>
      <c r="J489" s="137"/>
      <c r="K489" s="50"/>
      <c r="L489" s="136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136"/>
      <c r="J490" s="137"/>
      <c r="K490" s="50"/>
      <c r="L490" s="136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136"/>
      <c r="J491" s="137"/>
      <c r="K491" s="50"/>
      <c r="L491" s="136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136"/>
      <c r="J492" s="137"/>
      <c r="K492" s="50"/>
      <c r="L492" s="136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136"/>
      <c r="J493" s="137"/>
      <c r="K493" s="50"/>
      <c r="L493" s="136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136"/>
      <c r="J494" s="137"/>
      <c r="K494" s="50"/>
      <c r="L494" s="136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136"/>
      <c r="J495" s="137"/>
      <c r="K495" s="50"/>
      <c r="L495" s="136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136"/>
      <c r="J496" s="137"/>
      <c r="K496" s="50"/>
      <c r="L496" s="136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136"/>
      <c r="J497" s="137"/>
      <c r="K497" s="50"/>
      <c r="L497" s="136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136"/>
      <c r="J498" s="137"/>
      <c r="K498" s="50"/>
      <c r="L498" s="136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136"/>
      <c r="J499" s="137"/>
      <c r="K499" s="50"/>
      <c r="L499" s="136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136"/>
      <c r="J500" s="137"/>
      <c r="K500" s="50"/>
      <c r="L500" s="136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136"/>
      <c r="J501" s="137"/>
      <c r="K501" s="50"/>
      <c r="L501" s="136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136"/>
      <c r="J502" s="137"/>
      <c r="K502" s="50"/>
      <c r="L502" s="136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136"/>
      <c r="J503" s="137"/>
      <c r="K503" s="50"/>
      <c r="L503" s="136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136"/>
      <c r="J504" s="137"/>
      <c r="K504" s="50"/>
      <c r="L504" s="136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136"/>
      <c r="J505" s="137"/>
      <c r="K505" s="50"/>
      <c r="L505" s="136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136"/>
      <c r="J506" s="137"/>
      <c r="K506" s="50"/>
      <c r="L506" s="136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136"/>
      <c r="J507" s="137"/>
      <c r="K507" s="50"/>
      <c r="L507" s="136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136"/>
      <c r="J508" s="137"/>
      <c r="K508" s="50"/>
      <c r="L508" s="136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136"/>
      <c r="J509" s="137"/>
      <c r="K509" s="50"/>
      <c r="L509" s="136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136"/>
      <c r="J510" s="137"/>
      <c r="K510" s="50"/>
      <c r="L510" s="136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136"/>
      <c r="J511" s="137"/>
      <c r="K511" s="50"/>
      <c r="L511" s="136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136"/>
      <c r="J512" s="137"/>
      <c r="K512" s="50"/>
      <c r="L512" s="136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136"/>
      <c r="J513" s="137"/>
      <c r="K513" s="50"/>
      <c r="L513" s="136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136"/>
      <c r="J514" s="137"/>
      <c r="K514" s="50"/>
      <c r="L514" s="136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136"/>
      <c r="J515" s="137"/>
      <c r="K515" s="50"/>
      <c r="L515" s="136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136"/>
      <c r="J516" s="137"/>
      <c r="K516" s="50"/>
      <c r="L516" s="136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136"/>
      <c r="J517" s="137"/>
      <c r="K517" s="50"/>
      <c r="L517" s="136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136"/>
      <c r="J518" s="137"/>
      <c r="K518" s="50"/>
      <c r="L518" s="136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136"/>
      <c r="J519" s="137"/>
      <c r="K519" s="50"/>
      <c r="L519" s="136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136"/>
      <c r="J520" s="137"/>
      <c r="K520" s="50"/>
      <c r="L520" s="136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136"/>
      <c r="J521" s="137"/>
      <c r="K521" s="50"/>
      <c r="L521" s="136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136"/>
      <c r="J522" s="137"/>
      <c r="K522" s="50"/>
      <c r="L522" s="136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136"/>
      <c r="J523" s="137"/>
      <c r="K523" s="50"/>
      <c r="L523" s="136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136"/>
      <c r="J524" s="137"/>
      <c r="K524" s="50"/>
      <c r="L524" s="136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136"/>
      <c r="J525" s="137"/>
      <c r="K525" s="50"/>
      <c r="L525" s="136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136"/>
      <c r="J526" s="137"/>
      <c r="K526" s="50"/>
      <c r="L526" s="136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136"/>
      <c r="J527" s="137"/>
      <c r="K527" s="50"/>
      <c r="L527" s="136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136"/>
      <c r="J528" s="137"/>
      <c r="K528" s="50"/>
      <c r="L528" s="136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136"/>
      <c r="J529" s="137"/>
      <c r="K529" s="50"/>
      <c r="L529" s="136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136"/>
      <c r="J530" s="137"/>
      <c r="K530" s="50"/>
      <c r="L530" s="136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136"/>
      <c r="J531" s="137"/>
      <c r="K531" s="50"/>
      <c r="L531" s="136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136"/>
      <c r="J532" s="137"/>
      <c r="K532" s="50"/>
      <c r="L532" s="136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136"/>
      <c r="J533" s="137"/>
      <c r="K533" s="50"/>
      <c r="L533" s="136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136"/>
      <c r="J534" s="137"/>
      <c r="K534" s="50"/>
      <c r="L534" s="136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136"/>
      <c r="J535" s="137"/>
      <c r="K535" s="50"/>
      <c r="L535" s="136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136"/>
      <c r="J536" s="137"/>
      <c r="K536" s="50"/>
      <c r="L536" s="136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136"/>
      <c r="J537" s="137"/>
      <c r="K537" s="50"/>
      <c r="L537" s="136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136"/>
      <c r="J538" s="137"/>
      <c r="K538" s="50"/>
      <c r="L538" s="136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136"/>
      <c r="J539" s="137"/>
      <c r="K539" s="50"/>
      <c r="L539" s="136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136"/>
      <c r="J540" s="137"/>
      <c r="K540" s="50"/>
      <c r="L540" s="136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136"/>
      <c r="J541" s="137"/>
      <c r="K541" s="50"/>
      <c r="L541" s="136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136"/>
      <c r="J542" s="137"/>
      <c r="K542" s="50"/>
      <c r="L542" s="136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136"/>
      <c r="J543" s="137"/>
      <c r="K543" s="50"/>
      <c r="L543" s="136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136"/>
      <c r="J544" s="137"/>
      <c r="K544" s="50"/>
      <c r="L544" s="136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136"/>
      <c r="J545" s="137"/>
      <c r="K545" s="50"/>
      <c r="L545" s="136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136"/>
      <c r="J546" s="137"/>
      <c r="K546" s="50"/>
      <c r="L546" s="136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136"/>
      <c r="J547" s="137"/>
      <c r="K547" s="50"/>
      <c r="L547" s="136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136"/>
      <c r="J548" s="137"/>
      <c r="K548" s="50"/>
      <c r="L548" s="136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136"/>
      <c r="J549" s="137"/>
      <c r="K549" s="50"/>
      <c r="L549" s="136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136"/>
      <c r="J550" s="137"/>
      <c r="K550" s="50"/>
      <c r="L550" s="136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136"/>
      <c r="J551" s="137"/>
      <c r="K551" s="50"/>
      <c r="L551" s="136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136"/>
      <c r="J552" s="137"/>
      <c r="K552" s="50"/>
      <c r="L552" s="136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136"/>
      <c r="J553" s="137"/>
      <c r="K553" s="50"/>
      <c r="L553" s="136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136"/>
      <c r="J554" s="137"/>
      <c r="K554" s="50"/>
      <c r="L554" s="136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136"/>
      <c r="J555" s="137"/>
      <c r="K555" s="50"/>
      <c r="L555" s="136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136"/>
      <c r="J556" s="137"/>
      <c r="K556" s="50"/>
      <c r="L556" s="136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136"/>
      <c r="J557" s="137"/>
      <c r="K557" s="50"/>
      <c r="L557" s="136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136"/>
      <c r="J558" s="137"/>
      <c r="K558" s="50"/>
      <c r="L558" s="136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136"/>
      <c r="J559" s="137"/>
      <c r="K559" s="50"/>
      <c r="L559" s="136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136"/>
      <c r="J560" s="137"/>
      <c r="K560" s="50"/>
      <c r="L560" s="136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136"/>
      <c r="J561" s="137"/>
      <c r="K561" s="50"/>
      <c r="L561" s="136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136"/>
      <c r="J562" s="137"/>
      <c r="K562" s="50"/>
      <c r="L562" s="136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136"/>
      <c r="J563" s="137"/>
      <c r="K563" s="50"/>
      <c r="L563" s="136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136"/>
      <c r="J564" s="137"/>
      <c r="K564" s="50"/>
      <c r="L564" s="136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136"/>
      <c r="J565" s="137"/>
      <c r="K565" s="50"/>
      <c r="L565" s="136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136"/>
      <c r="J566" s="137"/>
      <c r="K566" s="50"/>
      <c r="L566" s="136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136"/>
      <c r="J567" s="137"/>
      <c r="K567" s="50"/>
      <c r="L567" s="136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136"/>
      <c r="J568" s="137"/>
      <c r="K568" s="50"/>
      <c r="L568" s="136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136"/>
      <c r="J569" s="137"/>
      <c r="K569" s="50"/>
      <c r="L569" s="136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136"/>
      <c r="J570" s="137"/>
      <c r="K570" s="50"/>
      <c r="L570" s="136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136"/>
      <c r="J571" s="137"/>
      <c r="K571" s="50"/>
      <c r="L571" s="136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136"/>
      <c r="J572" s="137"/>
      <c r="K572" s="50"/>
      <c r="L572" s="136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136"/>
      <c r="J573" s="137"/>
      <c r="K573" s="50"/>
      <c r="L573" s="136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136"/>
      <c r="J574" s="137"/>
      <c r="K574" s="50"/>
      <c r="L574" s="136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136"/>
      <c r="J575" s="137"/>
      <c r="K575" s="50"/>
      <c r="L575" s="136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136"/>
      <c r="J576" s="137"/>
      <c r="K576" s="50"/>
      <c r="L576" s="136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136"/>
      <c r="J577" s="137"/>
      <c r="K577" s="50"/>
      <c r="L577" s="136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136"/>
      <c r="J578" s="137"/>
      <c r="K578" s="50"/>
      <c r="L578" s="136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136"/>
      <c r="J579" s="137"/>
      <c r="K579" s="50"/>
      <c r="L579" s="136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136"/>
      <c r="J580" s="137"/>
      <c r="K580" s="50"/>
      <c r="L580" s="136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136"/>
      <c r="J581" s="137"/>
      <c r="K581" s="50"/>
      <c r="L581" s="136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136"/>
      <c r="J582" s="137"/>
      <c r="K582" s="50"/>
      <c r="L582" s="136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136"/>
      <c r="J583" s="137"/>
      <c r="K583" s="50"/>
      <c r="L583" s="136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136"/>
      <c r="J584" s="137"/>
      <c r="K584" s="50"/>
      <c r="L584" s="136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136"/>
      <c r="J585" s="137"/>
      <c r="K585" s="50"/>
      <c r="L585" s="136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136"/>
      <c r="J586" s="137"/>
      <c r="K586" s="50"/>
      <c r="L586" s="136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136"/>
      <c r="J587" s="137"/>
      <c r="K587" s="50"/>
      <c r="L587" s="136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136"/>
      <c r="J588" s="137"/>
      <c r="K588" s="50"/>
      <c r="L588" s="136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136"/>
      <c r="J589" s="137"/>
      <c r="K589" s="50"/>
      <c r="L589" s="136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136"/>
      <c r="J590" s="137"/>
      <c r="K590" s="50"/>
      <c r="L590" s="136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136"/>
      <c r="J591" s="137"/>
      <c r="K591" s="50"/>
      <c r="L591" s="136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136"/>
      <c r="J592" s="137"/>
      <c r="K592" s="50"/>
      <c r="L592" s="136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136"/>
      <c r="J593" s="137"/>
      <c r="K593" s="50"/>
      <c r="L593" s="136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136"/>
      <c r="J594" s="137"/>
      <c r="K594" s="50"/>
      <c r="L594" s="136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136"/>
      <c r="J595" s="137"/>
      <c r="K595" s="50"/>
      <c r="L595" s="136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136"/>
      <c r="J596" s="137"/>
      <c r="K596" s="50"/>
      <c r="L596" s="136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136"/>
      <c r="J597" s="137"/>
      <c r="K597" s="50"/>
      <c r="L597" s="136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136"/>
      <c r="J598" s="137"/>
      <c r="K598" s="50"/>
      <c r="L598" s="136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136"/>
      <c r="J599" s="137"/>
      <c r="K599" s="50"/>
      <c r="L599" s="136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136"/>
      <c r="J600" s="137"/>
      <c r="K600" s="50"/>
      <c r="L600" s="136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136"/>
      <c r="J601" s="137"/>
      <c r="K601" s="50"/>
      <c r="L601" s="136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136"/>
      <c r="J602" s="137"/>
      <c r="K602" s="50"/>
      <c r="L602" s="136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136"/>
      <c r="J603" s="137"/>
      <c r="K603" s="50"/>
      <c r="L603" s="136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136"/>
      <c r="J604" s="137"/>
      <c r="K604" s="50"/>
      <c r="L604" s="136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136"/>
      <c r="J605" s="137"/>
      <c r="K605" s="50"/>
      <c r="L605" s="136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136"/>
      <c r="J606" s="137"/>
      <c r="K606" s="50"/>
      <c r="L606" s="136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136"/>
      <c r="J607" s="137"/>
      <c r="K607" s="50"/>
      <c r="L607" s="136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136"/>
      <c r="J608" s="137"/>
      <c r="K608" s="50"/>
      <c r="L608" s="136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136"/>
      <c r="J609" s="137"/>
      <c r="K609" s="50"/>
      <c r="L609" s="136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136"/>
      <c r="J610" s="137"/>
      <c r="K610" s="50"/>
      <c r="L610" s="136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136"/>
      <c r="J611" s="137"/>
      <c r="K611" s="50"/>
      <c r="L611" s="136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136"/>
      <c r="J612" s="137"/>
      <c r="K612" s="50"/>
      <c r="L612" s="136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136"/>
      <c r="J613" s="137"/>
      <c r="K613" s="50"/>
      <c r="L613" s="136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136"/>
      <c r="J614" s="137"/>
      <c r="K614" s="50"/>
      <c r="L614" s="136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136"/>
      <c r="J615" s="137"/>
      <c r="K615" s="50"/>
      <c r="L615" s="136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136"/>
      <c r="J616" s="137"/>
      <c r="K616" s="50"/>
      <c r="L616" s="136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136"/>
      <c r="J617" s="137"/>
      <c r="K617" s="50"/>
      <c r="L617" s="136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136"/>
      <c r="J618" s="137"/>
      <c r="K618" s="50"/>
      <c r="L618" s="136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136"/>
      <c r="J619" s="137"/>
      <c r="K619" s="50"/>
      <c r="L619" s="136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136"/>
      <c r="J620" s="137"/>
      <c r="K620" s="50"/>
      <c r="L620" s="136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136"/>
      <c r="J621" s="137"/>
      <c r="K621" s="50"/>
      <c r="L621" s="136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136"/>
      <c r="J622" s="137"/>
      <c r="K622" s="50"/>
      <c r="L622" s="136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136"/>
      <c r="J623" s="137"/>
      <c r="K623" s="50"/>
      <c r="L623" s="136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136"/>
      <c r="J624" s="137"/>
      <c r="K624" s="50"/>
      <c r="L624" s="136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136"/>
      <c r="J625" s="137"/>
      <c r="K625" s="50"/>
      <c r="L625" s="136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136"/>
      <c r="J626" s="137"/>
      <c r="K626" s="50"/>
      <c r="L626" s="136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136"/>
      <c r="J627" s="137"/>
      <c r="K627" s="50"/>
      <c r="L627" s="136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136"/>
      <c r="J628" s="137"/>
      <c r="K628" s="50"/>
      <c r="L628" s="136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136"/>
      <c r="J629" s="137"/>
      <c r="K629" s="50"/>
      <c r="L629" s="136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136"/>
      <c r="J630" s="137"/>
      <c r="K630" s="50"/>
      <c r="L630" s="136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136"/>
      <c r="J631" s="137"/>
      <c r="K631" s="50"/>
      <c r="L631" s="136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136"/>
      <c r="J632" s="137"/>
      <c r="K632" s="50"/>
      <c r="L632" s="136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136"/>
      <c r="J633" s="137"/>
      <c r="K633" s="50"/>
      <c r="L633" s="136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136"/>
      <c r="J634" s="137"/>
      <c r="K634" s="50"/>
      <c r="L634" s="136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136"/>
      <c r="J635" s="137"/>
      <c r="K635" s="50"/>
      <c r="L635" s="136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136"/>
      <c r="J636" s="137"/>
      <c r="K636" s="50"/>
      <c r="L636" s="136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136"/>
      <c r="J637" s="137"/>
      <c r="K637" s="50"/>
      <c r="L637" s="136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136"/>
      <c r="J638" s="137"/>
      <c r="K638" s="50"/>
      <c r="L638" s="136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136"/>
      <c r="J639" s="137"/>
      <c r="K639" s="50"/>
      <c r="L639" s="136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136"/>
      <c r="J640" s="137"/>
      <c r="K640" s="50"/>
      <c r="L640" s="136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136"/>
      <c r="J641" s="137"/>
      <c r="K641" s="50"/>
      <c r="L641" s="136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136"/>
      <c r="J642" s="137"/>
      <c r="K642" s="50"/>
      <c r="L642" s="136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136"/>
      <c r="J643" s="137"/>
      <c r="K643" s="50"/>
      <c r="L643" s="136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136"/>
      <c r="J644" s="137"/>
      <c r="K644" s="50"/>
      <c r="L644" s="136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136"/>
      <c r="J645" s="137"/>
      <c r="K645" s="50"/>
      <c r="L645" s="136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136"/>
      <c r="J646" s="137"/>
      <c r="K646" s="50"/>
      <c r="L646" s="136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136"/>
      <c r="J647" s="137"/>
      <c r="K647" s="50"/>
      <c r="L647" s="136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136"/>
      <c r="J648" s="137"/>
      <c r="K648" s="50"/>
      <c r="L648" s="136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136"/>
      <c r="J649" s="137"/>
      <c r="K649" s="50"/>
      <c r="L649" s="136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136"/>
      <c r="J650" s="137"/>
      <c r="K650" s="50"/>
      <c r="L650" s="136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136"/>
      <c r="J651" s="137"/>
      <c r="K651" s="50"/>
      <c r="L651" s="136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136"/>
      <c r="J652" s="137"/>
      <c r="K652" s="50"/>
      <c r="L652" s="136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136"/>
      <c r="J653" s="137"/>
      <c r="K653" s="50"/>
      <c r="L653" s="136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136"/>
      <c r="J654" s="137"/>
      <c r="K654" s="50"/>
      <c r="L654" s="136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136"/>
      <c r="J655" s="137"/>
      <c r="K655" s="50"/>
      <c r="L655" s="136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136"/>
      <c r="J656" s="137"/>
      <c r="K656" s="50"/>
      <c r="L656" s="136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136"/>
      <c r="J657" s="137"/>
      <c r="K657" s="50"/>
      <c r="L657" s="136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136"/>
      <c r="J658" s="137"/>
      <c r="K658" s="50"/>
      <c r="L658" s="136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136"/>
      <c r="J659" s="137"/>
      <c r="K659" s="50"/>
      <c r="L659" s="136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136"/>
      <c r="J660" s="137"/>
      <c r="K660" s="50"/>
      <c r="L660" s="136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136"/>
      <c r="J661" s="137"/>
      <c r="K661" s="50"/>
      <c r="L661" s="136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136"/>
      <c r="J662" s="137"/>
      <c r="K662" s="50"/>
      <c r="L662" s="136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136"/>
      <c r="J663" s="137"/>
      <c r="K663" s="50"/>
      <c r="L663" s="136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136"/>
      <c r="J664" s="137"/>
      <c r="K664" s="50"/>
      <c r="L664" s="136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136"/>
      <c r="J665" s="137"/>
      <c r="K665" s="50"/>
      <c r="L665" s="136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136"/>
      <c r="J666" s="137"/>
      <c r="K666" s="50"/>
      <c r="L666" s="136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136"/>
      <c r="J667" s="137"/>
      <c r="K667" s="50"/>
      <c r="L667" s="136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136"/>
      <c r="J668" s="137"/>
      <c r="K668" s="50"/>
      <c r="L668" s="136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136"/>
      <c r="J669" s="137"/>
      <c r="K669" s="50"/>
      <c r="L669" s="136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136"/>
      <c r="J670" s="137"/>
      <c r="K670" s="50"/>
      <c r="L670" s="136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136"/>
      <c r="J671" s="137"/>
      <c r="K671" s="50"/>
      <c r="L671" s="136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136"/>
      <c r="J672" s="137"/>
      <c r="K672" s="50"/>
      <c r="L672" s="136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136"/>
      <c r="J673" s="137"/>
      <c r="K673" s="50"/>
      <c r="L673" s="136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136"/>
      <c r="J674" s="137"/>
      <c r="K674" s="50"/>
      <c r="L674" s="136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136"/>
      <c r="J675" s="137"/>
      <c r="K675" s="50"/>
      <c r="L675" s="136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136"/>
      <c r="J676" s="137"/>
      <c r="K676" s="50"/>
      <c r="L676" s="136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136"/>
      <c r="J677" s="137"/>
      <c r="K677" s="50"/>
      <c r="L677" s="136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136"/>
      <c r="J678" s="137"/>
      <c r="K678" s="50"/>
      <c r="L678" s="136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136"/>
      <c r="J679" s="137"/>
      <c r="K679" s="50"/>
      <c r="L679" s="136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136"/>
      <c r="J680" s="137"/>
      <c r="K680" s="50"/>
      <c r="L680" s="136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136"/>
      <c r="J681" s="137"/>
      <c r="K681" s="50"/>
      <c r="L681" s="136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136"/>
      <c r="J682" s="137"/>
      <c r="K682" s="50"/>
      <c r="L682" s="136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136"/>
      <c r="J683" s="137"/>
      <c r="K683" s="50"/>
      <c r="L683" s="136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136"/>
      <c r="J684" s="137"/>
      <c r="K684" s="50"/>
      <c r="L684" s="136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136"/>
      <c r="J685" s="137"/>
      <c r="K685" s="50"/>
      <c r="L685" s="136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136"/>
      <c r="J686" s="137"/>
      <c r="K686" s="50"/>
      <c r="L686" s="136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136"/>
      <c r="J687" s="137"/>
      <c r="K687" s="50"/>
      <c r="L687" s="136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136"/>
      <c r="J688" s="137"/>
      <c r="K688" s="50"/>
      <c r="L688" s="136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136"/>
      <c r="J689" s="137"/>
      <c r="K689" s="50"/>
      <c r="L689" s="136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136"/>
      <c r="J690" s="137"/>
      <c r="K690" s="50"/>
      <c r="L690" s="136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136"/>
      <c r="J691" s="137"/>
      <c r="K691" s="50"/>
      <c r="L691" s="136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136"/>
      <c r="J692" s="137"/>
      <c r="K692" s="50"/>
      <c r="L692" s="136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136"/>
      <c r="J693" s="137"/>
      <c r="K693" s="50"/>
      <c r="L693" s="136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136"/>
      <c r="J694" s="137"/>
      <c r="K694" s="50"/>
      <c r="L694" s="136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136"/>
      <c r="J695" s="137"/>
      <c r="K695" s="50"/>
      <c r="L695" s="136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136"/>
      <c r="J696" s="137"/>
      <c r="K696" s="50"/>
      <c r="L696" s="136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136"/>
      <c r="J697" s="137"/>
      <c r="K697" s="50"/>
      <c r="L697" s="136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136"/>
      <c r="J698" s="137"/>
      <c r="K698" s="50"/>
      <c r="L698" s="136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136"/>
      <c r="J699" s="137"/>
      <c r="K699" s="50"/>
      <c r="L699" s="136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136"/>
      <c r="J700" s="137"/>
      <c r="K700" s="50"/>
      <c r="L700" s="136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136"/>
      <c r="J701" s="137"/>
      <c r="K701" s="50"/>
      <c r="L701" s="136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136"/>
      <c r="J702" s="137"/>
      <c r="K702" s="50"/>
      <c r="L702" s="136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136"/>
      <c r="J703" s="137"/>
      <c r="K703" s="50"/>
      <c r="L703" s="136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136"/>
      <c r="J704" s="137"/>
      <c r="K704" s="50"/>
      <c r="L704" s="136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136"/>
      <c r="J705" s="137"/>
      <c r="K705" s="50"/>
      <c r="L705" s="136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136"/>
      <c r="J706" s="137"/>
      <c r="K706" s="50"/>
      <c r="L706" s="136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136"/>
      <c r="J707" s="137"/>
      <c r="K707" s="50"/>
      <c r="L707" s="136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136"/>
      <c r="J708" s="137"/>
      <c r="K708" s="50"/>
      <c r="L708" s="136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136"/>
      <c r="J709" s="137"/>
      <c r="K709" s="50"/>
      <c r="L709" s="136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136"/>
      <c r="J710" s="137"/>
      <c r="K710" s="50"/>
      <c r="L710" s="136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136"/>
      <c r="J711" s="137"/>
      <c r="K711" s="50"/>
      <c r="L711" s="136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136"/>
      <c r="J712" s="137"/>
      <c r="K712" s="50"/>
      <c r="L712" s="136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136"/>
      <c r="J713" s="137"/>
      <c r="K713" s="50"/>
      <c r="L713" s="136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136"/>
      <c r="J714" s="137"/>
      <c r="K714" s="50"/>
      <c r="L714" s="136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136"/>
      <c r="J715" s="137"/>
      <c r="K715" s="50"/>
      <c r="L715" s="136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136"/>
      <c r="J716" s="137"/>
      <c r="K716" s="50"/>
      <c r="L716" s="136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136"/>
      <c r="J717" s="137"/>
      <c r="K717" s="50"/>
      <c r="L717" s="136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136"/>
      <c r="J718" s="137"/>
      <c r="K718" s="50"/>
      <c r="L718" s="136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136"/>
      <c r="J719" s="137"/>
      <c r="K719" s="50"/>
      <c r="L719" s="136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136"/>
      <c r="J720" s="137"/>
      <c r="K720" s="50"/>
      <c r="L720" s="136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136"/>
      <c r="J721" s="137"/>
      <c r="K721" s="50"/>
      <c r="L721" s="136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136"/>
      <c r="J722" s="137"/>
      <c r="K722" s="50"/>
      <c r="L722" s="136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136"/>
      <c r="J723" s="137"/>
      <c r="K723" s="50"/>
      <c r="L723" s="136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136"/>
      <c r="J724" s="137"/>
      <c r="K724" s="50"/>
      <c r="L724" s="136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136"/>
      <c r="J725" s="137"/>
      <c r="K725" s="50"/>
      <c r="L725" s="136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136"/>
      <c r="J726" s="137"/>
      <c r="K726" s="50"/>
      <c r="L726" s="136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136"/>
      <c r="J727" s="137"/>
      <c r="K727" s="50"/>
      <c r="L727" s="136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136"/>
      <c r="J728" s="137"/>
      <c r="K728" s="50"/>
      <c r="L728" s="136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136"/>
      <c r="J729" s="137"/>
      <c r="K729" s="50"/>
      <c r="L729" s="136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136"/>
      <c r="J730" s="137"/>
      <c r="K730" s="50"/>
      <c r="L730" s="136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136"/>
      <c r="J731" s="137"/>
      <c r="K731" s="50"/>
      <c r="L731" s="136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136"/>
      <c r="J732" s="137"/>
      <c r="K732" s="50"/>
      <c r="L732" s="136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136"/>
      <c r="J733" s="137"/>
      <c r="K733" s="50"/>
      <c r="L733" s="136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136"/>
      <c r="J734" s="137"/>
      <c r="K734" s="50"/>
      <c r="L734" s="136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136"/>
      <c r="J735" s="137"/>
      <c r="K735" s="50"/>
      <c r="L735" s="136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136"/>
      <c r="J736" s="137"/>
      <c r="K736" s="50"/>
      <c r="L736" s="136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136"/>
      <c r="J737" s="137"/>
      <c r="K737" s="50"/>
      <c r="L737" s="136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136"/>
      <c r="J738" s="137"/>
      <c r="K738" s="50"/>
      <c r="L738" s="136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136"/>
      <c r="J739" s="137"/>
      <c r="K739" s="50"/>
      <c r="L739" s="136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136"/>
      <c r="J740" s="137"/>
      <c r="K740" s="50"/>
      <c r="L740" s="136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136"/>
      <c r="J741" s="137"/>
      <c r="K741" s="50"/>
      <c r="L741" s="136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136"/>
      <c r="J742" s="137"/>
      <c r="K742" s="50"/>
      <c r="L742" s="136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136"/>
      <c r="J743" s="137"/>
      <c r="K743" s="50"/>
      <c r="L743" s="136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136"/>
      <c r="J744" s="137"/>
      <c r="K744" s="50"/>
      <c r="L744" s="136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136"/>
      <c r="J745" s="137"/>
      <c r="K745" s="50"/>
      <c r="L745" s="136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136"/>
      <c r="J746" s="137"/>
      <c r="K746" s="50"/>
      <c r="L746" s="136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136"/>
      <c r="J747" s="137"/>
      <c r="K747" s="50"/>
      <c r="L747" s="136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136"/>
      <c r="J748" s="137"/>
      <c r="K748" s="50"/>
      <c r="L748" s="136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136"/>
      <c r="J749" s="137"/>
      <c r="K749" s="50"/>
      <c r="L749" s="136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136"/>
      <c r="J750" s="137"/>
      <c r="K750" s="50"/>
      <c r="L750" s="136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136"/>
      <c r="J751" s="137"/>
      <c r="K751" s="50"/>
      <c r="L751" s="136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136"/>
      <c r="J752" s="137"/>
      <c r="K752" s="50"/>
      <c r="L752" s="136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136"/>
      <c r="J753" s="137"/>
      <c r="K753" s="50"/>
      <c r="L753" s="136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136"/>
      <c r="J754" s="137"/>
      <c r="K754" s="50"/>
      <c r="L754" s="136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136"/>
      <c r="J755" s="137"/>
      <c r="K755" s="50"/>
      <c r="L755" s="136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136"/>
      <c r="J756" s="137"/>
      <c r="K756" s="50"/>
      <c r="L756" s="136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136"/>
      <c r="J757" s="137"/>
      <c r="K757" s="50"/>
      <c r="L757" s="136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136"/>
      <c r="J758" s="137"/>
      <c r="K758" s="50"/>
      <c r="L758" s="136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136"/>
      <c r="J759" s="137"/>
      <c r="K759" s="50"/>
      <c r="L759" s="136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136"/>
      <c r="J760" s="137"/>
      <c r="K760" s="50"/>
      <c r="L760" s="136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136"/>
      <c r="J761" s="137"/>
      <c r="K761" s="50"/>
      <c r="L761" s="136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136"/>
      <c r="J762" s="137"/>
      <c r="K762" s="50"/>
      <c r="L762" s="136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136"/>
      <c r="J763" s="137"/>
      <c r="K763" s="50"/>
      <c r="L763" s="136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136"/>
      <c r="J764" s="137"/>
      <c r="K764" s="50"/>
      <c r="L764" s="136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136"/>
      <c r="J765" s="137"/>
      <c r="K765" s="50"/>
      <c r="L765" s="136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136"/>
      <c r="J766" s="137"/>
      <c r="K766" s="50"/>
      <c r="L766" s="136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136"/>
      <c r="J767" s="137"/>
      <c r="K767" s="50"/>
      <c r="L767" s="136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136"/>
      <c r="J768" s="137"/>
      <c r="K768" s="50"/>
      <c r="L768" s="136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136"/>
      <c r="J769" s="137"/>
      <c r="K769" s="50"/>
      <c r="L769" s="136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136"/>
      <c r="J770" s="137"/>
      <c r="K770" s="50"/>
      <c r="L770" s="136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136"/>
      <c r="J771" s="137"/>
      <c r="K771" s="50"/>
      <c r="L771" s="136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136"/>
      <c r="J772" s="137"/>
      <c r="K772" s="50"/>
      <c r="L772" s="136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136"/>
      <c r="J773" s="137"/>
      <c r="K773" s="50"/>
      <c r="L773" s="136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136"/>
      <c r="J774" s="137"/>
      <c r="K774" s="50"/>
      <c r="L774" s="136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136"/>
      <c r="J775" s="137"/>
      <c r="K775" s="50"/>
      <c r="L775" s="136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136"/>
      <c r="J776" s="137"/>
      <c r="K776" s="50"/>
      <c r="L776" s="136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136"/>
      <c r="J777" s="137"/>
      <c r="K777" s="50"/>
      <c r="L777" s="136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136"/>
      <c r="J778" s="137"/>
      <c r="K778" s="50"/>
      <c r="L778" s="136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136"/>
      <c r="J779" s="137"/>
      <c r="K779" s="50"/>
      <c r="L779" s="136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136"/>
      <c r="J780" s="137"/>
      <c r="K780" s="50"/>
      <c r="L780" s="136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136"/>
      <c r="J781" s="137"/>
      <c r="K781" s="50"/>
      <c r="L781" s="136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136"/>
      <c r="J782" s="137"/>
      <c r="K782" s="50"/>
      <c r="L782" s="136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136"/>
      <c r="J783" s="137"/>
      <c r="K783" s="50"/>
      <c r="L783" s="136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136"/>
      <c r="J784" s="137"/>
      <c r="K784" s="50"/>
      <c r="L784" s="136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136"/>
      <c r="J785" s="137"/>
      <c r="K785" s="50"/>
      <c r="L785" s="136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136"/>
      <c r="J786" s="137"/>
      <c r="K786" s="50"/>
      <c r="L786" s="136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136"/>
      <c r="J787" s="137"/>
      <c r="K787" s="50"/>
      <c r="L787" s="136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136"/>
      <c r="J788" s="137"/>
      <c r="K788" s="50"/>
      <c r="L788" s="136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136"/>
      <c r="J789" s="137"/>
      <c r="K789" s="50"/>
      <c r="L789" s="136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136"/>
      <c r="J790" s="137"/>
      <c r="K790" s="50"/>
      <c r="L790" s="136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136"/>
      <c r="J791" s="137"/>
      <c r="K791" s="50"/>
      <c r="L791" s="136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136"/>
      <c r="J792" s="137"/>
      <c r="K792" s="50"/>
      <c r="L792" s="136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136"/>
      <c r="J793" s="137"/>
      <c r="K793" s="50"/>
      <c r="L793" s="136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136"/>
      <c r="J794" s="137"/>
      <c r="K794" s="50"/>
      <c r="L794" s="136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136"/>
      <c r="J795" s="137"/>
      <c r="K795" s="50"/>
      <c r="L795" s="136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136"/>
      <c r="J796" s="137"/>
      <c r="K796" s="50"/>
      <c r="L796" s="136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136"/>
      <c r="J797" s="137"/>
      <c r="K797" s="50"/>
      <c r="L797" s="136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136"/>
      <c r="J798" s="137"/>
      <c r="K798" s="50"/>
      <c r="L798" s="136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136"/>
      <c r="J799" s="137"/>
      <c r="K799" s="50"/>
      <c r="L799" s="136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136"/>
      <c r="J800" s="137"/>
      <c r="K800" s="50"/>
      <c r="L800" s="136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136"/>
      <c r="J801" s="137"/>
      <c r="K801" s="50"/>
      <c r="L801" s="136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136"/>
      <c r="J802" s="137"/>
      <c r="K802" s="50"/>
      <c r="L802" s="136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136"/>
      <c r="J803" s="137"/>
      <c r="K803" s="50"/>
      <c r="L803" s="136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136"/>
      <c r="J804" s="137"/>
      <c r="K804" s="50"/>
      <c r="L804" s="136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136"/>
      <c r="J805" s="137"/>
      <c r="K805" s="50"/>
      <c r="L805" s="136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136"/>
      <c r="J806" s="137"/>
      <c r="K806" s="50"/>
      <c r="L806" s="136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136"/>
      <c r="J807" s="137"/>
      <c r="K807" s="50"/>
      <c r="L807" s="136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136"/>
      <c r="J808" s="137"/>
      <c r="K808" s="50"/>
      <c r="L808" s="136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136"/>
      <c r="J809" s="137"/>
      <c r="K809" s="50"/>
      <c r="L809" s="136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136"/>
      <c r="J810" s="137"/>
      <c r="K810" s="50"/>
      <c r="L810" s="136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136"/>
      <c r="J811" s="137"/>
      <c r="K811" s="50"/>
      <c r="L811" s="136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136"/>
      <c r="J812" s="137"/>
      <c r="K812" s="50"/>
      <c r="L812" s="136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136"/>
      <c r="J813" s="137"/>
      <c r="K813" s="50"/>
      <c r="L813" s="136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136"/>
      <c r="J814" s="137"/>
      <c r="K814" s="50"/>
      <c r="L814" s="136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136"/>
      <c r="J815" s="137"/>
      <c r="K815" s="50"/>
      <c r="L815" s="136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136"/>
      <c r="J816" s="137"/>
      <c r="K816" s="50"/>
      <c r="L816" s="136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136"/>
      <c r="J817" s="137"/>
      <c r="K817" s="50"/>
      <c r="L817" s="136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136"/>
      <c r="J818" s="137"/>
      <c r="K818" s="50"/>
      <c r="L818" s="136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136"/>
      <c r="J819" s="137"/>
      <c r="K819" s="50"/>
      <c r="L819" s="136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136"/>
      <c r="J820" s="137"/>
      <c r="K820" s="50"/>
      <c r="L820" s="136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136"/>
      <c r="J821" s="137"/>
      <c r="K821" s="50"/>
      <c r="L821" s="136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136"/>
      <c r="J822" s="137"/>
      <c r="K822" s="50"/>
      <c r="L822" s="136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136"/>
      <c r="J823" s="137"/>
      <c r="K823" s="50"/>
      <c r="L823" s="136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136"/>
      <c r="J824" s="137"/>
      <c r="K824" s="50"/>
      <c r="L824" s="136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136"/>
      <c r="J825" s="137"/>
      <c r="K825" s="50"/>
      <c r="L825" s="136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136"/>
      <c r="J826" s="137"/>
      <c r="K826" s="50"/>
      <c r="L826" s="136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136"/>
      <c r="J827" s="137"/>
      <c r="K827" s="50"/>
      <c r="L827" s="136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136"/>
      <c r="J828" s="137"/>
      <c r="K828" s="50"/>
      <c r="L828" s="136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136"/>
      <c r="J829" s="137"/>
      <c r="K829" s="50"/>
      <c r="L829" s="136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136"/>
      <c r="J830" s="137"/>
      <c r="K830" s="50"/>
      <c r="L830" s="136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136"/>
      <c r="J831" s="137"/>
      <c r="K831" s="50"/>
      <c r="L831" s="136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136"/>
      <c r="J832" s="137"/>
      <c r="K832" s="50"/>
      <c r="L832" s="136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136"/>
      <c r="J833" s="137"/>
      <c r="K833" s="50"/>
      <c r="L833" s="136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136"/>
      <c r="J834" s="137"/>
      <c r="K834" s="50"/>
      <c r="L834" s="136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136"/>
      <c r="J835" s="137"/>
      <c r="K835" s="50"/>
      <c r="L835" s="136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136"/>
      <c r="J836" s="137"/>
      <c r="K836" s="50"/>
      <c r="L836" s="136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136"/>
      <c r="J837" s="137"/>
      <c r="K837" s="50"/>
      <c r="L837" s="136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136"/>
      <c r="J838" s="137"/>
      <c r="K838" s="50"/>
      <c r="L838" s="136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136"/>
      <c r="J839" s="137"/>
      <c r="K839" s="50"/>
      <c r="L839" s="136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136"/>
      <c r="J840" s="137"/>
      <c r="K840" s="50"/>
      <c r="L840" s="136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136"/>
      <c r="J841" s="137"/>
      <c r="K841" s="50"/>
      <c r="L841" s="136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136"/>
      <c r="J842" s="137"/>
      <c r="K842" s="50"/>
      <c r="L842" s="136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136"/>
      <c r="J843" s="137"/>
      <c r="K843" s="50"/>
      <c r="L843" s="136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136"/>
      <c r="J844" s="137"/>
      <c r="K844" s="50"/>
      <c r="L844" s="136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136"/>
      <c r="J845" s="137"/>
      <c r="K845" s="50"/>
      <c r="L845" s="136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136"/>
      <c r="J846" s="137"/>
      <c r="K846" s="50"/>
      <c r="L846" s="136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136"/>
      <c r="J847" s="137"/>
      <c r="K847" s="50"/>
      <c r="L847" s="136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136"/>
      <c r="J848" s="137"/>
      <c r="K848" s="50"/>
      <c r="L848" s="136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136"/>
      <c r="J849" s="137"/>
      <c r="K849" s="50"/>
      <c r="L849" s="136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136"/>
      <c r="J850" s="137"/>
      <c r="K850" s="50"/>
      <c r="L850" s="136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136"/>
      <c r="J851" s="137"/>
      <c r="K851" s="50"/>
      <c r="L851" s="136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136"/>
      <c r="J852" s="137"/>
      <c r="K852" s="50"/>
      <c r="L852" s="136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136"/>
      <c r="J853" s="137"/>
      <c r="K853" s="50"/>
      <c r="L853" s="136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136"/>
      <c r="J854" s="137"/>
      <c r="K854" s="50"/>
      <c r="L854" s="136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136"/>
      <c r="J855" s="137"/>
      <c r="K855" s="50"/>
      <c r="L855" s="136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136"/>
      <c r="J856" s="137"/>
      <c r="K856" s="50"/>
      <c r="L856" s="136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136"/>
      <c r="J857" s="137"/>
      <c r="K857" s="50"/>
      <c r="L857" s="136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136"/>
      <c r="J858" s="137"/>
      <c r="K858" s="50"/>
      <c r="L858" s="136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136"/>
      <c r="J859" s="137"/>
      <c r="K859" s="50"/>
      <c r="L859" s="136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136"/>
      <c r="J860" s="137"/>
      <c r="K860" s="50"/>
      <c r="L860" s="136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136"/>
      <c r="J861" s="137"/>
      <c r="K861" s="50"/>
      <c r="L861" s="136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136"/>
      <c r="J862" s="137"/>
      <c r="K862" s="50"/>
      <c r="L862" s="136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136"/>
      <c r="J863" s="137"/>
      <c r="K863" s="50"/>
      <c r="L863" s="136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136"/>
      <c r="J864" s="137"/>
      <c r="K864" s="50"/>
      <c r="L864" s="136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136"/>
      <c r="J865" s="137"/>
      <c r="K865" s="50"/>
      <c r="L865" s="136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136"/>
      <c r="J866" s="137"/>
      <c r="K866" s="50"/>
      <c r="L866" s="136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136"/>
      <c r="J867" s="137"/>
      <c r="K867" s="50"/>
      <c r="L867" s="136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136"/>
      <c r="J868" s="137"/>
      <c r="K868" s="50"/>
      <c r="L868" s="136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136"/>
      <c r="J869" s="137"/>
      <c r="K869" s="50"/>
      <c r="L869" s="136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136"/>
      <c r="J870" s="137"/>
      <c r="K870" s="50"/>
      <c r="L870" s="136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136"/>
      <c r="J871" s="137"/>
      <c r="K871" s="50"/>
      <c r="L871" s="136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136"/>
      <c r="J872" s="137"/>
      <c r="K872" s="50"/>
      <c r="L872" s="136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136"/>
      <c r="J873" s="137"/>
      <c r="K873" s="50"/>
      <c r="L873" s="136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136"/>
      <c r="J874" s="137"/>
      <c r="K874" s="50"/>
      <c r="L874" s="136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136"/>
      <c r="J875" s="137"/>
      <c r="K875" s="50"/>
      <c r="L875" s="136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136"/>
      <c r="J876" s="137"/>
      <c r="K876" s="50"/>
      <c r="L876" s="136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136"/>
      <c r="J877" s="137"/>
      <c r="K877" s="50"/>
      <c r="L877" s="136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136"/>
      <c r="J878" s="137"/>
      <c r="K878" s="50"/>
      <c r="L878" s="136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136"/>
      <c r="J879" s="137"/>
      <c r="K879" s="50"/>
      <c r="L879" s="136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136"/>
      <c r="J880" s="137"/>
      <c r="K880" s="50"/>
      <c r="L880" s="136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136"/>
      <c r="J881" s="137"/>
      <c r="K881" s="50"/>
      <c r="L881" s="136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136"/>
      <c r="J882" s="137"/>
      <c r="K882" s="50"/>
      <c r="L882" s="136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136"/>
      <c r="J883" s="137"/>
      <c r="K883" s="50"/>
      <c r="L883" s="136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136"/>
      <c r="J884" s="137"/>
      <c r="K884" s="50"/>
      <c r="L884" s="136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136"/>
      <c r="J885" s="137"/>
      <c r="K885" s="50"/>
      <c r="L885" s="136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136"/>
      <c r="J886" s="137"/>
      <c r="K886" s="50"/>
      <c r="L886" s="136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136"/>
      <c r="J887" s="137"/>
      <c r="K887" s="50"/>
      <c r="L887" s="136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136"/>
      <c r="J888" s="137"/>
      <c r="K888" s="50"/>
      <c r="L888" s="136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136"/>
      <c r="J889" s="137"/>
      <c r="K889" s="50"/>
      <c r="L889" s="136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136"/>
      <c r="J890" s="137"/>
      <c r="K890" s="50"/>
      <c r="L890" s="136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136"/>
      <c r="J891" s="137"/>
      <c r="K891" s="50"/>
      <c r="L891" s="136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136"/>
      <c r="J892" s="137"/>
      <c r="K892" s="50"/>
      <c r="L892" s="136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136"/>
      <c r="J893" s="137"/>
      <c r="K893" s="50"/>
      <c r="L893" s="136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136"/>
      <c r="J894" s="137"/>
      <c r="K894" s="50"/>
      <c r="L894" s="136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136"/>
      <c r="J895" s="137"/>
      <c r="K895" s="50"/>
      <c r="L895" s="136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136"/>
      <c r="J896" s="137"/>
      <c r="K896" s="50"/>
      <c r="L896" s="136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136"/>
      <c r="J897" s="137"/>
      <c r="K897" s="50"/>
      <c r="L897" s="136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136"/>
      <c r="J898" s="137"/>
      <c r="K898" s="50"/>
      <c r="L898" s="136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136"/>
      <c r="J899" s="137"/>
      <c r="K899" s="50"/>
      <c r="L899" s="136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136"/>
      <c r="J900" s="137"/>
      <c r="K900" s="50"/>
      <c r="L900" s="136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136"/>
      <c r="J901" s="137"/>
      <c r="K901" s="50"/>
      <c r="L901" s="136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136"/>
      <c r="J902" s="137"/>
      <c r="K902" s="50"/>
      <c r="L902" s="136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136"/>
      <c r="J903" s="137"/>
      <c r="K903" s="50"/>
      <c r="L903" s="136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136"/>
      <c r="J904" s="137"/>
      <c r="K904" s="50"/>
      <c r="L904" s="136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136"/>
      <c r="J905" s="137"/>
      <c r="K905" s="50"/>
      <c r="L905" s="136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136"/>
      <c r="J906" s="137"/>
      <c r="K906" s="50"/>
      <c r="L906" s="136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136"/>
      <c r="J907" s="137"/>
      <c r="K907" s="50"/>
      <c r="L907" s="136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136"/>
      <c r="J908" s="137"/>
      <c r="K908" s="50"/>
      <c r="L908" s="136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136"/>
      <c r="J909" s="137"/>
      <c r="K909" s="50"/>
      <c r="L909" s="136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136"/>
      <c r="J910" s="137"/>
      <c r="K910" s="50"/>
      <c r="L910" s="136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136"/>
      <c r="J911" s="137"/>
      <c r="K911" s="50"/>
      <c r="L911" s="136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136"/>
      <c r="J912" s="137"/>
      <c r="K912" s="50"/>
      <c r="L912" s="136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136"/>
      <c r="J913" s="137"/>
      <c r="K913" s="50"/>
      <c r="L913" s="136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136"/>
      <c r="J914" s="137"/>
      <c r="K914" s="50"/>
      <c r="L914" s="136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136"/>
      <c r="J915" s="137"/>
      <c r="K915" s="50"/>
      <c r="L915" s="136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136"/>
      <c r="J916" s="137"/>
      <c r="K916" s="50"/>
      <c r="L916" s="136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136"/>
      <c r="J917" s="137"/>
      <c r="K917" s="50"/>
      <c r="L917" s="136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136"/>
      <c r="J918" s="137"/>
      <c r="K918" s="50"/>
      <c r="L918" s="136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136"/>
      <c r="J919" s="137"/>
      <c r="K919" s="50"/>
      <c r="L919" s="136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136"/>
      <c r="J920" s="137"/>
      <c r="K920" s="50"/>
      <c r="L920" s="136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136"/>
      <c r="J921" s="137"/>
      <c r="K921" s="50"/>
      <c r="L921" s="136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136"/>
      <c r="J922" s="137"/>
      <c r="K922" s="50"/>
      <c r="L922" s="136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136"/>
      <c r="J923" s="137"/>
      <c r="K923" s="50"/>
      <c r="L923" s="136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136"/>
      <c r="J924" s="137"/>
      <c r="K924" s="50"/>
      <c r="L924" s="136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136"/>
      <c r="J925" s="137"/>
      <c r="K925" s="50"/>
      <c r="L925" s="136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136"/>
      <c r="J926" s="137"/>
      <c r="K926" s="50"/>
      <c r="L926" s="136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136"/>
      <c r="J927" s="137"/>
      <c r="K927" s="50"/>
      <c r="L927" s="136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136"/>
      <c r="J928" s="137"/>
      <c r="K928" s="50"/>
      <c r="L928" s="136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136"/>
      <c r="J929" s="137"/>
      <c r="K929" s="50"/>
      <c r="L929" s="136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136"/>
      <c r="J930" s="137"/>
      <c r="K930" s="50"/>
      <c r="L930" s="136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136"/>
      <c r="J931" s="137"/>
      <c r="K931" s="50"/>
      <c r="L931" s="136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136"/>
      <c r="J932" s="137"/>
      <c r="K932" s="50"/>
      <c r="L932" s="136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136"/>
      <c r="J933" s="137"/>
      <c r="K933" s="50"/>
      <c r="L933" s="136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136"/>
      <c r="J934" s="137"/>
      <c r="K934" s="50"/>
      <c r="L934" s="136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136"/>
      <c r="J935" s="137"/>
      <c r="K935" s="50"/>
      <c r="L935" s="136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136"/>
      <c r="J936" s="137"/>
      <c r="K936" s="50"/>
      <c r="L936" s="136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136"/>
      <c r="J937" s="137"/>
      <c r="K937" s="50"/>
      <c r="L937" s="136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136"/>
      <c r="J938" s="137"/>
      <c r="K938" s="50"/>
      <c r="L938" s="136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136"/>
      <c r="J939" s="137"/>
      <c r="K939" s="50"/>
      <c r="L939" s="136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136"/>
      <c r="J940" s="137"/>
      <c r="K940" s="50"/>
      <c r="L940" s="136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136"/>
      <c r="J941" s="137"/>
      <c r="K941" s="50"/>
      <c r="L941" s="136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136"/>
      <c r="J942" s="137"/>
      <c r="K942" s="50"/>
      <c r="L942" s="136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136"/>
      <c r="J943" s="137"/>
      <c r="K943" s="50"/>
      <c r="L943" s="136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136"/>
      <c r="J944" s="137"/>
      <c r="K944" s="50"/>
      <c r="L944" s="136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136"/>
      <c r="J945" s="137"/>
      <c r="K945" s="50"/>
      <c r="L945" s="136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136"/>
      <c r="J946" s="137"/>
      <c r="K946" s="50"/>
      <c r="L946" s="136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136"/>
      <c r="J947" s="137"/>
      <c r="K947" s="50"/>
      <c r="L947" s="136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136"/>
      <c r="J948" s="137"/>
      <c r="K948" s="50"/>
      <c r="L948" s="136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136"/>
      <c r="J949" s="137"/>
      <c r="K949" s="50"/>
      <c r="L949" s="136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136"/>
      <c r="J950" s="137"/>
      <c r="K950" s="50"/>
      <c r="L950" s="136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136"/>
      <c r="J951" s="137"/>
      <c r="K951" s="50"/>
      <c r="L951" s="136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136"/>
      <c r="J952" s="137"/>
      <c r="K952" s="50"/>
      <c r="L952" s="136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136"/>
      <c r="J953" s="137"/>
      <c r="K953" s="50"/>
      <c r="L953" s="136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136"/>
      <c r="J954" s="137"/>
      <c r="K954" s="50"/>
      <c r="L954" s="136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136"/>
      <c r="J955" s="137"/>
      <c r="K955" s="50"/>
      <c r="L955" s="136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136"/>
      <c r="J956" s="137"/>
      <c r="K956" s="50"/>
      <c r="L956" s="136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136"/>
      <c r="J957" s="137"/>
      <c r="K957" s="50"/>
      <c r="L957" s="136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136"/>
      <c r="J958" s="137"/>
      <c r="K958" s="50"/>
      <c r="L958" s="136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136"/>
      <c r="J959" s="137"/>
      <c r="K959" s="50"/>
      <c r="L959" s="136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136"/>
      <c r="J960" s="137"/>
      <c r="K960" s="50"/>
      <c r="L960" s="136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136"/>
      <c r="J961" s="137"/>
      <c r="K961" s="50"/>
      <c r="L961" s="136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136"/>
      <c r="J962" s="137"/>
      <c r="K962" s="50"/>
      <c r="L962" s="136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136"/>
      <c r="J963" s="137"/>
      <c r="K963" s="50"/>
      <c r="L963" s="136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136"/>
      <c r="J964" s="137"/>
      <c r="K964" s="50"/>
      <c r="L964" s="136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136"/>
      <c r="J965" s="137"/>
      <c r="K965" s="50"/>
      <c r="L965" s="136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136"/>
      <c r="J966" s="137"/>
      <c r="K966" s="50"/>
      <c r="L966" s="136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136"/>
      <c r="J967" s="137"/>
      <c r="K967" s="50"/>
      <c r="L967" s="136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136"/>
      <c r="J968" s="137"/>
      <c r="K968" s="50"/>
      <c r="L968" s="136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136"/>
      <c r="J969" s="137"/>
      <c r="K969" s="50"/>
      <c r="L969" s="136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136"/>
      <c r="J970" s="137"/>
      <c r="K970" s="50"/>
      <c r="L970" s="136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136"/>
      <c r="J971" s="137"/>
      <c r="K971" s="50"/>
      <c r="L971" s="136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136"/>
      <c r="J972" s="137"/>
      <c r="K972" s="50"/>
      <c r="L972" s="136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136"/>
      <c r="J973" s="137"/>
      <c r="K973" s="50"/>
      <c r="L973" s="136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136"/>
      <c r="J974" s="137"/>
      <c r="K974" s="50"/>
      <c r="L974" s="136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136"/>
      <c r="J975" s="137"/>
      <c r="K975" s="50"/>
      <c r="L975" s="136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136"/>
      <c r="J976" s="137"/>
      <c r="K976" s="50"/>
      <c r="L976" s="136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136"/>
      <c r="J977" s="137"/>
      <c r="K977" s="50"/>
      <c r="L977" s="136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136"/>
      <c r="J978" s="137"/>
      <c r="K978" s="50"/>
      <c r="L978" s="136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136"/>
      <c r="J979" s="137"/>
      <c r="K979" s="50"/>
      <c r="L979" s="136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136"/>
      <c r="J980" s="137"/>
      <c r="K980" s="50"/>
      <c r="L980" s="136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136"/>
      <c r="J981" s="137"/>
      <c r="K981" s="50"/>
      <c r="L981" s="136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136"/>
      <c r="J982" s="137"/>
      <c r="K982" s="50"/>
      <c r="L982" s="136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136"/>
      <c r="J983" s="137"/>
      <c r="K983" s="50"/>
      <c r="L983" s="136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136"/>
      <c r="J984" s="137"/>
      <c r="K984" s="50"/>
      <c r="L984" s="136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136"/>
      <c r="J985" s="137"/>
      <c r="K985" s="50"/>
      <c r="L985" s="136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136"/>
      <c r="J986" s="137"/>
      <c r="K986" s="50"/>
      <c r="L986" s="136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136"/>
      <c r="J987" s="137"/>
      <c r="K987" s="50"/>
      <c r="L987" s="136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136"/>
      <c r="J988" s="137"/>
      <c r="K988" s="50"/>
      <c r="L988" s="136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136"/>
      <c r="J989" s="137"/>
      <c r="K989" s="50"/>
      <c r="L989" s="136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136"/>
      <c r="J990" s="137"/>
      <c r="K990" s="50"/>
      <c r="L990" s="136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136"/>
      <c r="J991" s="137"/>
      <c r="K991" s="50"/>
      <c r="L991" s="136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136"/>
      <c r="J992" s="137"/>
      <c r="K992" s="50"/>
      <c r="L992" s="136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136"/>
      <c r="J993" s="137"/>
      <c r="K993" s="50"/>
      <c r="L993" s="136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136"/>
      <c r="J994" s="137"/>
      <c r="K994" s="50"/>
      <c r="L994" s="136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136"/>
      <c r="J995" s="137"/>
      <c r="K995" s="50"/>
      <c r="L995" s="136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136"/>
      <c r="J996" s="137"/>
      <c r="K996" s="50"/>
      <c r="L996" s="136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</row>
    <row r="997">
      <c r="A997" s="50"/>
      <c r="B997" s="50"/>
      <c r="C997" s="50"/>
      <c r="D997" s="50"/>
      <c r="E997" s="50"/>
      <c r="F997" s="50"/>
      <c r="G997" s="50"/>
      <c r="H997" s="50"/>
      <c r="I997" s="136"/>
      <c r="J997" s="137"/>
      <c r="K997" s="50"/>
      <c r="L997" s="136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</row>
    <row r="998">
      <c r="A998" s="50"/>
      <c r="B998" s="50"/>
      <c r="C998" s="50"/>
      <c r="D998" s="50"/>
      <c r="E998" s="50"/>
      <c r="F998" s="50"/>
      <c r="G998" s="50"/>
      <c r="H998" s="50"/>
      <c r="I998" s="136"/>
      <c r="J998" s="137"/>
      <c r="K998" s="50"/>
      <c r="L998" s="136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</row>
    <row r="999">
      <c r="A999" s="50"/>
      <c r="B999" s="50"/>
      <c r="C999" s="50"/>
      <c r="D999" s="50"/>
      <c r="E999" s="50"/>
      <c r="F999" s="50"/>
      <c r="G999" s="50"/>
      <c r="H999" s="50"/>
      <c r="I999" s="136"/>
      <c r="J999" s="137"/>
      <c r="K999" s="50"/>
      <c r="L999" s="136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136"/>
      <c r="J1000" s="137"/>
      <c r="K1000" s="50"/>
      <c r="L1000" s="136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</row>
    <row r="1001">
      <c r="A1001" s="50"/>
      <c r="B1001" s="50"/>
      <c r="C1001" s="50"/>
      <c r="D1001" s="50"/>
      <c r="E1001" s="50"/>
      <c r="F1001" s="50"/>
      <c r="G1001" s="50"/>
      <c r="H1001" s="50"/>
      <c r="I1001" s="136"/>
      <c r="J1001" s="137"/>
      <c r="K1001" s="50"/>
      <c r="L1001" s="136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</row>
    <row r="1002">
      <c r="A1002" s="50"/>
      <c r="B1002" s="50"/>
      <c r="C1002" s="50"/>
      <c r="D1002" s="50"/>
      <c r="E1002" s="50"/>
      <c r="F1002" s="50"/>
      <c r="G1002" s="50"/>
      <c r="H1002" s="50"/>
      <c r="I1002" s="136"/>
      <c r="J1002" s="137"/>
      <c r="K1002" s="50"/>
      <c r="L1002" s="136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</row>
  </sheetData>
  <mergeCells count="58">
    <mergeCell ref="A28:B28"/>
    <mergeCell ref="A30:A31"/>
    <mergeCell ref="E30:E34"/>
    <mergeCell ref="F30:F34"/>
    <mergeCell ref="G30:G34"/>
    <mergeCell ref="A32:A35"/>
    <mergeCell ref="A36:A37"/>
    <mergeCell ref="C33:C34"/>
    <mergeCell ref="C36:C37"/>
    <mergeCell ref="A40:B40"/>
    <mergeCell ref="D42:D44"/>
    <mergeCell ref="E42:E46"/>
    <mergeCell ref="F42:F44"/>
    <mergeCell ref="G42:G46"/>
    <mergeCell ref="C45:C46"/>
    <mergeCell ref="G48:G49"/>
    <mergeCell ref="H48:H49"/>
    <mergeCell ref="I48:I49"/>
    <mergeCell ref="A42:A43"/>
    <mergeCell ref="A44:A47"/>
    <mergeCell ref="A48:A49"/>
    <mergeCell ref="C48:C49"/>
    <mergeCell ref="D48:D49"/>
    <mergeCell ref="E48:E49"/>
    <mergeCell ref="F48:F49"/>
    <mergeCell ref="D12:D13"/>
    <mergeCell ref="E12:E13"/>
    <mergeCell ref="E18:E22"/>
    <mergeCell ref="G18:G22"/>
    <mergeCell ref="I18:I23"/>
    <mergeCell ref="F12:F13"/>
    <mergeCell ref="G12:G13"/>
    <mergeCell ref="H12:H13"/>
    <mergeCell ref="I12:I13"/>
    <mergeCell ref="F1:G1"/>
    <mergeCell ref="A2:B2"/>
    <mergeCell ref="A4:B4"/>
    <mergeCell ref="A6:A7"/>
    <mergeCell ref="A8:A11"/>
    <mergeCell ref="A12:A13"/>
    <mergeCell ref="C12:C13"/>
    <mergeCell ref="F24:F25"/>
    <mergeCell ref="G24:G25"/>
    <mergeCell ref="H24:H25"/>
    <mergeCell ref="I24:I25"/>
    <mergeCell ref="A16:B16"/>
    <mergeCell ref="A18:A19"/>
    <mergeCell ref="A20:A23"/>
    <mergeCell ref="A24:A25"/>
    <mergeCell ref="C24:C25"/>
    <mergeCell ref="D24:D25"/>
    <mergeCell ref="E24:E25"/>
    <mergeCell ref="D36:D37"/>
    <mergeCell ref="E36:E37"/>
    <mergeCell ref="F36:F37"/>
    <mergeCell ref="G36:G37"/>
    <mergeCell ref="H36:H37"/>
    <mergeCell ref="I36:I37"/>
  </mergeCells>
  <conditionalFormatting sqref="C5:I13 C17:I25 C29:I37 C41:I49">
    <cfRule type="containsText" dxfId="1" priority="1" operator="containsText" text="\">
      <formula>NOT(ISERROR(SEARCH(("\"),(C5))))</formula>
    </cfRule>
  </conditionalFormatting>
  <conditionalFormatting sqref="C5:I13 C17:I25 C29:I37 C41:I49">
    <cfRule type="containsText" dxfId="2" priority="2" operator="containsText" text="|">
      <formula>NOT(ISERROR(SEARCH(("|"),(C5))))</formula>
    </cfRule>
  </conditionalFormatting>
  <conditionalFormatting sqref="C5:I13 C17:I25 C29:I37 C41:I49">
    <cfRule type="containsText" dxfId="3" priority="3" operator="containsText" text="!">
      <formula>NOT(ISERROR(SEARCH(("!"),(C5))))</formula>
    </cfRule>
  </conditionalFormatting>
  <conditionalFormatting sqref="C5:I13 C17:I25 C29:I37 C41:I49">
    <cfRule type="containsText" dxfId="4" priority="4" operator="containsText" text="&quot;">
      <formula>NOT(ISERROR(SEARCH((""""),(C5))))</formula>
    </cfRule>
  </conditionalFormatting>
  <conditionalFormatting sqref="C5:I13 C17:I25 C29:I37 C41:I49">
    <cfRule type="containsText" dxfId="5" priority="5" operator="containsText" text="£">
      <formula>NOT(ISERROR(SEARCH(("£"),(C5))))</formula>
    </cfRule>
  </conditionalFormatting>
  <conditionalFormatting sqref="C5:I13 C17:I25 C29:I37 C41:I49">
    <cfRule type="containsText" dxfId="6" priority="6" operator="containsText" text="ç">
      <formula>NOT(ISERROR(SEARCH(("ç"),(C5))))</formula>
    </cfRule>
  </conditionalFormatting>
  <conditionalFormatting sqref="C5:I13 C17:I25 C29:I37 C41:I49">
    <cfRule type="containsText" dxfId="0" priority="7" operator="containsText" text="^">
      <formula>NOT(ISERROR(SEARCH(("^"),(C5))))</formula>
    </cfRule>
  </conditionalFormatting>
  <conditionalFormatting sqref="A4:I4 A16:I16 A28:I28 A40:I40">
    <cfRule type="timePeriod" dxfId="0" priority="8" timePeriod="today"/>
  </conditionalFormatting>
  <conditionalFormatting sqref="A4:I4 A16:I16 A28:I28 A40:I40">
    <cfRule type="cellIs" dxfId="7" priority="9" operator="between">
      <formula>TODAY()-WEEKDAY(TODAY(),3)+6</formula>
      <formula>TODAY()-WEEKDAY(TODAY(),3)</formula>
    </cfRule>
  </conditionalFormatting>
  <conditionalFormatting sqref="K1:K2 K6 K18 K30 K42">
    <cfRule type="containsText" dxfId="0" priority="10" operator="containsText" text="tutto ok">
      <formula>NOT(ISERROR(SEARCH(("tutto ok"),(K1))))</formula>
    </cfRule>
  </conditionalFormatting>
  <conditionalFormatting sqref="K1:K2 K6 K18 K30 K42">
    <cfRule type="containsText" dxfId="8" priority="11" operator="containsText" text="da vedere!">
      <formula>NOT(ISERROR(SEARCH(("da vedere!"),(K1))))</formula>
    </cfRule>
  </conditionalFormatting>
  <dataValidations>
    <dataValidation type="list" allowBlank="1" showErrorMessage="1" sqref="E1">
      <formula1>"da a,multi,C1"</formula1>
    </dataValidation>
    <dataValidation type="list" allowBlank="1" showErrorMessage="1" sqref="O2">
      <formula1>"1- PC,2- Smartphone"</formula1>
    </dataValidation>
    <dataValidation type="list" allowBlank="1" sqref="F1">
      <formula1>GESTIONE!$M$2:$M$29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7.75"/>
    <col customWidth="1" min="2" max="2" width="16.38"/>
    <col customWidth="1" min="3" max="3" width="15.5"/>
    <col customWidth="1" min="5" max="5" width="17.38"/>
  </cols>
  <sheetData>
    <row r="1">
      <c r="A1" s="138"/>
      <c r="B1" s="138"/>
      <c r="C1" s="139">
        <v>995.0</v>
      </c>
      <c r="D1" s="140"/>
      <c r="E1" s="37" t="s">
        <v>74</v>
      </c>
      <c r="F1" s="140"/>
      <c r="G1" s="141" t="s">
        <v>75</v>
      </c>
      <c r="H1" s="142">
        <v>45872.0</v>
      </c>
      <c r="I1" s="142">
        <f>H1+7</f>
        <v>45879</v>
      </c>
      <c r="J1" s="143" t="s">
        <v>76</v>
      </c>
      <c r="K1" s="140"/>
      <c r="L1" s="140"/>
      <c r="M1" s="140"/>
      <c r="N1" s="140"/>
      <c r="O1" s="144"/>
      <c r="P1" s="144"/>
      <c r="Q1" s="144"/>
      <c r="R1" s="144"/>
      <c r="S1" s="144"/>
      <c r="T1" s="144"/>
      <c r="U1" s="144"/>
      <c r="V1" s="144"/>
      <c r="W1" s="144"/>
    </row>
    <row r="2" ht="22.5" customHeight="1">
      <c r="A2" s="145" t="s">
        <v>77</v>
      </c>
      <c r="B2" s="145" t="s">
        <v>78</v>
      </c>
      <c r="C2" s="145" t="s">
        <v>79</v>
      </c>
      <c r="D2" s="146" t="s">
        <v>80</v>
      </c>
      <c r="E2" s="146" t="s">
        <v>81</v>
      </c>
      <c r="F2" s="146" t="s">
        <v>82</v>
      </c>
      <c r="G2" s="146" t="s">
        <v>83</v>
      </c>
      <c r="H2" s="146" t="s">
        <v>84</v>
      </c>
      <c r="I2" s="146" t="s">
        <v>85</v>
      </c>
      <c r="J2" s="146" t="s">
        <v>86</v>
      </c>
      <c r="K2" s="146" t="s">
        <v>87</v>
      </c>
      <c r="L2" s="146" t="s">
        <v>88</v>
      </c>
      <c r="M2" s="146" t="s">
        <v>89</v>
      </c>
      <c r="N2" s="146" t="s">
        <v>90</v>
      </c>
      <c r="O2" s="144"/>
      <c r="P2" s="144"/>
      <c r="Q2" s="144"/>
      <c r="R2" s="144"/>
      <c r="S2" s="144"/>
      <c r="T2" s="144"/>
      <c r="U2" s="144"/>
      <c r="V2" s="144"/>
      <c r="W2" s="144"/>
    </row>
    <row r="3" ht="22.5" customHeight="1">
      <c r="A3" s="147">
        <f t="shared" ref="A3:A148" si="1">COUNTIF(D3:N3,"&lt;&gt;0")-COUNTIF(D3:N3,"&gt;0")</f>
        <v>0</v>
      </c>
      <c r="B3" s="148" t="str">
        <f>IFERROR(__xludf.DUMMYFUNCTION("IFERROR(
TEXTJOIN("" \ "",TRUE,FILTER(D3:N3,ISNUMBER(D3:N3)=FALSE))
,"""")"),"")</f>
        <v/>
      </c>
      <c r="C3" s="149">
        <v>45536.0</v>
      </c>
      <c r="D3" s="150"/>
      <c r="E3" s="150"/>
      <c r="F3" s="150"/>
      <c r="G3" s="150"/>
      <c r="H3" s="150"/>
      <c r="I3" s="151"/>
      <c r="J3" s="150"/>
      <c r="K3" s="150"/>
      <c r="L3" s="150"/>
      <c r="M3" s="150"/>
      <c r="N3" s="150"/>
      <c r="O3" s="152"/>
      <c r="P3" s="152"/>
      <c r="Q3" s="152"/>
      <c r="R3" s="152"/>
      <c r="S3" s="152"/>
      <c r="T3" s="152"/>
      <c r="U3" s="152"/>
      <c r="V3" s="152"/>
      <c r="W3" s="152"/>
    </row>
    <row r="4" ht="22.5" customHeight="1">
      <c r="A4" s="147">
        <f t="shared" si="1"/>
        <v>0</v>
      </c>
      <c r="B4" s="148" t="str">
        <f>IFERROR(__xludf.DUMMYFUNCTION("IFERROR(
TEXTJOIN("" \ "",TRUE,FILTER(D4:N4,ISNUMBER(D4:N4)=FALSE))
,"""")"),"")</f>
        <v/>
      </c>
      <c r="C4" s="153">
        <v>45537.0</v>
      </c>
      <c r="D4" s="154"/>
      <c r="E4" s="154"/>
      <c r="F4" s="154"/>
      <c r="G4" s="154"/>
      <c r="H4" s="154"/>
      <c r="I4" s="155"/>
      <c r="J4" s="154"/>
      <c r="K4" s="154"/>
      <c r="L4" s="154"/>
      <c r="M4" s="154"/>
      <c r="N4" s="154"/>
      <c r="O4" s="152"/>
      <c r="P4" s="152"/>
      <c r="Q4" s="152"/>
      <c r="R4" s="152"/>
      <c r="S4" s="152"/>
      <c r="T4" s="152"/>
      <c r="U4" s="152"/>
      <c r="V4" s="152"/>
      <c r="W4" s="152"/>
    </row>
    <row r="5" ht="22.5" customHeight="1">
      <c r="A5" s="147">
        <f t="shared" si="1"/>
        <v>0</v>
      </c>
      <c r="B5" s="148" t="str">
        <f>IFERROR(__xludf.DUMMYFUNCTION("IFERROR(
TEXTJOIN("" \ "",TRUE,FILTER(D5:N5,ISNUMBER(D5:N5)=FALSE))
,"""")"),"")</f>
        <v/>
      </c>
      <c r="C5" s="153">
        <v>45538.0</v>
      </c>
      <c r="D5" s="154"/>
      <c r="E5" s="154"/>
      <c r="F5" s="154"/>
      <c r="G5" s="154"/>
      <c r="H5" s="154"/>
      <c r="I5" s="155"/>
      <c r="J5" s="154"/>
      <c r="K5" s="154"/>
      <c r="L5" s="154"/>
      <c r="M5" s="154"/>
      <c r="N5" s="154"/>
      <c r="O5" s="152"/>
      <c r="P5" s="152"/>
      <c r="Q5" s="152"/>
      <c r="R5" s="152"/>
      <c r="S5" s="152"/>
      <c r="T5" s="152"/>
      <c r="U5" s="152"/>
      <c r="V5" s="152"/>
      <c r="W5" s="152"/>
    </row>
    <row r="6" ht="22.5" customHeight="1">
      <c r="A6" s="147">
        <f t="shared" si="1"/>
        <v>0</v>
      </c>
      <c r="B6" s="148" t="str">
        <f>IFERROR(__xludf.DUMMYFUNCTION("IFERROR(
TEXTJOIN("" \ "",TRUE,FILTER(D6:N6,ISNUMBER(D6:N6)=FALSE))
,"""")"),"")</f>
        <v/>
      </c>
      <c r="C6" s="153">
        <v>45539.0</v>
      </c>
      <c r="D6" s="154"/>
      <c r="E6" s="154"/>
      <c r="F6" s="154"/>
      <c r="G6" s="154"/>
      <c r="H6" s="154"/>
      <c r="I6" s="155"/>
      <c r="J6" s="154"/>
      <c r="K6" s="154"/>
      <c r="L6" s="154"/>
      <c r="M6" s="154"/>
      <c r="N6" s="154"/>
      <c r="O6" s="152"/>
      <c r="P6" s="152"/>
      <c r="Q6" s="152"/>
      <c r="R6" s="152"/>
      <c r="S6" s="152"/>
      <c r="T6" s="152"/>
      <c r="U6" s="152"/>
      <c r="V6" s="152"/>
      <c r="W6" s="152"/>
    </row>
    <row r="7" ht="22.5" customHeight="1">
      <c r="A7" s="147">
        <f t="shared" si="1"/>
        <v>0</v>
      </c>
      <c r="B7" s="148" t="str">
        <f>IFERROR(__xludf.DUMMYFUNCTION("IFERROR(
TEXTJOIN("" \ "",TRUE,FILTER(D7:N7,ISNUMBER(D7:N7)=FALSE))
,"""")"),"")</f>
        <v/>
      </c>
      <c r="C7" s="153">
        <v>45540.0</v>
      </c>
      <c r="D7" s="154"/>
      <c r="E7" s="154"/>
      <c r="F7" s="154"/>
      <c r="G7" s="154"/>
      <c r="H7" s="154"/>
      <c r="I7" s="155"/>
      <c r="J7" s="154"/>
      <c r="K7" s="154"/>
      <c r="L7" s="154"/>
      <c r="M7" s="154"/>
      <c r="N7" s="154"/>
      <c r="O7" s="152"/>
      <c r="P7" s="152"/>
      <c r="Q7" s="152"/>
      <c r="R7" s="152"/>
      <c r="S7" s="152"/>
      <c r="T7" s="152"/>
      <c r="U7" s="152"/>
      <c r="V7" s="152"/>
      <c r="W7" s="152"/>
    </row>
    <row r="8" ht="22.5" customHeight="1">
      <c r="A8" s="147">
        <f t="shared" si="1"/>
        <v>0</v>
      </c>
      <c r="B8" s="148" t="str">
        <f>IFERROR(__xludf.DUMMYFUNCTION("IFERROR(
TEXTJOIN("" \ "",TRUE,FILTER(D8:N8,ISNUMBER(D8:N8)=FALSE))
,"""")"),"")</f>
        <v/>
      </c>
      <c r="C8" s="153">
        <v>45541.0</v>
      </c>
      <c r="D8" s="154"/>
      <c r="E8" s="154"/>
      <c r="F8" s="154"/>
      <c r="G8" s="154"/>
      <c r="H8" s="154"/>
      <c r="I8" s="155"/>
      <c r="J8" s="154"/>
      <c r="K8" s="154"/>
      <c r="L8" s="154"/>
      <c r="M8" s="154"/>
      <c r="N8" s="154"/>
      <c r="O8" s="152"/>
      <c r="P8" s="152"/>
      <c r="Q8" s="152"/>
      <c r="R8" s="152"/>
      <c r="S8" s="152"/>
      <c r="T8" s="152"/>
      <c r="U8" s="152"/>
      <c r="V8" s="152"/>
      <c r="W8" s="152"/>
    </row>
    <row r="9" ht="22.5" customHeight="1">
      <c r="A9" s="147">
        <f t="shared" si="1"/>
        <v>0</v>
      </c>
      <c r="B9" s="148" t="str">
        <f>IFERROR(__xludf.DUMMYFUNCTION("IFERROR(
TEXTJOIN("" \ "",TRUE,FILTER(D9:N9,ISNUMBER(D9:N9)=FALSE))
,"""")"),"")</f>
        <v/>
      </c>
      <c r="C9" s="153">
        <v>45542.0</v>
      </c>
      <c r="D9" s="154"/>
      <c r="E9" s="154"/>
      <c r="F9" s="154"/>
      <c r="G9" s="154"/>
      <c r="H9" s="154"/>
      <c r="I9" s="155"/>
      <c r="J9" s="154"/>
      <c r="K9" s="154"/>
      <c r="L9" s="154"/>
      <c r="M9" s="154"/>
      <c r="N9" s="154"/>
      <c r="O9" s="152"/>
      <c r="P9" s="152"/>
      <c r="Q9" s="152"/>
      <c r="R9" s="152"/>
      <c r="S9" s="152"/>
      <c r="T9" s="152"/>
      <c r="U9" s="152"/>
      <c r="V9" s="152"/>
      <c r="W9" s="152"/>
    </row>
    <row r="10" ht="22.5" customHeight="1">
      <c r="A10" s="147">
        <f t="shared" si="1"/>
        <v>0</v>
      </c>
      <c r="B10" s="148" t="str">
        <f>IFERROR(__xludf.DUMMYFUNCTION("IFERROR(
TEXTJOIN("" \ "",TRUE,FILTER(D10:N10,ISNUMBER(D10:N10)=FALSE))
,"""")"),"")</f>
        <v/>
      </c>
      <c r="C10" s="149">
        <v>45543.0</v>
      </c>
      <c r="D10" s="150"/>
      <c r="E10" s="150"/>
      <c r="F10" s="150"/>
      <c r="G10" s="150"/>
      <c r="H10" s="150"/>
      <c r="I10" s="151"/>
      <c r="J10" s="150"/>
      <c r="K10" s="150"/>
      <c r="L10" s="150"/>
      <c r="M10" s="150"/>
      <c r="N10" s="150"/>
      <c r="O10" s="152"/>
      <c r="P10" s="152"/>
      <c r="Q10" s="152"/>
      <c r="R10" s="152"/>
      <c r="S10" s="152"/>
      <c r="T10" s="152"/>
      <c r="U10" s="152"/>
      <c r="V10" s="152"/>
      <c r="W10" s="152"/>
    </row>
    <row r="11" ht="22.5" customHeight="1">
      <c r="A11" s="147">
        <f t="shared" si="1"/>
        <v>0</v>
      </c>
      <c r="B11" s="148" t="str">
        <f>IFERROR(__xludf.DUMMYFUNCTION("IFERROR(
TEXTJOIN("" \ "",TRUE,FILTER(D11:N11,ISNUMBER(D11:N11)=FALSE))
,"""")"),"")</f>
        <v/>
      </c>
      <c r="C11" s="153">
        <v>45544.0</v>
      </c>
      <c r="D11" s="154"/>
      <c r="E11" s="154"/>
      <c r="F11" s="154"/>
      <c r="G11" s="154"/>
      <c r="H11" s="154"/>
      <c r="I11" s="155"/>
      <c r="J11" s="154"/>
      <c r="K11" s="154"/>
      <c r="L11" s="154"/>
      <c r="M11" s="154"/>
      <c r="N11" s="154"/>
      <c r="O11" s="152"/>
      <c r="P11" s="152"/>
      <c r="Q11" s="152"/>
      <c r="R11" s="152"/>
      <c r="S11" s="152"/>
      <c r="T11" s="152"/>
      <c r="U11" s="152"/>
      <c r="V11" s="152"/>
      <c r="W11" s="152"/>
    </row>
    <row r="12" ht="22.5" customHeight="1">
      <c r="A12" s="147">
        <f t="shared" si="1"/>
        <v>0</v>
      </c>
      <c r="B12" s="148" t="str">
        <f>IFERROR(__xludf.DUMMYFUNCTION("IFERROR(
TEXTJOIN("" \ "",TRUE,FILTER(D12:N12,ISNUMBER(D12:N12)=FALSE))
,"""")"),"")</f>
        <v/>
      </c>
      <c r="C12" s="153">
        <v>45545.0</v>
      </c>
      <c r="D12" s="154"/>
      <c r="E12" s="154"/>
      <c r="F12" s="154"/>
      <c r="G12" s="154"/>
      <c r="H12" s="154"/>
      <c r="I12" s="155"/>
      <c r="J12" s="154"/>
      <c r="K12" s="154"/>
      <c r="L12" s="154"/>
      <c r="M12" s="154"/>
      <c r="N12" s="154"/>
      <c r="O12" s="152"/>
      <c r="P12" s="152"/>
      <c r="Q12" s="152"/>
      <c r="R12" s="152"/>
      <c r="S12" s="152"/>
      <c r="T12" s="152"/>
      <c r="U12" s="152"/>
      <c r="V12" s="152"/>
      <c r="W12" s="152"/>
    </row>
    <row r="13" ht="22.5" customHeight="1">
      <c r="A13" s="147">
        <f t="shared" si="1"/>
        <v>0</v>
      </c>
      <c r="B13" s="148" t="str">
        <f>IFERROR(__xludf.DUMMYFUNCTION("IFERROR(
TEXTJOIN("" \ "",TRUE,FILTER(D13:N13,ISNUMBER(D13:N13)=FALSE))
,"""")"),"")</f>
        <v/>
      </c>
      <c r="C13" s="153">
        <v>45546.0</v>
      </c>
      <c r="D13" s="154"/>
      <c r="E13" s="154"/>
      <c r="F13" s="154"/>
      <c r="G13" s="154"/>
      <c r="H13" s="154"/>
      <c r="I13" s="155"/>
      <c r="J13" s="154"/>
      <c r="K13" s="154"/>
      <c r="L13" s="154"/>
      <c r="M13" s="154"/>
      <c r="N13" s="154"/>
      <c r="O13" s="152"/>
      <c r="P13" s="152"/>
      <c r="Q13" s="152"/>
      <c r="R13" s="152"/>
      <c r="S13" s="152"/>
      <c r="T13" s="152"/>
      <c r="U13" s="152"/>
      <c r="V13" s="152"/>
      <c r="W13" s="152"/>
    </row>
    <row r="14" ht="22.5" customHeight="1">
      <c r="A14" s="147">
        <f t="shared" si="1"/>
        <v>0</v>
      </c>
      <c r="B14" s="148" t="str">
        <f>IFERROR(__xludf.DUMMYFUNCTION("IFERROR(
TEXTJOIN("" \ "",TRUE,FILTER(D14:N14,ISNUMBER(D14:N14)=FALSE))
,"""")"),"")</f>
        <v/>
      </c>
      <c r="C14" s="153">
        <v>45547.0</v>
      </c>
      <c r="D14" s="154"/>
      <c r="E14" s="154"/>
      <c r="F14" s="154"/>
      <c r="G14" s="154"/>
      <c r="H14" s="154"/>
      <c r="I14" s="155"/>
      <c r="J14" s="154"/>
      <c r="K14" s="154"/>
      <c r="L14" s="154"/>
      <c r="M14" s="154"/>
      <c r="N14" s="154"/>
      <c r="O14" s="152"/>
      <c r="P14" s="152"/>
      <c r="Q14" s="152"/>
      <c r="R14" s="152"/>
      <c r="S14" s="152"/>
      <c r="T14" s="152"/>
      <c r="U14" s="152"/>
      <c r="V14" s="152"/>
      <c r="W14" s="152"/>
    </row>
    <row r="15" ht="22.5" customHeight="1">
      <c r="A15" s="147">
        <f t="shared" si="1"/>
        <v>0</v>
      </c>
      <c r="B15" s="148" t="str">
        <f>IFERROR(__xludf.DUMMYFUNCTION("IFERROR(
TEXTJOIN("" \ "",TRUE,FILTER(D15:N15,ISNUMBER(D15:N15)=FALSE))
,"""")"),"")</f>
        <v/>
      </c>
      <c r="C15" s="153">
        <v>45548.0</v>
      </c>
      <c r="D15" s="154"/>
      <c r="E15" s="154"/>
      <c r="F15" s="154"/>
      <c r="G15" s="154"/>
      <c r="H15" s="154"/>
      <c r="I15" s="155"/>
      <c r="J15" s="154"/>
      <c r="K15" s="154"/>
      <c r="L15" s="154"/>
      <c r="M15" s="154"/>
      <c r="N15" s="154"/>
      <c r="O15" s="152"/>
      <c r="P15" s="152"/>
      <c r="Q15" s="152"/>
      <c r="R15" s="152"/>
      <c r="S15" s="152"/>
      <c r="T15" s="152"/>
      <c r="U15" s="152"/>
      <c r="V15" s="152"/>
      <c r="W15" s="152"/>
    </row>
    <row r="16" ht="22.5" customHeight="1">
      <c r="A16" s="147">
        <f t="shared" si="1"/>
        <v>0</v>
      </c>
      <c r="B16" s="148" t="str">
        <f>IFERROR(__xludf.DUMMYFUNCTION("IFERROR(
TEXTJOIN("" \ "",TRUE,FILTER(D16:N16,ISNUMBER(D16:N16)=FALSE))
,"""")"),"")</f>
        <v/>
      </c>
      <c r="C16" s="153">
        <v>45549.0</v>
      </c>
      <c r="D16" s="154"/>
      <c r="E16" s="154"/>
      <c r="F16" s="154"/>
      <c r="G16" s="154"/>
      <c r="H16" s="154"/>
      <c r="I16" s="155"/>
      <c r="J16" s="154"/>
      <c r="K16" s="154"/>
      <c r="L16" s="154"/>
      <c r="M16" s="154"/>
      <c r="N16" s="154"/>
      <c r="O16" s="152"/>
      <c r="P16" s="152"/>
      <c r="Q16" s="152"/>
      <c r="R16" s="152"/>
      <c r="S16" s="152"/>
      <c r="T16" s="152"/>
      <c r="U16" s="152"/>
      <c r="V16" s="152"/>
      <c r="W16" s="152"/>
    </row>
    <row r="17" ht="22.5" customHeight="1">
      <c r="A17" s="147">
        <f t="shared" si="1"/>
        <v>0</v>
      </c>
      <c r="B17" s="148" t="str">
        <f>IFERROR(__xludf.DUMMYFUNCTION("IFERROR(
TEXTJOIN("" \ "",TRUE,FILTER(D17:N17,ISNUMBER(D17:N17)=FALSE))
,"""")"),"")</f>
        <v/>
      </c>
      <c r="C17" s="149">
        <v>45550.0</v>
      </c>
      <c r="D17" s="150"/>
      <c r="E17" s="150"/>
      <c r="F17" s="150"/>
      <c r="G17" s="150"/>
      <c r="H17" s="150"/>
      <c r="I17" s="151"/>
      <c r="J17" s="150"/>
      <c r="K17" s="150"/>
      <c r="L17" s="150"/>
      <c r="M17" s="150"/>
      <c r="N17" s="150"/>
      <c r="O17" s="152"/>
      <c r="P17" s="152"/>
      <c r="Q17" s="152"/>
      <c r="R17" s="152"/>
      <c r="S17" s="152"/>
      <c r="T17" s="152"/>
      <c r="U17" s="152"/>
      <c r="V17" s="152"/>
      <c r="W17" s="152"/>
    </row>
    <row r="18" ht="22.5" customHeight="1">
      <c r="A18" s="147">
        <f t="shared" si="1"/>
        <v>0</v>
      </c>
      <c r="B18" s="148" t="str">
        <f>IFERROR(__xludf.DUMMYFUNCTION("IFERROR(
TEXTJOIN("" \ "",TRUE,FILTER(D18:N18,ISNUMBER(D18:N18)=FALSE))
,"""")"),"")</f>
        <v/>
      </c>
      <c r="C18" s="153">
        <v>45551.0</v>
      </c>
      <c r="D18" s="154"/>
      <c r="E18" s="154"/>
      <c r="F18" s="154"/>
      <c r="G18" s="154"/>
      <c r="H18" s="154"/>
      <c r="I18" s="155"/>
      <c r="J18" s="154"/>
      <c r="K18" s="154"/>
      <c r="L18" s="154"/>
      <c r="M18" s="154"/>
      <c r="N18" s="154"/>
      <c r="O18" s="152"/>
      <c r="P18" s="152"/>
      <c r="Q18" s="152"/>
      <c r="R18" s="152"/>
      <c r="S18" s="152"/>
      <c r="T18" s="152"/>
      <c r="U18" s="152"/>
      <c r="V18" s="152"/>
      <c r="W18" s="152"/>
    </row>
    <row r="19" ht="22.5" customHeight="1">
      <c r="A19" s="147">
        <f t="shared" si="1"/>
        <v>0</v>
      </c>
      <c r="B19" s="148" t="str">
        <f>IFERROR(__xludf.DUMMYFUNCTION("IFERROR(
TEXTJOIN("" \ "",TRUE,FILTER(D19:N19,ISNUMBER(D19:N19)=FALSE))
,"""")"),"")</f>
        <v/>
      </c>
      <c r="C19" s="153">
        <v>45552.0</v>
      </c>
      <c r="D19" s="154"/>
      <c r="E19" s="154"/>
      <c r="F19" s="154"/>
      <c r="G19" s="154"/>
      <c r="H19" s="154"/>
      <c r="I19" s="155"/>
      <c r="J19" s="154"/>
      <c r="K19" s="154"/>
      <c r="L19" s="154"/>
      <c r="M19" s="154"/>
      <c r="N19" s="154"/>
      <c r="O19" s="152"/>
      <c r="P19" s="152"/>
      <c r="Q19" s="152"/>
      <c r="R19" s="152"/>
      <c r="S19" s="152"/>
      <c r="T19" s="152"/>
      <c r="U19" s="152"/>
      <c r="V19" s="152"/>
      <c r="W19" s="152"/>
    </row>
    <row r="20" ht="22.5" customHeight="1">
      <c r="A20" s="147">
        <f t="shared" si="1"/>
        <v>0</v>
      </c>
      <c r="B20" s="148" t="str">
        <f>IFERROR(__xludf.DUMMYFUNCTION("IFERROR(
TEXTJOIN("" \ "",TRUE,FILTER(D20:N20,ISNUMBER(D20:N20)=FALSE))
,"""")"),"")</f>
        <v/>
      </c>
      <c r="C20" s="153">
        <v>45553.0</v>
      </c>
      <c r="D20" s="154"/>
      <c r="E20" s="154"/>
      <c r="F20" s="154"/>
      <c r="G20" s="154"/>
      <c r="H20" s="154"/>
      <c r="I20" s="155"/>
      <c r="J20" s="154"/>
      <c r="K20" s="154"/>
      <c r="L20" s="154"/>
      <c r="M20" s="154"/>
      <c r="N20" s="154"/>
      <c r="O20" s="152"/>
      <c r="P20" s="152"/>
      <c r="Q20" s="152"/>
      <c r="R20" s="152"/>
      <c r="S20" s="152"/>
      <c r="T20" s="152"/>
      <c r="U20" s="152"/>
      <c r="V20" s="152"/>
      <c r="W20" s="152"/>
    </row>
    <row r="21" ht="22.5" customHeight="1">
      <c r="A21" s="147">
        <f t="shared" si="1"/>
        <v>0</v>
      </c>
      <c r="B21" s="148" t="str">
        <f>IFERROR(__xludf.DUMMYFUNCTION("IFERROR(
TEXTJOIN("" \ "",TRUE,FILTER(D21:N21,ISNUMBER(D21:N21)=FALSE))
,"""")"),"")</f>
        <v/>
      </c>
      <c r="C21" s="153">
        <v>45554.0</v>
      </c>
      <c r="D21" s="154"/>
      <c r="E21" s="154"/>
      <c r="F21" s="154"/>
      <c r="G21" s="154"/>
      <c r="H21" s="154"/>
      <c r="I21" s="155"/>
      <c r="J21" s="154"/>
      <c r="K21" s="154"/>
      <c r="L21" s="154"/>
      <c r="M21" s="154"/>
      <c r="N21" s="154"/>
      <c r="O21" s="152"/>
      <c r="P21" s="152"/>
      <c r="Q21" s="152"/>
      <c r="R21" s="152"/>
      <c r="S21" s="152"/>
      <c r="T21" s="152"/>
      <c r="U21" s="152"/>
      <c r="V21" s="152"/>
      <c r="W21" s="152"/>
    </row>
    <row r="22" ht="22.5" customHeight="1">
      <c r="A22" s="147">
        <f t="shared" si="1"/>
        <v>0</v>
      </c>
      <c r="B22" s="148" t="str">
        <f>IFERROR(__xludf.DUMMYFUNCTION("IFERROR(
TEXTJOIN("" \ "",TRUE,FILTER(D22:N22,ISNUMBER(D22:N22)=FALSE))
,"""")"),"")</f>
        <v/>
      </c>
      <c r="C22" s="153">
        <v>45555.0</v>
      </c>
      <c r="D22" s="154"/>
      <c r="E22" s="154"/>
      <c r="F22" s="154"/>
      <c r="G22" s="154"/>
      <c r="H22" s="154"/>
      <c r="I22" s="155"/>
      <c r="J22" s="154"/>
      <c r="K22" s="154"/>
      <c r="L22" s="154"/>
      <c r="M22" s="154"/>
      <c r="N22" s="154"/>
      <c r="O22" s="152"/>
      <c r="P22" s="152"/>
      <c r="Q22" s="152"/>
      <c r="R22" s="152"/>
      <c r="S22" s="152"/>
      <c r="T22" s="152"/>
      <c r="U22" s="152"/>
      <c r="V22" s="152"/>
      <c r="W22" s="152"/>
    </row>
    <row r="23" ht="22.5" customHeight="1">
      <c r="A23" s="147">
        <f t="shared" si="1"/>
        <v>0</v>
      </c>
      <c r="B23" s="148" t="str">
        <f>IFERROR(__xludf.DUMMYFUNCTION("IFERROR(
TEXTJOIN("" \ "",TRUE,FILTER(D23:N23,ISNUMBER(D23:N23)=FALSE))
,"""")"),"")</f>
        <v/>
      </c>
      <c r="C23" s="153">
        <v>45556.0</v>
      </c>
      <c r="D23" s="154"/>
      <c r="E23" s="154"/>
      <c r="F23" s="154"/>
      <c r="G23" s="154"/>
      <c r="H23" s="154"/>
      <c r="I23" s="155"/>
      <c r="J23" s="154"/>
      <c r="K23" s="154"/>
      <c r="L23" s="154"/>
      <c r="M23" s="154"/>
      <c r="N23" s="154"/>
      <c r="O23" s="152"/>
      <c r="P23" s="152"/>
      <c r="Q23" s="152"/>
      <c r="R23" s="152"/>
      <c r="S23" s="152"/>
      <c r="T23" s="152"/>
      <c r="U23" s="152"/>
      <c r="V23" s="152"/>
      <c r="W23" s="152"/>
    </row>
    <row r="24" ht="22.5" customHeight="1">
      <c r="A24" s="147">
        <f t="shared" si="1"/>
        <v>0</v>
      </c>
      <c r="B24" s="148" t="str">
        <f>IFERROR(__xludf.DUMMYFUNCTION("IFERROR(
TEXTJOIN("" \ "",TRUE,FILTER(D24:N24,ISNUMBER(D24:N24)=FALSE))
,"""")"),"")</f>
        <v/>
      </c>
      <c r="C24" s="149">
        <v>45557.0</v>
      </c>
      <c r="D24" s="150"/>
      <c r="E24" s="150"/>
      <c r="F24" s="150"/>
      <c r="G24" s="150"/>
      <c r="H24" s="150"/>
      <c r="I24" s="151"/>
      <c r="J24" s="150"/>
      <c r="K24" s="150"/>
      <c r="L24" s="150"/>
      <c r="M24" s="150"/>
      <c r="N24" s="150"/>
      <c r="O24" s="152"/>
      <c r="P24" s="152"/>
      <c r="Q24" s="152"/>
      <c r="R24" s="152"/>
      <c r="S24" s="152"/>
      <c r="T24" s="152"/>
      <c r="U24" s="152"/>
      <c r="V24" s="152"/>
      <c r="W24" s="152"/>
    </row>
    <row r="25" ht="22.5" customHeight="1">
      <c r="A25" s="147">
        <f t="shared" si="1"/>
        <v>0</v>
      </c>
      <c r="B25" s="148" t="str">
        <f>IFERROR(__xludf.DUMMYFUNCTION("IFERROR(
TEXTJOIN("" \ "",TRUE,FILTER(D25:N25,ISNUMBER(D25:N25)=FALSE))
,"""")"),"")</f>
        <v/>
      </c>
      <c r="C25" s="153">
        <v>45558.0</v>
      </c>
      <c r="D25" s="154"/>
      <c r="E25" s="154"/>
      <c r="F25" s="154"/>
      <c r="G25" s="154"/>
      <c r="H25" s="154"/>
      <c r="I25" s="155"/>
      <c r="J25" s="154"/>
      <c r="K25" s="154"/>
      <c r="L25" s="154"/>
      <c r="M25" s="154"/>
      <c r="N25" s="154"/>
      <c r="O25" s="152"/>
      <c r="P25" s="152"/>
      <c r="Q25" s="152"/>
      <c r="R25" s="152"/>
      <c r="S25" s="152"/>
      <c r="T25" s="152"/>
      <c r="U25" s="152"/>
      <c r="V25" s="152"/>
      <c r="W25" s="152"/>
    </row>
    <row r="26" ht="22.5" customHeight="1">
      <c r="A26" s="147">
        <f t="shared" si="1"/>
        <v>0</v>
      </c>
      <c r="B26" s="148" t="str">
        <f>IFERROR(__xludf.DUMMYFUNCTION("IFERROR(
TEXTJOIN("" \ "",TRUE,FILTER(D26:N26,ISNUMBER(D26:N26)=FALSE))
,"""")"),"")</f>
        <v/>
      </c>
      <c r="C26" s="153">
        <v>45559.0</v>
      </c>
      <c r="D26" s="154"/>
      <c r="E26" s="154"/>
      <c r="F26" s="154"/>
      <c r="G26" s="154"/>
      <c r="H26" s="154"/>
      <c r="I26" s="155"/>
      <c r="J26" s="154"/>
      <c r="K26" s="154"/>
      <c r="L26" s="154"/>
      <c r="M26" s="154"/>
      <c r="N26" s="154"/>
      <c r="O26" s="152"/>
      <c r="P26" s="152"/>
      <c r="Q26" s="152"/>
      <c r="R26" s="152"/>
      <c r="S26" s="152"/>
      <c r="T26" s="152"/>
      <c r="U26" s="152"/>
      <c r="V26" s="152"/>
      <c r="W26" s="152"/>
    </row>
    <row r="27" ht="22.5" customHeight="1">
      <c r="A27" s="147">
        <f t="shared" si="1"/>
        <v>0</v>
      </c>
      <c r="B27" s="148" t="str">
        <f>IFERROR(__xludf.DUMMYFUNCTION("IFERROR(
TEXTJOIN("" \ "",TRUE,FILTER(D27:N27,ISNUMBER(D27:N27)=FALSE))
,"""")"),"")</f>
        <v/>
      </c>
      <c r="C27" s="153">
        <v>45560.0</v>
      </c>
      <c r="D27" s="154"/>
      <c r="E27" s="154"/>
      <c r="F27" s="154"/>
      <c r="G27" s="154"/>
      <c r="H27" s="154"/>
      <c r="I27" s="155"/>
      <c r="J27" s="154"/>
      <c r="K27" s="154"/>
      <c r="L27" s="154"/>
      <c r="M27" s="154"/>
      <c r="N27" s="154"/>
      <c r="O27" s="152"/>
      <c r="P27" s="152"/>
      <c r="Q27" s="152"/>
      <c r="R27" s="152"/>
      <c r="S27" s="152"/>
      <c r="T27" s="152"/>
      <c r="U27" s="152"/>
      <c r="V27" s="152"/>
      <c r="W27" s="152"/>
    </row>
    <row r="28" ht="22.5" customHeight="1">
      <c r="A28" s="147">
        <f t="shared" si="1"/>
        <v>0</v>
      </c>
      <c r="B28" s="148" t="str">
        <f>IFERROR(__xludf.DUMMYFUNCTION("IFERROR(
TEXTJOIN("" \ "",TRUE,FILTER(D28:N28,ISNUMBER(D28:N28)=FALSE))
,"""")"),"")</f>
        <v/>
      </c>
      <c r="C28" s="153">
        <v>45561.0</v>
      </c>
      <c r="D28" s="154"/>
      <c r="E28" s="154"/>
      <c r="F28" s="154"/>
      <c r="G28" s="154"/>
      <c r="H28" s="154"/>
      <c r="I28" s="155"/>
      <c r="J28" s="154"/>
      <c r="K28" s="154"/>
      <c r="L28" s="154"/>
      <c r="M28" s="154"/>
      <c r="N28" s="154"/>
      <c r="O28" s="152"/>
      <c r="P28" s="152"/>
      <c r="Q28" s="152"/>
      <c r="R28" s="152"/>
      <c r="S28" s="152"/>
      <c r="T28" s="152"/>
      <c r="U28" s="152"/>
      <c r="V28" s="152"/>
      <c r="W28" s="152"/>
    </row>
    <row r="29" ht="22.5" customHeight="1">
      <c r="A29" s="147">
        <f t="shared" si="1"/>
        <v>0</v>
      </c>
      <c r="B29" s="148" t="str">
        <f>IFERROR(__xludf.DUMMYFUNCTION("IFERROR(
TEXTJOIN("" \ "",TRUE,FILTER(D29:N29,ISNUMBER(D29:N29)=FALSE))
,"""")"),"")</f>
        <v/>
      </c>
      <c r="C29" s="153">
        <v>45562.0</v>
      </c>
      <c r="D29" s="154"/>
      <c r="E29" s="154"/>
      <c r="F29" s="154"/>
      <c r="G29" s="154"/>
      <c r="H29" s="154"/>
      <c r="I29" s="155"/>
      <c r="J29" s="154"/>
      <c r="K29" s="154"/>
      <c r="L29" s="154"/>
      <c r="M29" s="154"/>
      <c r="N29" s="154"/>
      <c r="O29" s="152"/>
      <c r="P29" s="152"/>
      <c r="Q29" s="152"/>
      <c r="R29" s="152"/>
      <c r="S29" s="152"/>
      <c r="T29" s="152"/>
      <c r="U29" s="152"/>
      <c r="V29" s="152"/>
      <c r="W29" s="152"/>
    </row>
    <row r="30" ht="22.5" customHeight="1">
      <c r="A30" s="147">
        <f t="shared" si="1"/>
        <v>0</v>
      </c>
      <c r="B30" s="148" t="str">
        <f>IFERROR(__xludf.DUMMYFUNCTION("IFERROR(
TEXTJOIN("" \ "",TRUE,FILTER(D30:N30,ISNUMBER(D30:N30)=FALSE))
,"""")"),"")</f>
        <v/>
      </c>
      <c r="C30" s="153">
        <v>45563.0</v>
      </c>
      <c r="D30" s="154"/>
      <c r="E30" s="154"/>
      <c r="F30" s="154"/>
      <c r="G30" s="154"/>
      <c r="H30" s="154"/>
      <c r="I30" s="155"/>
      <c r="J30" s="154"/>
      <c r="K30" s="154"/>
      <c r="L30" s="154"/>
      <c r="M30" s="154"/>
      <c r="N30" s="154"/>
      <c r="O30" s="152"/>
      <c r="P30" s="152"/>
      <c r="Q30" s="152"/>
      <c r="R30" s="152"/>
      <c r="S30" s="152"/>
      <c r="T30" s="152"/>
      <c r="U30" s="152"/>
      <c r="V30" s="152"/>
      <c r="W30" s="152"/>
    </row>
    <row r="31" ht="22.5" customHeight="1">
      <c r="A31" s="147">
        <f t="shared" si="1"/>
        <v>0</v>
      </c>
      <c r="B31" s="148" t="str">
        <f>IFERROR(__xludf.DUMMYFUNCTION("IFERROR(
TEXTJOIN("" \ "",TRUE,FILTER(D31:N31,ISNUMBER(D31:N31)=FALSE))
,"""")"),"")</f>
        <v/>
      </c>
      <c r="C31" s="149">
        <v>45564.0</v>
      </c>
      <c r="D31" s="150"/>
      <c r="E31" s="150"/>
      <c r="F31" s="150"/>
      <c r="G31" s="150"/>
      <c r="H31" s="150"/>
      <c r="I31" s="151"/>
      <c r="J31" s="150"/>
      <c r="K31" s="150"/>
      <c r="L31" s="150"/>
      <c r="M31" s="150"/>
      <c r="N31" s="150"/>
      <c r="O31" s="152"/>
      <c r="P31" s="152"/>
      <c r="Q31" s="152"/>
      <c r="R31" s="152"/>
      <c r="S31" s="152"/>
      <c r="T31" s="152"/>
      <c r="U31" s="152"/>
      <c r="V31" s="152"/>
      <c r="W31" s="152"/>
    </row>
    <row r="32" ht="22.5" customHeight="1">
      <c r="A32" s="147">
        <f t="shared" si="1"/>
        <v>0</v>
      </c>
      <c r="B32" s="148" t="str">
        <f>IFERROR(__xludf.DUMMYFUNCTION("IFERROR(
TEXTJOIN("" \ "",TRUE,FILTER(D32:N32,ISNUMBER(D32:N32)=FALSE))
,"""")"),"")</f>
        <v/>
      </c>
      <c r="C32" s="153">
        <v>45565.0</v>
      </c>
      <c r="D32" s="154"/>
      <c r="E32" s="154"/>
      <c r="F32" s="154"/>
      <c r="G32" s="154"/>
      <c r="H32" s="154"/>
      <c r="I32" s="155"/>
      <c r="J32" s="154"/>
      <c r="K32" s="154"/>
      <c r="L32" s="154"/>
      <c r="M32" s="154"/>
      <c r="N32" s="154"/>
      <c r="O32" s="152"/>
      <c r="P32" s="152"/>
      <c r="Q32" s="152"/>
      <c r="R32" s="152"/>
      <c r="S32" s="152"/>
      <c r="T32" s="152"/>
      <c r="U32" s="152"/>
      <c r="V32" s="152"/>
      <c r="W32" s="152"/>
    </row>
    <row r="33" ht="22.5" customHeight="1">
      <c r="A33" s="147">
        <f t="shared" si="1"/>
        <v>0</v>
      </c>
      <c r="B33" s="148" t="str">
        <f>IFERROR(__xludf.DUMMYFUNCTION("IFERROR(
TEXTJOIN("" \ "",TRUE,FILTER(D33:N33,ISNUMBER(D33:N33)=FALSE))
,"""")"),"")</f>
        <v/>
      </c>
      <c r="C33" s="153">
        <v>45566.0</v>
      </c>
      <c r="D33" s="154"/>
      <c r="E33" s="154"/>
      <c r="F33" s="154"/>
      <c r="G33" s="154"/>
      <c r="H33" s="154"/>
      <c r="I33" s="155"/>
      <c r="J33" s="154"/>
      <c r="K33" s="154"/>
      <c r="L33" s="154"/>
      <c r="M33" s="154"/>
      <c r="N33" s="154"/>
      <c r="O33" s="152"/>
      <c r="P33" s="152"/>
      <c r="Q33" s="152"/>
      <c r="R33" s="152"/>
      <c r="S33" s="152"/>
      <c r="T33" s="152"/>
      <c r="U33" s="152"/>
      <c r="V33" s="152"/>
      <c r="W33" s="152"/>
    </row>
    <row r="34" ht="22.5" customHeight="1">
      <c r="A34" s="147">
        <f t="shared" si="1"/>
        <v>0</v>
      </c>
      <c r="B34" s="148" t="str">
        <f>IFERROR(__xludf.DUMMYFUNCTION("IFERROR(
TEXTJOIN("" \ "",TRUE,FILTER(D34:N34,ISNUMBER(D34:N34)=FALSE))
,"""")"),"")</f>
        <v/>
      </c>
      <c r="C34" s="153">
        <v>45567.0</v>
      </c>
      <c r="D34" s="154"/>
      <c r="E34" s="154"/>
      <c r="F34" s="154"/>
      <c r="G34" s="154"/>
      <c r="H34" s="154"/>
      <c r="I34" s="155"/>
      <c r="J34" s="154"/>
      <c r="K34" s="154"/>
      <c r="L34" s="154"/>
      <c r="M34" s="154"/>
      <c r="N34" s="154"/>
      <c r="O34" s="152"/>
      <c r="P34" s="152"/>
      <c r="Q34" s="152"/>
      <c r="R34" s="152"/>
      <c r="S34" s="152"/>
      <c r="T34" s="152"/>
      <c r="U34" s="152"/>
      <c r="V34" s="152"/>
      <c r="W34" s="152"/>
    </row>
    <row r="35" ht="22.5" customHeight="1">
      <c r="A35" s="147">
        <f t="shared" si="1"/>
        <v>0</v>
      </c>
      <c r="B35" s="148" t="str">
        <f>IFERROR(__xludf.DUMMYFUNCTION("IFERROR(
TEXTJOIN("" \ "",TRUE,FILTER(D35:N35,ISNUMBER(D35:N35)=FALSE))
,"""")"),"")</f>
        <v/>
      </c>
      <c r="C35" s="153">
        <v>45568.0</v>
      </c>
      <c r="D35" s="154"/>
      <c r="E35" s="154"/>
      <c r="F35" s="154"/>
      <c r="G35" s="154"/>
      <c r="H35" s="154"/>
      <c r="I35" s="155"/>
      <c r="J35" s="154"/>
      <c r="K35" s="154"/>
      <c r="L35" s="154"/>
      <c r="M35" s="154"/>
      <c r="N35" s="154"/>
      <c r="O35" s="152"/>
      <c r="P35" s="152"/>
      <c r="Q35" s="152"/>
      <c r="R35" s="152"/>
      <c r="S35" s="152"/>
      <c r="T35" s="152"/>
      <c r="U35" s="152"/>
      <c r="V35" s="152"/>
      <c r="W35" s="152"/>
    </row>
    <row r="36" ht="22.5" customHeight="1">
      <c r="A36" s="147">
        <f t="shared" si="1"/>
        <v>0</v>
      </c>
      <c r="B36" s="148" t="str">
        <f>IFERROR(__xludf.DUMMYFUNCTION("IFERROR(
TEXTJOIN("" \ "",TRUE,FILTER(D36:N36,ISNUMBER(D36:N36)=FALSE))
,"""")"),"")</f>
        <v/>
      </c>
      <c r="C36" s="153">
        <v>45569.0</v>
      </c>
      <c r="D36" s="154"/>
      <c r="E36" s="154"/>
      <c r="F36" s="154"/>
      <c r="G36" s="154"/>
      <c r="H36" s="154"/>
      <c r="I36" s="155"/>
      <c r="J36" s="154"/>
      <c r="K36" s="154"/>
      <c r="L36" s="154"/>
      <c r="M36" s="154"/>
      <c r="N36" s="154"/>
      <c r="O36" s="152"/>
      <c r="P36" s="152"/>
      <c r="Q36" s="152"/>
      <c r="R36" s="152"/>
      <c r="S36" s="152"/>
      <c r="T36" s="152"/>
      <c r="U36" s="152"/>
      <c r="V36" s="152"/>
      <c r="W36" s="152"/>
    </row>
    <row r="37" ht="22.5" customHeight="1">
      <c r="A37" s="147">
        <f t="shared" si="1"/>
        <v>0</v>
      </c>
      <c r="B37" s="148" t="str">
        <f>IFERROR(__xludf.DUMMYFUNCTION("IFERROR(
TEXTJOIN("" \ "",TRUE,FILTER(D37:N37,ISNUMBER(D37:N37)=FALSE))
,"""")"),"")</f>
        <v/>
      </c>
      <c r="C37" s="153">
        <v>45570.0</v>
      </c>
      <c r="D37" s="154"/>
      <c r="E37" s="154"/>
      <c r="F37" s="154"/>
      <c r="G37" s="154"/>
      <c r="H37" s="154"/>
      <c r="I37" s="155"/>
      <c r="J37" s="154"/>
      <c r="K37" s="154"/>
      <c r="L37" s="154"/>
      <c r="M37" s="154"/>
      <c r="N37" s="154"/>
      <c r="O37" s="152"/>
      <c r="P37" s="152"/>
      <c r="Q37" s="152"/>
      <c r="R37" s="152"/>
      <c r="S37" s="152"/>
      <c r="T37" s="152"/>
      <c r="U37" s="152"/>
      <c r="V37" s="152"/>
      <c r="W37" s="152"/>
    </row>
    <row r="38" ht="22.5" customHeight="1">
      <c r="A38" s="147">
        <f t="shared" si="1"/>
        <v>0</v>
      </c>
      <c r="B38" s="148" t="str">
        <f>IFERROR(__xludf.DUMMYFUNCTION("IFERROR(
TEXTJOIN("" \ "",TRUE,FILTER(D38:N38,ISNUMBER(D38:N38)=FALSE))
,"""")"),"")</f>
        <v/>
      </c>
      <c r="C38" s="149">
        <v>45571.0</v>
      </c>
      <c r="D38" s="150"/>
      <c r="E38" s="150"/>
      <c r="F38" s="150"/>
      <c r="G38" s="150"/>
      <c r="H38" s="150"/>
      <c r="I38" s="151"/>
      <c r="J38" s="150"/>
      <c r="K38" s="150"/>
      <c r="L38" s="150"/>
      <c r="M38" s="150"/>
      <c r="N38" s="150"/>
      <c r="O38" s="152"/>
      <c r="P38" s="152"/>
      <c r="Q38" s="152"/>
      <c r="R38" s="152"/>
      <c r="S38" s="152"/>
      <c r="T38" s="152"/>
      <c r="U38" s="152"/>
      <c r="V38" s="152"/>
      <c r="W38" s="152"/>
    </row>
    <row r="39" ht="22.5" customHeight="1">
      <c r="A39" s="147">
        <f t="shared" si="1"/>
        <v>0</v>
      </c>
      <c r="B39" s="148" t="str">
        <f>IFERROR(__xludf.DUMMYFUNCTION("IFERROR(
TEXTJOIN("" \ "",TRUE,FILTER(D39:N39,ISNUMBER(D39:N39)=FALSE))
,"""")"),"")</f>
        <v/>
      </c>
      <c r="C39" s="153">
        <v>45572.0</v>
      </c>
      <c r="D39" s="154"/>
      <c r="E39" s="154"/>
      <c r="F39" s="154"/>
      <c r="G39" s="154"/>
      <c r="H39" s="154"/>
      <c r="I39" s="155"/>
      <c r="J39" s="154"/>
      <c r="K39" s="154"/>
      <c r="L39" s="154"/>
      <c r="M39" s="154"/>
      <c r="N39" s="154"/>
      <c r="O39" s="152"/>
      <c r="P39" s="152"/>
      <c r="Q39" s="152"/>
      <c r="R39" s="152"/>
      <c r="S39" s="152"/>
      <c r="T39" s="152"/>
      <c r="U39" s="152"/>
      <c r="V39" s="152"/>
      <c r="W39" s="152"/>
    </row>
    <row r="40" ht="22.5" customHeight="1">
      <c r="A40" s="147">
        <f t="shared" si="1"/>
        <v>0</v>
      </c>
      <c r="B40" s="148" t="str">
        <f>IFERROR(__xludf.DUMMYFUNCTION("IFERROR(
TEXTJOIN("" \ "",TRUE,FILTER(D40:N40,ISNUMBER(D40:N40)=FALSE))
,"""")"),"")</f>
        <v/>
      </c>
      <c r="C40" s="153">
        <v>45573.0</v>
      </c>
      <c r="D40" s="154"/>
      <c r="E40" s="154"/>
      <c r="F40" s="154"/>
      <c r="G40" s="154"/>
      <c r="H40" s="154"/>
      <c r="I40" s="155"/>
      <c r="J40" s="154"/>
      <c r="K40" s="154"/>
      <c r="L40" s="154"/>
      <c r="M40" s="154"/>
      <c r="N40" s="154"/>
      <c r="O40" s="152"/>
      <c r="P40" s="152"/>
      <c r="Q40" s="152"/>
      <c r="R40" s="152"/>
      <c r="S40" s="152"/>
      <c r="T40" s="152"/>
      <c r="U40" s="152"/>
      <c r="V40" s="152"/>
      <c r="W40" s="152"/>
    </row>
    <row r="41" ht="22.5" customHeight="1">
      <c r="A41" s="147">
        <f t="shared" si="1"/>
        <v>0</v>
      </c>
      <c r="B41" s="148" t="str">
        <f>IFERROR(__xludf.DUMMYFUNCTION("IFERROR(
TEXTJOIN("" \ "",TRUE,FILTER(D41:N41,ISNUMBER(D41:N41)=FALSE))
,"""")"),"")</f>
        <v/>
      </c>
      <c r="C41" s="153">
        <v>45574.0</v>
      </c>
      <c r="D41" s="154"/>
      <c r="E41" s="154"/>
      <c r="F41" s="154"/>
      <c r="G41" s="154"/>
      <c r="H41" s="154"/>
      <c r="I41" s="155"/>
      <c r="J41" s="154"/>
      <c r="K41" s="154"/>
      <c r="L41" s="154"/>
      <c r="M41" s="154"/>
      <c r="N41" s="154"/>
      <c r="O41" s="152"/>
      <c r="P41" s="152"/>
      <c r="Q41" s="152"/>
      <c r="R41" s="152"/>
      <c r="S41" s="152"/>
      <c r="T41" s="152"/>
      <c r="U41" s="152"/>
      <c r="V41" s="152"/>
      <c r="W41" s="152"/>
    </row>
    <row r="42" ht="22.5" customHeight="1">
      <c r="A42" s="147">
        <f t="shared" si="1"/>
        <v>0</v>
      </c>
      <c r="B42" s="148" t="str">
        <f>IFERROR(__xludf.DUMMYFUNCTION("IFERROR(
TEXTJOIN("" \ "",TRUE,FILTER(D42:N42,ISNUMBER(D42:N42)=FALSE))
,"""")"),"")</f>
        <v/>
      </c>
      <c r="C42" s="153">
        <v>45575.0</v>
      </c>
      <c r="D42" s="154"/>
      <c r="E42" s="154"/>
      <c r="F42" s="154"/>
      <c r="G42" s="154"/>
      <c r="H42" s="154"/>
      <c r="I42" s="155"/>
      <c r="J42" s="154"/>
      <c r="K42" s="154"/>
      <c r="L42" s="154"/>
      <c r="M42" s="154"/>
      <c r="N42" s="154"/>
      <c r="O42" s="152"/>
      <c r="P42" s="152"/>
      <c r="Q42" s="152"/>
      <c r="R42" s="152"/>
      <c r="S42" s="152"/>
      <c r="T42" s="152"/>
      <c r="U42" s="152"/>
      <c r="V42" s="152"/>
      <c r="W42" s="152"/>
    </row>
    <row r="43" ht="22.5" customHeight="1">
      <c r="A43" s="147">
        <f t="shared" si="1"/>
        <v>0</v>
      </c>
      <c r="B43" s="148" t="str">
        <f>IFERROR(__xludf.DUMMYFUNCTION("IFERROR(
TEXTJOIN("" \ "",TRUE,FILTER(D43:N43,ISNUMBER(D43:N43)=FALSE))
,"""")"),"")</f>
        <v/>
      </c>
      <c r="C43" s="153">
        <v>45576.0</v>
      </c>
      <c r="D43" s="154"/>
      <c r="E43" s="154"/>
      <c r="F43" s="154"/>
      <c r="G43" s="154"/>
      <c r="H43" s="154"/>
      <c r="I43" s="155"/>
      <c r="J43" s="154"/>
      <c r="K43" s="154"/>
      <c r="L43" s="154"/>
      <c r="M43" s="154"/>
      <c r="N43" s="154"/>
      <c r="O43" s="152"/>
      <c r="P43" s="152"/>
      <c r="Q43" s="152"/>
      <c r="R43" s="152"/>
      <c r="S43" s="152"/>
      <c r="T43" s="152"/>
      <c r="U43" s="152"/>
      <c r="V43" s="152"/>
      <c r="W43" s="152"/>
    </row>
    <row r="44" ht="22.5" customHeight="1">
      <c r="A44" s="147">
        <f t="shared" si="1"/>
        <v>0</v>
      </c>
      <c r="B44" s="148" t="str">
        <f>IFERROR(__xludf.DUMMYFUNCTION("IFERROR(
TEXTJOIN("" \ "",TRUE,FILTER(D44:N44,ISNUMBER(D44:N44)=FALSE))
,"""")"),"")</f>
        <v/>
      </c>
      <c r="C44" s="153">
        <v>45577.0</v>
      </c>
      <c r="D44" s="154"/>
      <c r="E44" s="154"/>
      <c r="F44" s="154"/>
      <c r="G44" s="154"/>
      <c r="H44" s="154"/>
      <c r="I44" s="155"/>
      <c r="J44" s="154"/>
      <c r="K44" s="154"/>
      <c r="L44" s="154"/>
      <c r="M44" s="154"/>
      <c r="N44" s="154"/>
      <c r="O44" s="152"/>
      <c r="P44" s="152"/>
      <c r="Q44" s="152"/>
      <c r="R44" s="152"/>
      <c r="S44" s="152"/>
      <c r="T44" s="152"/>
      <c r="U44" s="152"/>
      <c r="V44" s="152"/>
      <c r="W44" s="152"/>
    </row>
    <row r="45" ht="22.5" customHeight="1">
      <c r="A45" s="147">
        <f t="shared" si="1"/>
        <v>0</v>
      </c>
      <c r="B45" s="148" t="str">
        <f>IFERROR(__xludf.DUMMYFUNCTION("IFERROR(
TEXTJOIN("" \ "",TRUE,FILTER(D45:N45,ISNUMBER(D45:N45)=FALSE))
,"""")"),"")</f>
        <v/>
      </c>
      <c r="C45" s="149">
        <v>45578.0</v>
      </c>
      <c r="D45" s="150"/>
      <c r="E45" s="150"/>
      <c r="F45" s="150"/>
      <c r="G45" s="150"/>
      <c r="H45" s="150"/>
      <c r="I45" s="151"/>
      <c r="J45" s="150"/>
      <c r="K45" s="150"/>
      <c r="L45" s="150"/>
      <c r="M45" s="150"/>
      <c r="N45" s="150"/>
      <c r="O45" s="152"/>
      <c r="P45" s="152"/>
      <c r="Q45" s="152"/>
      <c r="R45" s="152"/>
      <c r="S45" s="152"/>
      <c r="T45" s="152"/>
      <c r="U45" s="152"/>
      <c r="V45" s="152"/>
      <c r="W45" s="152"/>
    </row>
    <row r="46" ht="22.5" customHeight="1">
      <c r="A46" s="147">
        <f t="shared" si="1"/>
        <v>0</v>
      </c>
      <c r="B46" s="148" t="str">
        <f>IFERROR(__xludf.DUMMYFUNCTION("IFERROR(
TEXTJOIN("" \ "",TRUE,FILTER(D46:N46,ISNUMBER(D46:N46)=FALSE))
,"""")"),"")</f>
        <v/>
      </c>
      <c r="C46" s="153">
        <v>45579.0</v>
      </c>
      <c r="D46" s="154"/>
      <c r="E46" s="154"/>
      <c r="F46" s="154"/>
      <c r="G46" s="154"/>
      <c r="H46" s="154"/>
      <c r="I46" s="155"/>
      <c r="J46" s="154"/>
      <c r="K46" s="154"/>
      <c r="L46" s="154"/>
      <c r="M46" s="154"/>
      <c r="N46" s="154"/>
      <c r="O46" s="152"/>
      <c r="P46" s="152"/>
      <c r="Q46" s="152"/>
      <c r="R46" s="152"/>
      <c r="S46" s="152"/>
      <c r="T46" s="152"/>
      <c r="U46" s="152"/>
      <c r="V46" s="152"/>
      <c r="W46" s="152"/>
    </row>
    <row r="47" ht="22.5" customHeight="1">
      <c r="A47" s="147">
        <f t="shared" si="1"/>
        <v>0</v>
      </c>
      <c r="B47" s="148" t="str">
        <f>IFERROR(__xludf.DUMMYFUNCTION("IFERROR(
TEXTJOIN("" \ "",TRUE,FILTER(D47:N47,ISNUMBER(D47:N47)=FALSE))
,"""")"),"")</f>
        <v/>
      </c>
      <c r="C47" s="153">
        <v>45580.0</v>
      </c>
      <c r="D47" s="154"/>
      <c r="E47" s="154"/>
      <c r="F47" s="154"/>
      <c r="G47" s="154"/>
      <c r="H47" s="154"/>
      <c r="I47" s="155"/>
      <c r="J47" s="154"/>
      <c r="K47" s="154"/>
      <c r="L47" s="154"/>
      <c r="M47" s="154"/>
      <c r="N47" s="154"/>
      <c r="O47" s="152"/>
      <c r="P47" s="152"/>
      <c r="Q47" s="152"/>
      <c r="R47" s="152"/>
      <c r="S47" s="152"/>
      <c r="T47" s="152"/>
      <c r="U47" s="152"/>
      <c r="V47" s="152"/>
      <c r="W47" s="152"/>
    </row>
    <row r="48" ht="22.5" customHeight="1">
      <c r="A48" s="147">
        <f t="shared" si="1"/>
        <v>0</v>
      </c>
      <c r="B48" s="148" t="str">
        <f>IFERROR(__xludf.DUMMYFUNCTION("IFERROR(
TEXTJOIN("" \ "",TRUE,FILTER(D48:N48,ISNUMBER(D48:N48)=FALSE))
,"""")"),"")</f>
        <v/>
      </c>
      <c r="C48" s="153">
        <v>45581.0</v>
      </c>
      <c r="D48" s="154"/>
      <c r="E48" s="154"/>
      <c r="F48" s="154"/>
      <c r="G48" s="154"/>
      <c r="H48" s="154"/>
      <c r="I48" s="155"/>
      <c r="J48" s="154"/>
      <c r="K48" s="154"/>
      <c r="L48" s="154"/>
      <c r="M48" s="154"/>
      <c r="N48" s="154"/>
      <c r="O48" s="152"/>
      <c r="P48" s="152"/>
      <c r="Q48" s="152"/>
      <c r="R48" s="152"/>
      <c r="S48" s="152"/>
      <c r="T48" s="152"/>
      <c r="U48" s="152"/>
      <c r="V48" s="152"/>
      <c r="W48" s="152"/>
    </row>
    <row r="49" ht="22.5" customHeight="1">
      <c r="A49" s="147">
        <f t="shared" si="1"/>
        <v>0</v>
      </c>
      <c r="B49" s="148" t="str">
        <f>IFERROR(__xludf.DUMMYFUNCTION("IFERROR(
TEXTJOIN("" \ "",TRUE,FILTER(D49:N49,ISNUMBER(D49:N49)=FALSE))
,"""")"),"")</f>
        <v/>
      </c>
      <c r="C49" s="153">
        <v>45582.0</v>
      </c>
      <c r="D49" s="154"/>
      <c r="E49" s="154"/>
      <c r="F49" s="154"/>
      <c r="G49" s="154"/>
      <c r="H49" s="154"/>
      <c r="I49" s="155"/>
      <c r="J49" s="154"/>
      <c r="K49" s="154"/>
      <c r="L49" s="154"/>
      <c r="M49" s="154"/>
      <c r="N49" s="154"/>
      <c r="O49" s="152"/>
      <c r="P49" s="152"/>
      <c r="Q49" s="152"/>
      <c r="R49" s="152"/>
      <c r="S49" s="152"/>
      <c r="T49" s="152"/>
      <c r="U49" s="152"/>
      <c r="V49" s="152"/>
      <c r="W49" s="152"/>
    </row>
    <row r="50" ht="22.5" customHeight="1">
      <c r="A50" s="147">
        <f t="shared" si="1"/>
        <v>0</v>
      </c>
      <c r="B50" s="148" t="str">
        <f>IFERROR(__xludf.DUMMYFUNCTION("IFERROR(
TEXTJOIN("" \ "",TRUE,FILTER(D50:N50,ISNUMBER(D50:N50)=FALSE))
,"""")"),"")</f>
        <v/>
      </c>
      <c r="C50" s="153">
        <v>45583.0</v>
      </c>
      <c r="D50" s="154"/>
      <c r="E50" s="154"/>
      <c r="F50" s="154"/>
      <c r="G50" s="154"/>
      <c r="H50" s="154"/>
      <c r="I50" s="155"/>
      <c r="J50" s="154"/>
      <c r="K50" s="154"/>
      <c r="L50" s="154"/>
      <c r="M50" s="154"/>
      <c r="N50" s="154"/>
      <c r="O50" s="152"/>
      <c r="P50" s="152"/>
      <c r="Q50" s="152"/>
      <c r="R50" s="152"/>
      <c r="S50" s="152"/>
      <c r="T50" s="152"/>
      <c r="U50" s="152"/>
      <c r="V50" s="152"/>
      <c r="W50" s="152"/>
    </row>
    <row r="51" ht="22.5" customHeight="1">
      <c r="A51" s="147">
        <f t="shared" si="1"/>
        <v>0</v>
      </c>
      <c r="B51" s="148" t="str">
        <f>IFERROR(__xludf.DUMMYFUNCTION("IFERROR(
TEXTJOIN("" \ "",TRUE,FILTER(D51:N51,ISNUMBER(D51:N51)=FALSE))
,"""")"),"")</f>
        <v/>
      </c>
      <c r="C51" s="153">
        <v>45584.0</v>
      </c>
      <c r="D51" s="154"/>
      <c r="E51" s="154"/>
      <c r="F51" s="154"/>
      <c r="G51" s="154"/>
      <c r="H51" s="154"/>
      <c r="I51" s="155"/>
      <c r="J51" s="154"/>
      <c r="K51" s="154"/>
      <c r="L51" s="154"/>
      <c r="M51" s="154"/>
      <c r="N51" s="154"/>
      <c r="O51" s="152"/>
      <c r="P51" s="152"/>
      <c r="Q51" s="152"/>
      <c r="R51" s="152"/>
      <c r="S51" s="152"/>
      <c r="T51" s="152"/>
      <c r="U51" s="152"/>
      <c r="V51" s="152"/>
      <c r="W51" s="152"/>
    </row>
    <row r="52" ht="22.5" customHeight="1">
      <c r="A52" s="147">
        <f t="shared" si="1"/>
        <v>0</v>
      </c>
      <c r="B52" s="148" t="str">
        <f>IFERROR(__xludf.DUMMYFUNCTION("IFERROR(
TEXTJOIN("" \ "",TRUE,FILTER(D52:N52,ISNUMBER(D52:N52)=FALSE))
,"""")"),"")</f>
        <v/>
      </c>
      <c r="C52" s="149">
        <v>45585.0</v>
      </c>
      <c r="D52" s="150"/>
      <c r="E52" s="150"/>
      <c r="F52" s="150"/>
      <c r="G52" s="150"/>
      <c r="H52" s="150"/>
      <c r="I52" s="151"/>
      <c r="J52" s="150"/>
      <c r="K52" s="150"/>
      <c r="L52" s="150"/>
      <c r="M52" s="150"/>
      <c r="N52" s="150"/>
      <c r="O52" s="152"/>
      <c r="P52" s="152"/>
      <c r="Q52" s="152"/>
      <c r="R52" s="152"/>
      <c r="S52" s="152"/>
      <c r="T52" s="152"/>
      <c r="U52" s="152"/>
      <c r="V52" s="152"/>
      <c r="W52" s="152"/>
    </row>
    <row r="53" ht="22.5" customHeight="1">
      <c r="A53" s="147">
        <f t="shared" si="1"/>
        <v>0</v>
      </c>
      <c r="B53" s="148" t="str">
        <f>IFERROR(__xludf.DUMMYFUNCTION("IFERROR(
TEXTJOIN("" \ "",TRUE,FILTER(D53:N53,ISNUMBER(D53:N53)=FALSE))
,"""")"),"")</f>
        <v/>
      </c>
      <c r="C53" s="153">
        <v>45586.0</v>
      </c>
      <c r="D53" s="154"/>
      <c r="E53" s="154"/>
      <c r="F53" s="154"/>
      <c r="G53" s="154"/>
      <c r="H53" s="154"/>
      <c r="I53" s="155"/>
      <c r="J53" s="154"/>
      <c r="K53" s="154"/>
      <c r="L53" s="154"/>
      <c r="M53" s="154"/>
      <c r="N53" s="154"/>
      <c r="O53" s="152"/>
      <c r="P53" s="152"/>
      <c r="Q53" s="152"/>
      <c r="R53" s="152"/>
      <c r="S53" s="152"/>
      <c r="T53" s="152"/>
      <c r="U53" s="152"/>
      <c r="V53" s="152"/>
      <c r="W53" s="152"/>
    </row>
    <row r="54" ht="22.5" customHeight="1">
      <c r="A54" s="147">
        <f t="shared" si="1"/>
        <v>0</v>
      </c>
      <c r="B54" s="148" t="str">
        <f>IFERROR(__xludf.DUMMYFUNCTION("IFERROR(
TEXTJOIN("" \ "",TRUE,FILTER(D54:N54,ISNUMBER(D54:N54)=FALSE))
,"""")"),"")</f>
        <v/>
      </c>
      <c r="C54" s="153">
        <v>45587.0</v>
      </c>
      <c r="D54" s="154"/>
      <c r="E54" s="154"/>
      <c r="F54" s="154"/>
      <c r="G54" s="154"/>
      <c r="H54" s="154"/>
      <c r="I54" s="155"/>
      <c r="J54" s="154"/>
      <c r="K54" s="154"/>
      <c r="L54" s="154"/>
      <c r="M54" s="154"/>
      <c r="N54" s="154"/>
      <c r="O54" s="152"/>
      <c r="P54" s="152"/>
      <c r="Q54" s="152"/>
      <c r="R54" s="152"/>
      <c r="S54" s="152"/>
      <c r="T54" s="152"/>
      <c r="U54" s="152"/>
      <c r="V54" s="152"/>
      <c r="W54" s="152"/>
    </row>
    <row r="55" ht="22.5" customHeight="1">
      <c r="A55" s="147">
        <f t="shared" si="1"/>
        <v>0</v>
      </c>
      <c r="B55" s="148" t="str">
        <f>IFERROR(__xludf.DUMMYFUNCTION("IFERROR(
TEXTJOIN("" \ "",TRUE,FILTER(D55:N55,ISNUMBER(D55:N55)=FALSE))
,"""")"),"")</f>
        <v/>
      </c>
      <c r="C55" s="153">
        <v>45588.0</v>
      </c>
      <c r="D55" s="154"/>
      <c r="E55" s="154"/>
      <c r="F55" s="154"/>
      <c r="G55" s="154"/>
      <c r="H55" s="154"/>
      <c r="I55" s="155"/>
      <c r="J55" s="154"/>
      <c r="K55" s="154"/>
      <c r="L55" s="154"/>
      <c r="M55" s="154"/>
      <c r="N55" s="154"/>
      <c r="O55" s="152"/>
      <c r="P55" s="152"/>
      <c r="Q55" s="152"/>
      <c r="R55" s="152"/>
      <c r="S55" s="152"/>
      <c r="T55" s="152"/>
      <c r="U55" s="152"/>
      <c r="V55" s="152"/>
      <c r="W55" s="152"/>
    </row>
    <row r="56" ht="22.5" customHeight="1">
      <c r="A56" s="147">
        <f t="shared" si="1"/>
        <v>0</v>
      </c>
      <c r="B56" s="148" t="str">
        <f>IFERROR(__xludf.DUMMYFUNCTION("IFERROR(
TEXTJOIN("" \ "",TRUE,FILTER(D56:N56,ISNUMBER(D56:N56)=FALSE))
,"""")"),"")</f>
        <v/>
      </c>
      <c r="C56" s="153">
        <v>45589.0</v>
      </c>
      <c r="D56" s="154"/>
      <c r="E56" s="154"/>
      <c r="F56" s="154"/>
      <c r="G56" s="154"/>
      <c r="H56" s="154"/>
      <c r="I56" s="155"/>
      <c r="J56" s="154"/>
      <c r="K56" s="154"/>
      <c r="L56" s="154"/>
      <c r="M56" s="154"/>
      <c r="N56" s="154"/>
      <c r="O56" s="152"/>
      <c r="P56" s="152"/>
      <c r="Q56" s="152"/>
      <c r="R56" s="152"/>
      <c r="S56" s="152"/>
      <c r="T56" s="152"/>
      <c r="U56" s="152"/>
      <c r="V56" s="152"/>
      <c r="W56" s="152"/>
    </row>
    <row r="57" ht="22.5" customHeight="1">
      <c r="A57" s="147">
        <f t="shared" si="1"/>
        <v>0</v>
      </c>
      <c r="B57" s="148" t="str">
        <f>IFERROR(__xludf.DUMMYFUNCTION("IFERROR(
TEXTJOIN("" \ "",TRUE,FILTER(D57:N57,ISNUMBER(D57:N57)=FALSE))
,"""")"),"")</f>
        <v/>
      </c>
      <c r="C57" s="153">
        <v>45590.0</v>
      </c>
      <c r="D57" s="154"/>
      <c r="E57" s="154"/>
      <c r="F57" s="154"/>
      <c r="G57" s="154"/>
      <c r="H57" s="154"/>
      <c r="I57" s="155"/>
      <c r="J57" s="154"/>
      <c r="K57" s="154"/>
      <c r="L57" s="154"/>
      <c r="M57" s="154"/>
      <c r="N57" s="154"/>
      <c r="O57" s="152"/>
      <c r="P57" s="152"/>
      <c r="Q57" s="152"/>
      <c r="R57" s="152"/>
      <c r="S57" s="152"/>
      <c r="T57" s="152"/>
      <c r="U57" s="152"/>
      <c r="V57" s="152"/>
      <c r="W57" s="152"/>
    </row>
    <row r="58" ht="22.5" customHeight="1">
      <c r="A58" s="147">
        <f t="shared" si="1"/>
        <v>0</v>
      </c>
      <c r="B58" s="148" t="str">
        <f>IFERROR(__xludf.DUMMYFUNCTION("IFERROR(
TEXTJOIN("" \ "",TRUE,FILTER(D58:N58,ISNUMBER(D58:N58)=FALSE))
,"""")"),"")</f>
        <v/>
      </c>
      <c r="C58" s="153">
        <v>45591.0</v>
      </c>
      <c r="D58" s="154"/>
      <c r="E58" s="154"/>
      <c r="F58" s="154"/>
      <c r="G58" s="154"/>
      <c r="H58" s="154"/>
      <c r="I58" s="155"/>
      <c r="J58" s="154"/>
      <c r="K58" s="154"/>
      <c r="L58" s="154"/>
      <c r="M58" s="154"/>
      <c r="N58" s="154"/>
      <c r="O58" s="152"/>
      <c r="P58" s="152"/>
      <c r="Q58" s="152"/>
      <c r="R58" s="152"/>
      <c r="S58" s="152"/>
      <c r="T58" s="152"/>
      <c r="U58" s="152"/>
      <c r="V58" s="152"/>
      <c r="W58" s="152"/>
    </row>
    <row r="59" ht="22.5" customHeight="1">
      <c r="A59" s="147">
        <f t="shared" si="1"/>
        <v>0</v>
      </c>
      <c r="B59" s="148" t="str">
        <f>IFERROR(__xludf.DUMMYFUNCTION("IFERROR(
TEXTJOIN("" \ "",TRUE,FILTER(D59:N59,ISNUMBER(D59:N59)=FALSE))
,"""")"),"")</f>
        <v/>
      </c>
      <c r="C59" s="149">
        <v>45592.0</v>
      </c>
      <c r="D59" s="150"/>
      <c r="E59" s="150"/>
      <c r="F59" s="150"/>
      <c r="G59" s="150"/>
      <c r="H59" s="150"/>
      <c r="I59" s="151"/>
      <c r="J59" s="150"/>
      <c r="K59" s="150"/>
      <c r="L59" s="150"/>
      <c r="M59" s="150"/>
      <c r="N59" s="150"/>
      <c r="O59" s="152"/>
      <c r="P59" s="152"/>
      <c r="Q59" s="152"/>
      <c r="R59" s="152"/>
      <c r="S59" s="152"/>
      <c r="T59" s="152"/>
      <c r="U59" s="152"/>
      <c r="V59" s="152"/>
      <c r="W59" s="152"/>
    </row>
    <row r="60" ht="22.5" customHeight="1">
      <c r="A60" s="147">
        <f t="shared" si="1"/>
        <v>0</v>
      </c>
      <c r="B60" s="148" t="str">
        <f>IFERROR(__xludf.DUMMYFUNCTION("IFERROR(
TEXTJOIN("" \ "",TRUE,FILTER(D60:N60,ISNUMBER(D60:N60)=FALSE))
,"""")"),"")</f>
        <v/>
      </c>
      <c r="C60" s="153">
        <v>45593.0</v>
      </c>
      <c r="D60" s="154"/>
      <c r="E60" s="154"/>
      <c r="F60" s="154"/>
      <c r="G60" s="154"/>
      <c r="H60" s="154"/>
      <c r="I60" s="155"/>
      <c r="J60" s="154"/>
      <c r="K60" s="154"/>
      <c r="L60" s="154"/>
      <c r="M60" s="154"/>
      <c r="N60" s="154"/>
      <c r="O60" s="152"/>
      <c r="P60" s="152"/>
      <c r="Q60" s="152"/>
      <c r="R60" s="152"/>
      <c r="S60" s="152"/>
      <c r="T60" s="152"/>
      <c r="U60" s="152"/>
      <c r="V60" s="152"/>
      <c r="W60" s="152"/>
    </row>
    <row r="61" ht="22.5" customHeight="1">
      <c r="A61" s="147">
        <f t="shared" si="1"/>
        <v>0</v>
      </c>
      <c r="B61" s="148" t="str">
        <f>IFERROR(__xludf.DUMMYFUNCTION("IFERROR(
TEXTJOIN("" \ "",TRUE,FILTER(D61:N61,ISNUMBER(D61:N61)=FALSE))
,"""")"),"")</f>
        <v/>
      </c>
      <c r="C61" s="153">
        <v>45594.0</v>
      </c>
      <c r="D61" s="154"/>
      <c r="E61" s="154"/>
      <c r="F61" s="154"/>
      <c r="G61" s="154"/>
      <c r="H61" s="154"/>
      <c r="I61" s="155"/>
      <c r="J61" s="154"/>
      <c r="K61" s="154"/>
      <c r="L61" s="154"/>
      <c r="M61" s="154"/>
      <c r="N61" s="154"/>
      <c r="O61" s="152"/>
      <c r="P61" s="152"/>
      <c r="Q61" s="152"/>
      <c r="R61" s="152"/>
      <c r="S61" s="152"/>
      <c r="T61" s="152"/>
      <c r="U61" s="152"/>
      <c r="V61" s="152"/>
      <c r="W61" s="152"/>
    </row>
    <row r="62" ht="22.5" customHeight="1">
      <c r="A62" s="147">
        <f t="shared" si="1"/>
        <v>0</v>
      </c>
      <c r="B62" s="148" t="str">
        <f>IFERROR(__xludf.DUMMYFUNCTION("IFERROR(
TEXTJOIN("" \ "",TRUE,FILTER(D62:N62,ISNUMBER(D62:N62)=FALSE))
,"""")"),"")</f>
        <v/>
      </c>
      <c r="C62" s="153">
        <v>45595.0</v>
      </c>
      <c r="D62" s="154"/>
      <c r="E62" s="154"/>
      <c r="F62" s="154"/>
      <c r="G62" s="154"/>
      <c r="H62" s="154"/>
      <c r="I62" s="155"/>
      <c r="J62" s="154"/>
      <c r="K62" s="154"/>
      <c r="L62" s="154"/>
      <c r="M62" s="154"/>
      <c r="N62" s="154"/>
      <c r="O62" s="152"/>
      <c r="P62" s="152"/>
      <c r="Q62" s="152"/>
      <c r="R62" s="152"/>
      <c r="S62" s="152"/>
      <c r="T62" s="152"/>
      <c r="U62" s="152"/>
      <c r="V62" s="152"/>
      <c r="W62" s="152"/>
    </row>
    <row r="63" ht="22.5" customHeight="1">
      <c r="A63" s="147">
        <f t="shared" si="1"/>
        <v>0</v>
      </c>
      <c r="B63" s="148" t="str">
        <f>IFERROR(__xludf.DUMMYFUNCTION("IFERROR(
TEXTJOIN("" \ "",TRUE,FILTER(D63:N63,ISNUMBER(D63:N63)=FALSE))
,"""")"),"")</f>
        <v/>
      </c>
      <c r="C63" s="153">
        <v>45596.0</v>
      </c>
      <c r="D63" s="154"/>
      <c r="E63" s="154"/>
      <c r="F63" s="154"/>
      <c r="G63" s="154"/>
      <c r="H63" s="154"/>
      <c r="I63" s="155"/>
      <c r="J63" s="154"/>
      <c r="K63" s="154"/>
      <c r="L63" s="154"/>
      <c r="M63" s="154"/>
      <c r="N63" s="154"/>
      <c r="O63" s="152"/>
      <c r="P63" s="152"/>
      <c r="Q63" s="152"/>
      <c r="R63" s="152"/>
      <c r="S63" s="152"/>
      <c r="T63" s="152"/>
      <c r="U63" s="152"/>
      <c r="V63" s="152"/>
      <c r="W63" s="152"/>
    </row>
    <row r="64" ht="22.5" customHeight="1">
      <c r="A64" s="147">
        <f t="shared" si="1"/>
        <v>0</v>
      </c>
      <c r="B64" s="148" t="str">
        <f>IFERROR(__xludf.DUMMYFUNCTION("IFERROR(
TEXTJOIN("" \ "",TRUE,FILTER(D64:N64,ISNUMBER(D64:N64)=FALSE))
,"""")"),"")</f>
        <v/>
      </c>
      <c r="C64" s="153">
        <v>45597.0</v>
      </c>
      <c r="D64" s="154"/>
      <c r="E64" s="154"/>
      <c r="F64" s="154"/>
      <c r="G64" s="154"/>
      <c r="H64" s="154"/>
      <c r="I64" s="155"/>
      <c r="J64" s="154"/>
      <c r="K64" s="154"/>
      <c r="L64" s="154"/>
      <c r="M64" s="154"/>
      <c r="N64" s="154"/>
      <c r="O64" s="152"/>
      <c r="P64" s="152"/>
      <c r="Q64" s="152"/>
      <c r="R64" s="152"/>
      <c r="S64" s="152"/>
      <c r="T64" s="152"/>
      <c r="U64" s="152"/>
      <c r="V64" s="152"/>
      <c r="W64" s="152"/>
    </row>
    <row r="65" ht="22.5" customHeight="1">
      <c r="A65" s="147">
        <f t="shared" si="1"/>
        <v>0</v>
      </c>
      <c r="B65" s="148" t="str">
        <f>IFERROR(__xludf.DUMMYFUNCTION("IFERROR(
TEXTJOIN("" \ "",TRUE,FILTER(D65:N65,ISNUMBER(D65:N65)=FALSE))
,"""")"),"")</f>
        <v/>
      </c>
      <c r="C65" s="153">
        <v>45598.0</v>
      </c>
      <c r="D65" s="154"/>
      <c r="E65" s="154"/>
      <c r="F65" s="154"/>
      <c r="G65" s="154"/>
      <c r="H65" s="154"/>
      <c r="I65" s="155"/>
      <c r="J65" s="154"/>
      <c r="K65" s="154"/>
      <c r="L65" s="154"/>
      <c r="M65" s="154"/>
      <c r="N65" s="154"/>
      <c r="O65" s="152"/>
      <c r="P65" s="152"/>
      <c r="Q65" s="152"/>
      <c r="R65" s="152"/>
      <c r="S65" s="152"/>
      <c r="T65" s="152"/>
      <c r="U65" s="152"/>
      <c r="V65" s="152"/>
      <c r="W65" s="152"/>
    </row>
    <row r="66" ht="22.5" customHeight="1">
      <c r="A66" s="147">
        <f t="shared" si="1"/>
        <v>0</v>
      </c>
      <c r="B66" s="148" t="str">
        <f>IFERROR(__xludf.DUMMYFUNCTION("IFERROR(
TEXTJOIN("" \ "",TRUE,FILTER(D66:N66,ISNUMBER(D66:N66)=FALSE))
,"""")"),"")</f>
        <v/>
      </c>
      <c r="C66" s="149">
        <v>45599.0</v>
      </c>
      <c r="D66" s="150"/>
      <c r="E66" s="150"/>
      <c r="F66" s="150"/>
      <c r="G66" s="150"/>
      <c r="H66" s="150"/>
      <c r="I66" s="151"/>
      <c r="J66" s="150"/>
      <c r="K66" s="150"/>
      <c r="L66" s="150"/>
      <c r="M66" s="150"/>
      <c r="N66" s="150"/>
      <c r="O66" s="152"/>
      <c r="P66" s="152"/>
      <c r="Q66" s="152"/>
      <c r="R66" s="152"/>
      <c r="S66" s="152"/>
      <c r="T66" s="152"/>
      <c r="U66" s="152"/>
      <c r="V66" s="152"/>
      <c r="W66" s="152"/>
    </row>
    <row r="67" ht="22.5" customHeight="1">
      <c r="A67" s="147">
        <f t="shared" si="1"/>
        <v>0</v>
      </c>
      <c r="B67" s="148" t="str">
        <f>IFERROR(__xludf.DUMMYFUNCTION("IFERROR(
TEXTJOIN("" \ "",TRUE,FILTER(D67:N67,ISNUMBER(D67:N67)=FALSE))
,"""")"),"")</f>
        <v/>
      </c>
      <c r="C67" s="153">
        <v>45600.0</v>
      </c>
      <c r="D67" s="154"/>
      <c r="E67" s="154"/>
      <c r="F67" s="154"/>
      <c r="G67" s="154"/>
      <c r="H67" s="154"/>
      <c r="I67" s="155"/>
      <c r="J67" s="154"/>
      <c r="K67" s="154"/>
      <c r="L67" s="154"/>
      <c r="M67" s="154"/>
      <c r="N67" s="154"/>
      <c r="O67" s="152"/>
      <c r="P67" s="152"/>
      <c r="Q67" s="152"/>
      <c r="R67" s="152"/>
      <c r="S67" s="152"/>
      <c r="T67" s="152"/>
      <c r="U67" s="152"/>
      <c r="V67" s="152"/>
      <c r="W67" s="152"/>
    </row>
    <row r="68" ht="22.5" customHeight="1">
      <c r="A68" s="147">
        <f t="shared" si="1"/>
        <v>0</v>
      </c>
      <c r="B68" s="148" t="str">
        <f>IFERROR(__xludf.DUMMYFUNCTION("IFERROR(
TEXTJOIN("" \ "",TRUE,FILTER(D68:N68,ISNUMBER(D68:N68)=FALSE))
,"""")"),"")</f>
        <v/>
      </c>
      <c r="C68" s="153">
        <v>45601.0</v>
      </c>
      <c r="D68" s="154"/>
      <c r="E68" s="154"/>
      <c r="F68" s="154"/>
      <c r="G68" s="154"/>
      <c r="H68" s="154"/>
      <c r="I68" s="155"/>
      <c r="J68" s="154"/>
      <c r="K68" s="154"/>
      <c r="L68" s="154"/>
      <c r="M68" s="154"/>
      <c r="N68" s="154"/>
      <c r="O68" s="152"/>
      <c r="P68" s="152"/>
      <c r="Q68" s="152"/>
      <c r="R68" s="152"/>
      <c r="S68" s="152"/>
      <c r="T68" s="152"/>
      <c r="U68" s="152"/>
      <c r="V68" s="152"/>
      <c r="W68" s="152"/>
    </row>
    <row r="69" ht="22.5" customHeight="1">
      <c r="A69" s="147">
        <f t="shared" si="1"/>
        <v>0</v>
      </c>
      <c r="B69" s="148" t="str">
        <f>IFERROR(__xludf.DUMMYFUNCTION("IFERROR(
TEXTJOIN("" \ "",TRUE,FILTER(D69:N69,ISNUMBER(D69:N69)=FALSE))
,"""")"),"")</f>
        <v/>
      </c>
      <c r="C69" s="153">
        <v>45602.0</v>
      </c>
      <c r="D69" s="154"/>
      <c r="E69" s="154"/>
      <c r="F69" s="154"/>
      <c r="G69" s="154"/>
      <c r="H69" s="154"/>
      <c r="I69" s="155"/>
      <c r="J69" s="154"/>
      <c r="K69" s="154"/>
      <c r="L69" s="154"/>
      <c r="M69" s="154"/>
      <c r="N69" s="154"/>
      <c r="O69" s="152"/>
      <c r="P69" s="152"/>
      <c r="Q69" s="152"/>
      <c r="R69" s="152"/>
      <c r="S69" s="152"/>
      <c r="T69" s="152"/>
      <c r="U69" s="152"/>
      <c r="V69" s="152"/>
      <c r="W69" s="152"/>
    </row>
    <row r="70" ht="22.5" customHeight="1">
      <c r="A70" s="147">
        <f t="shared" si="1"/>
        <v>0</v>
      </c>
      <c r="B70" s="148" t="str">
        <f>IFERROR(__xludf.DUMMYFUNCTION("IFERROR(
TEXTJOIN("" \ "",TRUE,FILTER(D70:N70,ISNUMBER(D70:N70)=FALSE))
,"""")"),"")</f>
        <v/>
      </c>
      <c r="C70" s="153">
        <v>45603.0</v>
      </c>
      <c r="D70" s="154"/>
      <c r="E70" s="154"/>
      <c r="F70" s="154"/>
      <c r="G70" s="154"/>
      <c r="H70" s="154"/>
      <c r="I70" s="155"/>
      <c r="J70" s="154"/>
      <c r="K70" s="154"/>
      <c r="L70" s="154"/>
      <c r="M70" s="154"/>
      <c r="N70" s="154"/>
      <c r="O70" s="152"/>
      <c r="P70" s="152"/>
      <c r="Q70" s="152"/>
      <c r="R70" s="152"/>
      <c r="S70" s="152"/>
      <c r="T70" s="152"/>
      <c r="U70" s="152"/>
      <c r="V70" s="152"/>
      <c r="W70" s="152"/>
    </row>
    <row r="71" ht="22.5" customHeight="1">
      <c r="A71" s="147">
        <f t="shared" si="1"/>
        <v>0</v>
      </c>
      <c r="B71" s="148" t="str">
        <f>IFERROR(__xludf.DUMMYFUNCTION("IFERROR(
TEXTJOIN("" \ "",TRUE,FILTER(D71:N71,ISNUMBER(D71:N71)=FALSE))
,"""")"),"")</f>
        <v/>
      </c>
      <c r="C71" s="153">
        <v>45604.0</v>
      </c>
      <c r="D71" s="154"/>
      <c r="E71" s="154"/>
      <c r="F71" s="154"/>
      <c r="G71" s="154"/>
      <c r="H71" s="154"/>
      <c r="I71" s="155"/>
      <c r="J71" s="154"/>
      <c r="K71" s="154"/>
      <c r="L71" s="154"/>
      <c r="M71" s="154"/>
      <c r="N71" s="154"/>
      <c r="O71" s="152"/>
      <c r="P71" s="152"/>
      <c r="Q71" s="152"/>
      <c r="R71" s="152"/>
      <c r="S71" s="152"/>
      <c r="T71" s="152"/>
      <c r="U71" s="152"/>
      <c r="V71" s="152"/>
      <c r="W71" s="152"/>
    </row>
    <row r="72" ht="22.5" customHeight="1">
      <c r="A72" s="147">
        <f t="shared" si="1"/>
        <v>0</v>
      </c>
      <c r="B72" s="148" t="str">
        <f>IFERROR(__xludf.DUMMYFUNCTION("IFERROR(
TEXTJOIN("" \ "",TRUE,FILTER(D72:N72,ISNUMBER(D72:N72)=FALSE))
,"""")"),"")</f>
        <v/>
      </c>
      <c r="C72" s="153">
        <v>45605.0</v>
      </c>
      <c r="D72" s="154"/>
      <c r="E72" s="154"/>
      <c r="F72" s="154"/>
      <c r="G72" s="154"/>
      <c r="H72" s="154"/>
      <c r="I72" s="155"/>
      <c r="J72" s="154"/>
      <c r="K72" s="154"/>
      <c r="L72" s="154"/>
      <c r="M72" s="154"/>
      <c r="N72" s="154"/>
      <c r="O72" s="152"/>
      <c r="P72" s="152"/>
      <c r="Q72" s="152"/>
      <c r="R72" s="152"/>
      <c r="S72" s="152"/>
      <c r="T72" s="152"/>
      <c r="U72" s="152"/>
      <c r="V72" s="152"/>
      <c r="W72" s="152"/>
    </row>
    <row r="73" ht="22.5" customHeight="1">
      <c r="A73" s="147">
        <f t="shared" si="1"/>
        <v>0</v>
      </c>
      <c r="B73" s="148" t="str">
        <f>IFERROR(__xludf.DUMMYFUNCTION("IFERROR(
TEXTJOIN("" \ "",TRUE,FILTER(D73:N73,ISNUMBER(D73:N73)=FALSE))
,"""")"),"")</f>
        <v/>
      </c>
      <c r="C73" s="149">
        <v>45606.0</v>
      </c>
      <c r="D73" s="150"/>
      <c r="E73" s="150"/>
      <c r="F73" s="150"/>
      <c r="G73" s="150"/>
      <c r="H73" s="150"/>
      <c r="I73" s="151"/>
      <c r="J73" s="150"/>
      <c r="K73" s="150"/>
      <c r="L73" s="150"/>
      <c r="M73" s="150"/>
      <c r="N73" s="150"/>
      <c r="O73" s="152"/>
      <c r="P73" s="152"/>
      <c r="Q73" s="152"/>
      <c r="R73" s="152"/>
      <c r="S73" s="152"/>
      <c r="T73" s="152"/>
      <c r="U73" s="152"/>
      <c r="V73" s="152"/>
      <c r="W73" s="152"/>
    </row>
    <row r="74" ht="22.5" customHeight="1">
      <c r="A74" s="147">
        <f t="shared" si="1"/>
        <v>0</v>
      </c>
      <c r="B74" s="148" t="str">
        <f>IFERROR(__xludf.DUMMYFUNCTION("IFERROR(
TEXTJOIN("" \ "",TRUE,FILTER(D74:N74,ISNUMBER(D74:N74)=FALSE))
,"""")"),"")</f>
        <v/>
      </c>
      <c r="C74" s="153">
        <v>45607.0</v>
      </c>
      <c r="D74" s="154"/>
      <c r="E74" s="154"/>
      <c r="F74" s="154"/>
      <c r="G74" s="154"/>
      <c r="H74" s="154"/>
      <c r="I74" s="155"/>
      <c r="J74" s="154"/>
      <c r="K74" s="154"/>
      <c r="L74" s="154"/>
      <c r="M74" s="154"/>
      <c r="N74" s="154"/>
      <c r="O74" s="152"/>
      <c r="P74" s="152"/>
      <c r="Q74" s="152"/>
      <c r="R74" s="152"/>
      <c r="S74" s="152"/>
      <c r="T74" s="152"/>
      <c r="U74" s="152"/>
      <c r="V74" s="152"/>
      <c r="W74" s="152"/>
    </row>
    <row r="75" ht="22.5" customHeight="1">
      <c r="A75" s="147">
        <f t="shared" si="1"/>
        <v>0</v>
      </c>
      <c r="B75" s="148" t="str">
        <f>IFERROR(__xludf.DUMMYFUNCTION("IFERROR(
TEXTJOIN("" \ "",TRUE,FILTER(D75:N75,ISNUMBER(D75:N75)=FALSE))
,"""")"),"")</f>
        <v/>
      </c>
      <c r="C75" s="153">
        <v>45608.0</v>
      </c>
      <c r="D75" s="154"/>
      <c r="E75" s="154"/>
      <c r="F75" s="154"/>
      <c r="G75" s="154"/>
      <c r="H75" s="154"/>
      <c r="I75" s="155"/>
      <c r="J75" s="154"/>
      <c r="K75" s="154"/>
      <c r="L75" s="154"/>
      <c r="M75" s="154"/>
      <c r="N75" s="154"/>
      <c r="O75" s="152"/>
      <c r="P75" s="152"/>
      <c r="Q75" s="152"/>
      <c r="R75" s="152"/>
      <c r="S75" s="152"/>
      <c r="T75" s="152"/>
      <c r="U75" s="152"/>
      <c r="V75" s="152"/>
      <c r="W75" s="152"/>
    </row>
    <row r="76" ht="22.5" customHeight="1">
      <c r="A76" s="147">
        <f t="shared" si="1"/>
        <v>0</v>
      </c>
      <c r="B76" s="148" t="str">
        <f>IFERROR(__xludf.DUMMYFUNCTION("IFERROR(
TEXTJOIN("" \ "",TRUE,FILTER(D76:N76,ISNUMBER(D76:N76)=FALSE))
,"""")"),"")</f>
        <v/>
      </c>
      <c r="C76" s="153">
        <v>45609.0</v>
      </c>
      <c r="D76" s="154"/>
      <c r="E76" s="154"/>
      <c r="F76" s="154"/>
      <c r="G76" s="154"/>
      <c r="H76" s="154"/>
      <c r="I76" s="155"/>
      <c r="J76" s="154"/>
      <c r="K76" s="154"/>
      <c r="L76" s="154"/>
      <c r="M76" s="154"/>
      <c r="N76" s="154"/>
      <c r="O76" s="152"/>
      <c r="P76" s="152"/>
      <c r="Q76" s="152"/>
      <c r="R76" s="152"/>
      <c r="S76" s="152"/>
      <c r="T76" s="152"/>
      <c r="U76" s="152"/>
      <c r="V76" s="152"/>
      <c r="W76" s="152"/>
    </row>
    <row r="77" ht="22.5" customHeight="1">
      <c r="A77" s="147">
        <f t="shared" si="1"/>
        <v>0</v>
      </c>
      <c r="B77" s="148" t="str">
        <f>IFERROR(__xludf.DUMMYFUNCTION("IFERROR(
TEXTJOIN("" \ "",TRUE,FILTER(D77:N77,ISNUMBER(D77:N77)=FALSE))
,"""")"),"")</f>
        <v/>
      </c>
      <c r="C77" s="153">
        <v>45610.0</v>
      </c>
      <c r="D77" s="154"/>
      <c r="E77" s="154"/>
      <c r="F77" s="154"/>
      <c r="G77" s="154"/>
      <c r="H77" s="154"/>
      <c r="I77" s="155"/>
      <c r="J77" s="154"/>
      <c r="K77" s="154"/>
      <c r="L77" s="154"/>
      <c r="M77" s="154"/>
      <c r="N77" s="154"/>
      <c r="O77" s="152"/>
      <c r="P77" s="152"/>
      <c r="Q77" s="152"/>
      <c r="R77" s="152"/>
      <c r="S77" s="152"/>
      <c r="T77" s="152"/>
      <c r="U77" s="152"/>
      <c r="V77" s="152"/>
      <c r="W77" s="152"/>
    </row>
    <row r="78" ht="22.5" customHeight="1">
      <c r="A78" s="147">
        <f t="shared" si="1"/>
        <v>0</v>
      </c>
      <c r="B78" s="148" t="str">
        <f>IFERROR(__xludf.DUMMYFUNCTION("IFERROR(
TEXTJOIN("" \ "",TRUE,FILTER(D78:N78,ISNUMBER(D78:N78)=FALSE))
,"""")"),"")</f>
        <v/>
      </c>
      <c r="C78" s="153">
        <v>45611.0</v>
      </c>
      <c r="D78" s="154"/>
      <c r="E78" s="154"/>
      <c r="F78" s="154"/>
      <c r="G78" s="154"/>
      <c r="H78" s="154"/>
      <c r="I78" s="155"/>
      <c r="J78" s="154"/>
      <c r="K78" s="154"/>
      <c r="L78" s="154"/>
      <c r="M78" s="154"/>
      <c r="N78" s="154"/>
      <c r="O78" s="152"/>
      <c r="P78" s="152"/>
      <c r="Q78" s="152"/>
      <c r="R78" s="152"/>
      <c r="S78" s="152"/>
      <c r="T78" s="152"/>
      <c r="U78" s="152"/>
      <c r="V78" s="152"/>
      <c r="W78" s="152"/>
    </row>
    <row r="79" ht="22.5" customHeight="1">
      <c r="A79" s="147">
        <f t="shared" si="1"/>
        <v>0</v>
      </c>
      <c r="B79" s="148" t="str">
        <f>IFERROR(__xludf.DUMMYFUNCTION("IFERROR(
TEXTJOIN("" \ "",TRUE,FILTER(D79:N79,ISNUMBER(D79:N79)=FALSE))
,"""")"),"")</f>
        <v/>
      </c>
      <c r="C79" s="153">
        <v>45612.0</v>
      </c>
      <c r="D79" s="154"/>
      <c r="E79" s="154"/>
      <c r="F79" s="154"/>
      <c r="G79" s="154"/>
      <c r="H79" s="154"/>
      <c r="I79" s="155"/>
      <c r="J79" s="154"/>
      <c r="K79" s="154"/>
      <c r="L79" s="154"/>
      <c r="M79" s="154"/>
      <c r="N79" s="154"/>
      <c r="O79" s="152"/>
      <c r="P79" s="152"/>
      <c r="Q79" s="152"/>
      <c r="R79" s="152"/>
      <c r="S79" s="152"/>
      <c r="T79" s="152"/>
      <c r="U79" s="152"/>
      <c r="V79" s="152"/>
      <c r="W79" s="152"/>
    </row>
    <row r="80" ht="22.5" customHeight="1">
      <c r="A80" s="147">
        <f t="shared" si="1"/>
        <v>0</v>
      </c>
      <c r="B80" s="148" t="str">
        <f>IFERROR(__xludf.DUMMYFUNCTION("IFERROR(
TEXTJOIN("" \ "",TRUE,FILTER(D80:N80,ISNUMBER(D80:N80)=FALSE))
,"""")"),"")</f>
        <v/>
      </c>
      <c r="C80" s="149">
        <v>45613.0</v>
      </c>
      <c r="D80" s="150"/>
      <c r="E80" s="150"/>
      <c r="F80" s="150"/>
      <c r="G80" s="150"/>
      <c r="H80" s="150"/>
      <c r="I80" s="151"/>
      <c r="J80" s="150"/>
      <c r="K80" s="150"/>
      <c r="L80" s="150"/>
      <c r="M80" s="150"/>
      <c r="N80" s="150"/>
      <c r="O80" s="152"/>
      <c r="P80" s="152"/>
      <c r="Q80" s="152"/>
      <c r="R80" s="152"/>
      <c r="S80" s="152"/>
      <c r="T80" s="152"/>
      <c r="U80" s="152"/>
      <c r="V80" s="152"/>
      <c r="W80" s="152"/>
    </row>
    <row r="81" ht="22.5" customHeight="1">
      <c r="A81" s="147">
        <f t="shared" si="1"/>
        <v>0</v>
      </c>
      <c r="B81" s="148" t="str">
        <f>IFERROR(__xludf.DUMMYFUNCTION("IFERROR(
TEXTJOIN("" \ "",TRUE,FILTER(D81:N81,ISNUMBER(D81:N81)=FALSE))
,"""")"),"")</f>
        <v/>
      </c>
      <c r="C81" s="153">
        <v>45614.0</v>
      </c>
      <c r="D81" s="154"/>
      <c r="E81" s="154"/>
      <c r="F81" s="154"/>
      <c r="G81" s="154"/>
      <c r="H81" s="154"/>
      <c r="I81" s="155"/>
      <c r="J81" s="154"/>
      <c r="K81" s="154"/>
      <c r="L81" s="154"/>
      <c r="M81" s="154"/>
      <c r="N81" s="154"/>
      <c r="O81" s="152"/>
      <c r="P81" s="152"/>
      <c r="Q81" s="152"/>
      <c r="R81" s="152"/>
      <c r="S81" s="152"/>
      <c r="T81" s="152"/>
      <c r="U81" s="152"/>
      <c r="V81" s="152"/>
      <c r="W81" s="152"/>
    </row>
    <row r="82" ht="22.5" customHeight="1">
      <c r="A82" s="147">
        <f t="shared" si="1"/>
        <v>0</v>
      </c>
      <c r="B82" s="148" t="str">
        <f>IFERROR(__xludf.DUMMYFUNCTION("IFERROR(
TEXTJOIN("" \ "",TRUE,FILTER(D82:N82,ISNUMBER(D82:N82)=FALSE))
,"""")"),"")</f>
        <v/>
      </c>
      <c r="C82" s="153">
        <v>45615.0</v>
      </c>
      <c r="D82" s="154"/>
      <c r="E82" s="154"/>
      <c r="F82" s="154"/>
      <c r="G82" s="154"/>
      <c r="H82" s="154"/>
      <c r="I82" s="155"/>
      <c r="J82" s="154"/>
      <c r="K82" s="154"/>
      <c r="L82" s="154"/>
      <c r="M82" s="154"/>
      <c r="N82" s="154"/>
      <c r="O82" s="152"/>
      <c r="P82" s="152"/>
      <c r="Q82" s="152"/>
      <c r="R82" s="152"/>
      <c r="S82" s="152"/>
      <c r="T82" s="152"/>
      <c r="U82" s="152"/>
      <c r="V82" s="152"/>
      <c r="W82" s="152"/>
    </row>
    <row r="83" ht="22.5" customHeight="1">
      <c r="A83" s="147">
        <f t="shared" si="1"/>
        <v>0</v>
      </c>
      <c r="B83" s="148" t="str">
        <f>IFERROR(__xludf.DUMMYFUNCTION("IFERROR(
TEXTJOIN("" \ "",TRUE,FILTER(D83:N83,ISNUMBER(D83:N83)=FALSE))
,"""")"),"")</f>
        <v/>
      </c>
      <c r="C83" s="153">
        <v>45616.0</v>
      </c>
      <c r="D83" s="154"/>
      <c r="E83" s="154"/>
      <c r="F83" s="154"/>
      <c r="G83" s="154"/>
      <c r="H83" s="154"/>
      <c r="I83" s="155"/>
      <c r="J83" s="154"/>
      <c r="K83" s="154"/>
      <c r="L83" s="154"/>
      <c r="M83" s="154"/>
      <c r="N83" s="154"/>
      <c r="O83" s="152"/>
      <c r="P83" s="152"/>
      <c r="Q83" s="152"/>
      <c r="R83" s="152"/>
      <c r="S83" s="152"/>
      <c r="T83" s="152"/>
      <c r="U83" s="152"/>
      <c r="V83" s="152"/>
      <c r="W83" s="152"/>
    </row>
    <row r="84" ht="22.5" customHeight="1">
      <c r="A84" s="147">
        <f t="shared" si="1"/>
        <v>0</v>
      </c>
      <c r="B84" s="148" t="str">
        <f>IFERROR(__xludf.DUMMYFUNCTION("IFERROR(
TEXTJOIN("" \ "",TRUE,FILTER(D84:N84,ISNUMBER(D84:N84)=FALSE))
,"""")"),"")</f>
        <v/>
      </c>
      <c r="C84" s="153">
        <v>45617.0</v>
      </c>
      <c r="D84" s="154"/>
      <c r="E84" s="154"/>
      <c r="F84" s="154"/>
      <c r="G84" s="154"/>
      <c r="H84" s="154"/>
      <c r="I84" s="155"/>
      <c r="J84" s="154"/>
      <c r="K84" s="154"/>
      <c r="L84" s="154"/>
      <c r="M84" s="154"/>
      <c r="N84" s="154"/>
      <c r="O84" s="152"/>
      <c r="P84" s="152"/>
      <c r="Q84" s="152"/>
      <c r="R84" s="152"/>
      <c r="S84" s="152"/>
      <c r="T84" s="152"/>
      <c r="U84" s="152"/>
      <c r="V84" s="152"/>
      <c r="W84" s="152"/>
    </row>
    <row r="85" ht="22.5" customHeight="1">
      <c r="A85" s="147">
        <f t="shared" si="1"/>
        <v>0</v>
      </c>
      <c r="B85" s="148" t="str">
        <f>IFERROR(__xludf.DUMMYFUNCTION("IFERROR(
TEXTJOIN("" \ "",TRUE,FILTER(D85:N85,ISNUMBER(D85:N85)=FALSE))
,"""")"),"")</f>
        <v/>
      </c>
      <c r="C85" s="153">
        <v>45618.0</v>
      </c>
      <c r="D85" s="154"/>
      <c r="E85" s="154"/>
      <c r="F85" s="154"/>
      <c r="G85" s="154"/>
      <c r="H85" s="154"/>
      <c r="I85" s="155"/>
      <c r="J85" s="154"/>
      <c r="K85" s="154"/>
      <c r="L85" s="154"/>
      <c r="M85" s="154"/>
      <c r="N85" s="154"/>
      <c r="O85" s="152"/>
      <c r="P85" s="152"/>
      <c r="Q85" s="152"/>
      <c r="R85" s="152"/>
      <c r="S85" s="152"/>
      <c r="T85" s="152"/>
      <c r="U85" s="152"/>
      <c r="V85" s="152"/>
      <c r="W85" s="152"/>
    </row>
    <row r="86" ht="22.5" customHeight="1">
      <c r="A86" s="147">
        <f t="shared" si="1"/>
        <v>0</v>
      </c>
      <c r="B86" s="148" t="str">
        <f>IFERROR(__xludf.DUMMYFUNCTION("IFERROR(
TEXTJOIN("" \ "",TRUE,FILTER(D86:N86,ISNUMBER(D86:N86)=FALSE))
,"""")"),"")</f>
        <v/>
      </c>
      <c r="C86" s="153">
        <v>45619.0</v>
      </c>
      <c r="D86" s="154"/>
      <c r="E86" s="154"/>
      <c r="F86" s="154"/>
      <c r="G86" s="154"/>
      <c r="H86" s="154"/>
      <c r="I86" s="155"/>
      <c r="J86" s="154"/>
      <c r="K86" s="154"/>
      <c r="L86" s="154"/>
      <c r="M86" s="154"/>
      <c r="N86" s="154"/>
      <c r="O86" s="152"/>
      <c r="P86" s="152"/>
      <c r="Q86" s="152"/>
      <c r="R86" s="152"/>
      <c r="S86" s="152"/>
      <c r="T86" s="152"/>
      <c r="U86" s="152"/>
      <c r="V86" s="152"/>
      <c r="W86" s="152"/>
    </row>
    <row r="87" ht="22.5" customHeight="1">
      <c r="A87" s="147">
        <f t="shared" si="1"/>
        <v>0</v>
      </c>
      <c r="B87" s="148" t="str">
        <f>IFERROR(__xludf.DUMMYFUNCTION("IFERROR(
TEXTJOIN("" \ "",TRUE,FILTER(D87:N87,ISNUMBER(D87:N87)=FALSE))
,"""")"),"")</f>
        <v/>
      </c>
      <c r="C87" s="149">
        <v>45620.0</v>
      </c>
      <c r="D87" s="150"/>
      <c r="E87" s="150"/>
      <c r="F87" s="150"/>
      <c r="G87" s="150"/>
      <c r="H87" s="150"/>
      <c r="I87" s="151"/>
      <c r="J87" s="150"/>
      <c r="K87" s="150"/>
      <c r="L87" s="150"/>
      <c r="M87" s="150"/>
      <c r="N87" s="150"/>
      <c r="O87" s="152"/>
      <c r="P87" s="152"/>
      <c r="Q87" s="152"/>
      <c r="R87" s="152"/>
      <c r="S87" s="152"/>
      <c r="T87" s="152"/>
      <c r="U87" s="152"/>
      <c r="V87" s="152"/>
      <c r="W87" s="152"/>
    </row>
    <row r="88" ht="22.5" customHeight="1">
      <c r="A88" s="147">
        <f t="shared" si="1"/>
        <v>0</v>
      </c>
      <c r="B88" s="148" t="str">
        <f>IFERROR(__xludf.DUMMYFUNCTION("IFERROR(
TEXTJOIN("" \ "",TRUE,FILTER(D88:N88,ISNUMBER(D88:N88)=FALSE))
,"""")"),"")</f>
        <v/>
      </c>
      <c r="C88" s="153">
        <v>45621.0</v>
      </c>
      <c r="D88" s="154"/>
      <c r="E88" s="154"/>
      <c r="F88" s="154"/>
      <c r="G88" s="154"/>
      <c r="H88" s="154"/>
      <c r="I88" s="155"/>
      <c r="J88" s="154"/>
      <c r="K88" s="154"/>
      <c r="L88" s="154"/>
      <c r="M88" s="154"/>
      <c r="N88" s="154"/>
      <c r="O88" s="152"/>
      <c r="P88" s="152"/>
      <c r="Q88" s="152"/>
      <c r="R88" s="152"/>
      <c r="S88" s="152"/>
      <c r="T88" s="152"/>
      <c r="U88" s="152"/>
      <c r="V88" s="152"/>
      <c r="W88" s="152"/>
    </row>
    <row r="89" ht="22.5" customHeight="1">
      <c r="A89" s="147">
        <f t="shared" si="1"/>
        <v>0</v>
      </c>
      <c r="B89" s="148" t="str">
        <f>IFERROR(__xludf.DUMMYFUNCTION("IFERROR(
TEXTJOIN("" \ "",TRUE,FILTER(D89:N89,ISNUMBER(D89:N89)=FALSE))
,"""")"),"")</f>
        <v/>
      </c>
      <c r="C89" s="153">
        <v>45622.0</v>
      </c>
      <c r="D89" s="154"/>
      <c r="E89" s="154"/>
      <c r="F89" s="154"/>
      <c r="G89" s="154"/>
      <c r="H89" s="154"/>
      <c r="I89" s="155"/>
      <c r="J89" s="154"/>
      <c r="K89" s="154"/>
      <c r="L89" s="154"/>
      <c r="M89" s="154"/>
      <c r="N89" s="154"/>
      <c r="O89" s="152"/>
      <c r="P89" s="152"/>
      <c r="Q89" s="152"/>
      <c r="R89" s="152"/>
      <c r="S89" s="152"/>
      <c r="T89" s="152"/>
      <c r="U89" s="152"/>
      <c r="V89" s="152"/>
      <c r="W89" s="152"/>
    </row>
    <row r="90" ht="22.5" customHeight="1">
      <c r="A90" s="147">
        <f t="shared" si="1"/>
        <v>0</v>
      </c>
      <c r="B90" s="148" t="str">
        <f>IFERROR(__xludf.DUMMYFUNCTION("IFERROR(
TEXTJOIN("" \ "",TRUE,FILTER(D90:N90,ISNUMBER(D90:N90)=FALSE))
,"""")"),"")</f>
        <v/>
      </c>
      <c r="C90" s="153">
        <v>45623.0</v>
      </c>
      <c r="D90" s="154"/>
      <c r="E90" s="154"/>
      <c r="F90" s="154"/>
      <c r="G90" s="154"/>
      <c r="H90" s="154"/>
      <c r="I90" s="155"/>
      <c r="J90" s="154"/>
      <c r="K90" s="154"/>
      <c r="L90" s="154"/>
      <c r="M90" s="154"/>
      <c r="N90" s="154"/>
      <c r="O90" s="152"/>
      <c r="P90" s="152"/>
      <c r="Q90" s="152"/>
      <c r="R90" s="152"/>
      <c r="S90" s="152"/>
      <c r="T90" s="152"/>
      <c r="U90" s="152"/>
      <c r="V90" s="152"/>
      <c r="W90" s="152"/>
    </row>
    <row r="91" ht="22.5" customHeight="1">
      <c r="A91" s="147">
        <f t="shared" si="1"/>
        <v>0</v>
      </c>
      <c r="B91" s="148" t="str">
        <f>IFERROR(__xludf.DUMMYFUNCTION("IFERROR(
TEXTJOIN("" \ "",TRUE,FILTER(D91:N91,ISNUMBER(D91:N91)=FALSE))
,"""")"),"")</f>
        <v/>
      </c>
      <c r="C91" s="153">
        <v>45624.0</v>
      </c>
      <c r="D91" s="154"/>
      <c r="E91" s="154"/>
      <c r="F91" s="154"/>
      <c r="G91" s="154"/>
      <c r="H91" s="154"/>
      <c r="I91" s="155"/>
      <c r="J91" s="154"/>
      <c r="K91" s="154"/>
      <c r="L91" s="154"/>
      <c r="M91" s="154"/>
      <c r="N91" s="154"/>
      <c r="O91" s="152"/>
      <c r="P91" s="152"/>
      <c r="Q91" s="152"/>
      <c r="R91" s="152"/>
      <c r="S91" s="152"/>
      <c r="T91" s="152"/>
      <c r="U91" s="152"/>
      <c r="V91" s="152"/>
      <c r="W91" s="152"/>
    </row>
    <row r="92" ht="22.5" customHeight="1">
      <c r="A92" s="147">
        <f t="shared" si="1"/>
        <v>0</v>
      </c>
      <c r="B92" s="148" t="str">
        <f>IFERROR(__xludf.DUMMYFUNCTION("IFERROR(
TEXTJOIN("" \ "",TRUE,FILTER(D92:N92,ISNUMBER(D92:N92)=FALSE))
,"""")"),"")</f>
        <v/>
      </c>
      <c r="C92" s="153">
        <v>45625.0</v>
      </c>
      <c r="D92" s="154"/>
      <c r="E92" s="154"/>
      <c r="F92" s="154"/>
      <c r="G92" s="154"/>
      <c r="H92" s="154"/>
      <c r="I92" s="155"/>
      <c r="J92" s="154"/>
      <c r="K92" s="154"/>
      <c r="L92" s="154"/>
      <c r="M92" s="154"/>
      <c r="N92" s="154"/>
      <c r="O92" s="152"/>
      <c r="P92" s="152"/>
      <c r="Q92" s="152"/>
      <c r="R92" s="152"/>
      <c r="S92" s="152"/>
      <c r="T92" s="152"/>
      <c r="U92" s="152"/>
      <c r="V92" s="152"/>
      <c r="W92" s="152"/>
    </row>
    <row r="93" ht="22.5" customHeight="1">
      <c r="A93" s="147">
        <f t="shared" si="1"/>
        <v>0</v>
      </c>
      <c r="B93" s="148" t="str">
        <f>IFERROR(__xludf.DUMMYFUNCTION("IFERROR(
TEXTJOIN("" \ "",TRUE,FILTER(D93:N93,ISNUMBER(D93:N93)=FALSE))
,"""")"),"")</f>
        <v/>
      </c>
      <c r="C93" s="153">
        <v>45626.0</v>
      </c>
      <c r="D93" s="154"/>
      <c r="E93" s="154"/>
      <c r="F93" s="154"/>
      <c r="G93" s="154"/>
      <c r="H93" s="154"/>
      <c r="I93" s="155"/>
      <c r="J93" s="154"/>
      <c r="K93" s="154"/>
      <c r="L93" s="154"/>
      <c r="M93" s="154"/>
      <c r="N93" s="154"/>
      <c r="O93" s="152"/>
      <c r="P93" s="152"/>
      <c r="Q93" s="152"/>
      <c r="R93" s="152"/>
      <c r="S93" s="152"/>
      <c r="T93" s="152"/>
      <c r="U93" s="152"/>
      <c r="V93" s="152"/>
      <c r="W93" s="152"/>
    </row>
    <row r="94" ht="22.5" customHeight="1">
      <c r="A94" s="147">
        <f t="shared" si="1"/>
        <v>0</v>
      </c>
      <c r="B94" s="148" t="str">
        <f>IFERROR(__xludf.DUMMYFUNCTION("IFERROR(
TEXTJOIN("" \ "",TRUE,FILTER(D94:N94,ISNUMBER(D94:N94)=FALSE))
,"""")"),"")</f>
        <v/>
      </c>
      <c r="C94" s="149">
        <v>45627.0</v>
      </c>
      <c r="D94" s="150"/>
      <c r="E94" s="150"/>
      <c r="F94" s="150"/>
      <c r="G94" s="150"/>
      <c r="H94" s="150"/>
      <c r="I94" s="151"/>
      <c r="J94" s="150"/>
      <c r="K94" s="150"/>
      <c r="L94" s="150"/>
      <c r="M94" s="150"/>
      <c r="N94" s="150"/>
      <c r="O94" s="152"/>
      <c r="P94" s="152"/>
      <c r="Q94" s="152"/>
      <c r="R94" s="152"/>
      <c r="S94" s="152"/>
      <c r="T94" s="152"/>
      <c r="U94" s="152"/>
      <c r="V94" s="152"/>
      <c r="W94" s="152"/>
    </row>
    <row r="95" ht="22.5" customHeight="1">
      <c r="A95" s="147">
        <f t="shared" si="1"/>
        <v>0</v>
      </c>
      <c r="B95" s="148" t="str">
        <f>IFERROR(__xludf.DUMMYFUNCTION("IFERROR(
TEXTJOIN("" \ "",TRUE,FILTER(D95:N95,ISNUMBER(D95:N95)=FALSE))
,"""")"),"")</f>
        <v/>
      </c>
      <c r="C95" s="153">
        <v>45628.0</v>
      </c>
      <c r="D95" s="154"/>
      <c r="E95" s="154"/>
      <c r="F95" s="154"/>
      <c r="G95" s="154"/>
      <c r="H95" s="154"/>
      <c r="I95" s="155"/>
      <c r="J95" s="154"/>
      <c r="K95" s="154"/>
      <c r="L95" s="154"/>
      <c r="M95" s="154"/>
      <c r="N95" s="154"/>
      <c r="O95" s="152"/>
      <c r="P95" s="152"/>
      <c r="Q95" s="152"/>
      <c r="R95" s="152"/>
      <c r="S95" s="152"/>
      <c r="T95" s="152"/>
      <c r="U95" s="152"/>
      <c r="V95" s="152"/>
      <c r="W95" s="152"/>
    </row>
    <row r="96" ht="22.5" customHeight="1">
      <c r="A96" s="147">
        <f t="shared" si="1"/>
        <v>0</v>
      </c>
      <c r="B96" s="148" t="str">
        <f>IFERROR(__xludf.DUMMYFUNCTION("IFERROR(
TEXTJOIN("" \ "",TRUE,FILTER(D96:N96,ISNUMBER(D96:N96)=FALSE))
,"""")"),"")</f>
        <v/>
      </c>
      <c r="C96" s="153">
        <v>45629.0</v>
      </c>
      <c r="D96" s="154"/>
      <c r="E96" s="154"/>
      <c r="F96" s="154"/>
      <c r="G96" s="154"/>
      <c r="H96" s="154"/>
      <c r="I96" s="155"/>
      <c r="J96" s="154"/>
      <c r="K96" s="154"/>
      <c r="L96" s="154"/>
      <c r="M96" s="154"/>
      <c r="N96" s="154"/>
      <c r="O96" s="152"/>
      <c r="P96" s="152"/>
      <c r="Q96" s="152"/>
      <c r="R96" s="152"/>
      <c r="S96" s="152"/>
      <c r="T96" s="152"/>
      <c r="U96" s="152"/>
      <c r="V96" s="152"/>
      <c r="W96" s="152"/>
    </row>
    <row r="97" ht="22.5" customHeight="1">
      <c r="A97" s="147">
        <f t="shared" si="1"/>
        <v>0</v>
      </c>
      <c r="B97" s="148" t="str">
        <f>IFERROR(__xludf.DUMMYFUNCTION("IFERROR(
TEXTJOIN("" \ "",TRUE,FILTER(D97:N97,ISNUMBER(D97:N97)=FALSE))
,"""")"),"")</f>
        <v/>
      </c>
      <c r="C97" s="153">
        <v>45630.0</v>
      </c>
      <c r="D97" s="154"/>
      <c r="E97" s="154"/>
      <c r="F97" s="154"/>
      <c r="G97" s="154"/>
      <c r="H97" s="154"/>
      <c r="I97" s="155"/>
      <c r="J97" s="154"/>
      <c r="K97" s="154"/>
      <c r="L97" s="154"/>
      <c r="M97" s="154"/>
      <c r="N97" s="154"/>
      <c r="O97" s="152"/>
      <c r="P97" s="152"/>
      <c r="Q97" s="152"/>
      <c r="R97" s="152"/>
      <c r="S97" s="152"/>
      <c r="T97" s="152"/>
      <c r="U97" s="152"/>
      <c r="V97" s="152"/>
      <c r="W97" s="152"/>
    </row>
    <row r="98" ht="22.5" customHeight="1">
      <c r="A98" s="147">
        <f t="shared" si="1"/>
        <v>0</v>
      </c>
      <c r="B98" s="148" t="str">
        <f>IFERROR(__xludf.DUMMYFUNCTION("IFERROR(
TEXTJOIN("" \ "",TRUE,FILTER(D98:N98,ISNUMBER(D98:N98)=FALSE))
,"""")"),"")</f>
        <v/>
      </c>
      <c r="C98" s="153">
        <v>45631.0</v>
      </c>
      <c r="D98" s="154"/>
      <c r="E98" s="154"/>
      <c r="F98" s="154"/>
      <c r="G98" s="154"/>
      <c r="H98" s="154"/>
      <c r="I98" s="155"/>
      <c r="J98" s="154"/>
      <c r="K98" s="154"/>
      <c r="L98" s="154"/>
      <c r="M98" s="154"/>
      <c r="N98" s="154"/>
      <c r="O98" s="152"/>
      <c r="P98" s="152"/>
      <c r="Q98" s="152"/>
      <c r="R98" s="152"/>
      <c r="S98" s="152"/>
      <c r="T98" s="152"/>
      <c r="U98" s="152"/>
      <c r="V98" s="152"/>
      <c r="W98" s="152"/>
    </row>
    <row r="99" ht="22.5" customHeight="1">
      <c r="A99" s="147">
        <f t="shared" si="1"/>
        <v>0</v>
      </c>
      <c r="B99" s="148" t="str">
        <f>IFERROR(__xludf.DUMMYFUNCTION("IFERROR(
TEXTJOIN("" \ "",TRUE,FILTER(D99:N99,ISNUMBER(D99:N99)=FALSE))
,"""")"),"")</f>
        <v/>
      </c>
      <c r="C99" s="153">
        <v>45632.0</v>
      </c>
      <c r="D99" s="154"/>
      <c r="E99" s="154"/>
      <c r="F99" s="154"/>
      <c r="G99" s="154"/>
      <c r="H99" s="154"/>
      <c r="I99" s="155"/>
      <c r="J99" s="154"/>
      <c r="K99" s="154"/>
      <c r="L99" s="154"/>
      <c r="M99" s="154"/>
      <c r="N99" s="154"/>
      <c r="O99" s="152"/>
      <c r="P99" s="152"/>
      <c r="Q99" s="152"/>
      <c r="R99" s="152"/>
      <c r="S99" s="152"/>
      <c r="T99" s="152"/>
      <c r="U99" s="152"/>
      <c r="V99" s="152"/>
      <c r="W99" s="152"/>
    </row>
    <row r="100" ht="22.5" customHeight="1">
      <c r="A100" s="147">
        <f t="shared" si="1"/>
        <v>0</v>
      </c>
      <c r="B100" s="148" t="str">
        <f>IFERROR(__xludf.DUMMYFUNCTION("IFERROR(
TEXTJOIN("" \ "",TRUE,FILTER(D100:N100,ISNUMBER(D100:N100)=FALSE))
,"""")"),"")</f>
        <v/>
      </c>
      <c r="C100" s="153">
        <v>45633.0</v>
      </c>
      <c r="D100" s="154"/>
      <c r="E100" s="154"/>
      <c r="F100" s="154"/>
      <c r="G100" s="154"/>
      <c r="H100" s="154"/>
      <c r="I100" s="155"/>
      <c r="J100" s="154"/>
      <c r="K100" s="154"/>
      <c r="L100" s="154"/>
      <c r="M100" s="154"/>
      <c r="N100" s="154"/>
      <c r="O100" s="152"/>
      <c r="P100" s="152"/>
      <c r="Q100" s="152"/>
      <c r="R100" s="152"/>
      <c r="S100" s="152"/>
      <c r="T100" s="152"/>
      <c r="U100" s="152"/>
      <c r="V100" s="152"/>
      <c r="W100" s="152"/>
    </row>
    <row r="101" ht="22.5" customHeight="1">
      <c r="A101" s="147">
        <f t="shared" si="1"/>
        <v>0</v>
      </c>
      <c r="B101" s="148" t="str">
        <f>IFERROR(__xludf.DUMMYFUNCTION("IFERROR(
TEXTJOIN("" \ "",TRUE,FILTER(D101:N101,ISNUMBER(D101:N101)=FALSE))
,"""")"),"")</f>
        <v/>
      </c>
      <c r="C101" s="149">
        <v>45634.0</v>
      </c>
      <c r="D101" s="150"/>
      <c r="E101" s="150"/>
      <c r="F101" s="150"/>
      <c r="G101" s="150"/>
      <c r="H101" s="150"/>
      <c r="I101" s="151"/>
      <c r="J101" s="150"/>
      <c r="K101" s="150"/>
      <c r="L101" s="150"/>
      <c r="M101" s="150"/>
      <c r="N101" s="150"/>
      <c r="O101" s="152"/>
      <c r="P101" s="152"/>
      <c r="Q101" s="152"/>
      <c r="R101" s="152"/>
      <c r="S101" s="152"/>
      <c r="T101" s="152"/>
      <c r="U101" s="152"/>
      <c r="V101" s="152"/>
      <c r="W101" s="152"/>
    </row>
    <row r="102" ht="22.5" customHeight="1">
      <c r="A102" s="147">
        <f t="shared" si="1"/>
        <v>0</v>
      </c>
      <c r="B102" s="148" t="str">
        <f>IFERROR(__xludf.DUMMYFUNCTION("IFERROR(
TEXTJOIN("" \ "",TRUE,FILTER(D102:N102,ISNUMBER(D102:N102)=FALSE))
,"""")"),"")</f>
        <v/>
      </c>
      <c r="C102" s="153">
        <v>45635.0</v>
      </c>
      <c r="D102" s="154"/>
      <c r="E102" s="154"/>
      <c r="F102" s="154"/>
      <c r="G102" s="154"/>
      <c r="H102" s="154"/>
      <c r="I102" s="155"/>
      <c r="J102" s="154"/>
      <c r="K102" s="154"/>
      <c r="L102" s="154"/>
      <c r="M102" s="154"/>
      <c r="N102" s="154"/>
      <c r="O102" s="152"/>
      <c r="P102" s="152"/>
      <c r="Q102" s="152"/>
      <c r="R102" s="152"/>
      <c r="S102" s="152"/>
      <c r="T102" s="152"/>
      <c r="U102" s="152"/>
      <c r="V102" s="152"/>
      <c r="W102" s="152"/>
    </row>
    <row r="103" ht="22.5" customHeight="1">
      <c r="A103" s="147">
        <f t="shared" si="1"/>
        <v>0</v>
      </c>
      <c r="B103" s="148" t="str">
        <f>IFERROR(__xludf.DUMMYFUNCTION("IFERROR(
TEXTJOIN("" \ "",TRUE,FILTER(D103:N103,ISNUMBER(D103:N103)=FALSE))
,"""")"),"")</f>
        <v/>
      </c>
      <c r="C103" s="153">
        <v>45636.0</v>
      </c>
      <c r="D103" s="154"/>
      <c r="E103" s="154"/>
      <c r="F103" s="154"/>
      <c r="G103" s="154"/>
      <c r="H103" s="154"/>
      <c r="I103" s="155"/>
      <c r="J103" s="154"/>
      <c r="K103" s="154"/>
      <c r="L103" s="154"/>
      <c r="M103" s="154"/>
      <c r="N103" s="154"/>
      <c r="O103" s="152"/>
      <c r="P103" s="152"/>
      <c r="Q103" s="152"/>
      <c r="R103" s="152"/>
      <c r="S103" s="152"/>
      <c r="T103" s="152"/>
      <c r="U103" s="152"/>
      <c r="V103" s="152"/>
      <c r="W103" s="152"/>
    </row>
    <row r="104" ht="22.5" customHeight="1">
      <c r="A104" s="147">
        <f t="shared" si="1"/>
        <v>0</v>
      </c>
      <c r="B104" s="148" t="str">
        <f>IFERROR(__xludf.DUMMYFUNCTION("IFERROR(
TEXTJOIN("" \ "",TRUE,FILTER(D104:N104,ISNUMBER(D104:N104)=FALSE))
,"""")"),"")</f>
        <v/>
      </c>
      <c r="C104" s="153">
        <v>45637.0</v>
      </c>
      <c r="D104" s="154"/>
      <c r="E104" s="154"/>
      <c r="F104" s="154"/>
      <c r="G104" s="154"/>
      <c r="H104" s="154"/>
      <c r="I104" s="155"/>
      <c r="J104" s="154"/>
      <c r="K104" s="154"/>
      <c r="L104" s="154"/>
      <c r="M104" s="154"/>
      <c r="N104" s="154"/>
      <c r="O104" s="152"/>
      <c r="P104" s="152"/>
      <c r="Q104" s="152"/>
      <c r="R104" s="152"/>
      <c r="S104" s="152"/>
      <c r="T104" s="152"/>
      <c r="U104" s="152"/>
      <c r="V104" s="152"/>
      <c r="W104" s="152"/>
    </row>
    <row r="105" ht="22.5" customHeight="1">
      <c r="A105" s="147">
        <f t="shared" si="1"/>
        <v>0</v>
      </c>
      <c r="B105" s="148" t="str">
        <f>IFERROR(__xludf.DUMMYFUNCTION("IFERROR(
TEXTJOIN("" \ "",TRUE,FILTER(D105:N105,ISNUMBER(D105:N105)=FALSE))
,"""")"),"")</f>
        <v/>
      </c>
      <c r="C105" s="153">
        <v>45638.0</v>
      </c>
      <c r="D105" s="154"/>
      <c r="E105" s="154"/>
      <c r="F105" s="154"/>
      <c r="G105" s="154"/>
      <c r="H105" s="154"/>
      <c r="I105" s="155"/>
      <c r="J105" s="154"/>
      <c r="K105" s="154"/>
      <c r="L105" s="154"/>
      <c r="M105" s="154"/>
      <c r="N105" s="154"/>
      <c r="O105" s="152"/>
      <c r="P105" s="152"/>
      <c r="Q105" s="152"/>
      <c r="R105" s="152"/>
      <c r="S105" s="152"/>
      <c r="T105" s="152"/>
      <c r="U105" s="152"/>
      <c r="V105" s="152"/>
      <c r="W105" s="152"/>
    </row>
    <row r="106" ht="22.5" customHeight="1">
      <c r="A106" s="147">
        <f t="shared" si="1"/>
        <v>0</v>
      </c>
      <c r="B106" s="148" t="str">
        <f>IFERROR(__xludf.DUMMYFUNCTION("IFERROR(
TEXTJOIN("" \ "",TRUE,FILTER(D106:N106,ISNUMBER(D106:N106)=FALSE))
,"""")"),"")</f>
        <v/>
      </c>
      <c r="C106" s="153">
        <v>45639.0</v>
      </c>
      <c r="D106" s="154"/>
      <c r="E106" s="154"/>
      <c r="F106" s="154"/>
      <c r="G106" s="154"/>
      <c r="H106" s="154"/>
      <c r="I106" s="155"/>
      <c r="J106" s="154"/>
      <c r="K106" s="154"/>
      <c r="L106" s="154"/>
      <c r="M106" s="154"/>
      <c r="N106" s="154"/>
      <c r="O106" s="152"/>
      <c r="P106" s="152"/>
      <c r="Q106" s="152"/>
      <c r="R106" s="152"/>
      <c r="S106" s="152"/>
      <c r="T106" s="152"/>
      <c r="U106" s="152"/>
      <c r="V106" s="152"/>
      <c r="W106" s="152"/>
    </row>
    <row r="107" ht="22.5" customHeight="1">
      <c r="A107" s="147">
        <f t="shared" si="1"/>
        <v>0</v>
      </c>
      <c r="B107" s="148" t="str">
        <f>IFERROR(__xludf.DUMMYFUNCTION("IFERROR(
TEXTJOIN("" \ "",TRUE,FILTER(D107:N107,ISNUMBER(D107:N107)=FALSE))
,"""")"),"")</f>
        <v/>
      </c>
      <c r="C107" s="153">
        <v>45640.0</v>
      </c>
      <c r="D107" s="154"/>
      <c r="E107" s="154"/>
      <c r="F107" s="154"/>
      <c r="G107" s="154"/>
      <c r="H107" s="154"/>
      <c r="I107" s="155"/>
      <c r="J107" s="154"/>
      <c r="K107" s="154"/>
      <c r="L107" s="154"/>
      <c r="M107" s="154"/>
      <c r="N107" s="154"/>
      <c r="O107" s="152"/>
      <c r="P107" s="152"/>
      <c r="Q107" s="152"/>
      <c r="R107" s="152"/>
      <c r="S107" s="152"/>
      <c r="T107" s="152"/>
      <c r="U107" s="152"/>
      <c r="V107" s="152"/>
      <c r="W107" s="152"/>
    </row>
    <row r="108" ht="22.5" customHeight="1">
      <c r="A108" s="147">
        <f t="shared" si="1"/>
        <v>0</v>
      </c>
      <c r="B108" s="148" t="str">
        <f>IFERROR(__xludf.DUMMYFUNCTION("IFERROR(
TEXTJOIN("" \ "",TRUE,FILTER(D108:N108,ISNUMBER(D108:N108)=FALSE))
,"""")"),"")</f>
        <v/>
      </c>
      <c r="C108" s="149">
        <v>45641.0</v>
      </c>
      <c r="D108" s="150"/>
      <c r="E108" s="150"/>
      <c r="F108" s="150"/>
      <c r="G108" s="150"/>
      <c r="H108" s="150"/>
      <c r="I108" s="151"/>
      <c r="J108" s="150"/>
      <c r="K108" s="150"/>
      <c r="L108" s="150"/>
      <c r="M108" s="150"/>
      <c r="N108" s="150"/>
      <c r="O108" s="152"/>
      <c r="P108" s="152"/>
      <c r="Q108" s="152"/>
      <c r="R108" s="152"/>
      <c r="S108" s="152"/>
      <c r="T108" s="152"/>
      <c r="U108" s="152"/>
      <c r="V108" s="152"/>
      <c r="W108" s="152"/>
    </row>
    <row r="109" ht="22.5" customHeight="1">
      <c r="A109" s="147">
        <f t="shared" si="1"/>
        <v>0</v>
      </c>
      <c r="B109" s="148" t="str">
        <f>IFERROR(__xludf.DUMMYFUNCTION("IFERROR(
TEXTJOIN("" \ "",TRUE,FILTER(D109:N109,ISNUMBER(D109:N109)=FALSE))
,"""")"),"")</f>
        <v/>
      </c>
      <c r="C109" s="153">
        <v>45642.0</v>
      </c>
      <c r="D109" s="154"/>
      <c r="E109" s="154"/>
      <c r="F109" s="154"/>
      <c r="G109" s="154"/>
      <c r="H109" s="154"/>
      <c r="I109" s="155"/>
      <c r="J109" s="154"/>
      <c r="K109" s="154"/>
      <c r="L109" s="154"/>
      <c r="M109" s="154"/>
      <c r="N109" s="154"/>
      <c r="O109" s="152"/>
      <c r="P109" s="152"/>
      <c r="Q109" s="152"/>
      <c r="R109" s="152"/>
      <c r="S109" s="152"/>
      <c r="T109" s="152"/>
      <c r="U109" s="152"/>
      <c r="V109" s="152"/>
      <c r="W109" s="152"/>
    </row>
    <row r="110" ht="22.5" customHeight="1">
      <c r="A110" s="147">
        <f t="shared" si="1"/>
        <v>0</v>
      </c>
      <c r="B110" s="148" t="str">
        <f>IFERROR(__xludf.DUMMYFUNCTION("IFERROR(
TEXTJOIN("" \ "",TRUE,FILTER(D110:N110,ISNUMBER(D110:N110)=FALSE))
,"""")"),"")</f>
        <v/>
      </c>
      <c r="C110" s="153">
        <v>45643.0</v>
      </c>
      <c r="D110" s="154"/>
      <c r="E110" s="154"/>
      <c r="F110" s="154"/>
      <c r="G110" s="154"/>
      <c r="H110" s="154"/>
      <c r="I110" s="155"/>
      <c r="J110" s="154"/>
      <c r="K110" s="154"/>
      <c r="L110" s="154"/>
      <c r="M110" s="154"/>
      <c r="N110" s="154"/>
      <c r="O110" s="152"/>
      <c r="P110" s="152"/>
      <c r="Q110" s="152"/>
      <c r="R110" s="152"/>
      <c r="S110" s="152"/>
      <c r="T110" s="152"/>
      <c r="U110" s="152"/>
      <c r="V110" s="152"/>
      <c r="W110" s="152"/>
    </row>
    <row r="111" ht="22.5" customHeight="1">
      <c r="A111" s="147">
        <f t="shared" si="1"/>
        <v>0</v>
      </c>
      <c r="B111" s="148" t="str">
        <f>IFERROR(__xludf.DUMMYFUNCTION("IFERROR(
TEXTJOIN("" \ "",TRUE,FILTER(D111:N111,ISNUMBER(D111:N111)=FALSE))
,"""")"),"")</f>
        <v/>
      </c>
      <c r="C111" s="153">
        <v>45644.0</v>
      </c>
      <c r="D111" s="154"/>
      <c r="E111" s="154"/>
      <c r="F111" s="154"/>
      <c r="G111" s="154"/>
      <c r="H111" s="154"/>
      <c r="I111" s="155"/>
      <c r="J111" s="154"/>
      <c r="K111" s="154"/>
      <c r="L111" s="154"/>
      <c r="M111" s="154"/>
      <c r="N111" s="154"/>
      <c r="O111" s="152"/>
      <c r="P111" s="152"/>
      <c r="Q111" s="152"/>
      <c r="R111" s="152"/>
      <c r="S111" s="152"/>
      <c r="T111" s="152"/>
      <c r="U111" s="152"/>
      <c r="V111" s="152"/>
      <c r="W111" s="152"/>
    </row>
    <row r="112" ht="22.5" customHeight="1">
      <c r="A112" s="147">
        <f t="shared" si="1"/>
        <v>0</v>
      </c>
      <c r="B112" s="148" t="str">
        <f>IFERROR(__xludf.DUMMYFUNCTION("IFERROR(
TEXTJOIN("" \ "",TRUE,FILTER(D112:N112,ISNUMBER(D112:N112)=FALSE))
,"""")"),"")</f>
        <v/>
      </c>
      <c r="C112" s="153">
        <v>45645.0</v>
      </c>
      <c r="D112" s="154"/>
      <c r="E112" s="154"/>
      <c r="F112" s="154"/>
      <c r="G112" s="154"/>
      <c r="H112" s="154"/>
      <c r="I112" s="155"/>
      <c r="J112" s="154"/>
      <c r="K112" s="154"/>
      <c r="L112" s="154"/>
      <c r="M112" s="154"/>
      <c r="N112" s="154"/>
      <c r="O112" s="152"/>
      <c r="P112" s="152"/>
      <c r="Q112" s="152"/>
      <c r="R112" s="152"/>
      <c r="S112" s="152"/>
      <c r="T112" s="152"/>
      <c r="U112" s="152"/>
      <c r="V112" s="152"/>
      <c r="W112" s="152"/>
    </row>
    <row r="113" ht="22.5" customHeight="1">
      <c r="A113" s="147">
        <f t="shared" si="1"/>
        <v>0</v>
      </c>
      <c r="B113" s="148" t="str">
        <f>IFERROR(__xludf.DUMMYFUNCTION("IFERROR(
TEXTJOIN("" \ "",TRUE,FILTER(D113:N113,ISNUMBER(D113:N113)=FALSE))
,"""")"),"")</f>
        <v/>
      </c>
      <c r="C113" s="153">
        <v>45646.0</v>
      </c>
      <c r="D113" s="154"/>
      <c r="E113" s="154"/>
      <c r="F113" s="154"/>
      <c r="G113" s="154"/>
      <c r="H113" s="154"/>
      <c r="I113" s="155"/>
      <c r="J113" s="154"/>
      <c r="K113" s="154"/>
      <c r="L113" s="154"/>
      <c r="M113" s="154"/>
      <c r="N113" s="154"/>
      <c r="O113" s="152"/>
      <c r="P113" s="152"/>
      <c r="Q113" s="152"/>
      <c r="R113" s="152"/>
      <c r="S113" s="152"/>
      <c r="T113" s="152"/>
      <c r="U113" s="152"/>
      <c r="V113" s="152"/>
      <c r="W113" s="152"/>
    </row>
    <row r="114" ht="22.5" customHeight="1">
      <c r="A114" s="147">
        <f t="shared" si="1"/>
        <v>0</v>
      </c>
      <c r="B114" s="148" t="str">
        <f>IFERROR(__xludf.DUMMYFUNCTION("IFERROR(
TEXTJOIN("" \ "",TRUE,FILTER(D114:N114,ISNUMBER(D114:N114)=FALSE))
,"""")"),"")</f>
        <v/>
      </c>
      <c r="C114" s="153">
        <v>45647.0</v>
      </c>
      <c r="D114" s="154"/>
      <c r="E114" s="154"/>
      <c r="F114" s="154"/>
      <c r="G114" s="154"/>
      <c r="H114" s="154"/>
      <c r="I114" s="155"/>
      <c r="J114" s="154"/>
      <c r="K114" s="154"/>
      <c r="L114" s="154"/>
      <c r="M114" s="154"/>
      <c r="N114" s="154"/>
      <c r="O114" s="152"/>
      <c r="P114" s="152"/>
      <c r="Q114" s="152"/>
      <c r="R114" s="152"/>
      <c r="S114" s="152"/>
      <c r="T114" s="152"/>
      <c r="U114" s="152"/>
      <c r="V114" s="152"/>
      <c r="W114" s="152"/>
    </row>
    <row r="115" ht="22.5" customHeight="1">
      <c r="A115" s="147">
        <f t="shared" si="1"/>
        <v>0</v>
      </c>
      <c r="B115" s="148" t="str">
        <f>IFERROR(__xludf.DUMMYFUNCTION("IFERROR(
TEXTJOIN("" \ "",TRUE,FILTER(D115:N115,ISNUMBER(D115:N115)=FALSE))
,"""")"),"")</f>
        <v/>
      </c>
      <c r="C115" s="149">
        <v>45648.0</v>
      </c>
      <c r="D115" s="150"/>
      <c r="E115" s="150"/>
      <c r="F115" s="150"/>
      <c r="G115" s="150"/>
      <c r="H115" s="150"/>
      <c r="I115" s="151"/>
      <c r="J115" s="150"/>
      <c r="K115" s="150"/>
      <c r="L115" s="150"/>
      <c r="M115" s="150"/>
      <c r="N115" s="150"/>
      <c r="O115" s="152"/>
      <c r="P115" s="152"/>
      <c r="Q115" s="152"/>
      <c r="R115" s="152"/>
      <c r="S115" s="152"/>
      <c r="T115" s="152"/>
      <c r="U115" s="152"/>
      <c r="V115" s="152"/>
      <c r="W115" s="152"/>
    </row>
    <row r="116" ht="22.5" customHeight="1">
      <c r="A116" s="147">
        <f t="shared" si="1"/>
        <v>0</v>
      </c>
      <c r="B116" s="148" t="str">
        <f>IFERROR(__xludf.DUMMYFUNCTION("IFERROR(
TEXTJOIN("" \ "",TRUE,FILTER(D116:N116,ISNUMBER(D116:N116)=FALSE))
,"""")"),"")</f>
        <v/>
      </c>
      <c r="C116" s="153">
        <v>45649.0</v>
      </c>
      <c r="D116" s="154"/>
      <c r="E116" s="154"/>
      <c r="F116" s="154"/>
      <c r="G116" s="154"/>
      <c r="H116" s="154"/>
      <c r="I116" s="155"/>
      <c r="J116" s="154"/>
      <c r="K116" s="154"/>
      <c r="L116" s="154"/>
      <c r="M116" s="154"/>
      <c r="N116" s="154"/>
      <c r="O116" s="152"/>
      <c r="P116" s="152"/>
      <c r="Q116" s="152"/>
      <c r="R116" s="152"/>
      <c r="S116" s="152"/>
      <c r="T116" s="152"/>
      <c r="U116" s="152"/>
      <c r="V116" s="152"/>
      <c r="W116" s="152"/>
    </row>
    <row r="117" ht="22.5" customHeight="1">
      <c r="A117" s="147">
        <f t="shared" si="1"/>
        <v>0</v>
      </c>
      <c r="B117" s="148" t="str">
        <f>IFERROR(__xludf.DUMMYFUNCTION("IFERROR(
TEXTJOIN("" \ "",TRUE,FILTER(D117:N117,ISNUMBER(D117:N117)=FALSE))
,"""")"),"")</f>
        <v/>
      </c>
      <c r="C117" s="153">
        <v>45650.0</v>
      </c>
      <c r="D117" s="154"/>
      <c r="E117" s="154"/>
      <c r="F117" s="154"/>
      <c r="G117" s="154"/>
      <c r="H117" s="154"/>
      <c r="I117" s="155"/>
      <c r="J117" s="154"/>
      <c r="K117" s="154"/>
      <c r="L117" s="154"/>
      <c r="M117" s="154"/>
      <c r="N117" s="154"/>
      <c r="O117" s="152"/>
      <c r="P117" s="152"/>
      <c r="Q117" s="152"/>
      <c r="R117" s="152"/>
      <c r="S117" s="152"/>
      <c r="T117" s="152"/>
      <c r="U117" s="152"/>
      <c r="V117" s="152"/>
      <c r="W117" s="152"/>
    </row>
    <row r="118" ht="22.5" customHeight="1">
      <c r="A118" s="147">
        <f t="shared" si="1"/>
        <v>0</v>
      </c>
      <c r="B118" s="148" t="str">
        <f>IFERROR(__xludf.DUMMYFUNCTION("IFERROR(
TEXTJOIN("" \ "",TRUE,FILTER(D118:N118,ISNUMBER(D118:N118)=FALSE))
,"""")"),"")</f>
        <v/>
      </c>
      <c r="C118" s="153">
        <v>45651.0</v>
      </c>
      <c r="D118" s="154"/>
      <c r="E118" s="154"/>
      <c r="F118" s="154"/>
      <c r="G118" s="154"/>
      <c r="H118" s="154"/>
      <c r="I118" s="155"/>
      <c r="J118" s="154"/>
      <c r="K118" s="154"/>
      <c r="L118" s="154"/>
      <c r="M118" s="154"/>
      <c r="N118" s="154"/>
      <c r="O118" s="152"/>
      <c r="P118" s="152"/>
      <c r="Q118" s="152"/>
      <c r="R118" s="152"/>
      <c r="S118" s="152"/>
      <c r="T118" s="152"/>
      <c r="U118" s="152"/>
      <c r="V118" s="152"/>
      <c r="W118" s="152"/>
    </row>
    <row r="119" ht="22.5" customHeight="1">
      <c r="A119" s="147">
        <f t="shared" si="1"/>
        <v>0</v>
      </c>
      <c r="B119" s="148" t="str">
        <f>IFERROR(__xludf.DUMMYFUNCTION("IFERROR(
TEXTJOIN("" \ "",TRUE,FILTER(D119:N119,ISNUMBER(D119:N119)=FALSE))
,"""")"),"")</f>
        <v/>
      </c>
      <c r="C119" s="153">
        <v>45652.0</v>
      </c>
      <c r="D119" s="154"/>
      <c r="E119" s="154"/>
      <c r="F119" s="154"/>
      <c r="G119" s="154"/>
      <c r="H119" s="154"/>
      <c r="I119" s="155"/>
      <c r="J119" s="154"/>
      <c r="K119" s="154"/>
      <c r="L119" s="154"/>
      <c r="M119" s="154"/>
      <c r="N119" s="154"/>
      <c r="O119" s="152"/>
      <c r="P119" s="152"/>
      <c r="Q119" s="152"/>
      <c r="R119" s="152"/>
      <c r="S119" s="152"/>
      <c r="T119" s="152"/>
      <c r="U119" s="152"/>
      <c r="V119" s="152"/>
      <c r="W119" s="152"/>
    </row>
    <row r="120" ht="22.5" customHeight="1">
      <c r="A120" s="147">
        <f t="shared" si="1"/>
        <v>0</v>
      </c>
      <c r="B120" s="148" t="str">
        <f>IFERROR(__xludf.DUMMYFUNCTION("IFERROR(
TEXTJOIN("" \ "",TRUE,FILTER(D120:N120,ISNUMBER(D120:N120)=FALSE))
,"""")"),"")</f>
        <v/>
      </c>
      <c r="C120" s="153">
        <v>45653.0</v>
      </c>
      <c r="D120" s="154"/>
      <c r="E120" s="154"/>
      <c r="F120" s="154"/>
      <c r="G120" s="154"/>
      <c r="H120" s="154"/>
      <c r="I120" s="155"/>
      <c r="J120" s="154"/>
      <c r="K120" s="154"/>
      <c r="L120" s="154"/>
      <c r="M120" s="154"/>
      <c r="N120" s="154"/>
      <c r="O120" s="152"/>
      <c r="P120" s="152"/>
      <c r="Q120" s="152"/>
      <c r="R120" s="152"/>
      <c r="S120" s="152"/>
      <c r="T120" s="152"/>
      <c r="U120" s="152"/>
      <c r="V120" s="152"/>
      <c r="W120" s="152"/>
    </row>
    <row r="121" ht="22.5" customHeight="1">
      <c r="A121" s="147">
        <f t="shared" si="1"/>
        <v>0</v>
      </c>
      <c r="B121" s="148" t="str">
        <f>IFERROR(__xludf.DUMMYFUNCTION("IFERROR(
TEXTJOIN("" \ "",TRUE,FILTER(D121:N121,ISNUMBER(D121:N121)=FALSE))
,"""")"),"")</f>
        <v/>
      </c>
      <c r="C121" s="153">
        <v>45654.0</v>
      </c>
      <c r="D121" s="154"/>
      <c r="E121" s="154"/>
      <c r="F121" s="154"/>
      <c r="G121" s="154"/>
      <c r="H121" s="154"/>
      <c r="I121" s="155"/>
      <c r="J121" s="154"/>
      <c r="K121" s="154"/>
      <c r="L121" s="154"/>
      <c r="M121" s="154"/>
      <c r="N121" s="154"/>
      <c r="O121" s="152"/>
      <c r="P121" s="152"/>
      <c r="Q121" s="152"/>
      <c r="R121" s="152"/>
      <c r="S121" s="152"/>
      <c r="T121" s="152"/>
      <c r="U121" s="152"/>
      <c r="V121" s="152"/>
      <c r="W121" s="152"/>
    </row>
    <row r="122" ht="22.5" customHeight="1">
      <c r="A122" s="147">
        <f t="shared" si="1"/>
        <v>0</v>
      </c>
      <c r="B122" s="148" t="str">
        <f>IFERROR(__xludf.DUMMYFUNCTION("IFERROR(
TEXTJOIN("" \ "",TRUE,FILTER(D122:N122,ISNUMBER(D122:N122)=FALSE))
,"""")"),"")</f>
        <v/>
      </c>
      <c r="C122" s="149">
        <v>45655.0</v>
      </c>
      <c r="D122" s="150"/>
      <c r="E122" s="150"/>
      <c r="F122" s="150"/>
      <c r="G122" s="150"/>
      <c r="H122" s="150"/>
      <c r="I122" s="151"/>
      <c r="J122" s="150"/>
      <c r="K122" s="150"/>
      <c r="L122" s="150"/>
      <c r="M122" s="150"/>
      <c r="N122" s="150"/>
      <c r="O122" s="152"/>
      <c r="P122" s="152"/>
      <c r="Q122" s="152"/>
      <c r="R122" s="152"/>
      <c r="S122" s="152"/>
      <c r="T122" s="152"/>
      <c r="U122" s="152"/>
      <c r="V122" s="152"/>
      <c r="W122" s="152"/>
    </row>
    <row r="123" ht="22.5" customHeight="1">
      <c r="A123" s="147">
        <f t="shared" si="1"/>
        <v>0</v>
      </c>
      <c r="B123" s="148" t="str">
        <f>IFERROR(__xludf.DUMMYFUNCTION("IFERROR(
TEXTJOIN("" \ "",TRUE,FILTER(D123:N123,ISNUMBER(D123:N123)=FALSE))
,"""")"),"")</f>
        <v/>
      </c>
      <c r="C123" s="153">
        <v>45656.0</v>
      </c>
      <c r="D123" s="154"/>
      <c r="E123" s="154"/>
      <c r="F123" s="154"/>
      <c r="G123" s="154"/>
      <c r="H123" s="154"/>
      <c r="I123" s="155"/>
      <c r="J123" s="154"/>
      <c r="K123" s="154"/>
      <c r="L123" s="154"/>
      <c r="M123" s="154"/>
      <c r="N123" s="154"/>
      <c r="O123" s="152"/>
      <c r="P123" s="152"/>
      <c r="Q123" s="152"/>
      <c r="R123" s="152"/>
      <c r="S123" s="152"/>
      <c r="T123" s="152"/>
      <c r="U123" s="152"/>
      <c r="V123" s="152"/>
      <c r="W123" s="152"/>
    </row>
    <row r="124" ht="22.5" customHeight="1">
      <c r="A124" s="147">
        <f t="shared" si="1"/>
        <v>0</v>
      </c>
      <c r="B124" s="148" t="str">
        <f>IFERROR(__xludf.DUMMYFUNCTION("IFERROR(
TEXTJOIN("" \ "",TRUE,FILTER(D124:N124,ISNUMBER(D124:N124)=FALSE))
,"""")"),"")</f>
        <v/>
      </c>
      <c r="C124" s="153">
        <v>45657.0</v>
      </c>
      <c r="D124" s="154"/>
      <c r="E124" s="154"/>
      <c r="F124" s="154"/>
      <c r="G124" s="154"/>
      <c r="H124" s="154"/>
      <c r="I124" s="155"/>
      <c r="J124" s="154"/>
      <c r="K124" s="154"/>
      <c r="L124" s="154"/>
      <c r="M124" s="154"/>
      <c r="N124" s="154"/>
      <c r="O124" s="152"/>
      <c r="P124" s="152"/>
      <c r="Q124" s="152"/>
      <c r="R124" s="152"/>
      <c r="S124" s="152"/>
      <c r="T124" s="152"/>
      <c r="U124" s="152"/>
      <c r="V124" s="152"/>
      <c r="W124" s="152"/>
    </row>
    <row r="125" ht="22.5" customHeight="1">
      <c r="A125" s="147">
        <f t="shared" si="1"/>
        <v>0</v>
      </c>
      <c r="B125" s="148" t="str">
        <f>IFERROR(__xludf.DUMMYFUNCTION("IFERROR(
TEXTJOIN("" \ "",TRUE,FILTER(D125:N125,ISNUMBER(D125:N125)=FALSE))
,"""")"),"")</f>
        <v/>
      </c>
      <c r="C125" s="156">
        <v>45658.0</v>
      </c>
      <c r="D125" s="154"/>
      <c r="E125" s="154"/>
      <c r="F125" s="154"/>
      <c r="G125" s="154"/>
      <c r="H125" s="154"/>
      <c r="I125" s="155"/>
      <c r="J125" s="154"/>
      <c r="K125" s="154"/>
      <c r="L125" s="154"/>
      <c r="M125" s="154"/>
      <c r="N125" s="154"/>
      <c r="O125" s="152"/>
      <c r="P125" s="152"/>
      <c r="Q125" s="152"/>
      <c r="R125" s="152"/>
      <c r="S125" s="152"/>
      <c r="T125" s="152"/>
      <c r="U125" s="152"/>
      <c r="V125" s="152"/>
      <c r="W125" s="152"/>
    </row>
    <row r="126" ht="22.5" customHeight="1">
      <c r="A126" s="147">
        <f t="shared" si="1"/>
        <v>0</v>
      </c>
      <c r="B126" s="148" t="str">
        <f>IFERROR(__xludf.DUMMYFUNCTION("IFERROR(
TEXTJOIN("" \ "",TRUE,FILTER(D126:N126,ISNUMBER(D126:N126)=FALSE))
,"""")"),"")</f>
        <v/>
      </c>
      <c r="C126" s="153">
        <v>45659.0</v>
      </c>
      <c r="D126" s="154"/>
      <c r="E126" s="154"/>
      <c r="F126" s="154"/>
      <c r="G126" s="154"/>
      <c r="H126" s="154"/>
      <c r="I126" s="155"/>
      <c r="J126" s="154"/>
      <c r="K126" s="154"/>
      <c r="L126" s="154"/>
      <c r="M126" s="154"/>
      <c r="N126" s="154"/>
      <c r="O126" s="152"/>
      <c r="P126" s="152"/>
      <c r="Q126" s="152"/>
      <c r="R126" s="152"/>
      <c r="S126" s="152"/>
      <c r="T126" s="152"/>
      <c r="U126" s="152"/>
      <c r="V126" s="152"/>
      <c r="W126" s="152"/>
    </row>
    <row r="127" ht="22.5" customHeight="1">
      <c r="A127" s="147">
        <f t="shared" si="1"/>
        <v>0</v>
      </c>
      <c r="B127" s="148" t="str">
        <f>IFERROR(__xludf.DUMMYFUNCTION("IFERROR(
TEXTJOIN("" \ "",TRUE,FILTER(D127:N127,ISNUMBER(D127:N127)=FALSE))
,"""")"),"")</f>
        <v/>
      </c>
      <c r="C127" s="153">
        <v>45660.0</v>
      </c>
      <c r="D127" s="154"/>
      <c r="E127" s="154"/>
      <c r="F127" s="154"/>
      <c r="G127" s="154"/>
      <c r="H127" s="154"/>
      <c r="I127" s="155"/>
      <c r="J127" s="154"/>
      <c r="K127" s="154"/>
      <c r="L127" s="154"/>
      <c r="M127" s="154"/>
      <c r="N127" s="154"/>
      <c r="O127" s="152"/>
      <c r="P127" s="152"/>
      <c r="Q127" s="152"/>
      <c r="R127" s="152"/>
      <c r="S127" s="152"/>
      <c r="T127" s="152"/>
      <c r="U127" s="152"/>
      <c r="V127" s="152"/>
      <c r="W127" s="152"/>
    </row>
    <row r="128" ht="22.5" customHeight="1">
      <c r="A128" s="147">
        <f t="shared" si="1"/>
        <v>0</v>
      </c>
      <c r="B128" s="148" t="str">
        <f>IFERROR(__xludf.DUMMYFUNCTION("IFERROR(
TEXTJOIN("" \ "",TRUE,FILTER(D128:N128,ISNUMBER(D128:N128)=FALSE))
,"""")"),"")</f>
        <v/>
      </c>
      <c r="C128" s="153">
        <v>45661.0</v>
      </c>
      <c r="D128" s="154"/>
      <c r="E128" s="154"/>
      <c r="F128" s="154"/>
      <c r="G128" s="154"/>
      <c r="H128" s="154"/>
      <c r="I128" s="155"/>
      <c r="J128" s="154"/>
      <c r="K128" s="154"/>
      <c r="L128" s="154"/>
      <c r="M128" s="154"/>
      <c r="N128" s="154"/>
      <c r="O128" s="152"/>
      <c r="P128" s="152"/>
      <c r="Q128" s="152"/>
      <c r="R128" s="152"/>
      <c r="S128" s="152"/>
      <c r="T128" s="152"/>
      <c r="U128" s="152"/>
      <c r="V128" s="152"/>
      <c r="W128" s="152"/>
    </row>
    <row r="129" ht="22.5" customHeight="1">
      <c r="A129" s="147">
        <f t="shared" si="1"/>
        <v>0</v>
      </c>
      <c r="B129" s="148" t="str">
        <f>IFERROR(__xludf.DUMMYFUNCTION("IFERROR(
TEXTJOIN("" \ "",TRUE,FILTER(D129:N129,ISNUMBER(D129:N129)=FALSE))
,"""")"),"")</f>
        <v/>
      </c>
      <c r="C129" s="149">
        <v>45662.0</v>
      </c>
      <c r="D129" s="150"/>
      <c r="E129" s="150"/>
      <c r="F129" s="150"/>
      <c r="G129" s="150"/>
      <c r="H129" s="150"/>
      <c r="I129" s="151"/>
      <c r="J129" s="150"/>
      <c r="K129" s="150"/>
      <c r="L129" s="150"/>
      <c r="M129" s="150"/>
      <c r="N129" s="150"/>
      <c r="O129" s="152"/>
      <c r="P129" s="152"/>
      <c r="Q129" s="152"/>
      <c r="R129" s="152"/>
      <c r="S129" s="152"/>
      <c r="T129" s="152"/>
      <c r="U129" s="152"/>
      <c r="V129" s="152"/>
      <c r="W129" s="152"/>
    </row>
    <row r="130" ht="22.5" customHeight="1">
      <c r="A130" s="147">
        <f t="shared" si="1"/>
        <v>0</v>
      </c>
      <c r="B130" s="148" t="str">
        <f>IFERROR(__xludf.DUMMYFUNCTION("IFERROR(
TEXTJOIN("" \ "",TRUE,FILTER(D130:N130,ISNUMBER(D130:N130)=FALSE))
,"""")"),"")</f>
        <v/>
      </c>
      <c r="C130" s="153">
        <v>45663.0</v>
      </c>
      <c r="D130" s="154"/>
      <c r="E130" s="154"/>
      <c r="F130" s="154"/>
      <c r="G130" s="154"/>
      <c r="H130" s="154"/>
      <c r="I130" s="155"/>
      <c r="J130" s="154"/>
      <c r="K130" s="154"/>
      <c r="L130" s="154"/>
      <c r="M130" s="154"/>
      <c r="N130" s="154"/>
      <c r="O130" s="152"/>
      <c r="P130" s="152"/>
      <c r="Q130" s="152"/>
      <c r="R130" s="152"/>
      <c r="S130" s="152"/>
      <c r="T130" s="152"/>
      <c r="U130" s="152"/>
      <c r="V130" s="152"/>
      <c r="W130" s="152"/>
    </row>
    <row r="131" ht="22.5" customHeight="1">
      <c r="A131" s="147">
        <f t="shared" si="1"/>
        <v>0</v>
      </c>
      <c r="B131" s="148" t="str">
        <f>IFERROR(__xludf.DUMMYFUNCTION("IFERROR(
TEXTJOIN("" \ "",TRUE,FILTER(D131:N131,ISNUMBER(D131:N131)=FALSE))
,"""")"),"")</f>
        <v/>
      </c>
      <c r="C131" s="153">
        <v>45664.0</v>
      </c>
      <c r="D131" s="154"/>
      <c r="E131" s="154"/>
      <c r="F131" s="154"/>
      <c r="G131" s="154"/>
      <c r="H131" s="154"/>
      <c r="I131" s="155"/>
      <c r="J131" s="154"/>
      <c r="K131" s="154"/>
      <c r="L131" s="154"/>
      <c r="M131" s="154"/>
      <c r="N131" s="154"/>
      <c r="O131" s="152"/>
      <c r="P131" s="152"/>
      <c r="Q131" s="152"/>
      <c r="R131" s="152"/>
      <c r="S131" s="152"/>
      <c r="T131" s="152"/>
      <c r="U131" s="152"/>
      <c r="V131" s="152"/>
      <c r="W131" s="152"/>
    </row>
    <row r="132" ht="22.5" customHeight="1">
      <c r="A132" s="147">
        <f t="shared" si="1"/>
        <v>0</v>
      </c>
      <c r="B132" s="148" t="str">
        <f>IFERROR(__xludf.DUMMYFUNCTION("IFERROR(
TEXTJOIN("" \ "",TRUE,FILTER(D132:N132,ISNUMBER(D132:N132)=FALSE))
,"""")"),"")</f>
        <v/>
      </c>
      <c r="C132" s="153">
        <v>45665.0</v>
      </c>
      <c r="D132" s="154"/>
      <c r="E132" s="154"/>
      <c r="F132" s="154"/>
      <c r="G132" s="154"/>
      <c r="H132" s="154"/>
      <c r="I132" s="155"/>
      <c r="J132" s="154"/>
      <c r="K132" s="154"/>
      <c r="L132" s="154"/>
      <c r="M132" s="154"/>
      <c r="N132" s="154"/>
      <c r="O132" s="152"/>
      <c r="P132" s="152"/>
      <c r="Q132" s="152"/>
      <c r="R132" s="152"/>
      <c r="S132" s="152"/>
      <c r="T132" s="152"/>
      <c r="U132" s="152"/>
      <c r="V132" s="152"/>
      <c r="W132" s="152"/>
    </row>
    <row r="133" ht="22.5" customHeight="1">
      <c r="A133" s="147">
        <f t="shared" si="1"/>
        <v>0</v>
      </c>
      <c r="B133" s="148" t="str">
        <f>IFERROR(__xludf.DUMMYFUNCTION("IFERROR(
TEXTJOIN("" \ "",TRUE,FILTER(D133:N133,ISNUMBER(D133:N133)=FALSE))
,"""")"),"")</f>
        <v/>
      </c>
      <c r="C133" s="153">
        <v>45666.0</v>
      </c>
      <c r="D133" s="154"/>
      <c r="E133" s="154"/>
      <c r="F133" s="154"/>
      <c r="G133" s="154"/>
      <c r="H133" s="154"/>
      <c r="I133" s="155"/>
      <c r="J133" s="154"/>
      <c r="K133" s="154"/>
      <c r="L133" s="154"/>
      <c r="M133" s="154"/>
      <c r="N133" s="154"/>
      <c r="O133" s="152"/>
      <c r="P133" s="152"/>
      <c r="Q133" s="152"/>
      <c r="R133" s="152"/>
      <c r="S133" s="152"/>
      <c r="T133" s="152"/>
      <c r="U133" s="152"/>
      <c r="V133" s="152"/>
      <c r="W133" s="152"/>
    </row>
    <row r="134" ht="22.5" customHeight="1">
      <c r="A134" s="147">
        <f t="shared" si="1"/>
        <v>0</v>
      </c>
      <c r="B134" s="148" t="str">
        <f>IFERROR(__xludf.DUMMYFUNCTION("IFERROR(
TEXTJOIN("" \ "",TRUE,FILTER(D134:N134,ISNUMBER(D134:N134)=FALSE))
,"""")"),"")</f>
        <v/>
      </c>
      <c r="C134" s="153">
        <v>45667.0</v>
      </c>
      <c r="D134" s="154"/>
      <c r="E134" s="154"/>
      <c r="F134" s="154"/>
      <c r="G134" s="154"/>
      <c r="H134" s="154"/>
      <c r="I134" s="155"/>
      <c r="J134" s="154"/>
      <c r="K134" s="154"/>
      <c r="L134" s="154"/>
      <c r="M134" s="154"/>
      <c r="N134" s="154"/>
      <c r="O134" s="152"/>
      <c r="P134" s="152"/>
      <c r="Q134" s="152"/>
      <c r="R134" s="152"/>
      <c r="S134" s="152"/>
      <c r="T134" s="152"/>
      <c r="U134" s="152"/>
      <c r="V134" s="152"/>
      <c r="W134" s="152"/>
    </row>
    <row r="135" ht="22.5" customHeight="1">
      <c r="A135" s="147">
        <f t="shared" si="1"/>
        <v>0</v>
      </c>
      <c r="B135" s="148" t="str">
        <f>IFERROR(__xludf.DUMMYFUNCTION("IFERROR(
TEXTJOIN("" \ "",TRUE,FILTER(D135:N135,ISNUMBER(D135:N135)=FALSE))
,"""")"),"")</f>
        <v/>
      </c>
      <c r="C135" s="153">
        <v>45668.0</v>
      </c>
      <c r="D135" s="154"/>
      <c r="E135" s="154"/>
      <c r="F135" s="154"/>
      <c r="G135" s="154"/>
      <c r="H135" s="154"/>
      <c r="I135" s="155"/>
      <c r="J135" s="154"/>
      <c r="K135" s="154"/>
      <c r="L135" s="154"/>
      <c r="M135" s="154"/>
      <c r="N135" s="154"/>
      <c r="O135" s="152"/>
      <c r="P135" s="152"/>
      <c r="Q135" s="152"/>
      <c r="R135" s="152"/>
      <c r="S135" s="152"/>
      <c r="T135" s="152"/>
      <c r="U135" s="152"/>
      <c r="V135" s="152"/>
      <c r="W135" s="152"/>
    </row>
    <row r="136" ht="22.5" customHeight="1">
      <c r="A136" s="147">
        <f t="shared" si="1"/>
        <v>0</v>
      </c>
      <c r="B136" s="148" t="str">
        <f>IFERROR(__xludf.DUMMYFUNCTION("IFERROR(
TEXTJOIN("" \ "",TRUE,FILTER(D136:N136,ISNUMBER(D136:N136)=FALSE))
,"""")"),"")</f>
        <v/>
      </c>
      <c r="C136" s="149">
        <v>45669.0</v>
      </c>
      <c r="D136" s="150"/>
      <c r="E136" s="150"/>
      <c r="F136" s="150"/>
      <c r="G136" s="150"/>
      <c r="H136" s="150"/>
      <c r="I136" s="151"/>
      <c r="J136" s="150"/>
      <c r="K136" s="150"/>
      <c r="L136" s="150"/>
      <c r="M136" s="150"/>
      <c r="N136" s="150"/>
      <c r="O136" s="152"/>
      <c r="P136" s="152"/>
      <c r="Q136" s="152"/>
      <c r="R136" s="152"/>
      <c r="S136" s="152"/>
      <c r="T136" s="152"/>
      <c r="U136" s="152"/>
      <c r="V136" s="152"/>
      <c r="W136" s="152"/>
    </row>
    <row r="137" ht="22.5" customHeight="1">
      <c r="A137" s="147">
        <f t="shared" si="1"/>
        <v>0</v>
      </c>
      <c r="B137" s="148" t="str">
        <f>IFERROR(__xludf.DUMMYFUNCTION("IFERROR(
TEXTJOIN("" \ "",TRUE,FILTER(D137:N137,ISNUMBER(D137:N137)=FALSE))
,"""")"),"")</f>
        <v/>
      </c>
      <c r="C137" s="153">
        <v>45670.0</v>
      </c>
      <c r="D137" s="154"/>
      <c r="E137" s="154"/>
      <c r="F137" s="154"/>
      <c r="G137" s="154"/>
      <c r="H137" s="154"/>
      <c r="I137" s="155"/>
      <c r="J137" s="154"/>
      <c r="K137" s="154"/>
      <c r="L137" s="154"/>
      <c r="M137" s="154"/>
      <c r="N137" s="154"/>
      <c r="O137" s="152"/>
      <c r="P137" s="152"/>
      <c r="Q137" s="152"/>
      <c r="R137" s="152"/>
      <c r="S137" s="152"/>
      <c r="T137" s="152"/>
      <c r="U137" s="152"/>
      <c r="V137" s="152"/>
      <c r="W137" s="152"/>
    </row>
    <row r="138" ht="22.5" customHeight="1">
      <c r="A138" s="147">
        <f t="shared" si="1"/>
        <v>0</v>
      </c>
      <c r="B138" s="148" t="str">
        <f>IFERROR(__xludf.DUMMYFUNCTION("IFERROR(
TEXTJOIN("" \ "",TRUE,FILTER(D138:N138,ISNUMBER(D138:N138)=FALSE))
,"""")"),"")</f>
        <v/>
      </c>
      <c r="C138" s="153">
        <v>45671.0</v>
      </c>
      <c r="D138" s="154"/>
      <c r="E138" s="154"/>
      <c r="F138" s="154"/>
      <c r="G138" s="154"/>
      <c r="H138" s="154"/>
      <c r="I138" s="155"/>
      <c r="J138" s="154"/>
      <c r="K138" s="154"/>
      <c r="L138" s="154"/>
      <c r="M138" s="154"/>
      <c r="N138" s="154"/>
      <c r="O138" s="152"/>
      <c r="P138" s="152"/>
      <c r="Q138" s="152"/>
      <c r="R138" s="152"/>
      <c r="S138" s="152"/>
      <c r="T138" s="152"/>
      <c r="U138" s="152"/>
      <c r="V138" s="152"/>
      <c r="W138" s="152"/>
    </row>
    <row r="139" ht="22.5" customHeight="1">
      <c r="A139" s="147">
        <f t="shared" si="1"/>
        <v>0</v>
      </c>
      <c r="B139" s="148" t="str">
        <f>IFERROR(__xludf.DUMMYFUNCTION("IFERROR(
TEXTJOIN("" \ "",TRUE,FILTER(D139:N139,ISNUMBER(D139:N139)=FALSE))
,"""")"),"")</f>
        <v/>
      </c>
      <c r="C139" s="153">
        <v>45672.0</v>
      </c>
      <c r="D139" s="154"/>
      <c r="E139" s="154"/>
      <c r="F139" s="154"/>
      <c r="G139" s="154"/>
      <c r="H139" s="154"/>
      <c r="I139" s="155"/>
      <c r="J139" s="154"/>
      <c r="K139" s="154"/>
      <c r="L139" s="154"/>
      <c r="M139" s="154"/>
      <c r="N139" s="154"/>
      <c r="O139" s="152"/>
      <c r="P139" s="152"/>
      <c r="Q139" s="152"/>
      <c r="R139" s="152"/>
      <c r="S139" s="152"/>
      <c r="T139" s="152"/>
      <c r="U139" s="152"/>
      <c r="V139" s="152"/>
      <c r="W139" s="152"/>
    </row>
    <row r="140" ht="22.5" customHeight="1">
      <c r="A140" s="147">
        <f t="shared" si="1"/>
        <v>0</v>
      </c>
      <c r="B140" s="148" t="str">
        <f>IFERROR(__xludf.DUMMYFUNCTION("IFERROR(
TEXTJOIN("" \ "",TRUE,FILTER(D140:N140,ISNUMBER(D140:N140)=FALSE))
,"""")"),"")</f>
        <v/>
      </c>
      <c r="C140" s="153">
        <v>45673.0</v>
      </c>
      <c r="D140" s="154"/>
      <c r="E140" s="154"/>
      <c r="F140" s="154"/>
      <c r="G140" s="154"/>
      <c r="H140" s="154"/>
      <c r="I140" s="155"/>
      <c r="J140" s="154"/>
      <c r="K140" s="154"/>
      <c r="L140" s="154"/>
      <c r="M140" s="154"/>
      <c r="N140" s="154"/>
      <c r="O140" s="152"/>
      <c r="P140" s="152"/>
      <c r="Q140" s="152"/>
      <c r="R140" s="152"/>
      <c r="S140" s="152"/>
      <c r="T140" s="152"/>
      <c r="U140" s="152"/>
      <c r="V140" s="152"/>
      <c r="W140" s="152"/>
    </row>
    <row r="141" ht="22.5" customHeight="1">
      <c r="A141" s="147">
        <f t="shared" si="1"/>
        <v>0</v>
      </c>
      <c r="B141" s="148" t="str">
        <f>IFERROR(__xludf.DUMMYFUNCTION("IFERROR(
TEXTJOIN("" \ "",TRUE,FILTER(D141:N141,ISNUMBER(D141:N141)=FALSE))
,"""")"),"")</f>
        <v/>
      </c>
      <c r="C141" s="153">
        <v>45674.0</v>
      </c>
      <c r="D141" s="154"/>
      <c r="E141" s="154"/>
      <c r="F141" s="154"/>
      <c r="G141" s="154"/>
      <c r="H141" s="154"/>
      <c r="I141" s="155"/>
      <c r="J141" s="154"/>
      <c r="K141" s="154"/>
      <c r="L141" s="154"/>
      <c r="M141" s="154"/>
      <c r="N141" s="154"/>
      <c r="O141" s="152"/>
      <c r="P141" s="152"/>
      <c r="Q141" s="152"/>
      <c r="R141" s="152"/>
      <c r="S141" s="152"/>
      <c r="T141" s="152"/>
      <c r="U141" s="152"/>
      <c r="V141" s="152"/>
      <c r="W141" s="152"/>
    </row>
    <row r="142" ht="22.5" customHeight="1">
      <c r="A142" s="147">
        <f t="shared" si="1"/>
        <v>0</v>
      </c>
      <c r="B142" s="148" t="str">
        <f>IFERROR(__xludf.DUMMYFUNCTION("IFERROR(
TEXTJOIN("" \ "",TRUE,FILTER(D142:N142,ISNUMBER(D142:N142)=FALSE))
,"""")"),"")</f>
        <v/>
      </c>
      <c r="C142" s="153">
        <v>45675.0</v>
      </c>
      <c r="D142" s="154"/>
      <c r="E142" s="154"/>
      <c r="F142" s="154"/>
      <c r="G142" s="154"/>
      <c r="H142" s="154"/>
      <c r="I142" s="155"/>
      <c r="J142" s="154"/>
      <c r="K142" s="154"/>
      <c r="L142" s="154"/>
      <c r="M142" s="154"/>
      <c r="N142" s="154"/>
      <c r="O142" s="152"/>
      <c r="P142" s="152"/>
      <c r="Q142" s="152"/>
      <c r="R142" s="152"/>
      <c r="S142" s="152"/>
      <c r="T142" s="152"/>
      <c r="U142" s="152"/>
      <c r="V142" s="152"/>
      <c r="W142" s="152"/>
    </row>
    <row r="143" ht="22.5" customHeight="1">
      <c r="A143" s="147">
        <f t="shared" si="1"/>
        <v>0</v>
      </c>
      <c r="B143" s="148" t="str">
        <f>IFERROR(__xludf.DUMMYFUNCTION("IFERROR(
TEXTJOIN("" \ "",TRUE,FILTER(D143:N143,ISNUMBER(D143:N143)=FALSE))
,"""")"),"")</f>
        <v/>
      </c>
      <c r="C143" s="149">
        <v>45676.0</v>
      </c>
      <c r="D143" s="150"/>
      <c r="E143" s="150"/>
      <c r="F143" s="150"/>
      <c r="G143" s="150"/>
      <c r="H143" s="150"/>
      <c r="I143" s="151"/>
      <c r="J143" s="150"/>
      <c r="K143" s="150"/>
      <c r="L143" s="150"/>
      <c r="M143" s="150"/>
      <c r="N143" s="150"/>
      <c r="O143" s="152"/>
      <c r="P143" s="152"/>
      <c r="Q143" s="152"/>
      <c r="R143" s="152"/>
      <c r="S143" s="152"/>
      <c r="T143" s="152"/>
      <c r="U143" s="152"/>
      <c r="V143" s="152"/>
      <c r="W143" s="152"/>
    </row>
    <row r="144" ht="22.5" customHeight="1">
      <c r="A144" s="147">
        <f t="shared" si="1"/>
        <v>0</v>
      </c>
      <c r="B144" s="148" t="str">
        <f>IFERROR(__xludf.DUMMYFUNCTION("IFERROR(
TEXTJOIN("" \ "",TRUE,FILTER(D144:N144,ISNUMBER(D144:N144)=FALSE))
,"""")"),"")</f>
        <v/>
      </c>
      <c r="C144" s="153">
        <v>45677.0</v>
      </c>
      <c r="D144" s="154"/>
      <c r="E144" s="154"/>
      <c r="F144" s="154"/>
      <c r="G144" s="154"/>
      <c r="H144" s="154"/>
      <c r="I144" s="155"/>
      <c r="J144" s="154"/>
      <c r="K144" s="154"/>
      <c r="L144" s="154"/>
      <c r="M144" s="154"/>
      <c r="N144" s="154"/>
      <c r="O144" s="152"/>
      <c r="P144" s="152"/>
      <c r="Q144" s="152"/>
      <c r="R144" s="152"/>
      <c r="S144" s="152"/>
      <c r="T144" s="152"/>
      <c r="U144" s="152"/>
      <c r="V144" s="152"/>
      <c r="W144" s="152"/>
    </row>
    <row r="145" ht="22.5" customHeight="1">
      <c r="A145" s="147">
        <f t="shared" si="1"/>
        <v>0</v>
      </c>
      <c r="B145" s="148" t="str">
        <f>IFERROR(__xludf.DUMMYFUNCTION("IFERROR(
TEXTJOIN("" \ "",TRUE,FILTER(D145:N145,ISNUMBER(D145:N145)=FALSE))
,"""")"),"")</f>
        <v/>
      </c>
      <c r="C145" s="153">
        <v>45678.0</v>
      </c>
      <c r="D145" s="154"/>
      <c r="E145" s="154"/>
      <c r="F145" s="154"/>
      <c r="G145" s="154"/>
      <c r="H145" s="154"/>
      <c r="I145" s="155"/>
      <c r="J145" s="154"/>
      <c r="K145" s="154"/>
      <c r="L145" s="154"/>
      <c r="M145" s="154"/>
      <c r="N145" s="154"/>
      <c r="O145" s="152"/>
      <c r="P145" s="152"/>
      <c r="Q145" s="152"/>
      <c r="R145" s="152"/>
      <c r="S145" s="152"/>
      <c r="T145" s="152"/>
      <c r="U145" s="152"/>
      <c r="V145" s="152"/>
      <c r="W145" s="152"/>
    </row>
    <row r="146" ht="22.5" customHeight="1">
      <c r="A146" s="147">
        <f t="shared" si="1"/>
        <v>0</v>
      </c>
      <c r="B146" s="148" t="str">
        <f>IFERROR(__xludf.DUMMYFUNCTION("IFERROR(
TEXTJOIN("" \ "",TRUE,FILTER(D146:N146,ISNUMBER(D146:N146)=FALSE))
,"""")"),"")</f>
        <v/>
      </c>
      <c r="C146" s="153">
        <v>45679.0</v>
      </c>
      <c r="D146" s="154"/>
      <c r="E146" s="154"/>
      <c r="F146" s="154"/>
      <c r="G146" s="154"/>
      <c r="H146" s="154"/>
      <c r="I146" s="155"/>
      <c r="J146" s="154"/>
      <c r="K146" s="154"/>
      <c r="L146" s="154"/>
      <c r="M146" s="154"/>
      <c r="N146" s="154"/>
      <c r="O146" s="152"/>
      <c r="P146" s="152"/>
      <c r="Q146" s="152"/>
      <c r="R146" s="152"/>
      <c r="S146" s="152"/>
      <c r="T146" s="152"/>
      <c r="U146" s="152"/>
      <c r="V146" s="152"/>
      <c r="W146" s="152"/>
    </row>
    <row r="147" ht="22.5" customHeight="1">
      <c r="A147" s="147">
        <f t="shared" si="1"/>
        <v>0</v>
      </c>
      <c r="B147" s="148" t="str">
        <f>IFERROR(__xludf.DUMMYFUNCTION("IFERROR(
TEXTJOIN("" \ "",TRUE,FILTER(D147:N147,ISNUMBER(D147:N147)=FALSE))
,"""")"),"")</f>
        <v/>
      </c>
      <c r="C147" s="153">
        <v>45680.0</v>
      </c>
      <c r="D147" s="154"/>
      <c r="E147" s="154"/>
      <c r="F147" s="154"/>
      <c r="G147" s="154"/>
      <c r="H147" s="154"/>
      <c r="I147" s="155"/>
      <c r="J147" s="154"/>
      <c r="K147" s="154"/>
      <c r="L147" s="154"/>
      <c r="M147" s="154"/>
      <c r="N147" s="154"/>
      <c r="O147" s="152"/>
      <c r="P147" s="152"/>
      <c r="Q147" s="152"/>
      <c r="R147" s="152"/>
      <c r="S147" s="152"/>
      <c r="T147" s="152"/>
      <c r="U147" s="152"/>
      <c r="V147" s="152"/>
      <c r="W147" s="152"/>
    </row>
    <row r="148" ht="22.5" customHeight="1">
      <c r="A148" s="147">
        <f t="shared" si="1"/>
        <v>0</v>
      </c>
      <c r="B148" s="148" t="str">
        <f>IFERROR(__xludf.DUMMYFUNCTION("IFERROR(
TEXTJOIN("" \ "",TRUE,FILTER(D148:N148,ISNUMBER(D148:N148)=FALSE))
,"""")"),"")</f>
        <v/>
      </c>
      <c r="C148" s="153">
        <v>45681.0</v>
      </c>
      <c r="D148" s="154"/>
      <c r="E148" s="154"/>
      <c r="F148" s="154"/>
      <c r="G148" s="154"/>
      <c r="H148" s="154"/>
      <c r="I148" s="155"/>
      <c r="J148" s="154"/>
      <c r="K148" s="154"/>
      <c r="L148" s="154"/>
      <c r="M148" s="154"/>
      <c r="N148" s="154"/>
      <c r="O148" s="152"/>
      <c r="P148" s="152"/>
      <c r="Q148" s="152"/>
      <c r="R148" s="152"/>
      <c r="S148" s="152"/>
      <c r="T148" s="152"/>
      <c r="U148" s="152"/>
      <c r="V148" s="152"/>
      <c r="W148" s="152"/>
    </row>
    <row r="149" ht="22.5" customHeight="1">
      <c r="A149" s="147">
        <f>COUNTIF(D149:N149,"&lt;&gt;0")</f>
        <v>0</v>
      </c>
      <c r="B149" s="148" t="str">
        <f>IFERROR(__xludf.DUMMYFUNCTION("IFERROR(
TEXTJOIN("" \ "",TRUE,FILTER(D149:N149,ISNUMBER(D149:N149)=FALSE))
,"""")"),"")</f>
        <v/>
      </c>
      <c r="C149" s="153">
        <v>45682.0</v>
      </c>
      <c r="D149" s="154"/>
      <c r="E149" s="154"/>
      <c r="F149" s="154"/>
      <c r="G149" s="154"/>
      <c r="H149" s="154"/>
      <c r="I149" s="155"/>
      <c r="J149" s="154"/>
      <c r="K149" s="154"/>
      <c r="L149" s="154"/>
      <c r="M149" s="154"/>
      <c r="N149" s="154"/>
      <c r="O149" s="152"/>
      <c r="P149" s="152"/>
      <c r="Q149" s="152"/>
      <c r="R149" s="152"/>
      <c r="S149" s="152"/>
      <c r="T149" s="152"/>
      <c r="U149" s="152"/>
      <c r="V149" s="152"/>
      <c r="W149" s="152"/>
    </row>
    <row r="150" ht="22.5" customHeight="1">
      <c r="A150" s="147">
        <f t="shared" ref="A150:A1256" si="2">COUNTIF(D150:N150,"&lt;&gt;0")-COUNTIF(D150:N150,"&gt;0")</f>
        <v>0</v>
      </c>
      <c r="B150" s="148" t="str">
        <f>IFERROR(__xludf.DUMMYFUNCTION("IFERROR(
TEXTJOIN("" \ "",TRUE,FILTER(D150:N150,ISNUMBER(D150:N150)=FALSE))
,"""")"),"")</f>
        <v/>
      </c>
      <c r="C150" s="149">
        <v>45683.0</v>
      </c>
      <c r="D150" s="150"/>
      <c r="E150" s="150"/>
      <c r="F150" s="150"/>
      <c r="G150" s="150"/>
      <c r="H150" s="150"/>
      <c r="I150" s="151"/>
      <c r="J150" s="150"/>
      <c r="K150" s="150"/>
      <c r="L150" s="150"/>
      <c r="M150" s="150"/>
      <c r="N150" s="150"/>
      <c r="O150" s="152"/>
      <c r="P150" s="152"/>
      <c r="Q150" s="152"/>
      <c r="R150" s="152"/>
      <c r="S150" s="152"/>
      <c r="T150" s="152"/>
      <c r="U150" s="152"/>
      <c r="V150" s="152"/>
      <c r="W150" s="152"/>
    </row>
    <row r="151" ht="22.5" customHeight="1">
      <c r="A151" s="147">
        <f t="shared" si="2"/>
        <v>0</v>
      </c>
      <c r="B151" s="148" t="str">
        <f>IFERROR(__xludf.DUMMYFUNCTION("IFERROR(
TEXTJOIN("" \ "",TRUE,FILTER(D151:N151,ISNUMBER(D151:N151)=FALSE))
,"""")"),"")</f>
        <v/>
      </c>
      <c r="C151" s="153">
        <v>45684.0</v>
      </c>
      <c r="D151" s="154"/>
      <c r="E151" s="154"/>
      <c r="F151" s="154"/>
      <c r="G151" s="154"/>
      <c r="H151" s="154"/>
      <c r="I151" s="155"/>
      <c r="J151" s="154"/>
      <c r="K151" s="154"/>
      <c r="L151" s="154"/>
      <c r="M151" s="154"/>
      <c r="N151" s="154"/>
      <c r="O151" s="152"/>
      <c r="P151" s="152"/>
      <c r="Q151" s="152"/>
      <c r="R151" s="152"/>
      <c r="S151" s="152"/>
      <c r="T151" s="152"/>
      <c r="U151" s="152"/>
      <c r="V151" s="152"/>
      <c r="W151" s="152"/>
    </row>
    <row r="152" ht="22.5" customHeight="1">
      <c r="A152" s="147">
        <f t="shared" si="2"/>
        <v>0</v>
      </c>
      <c r="B152" s="148" t="str">
        <f>IFERROR(__xludf.DUMMYFUNCTION("IFERROR(
TEXTJOIN("" \ "",TRUE,FILTER(D152:N152,ISNUMBER(D152:N152)=FALSE))
,"""")"),"")</f>
        <v/>
      </c>
      <c r="C152" s="153">
        <v>45685.0</v>
      </c>
      <c r="D152" s="154"/>
      <c r="E152" s="154"/>
      <c r="F152" s="154"/>
      <c r="G152" s="154"/>
      <c r="H152" s="154"/>
      <c r="I152" s="155"/>
      <c r="J152" s="154"/>
      <c r="K152" s="154"/>
      <c r="L152" s="154"/>
      <c r="M152" s="154"/>
      <c r="N152" s="154"/>
      <c r="O152" s="152"/>
      <c r="P152" s="152"/>
      <c r="Q152" s="152"/>
      <c r="R152" s="152"/>
      <c r="S152" s="152"/>
      <c r="T152" s="152"/>
      <c r="U152" s="152"/>
      <c r="V152" s="152"/>
      <c r="W152" s="152"/>
    </row>
    <row r="153" ht="22.5" customHeight="1">
      <c r="A153" s="147">
        <f t="shared" si="2"/>
        <v>0</v>
      </c>
      <c r="B153" s="148" t="str">
        <f>IFERROR(__xludf.DUMMYFUNCTION("IFERROR(
TEXTJOIN("" \ "",TRUE,FILTER(D153:N153,ISNUMBER(D153:N153)=FALSE))
,"""")"),"")</f>
        <v/>
      </c>
      <c r="C153" s="153">
        <v>45686.0</v>
      </c>
      <c r="D153" s="154"/>
      <c r="E153" s="154"/>
      <c r="F153" s="154"/>
      <c r="G153" s="154"/>
      <c r="H153" s="154"/>
      <c r="I153" s="155"/>
      <c r="J153" s="154"/>
      <c r="K153" s="154"/>
      <c r="L153" s="154"/>
      <c r="M153" s="154"/>
      <c r="N153" s="154"/>
      <c r="O153" s="152"/>
      <c r="P153" s="152"/>
      <c r="Q153" s="152"/>
      <c r="R153" s="152"/>
      <c r="S153" s="152"/>
      <c r="T153" s="152"/>
      <c r="U153" s="152"/>
      <c r="V153" s="152"/>
      <c r="W153" s="152"/>
    </row>
    <row r="154" ht="22.5" customHeight="1">
      <c r="A154" s="147">
        <f t="shared" si="2"/>
        <v>0</v>
      </c>
      <c r="B154" s="148" t="str">
        <f>IFERROR(__xludf.DUMMYFUNCTION("IFERROR(
TEXTJOIN("" \ "",TRUE,FILTER(D154:N154,ISNUMBER(D154:N154)=FALSE))
,"""")"),"")</f>
        <v/>
      </c>
      <c r="C154" s="153">
        <v>45687.0</v>
      </c>
      <c r="D154" s="154"/>
      <c r="E154" s="154"/>
      <c r="F154" s="154"/>
      <c r="G154" s="154"/>
      <c r="H154" s="154"/>
      <c r="I154" s="155"/>
      <c r="J154" s="154"/>
      <c r="K154" s="154"/>
      <c r="L154" s="154"/>
      <c r="M154" s="154"/>
      <c r="N154" s="154"/>
      <c r="O154" s="152"/>
      <c r="P154" s="152"/>
      <c r="Q154" s="152"/>
      <c r="R154" s="152"/>
      <c r="S154" s="152"/>
      <c r="T154" s="152"/>
      <c r="U154" s="152"/>
      <c r="V154" s="152"/>
      <c r="W154" s="152"/>
    </row>
    <row r="155" ht="22.5" customHeight="1">
      <c r="A155" s="147">
        <f t="shared" si="2"/>
        <v>0</v>
      </c>
      <c r="B155" s="148" t="str">
        <f>IFERROR(__xludf.DUMMYFUNCTION("IFERROR(
TEXTJOIN("" \ "",TRUE,FILTER(D155:N155,ISNUMBER(D155:N155)=FALSE))
,"""")"),"")</f>
        <v/>
      </c>
      <c r="C155" s="153">
        <v>45688.0</v>
      </c>
      <c r="D155" s="154"/>
      <c r="E155" s="154"/>
      <c r="F155" s="154"/>
      <c r="G155" s="154"/>
      <c r="H155" s="154"/>
      <c r="I155" s="155"/>
      <c r="J155" s="154"/>
      <c r="K155" s="154"/>
      <c r="L155" s="154"/>
      <c r="M155" s="154"/>
      <c r="N155" s="154"/>
      <c r="O155" s="152"/>
      <c r="P155" s="152"/>
      <c r="Q155" s="152"/>
      <c r="R155" s="152"/>
      <c r="S155" s="152"/>
      <c r="T155" s="152"/>
      <c r="U155" s="152"/>
      <c r="V155" s="152"/>
      <c r="W155" s="152"/>
    </row>
    <row r="156" ht="22.5" customHeight="1">
      <c r="A156" s="147">
        <f t="shared" si="2"/>
        <v>0</v>
      </c>
      <c r="B156" s="148" t="str">
        <f>IFERROR(__xludf.DUMMYFUNCTION("IFERROR(
TEXTJOIN("" \ "",TRUE,FILTER(D156:N156,ISNUMBER(D156:N156)=FALSE))
,"""")"),"")</f>
        <v/>
      </c>
      <c r="C156" s="153">
        <v>45689.0</v>
      </c>
      <c r="D156" s="154"/>
      <c r="E156" s="154"/>
      <c r="F156" s="154"/>
      <c r="G156" s="154"/>
      <c r="H156" s="154"/>
      <c r="I156" s="155"/>
      <c r="J156" s="154"/>
      <c r="K156" s="154"/>
      <c r="L156" s="154"/>
      <c r="M156" s="154"/>
      <c r="N156" s="154"/>
      <c r="O156" s="152"/>
      <c r="P156" s="152"/>
      <c r="Q156" s="152"/>
      <c r="R156" s="152"/>
      <c r="S156" s="152"/>
      <c r="T156" s="152"/>
      <c r="U156" s="152"/>
      <c r="V156" s="152"/>
      <c r="W156" s="152"/>
    </row>
    <row r="157" ht="22.5" customHeight="1">
      <c r="A157" s="147">
        <f t="shared" si="2"/>
        <v>0</v>
      </c>
      <c r="B157" s="148" t="str">
        <f>IFERROR(__xludf.DUMMYFUNCTION("IFERROR(
TEXTJOIN("" \ "",TRUE,FILTER(D157:N157,ISNUMBER(D157:N157)=FALSE))
,"""")"),"")</f>
        <v/>
      </c>
      <c r="C157" s="149">
        <v>45690.0</v>
      </c>
      <c r="D157" s="150"/>
      <c r="E157" s="150"/>
      <c r="F157" s="150"/>
      <c r="G157" s="150"/>
      <c r="H157" s="150"/>
      <c r="I157" s="151"/>
      <c r="J157" s="150"/>
      <c r="K157" s="150"/>
      <c r="L157" s="150"/>
      <c r="M157" s="150"/>
      <c r="N157" s="150"/>
      <c r="O157" s="152"/>
      <c r="P157" s="152"/>
      <c r="Q157" s="152"/>
      <c r="R157" s="152"/>
      <c r="S157" s="152"/>
      <c r="T157" s="152"/>
      <c r="U157" s="152"/>
      <c r="V157" s="152"/>
      <c r="W157" s="152"/>
    </row>
    <row r="158" ht="22.5" customHeight="1">
      <c r="A158" s="147">
        <f t="shared" si="2"/>
        <v>0</v>
      </c>
      <c r="B158" s="148" t="str">
        <f>IFERROR(__xludf.DUMMYFUNCTION("IFERROR(
TEXTJOIN("" \ "",TRUE,FILTER(D158:N158,ISNUMBER(D158:N158)=FALSE))
,"""")"),"")</f>
        <v/>
      </c>
      <c r="C158" s="153">
        <v>45691.0</v>
      </c>
      <c r="D158" s="154"/>
      <c r="E158" s="154"/>
      <c r="F158" s="154"/>
      <c r="G158" s="154"/>
      <c r="H158" s="154"/>
      <c r="I158" s="155"/>
      <c r="J158" s="154"/>
      <c r="K158" s="154"/>
      <c r="L158" s="154"/>
      <c r="M158" s="154"/>
      <c r="N158" s="154"/>
      <c r="O158" s="152"/>
      <c r="P158" s="152"/>
      <c r="Q158" s="152"/>
      <c r="R158" s="152"/>
      <c r="S158" s="152"/>
      <c r="T158" s="152"/>
      <c r="U158" s="152"/>
      <c r="V158" s="152"/>
      <c r="W158" s="152"/>
    </row>
    <row r="159" ht="22.5" customHeight="1">
      <c r="A159" s="147">
        <f t="shared" si="2"/>
        <v>0</v>
      </c>
      <c r="B159" s="148" t="str">
        <f>IFERROR(__xludf.DUMMYFUNCTION("IFERROR(
TEXTJOIN("" \ "",TRUE,FILTER(D159:N159,ISNUMBER(D159:N159)=FALSE))
,"""")"),"")</f>
        <v/>
      </c>
      <c r="C159" s="153">
        <v>45692.0</v>
      </c>
      <c r="D159" s="154"/>
      <c r="E159" s="154"/>
      <c r="F159" s="154"/>
      <c r="G159" s="154"/>
      <c r="H159" s="154"/>
      <c r="I159" s="155"/>
      <c r="J159" s="154"/>
      <c r="K159" s="154"/>
      <c r="L159" s="154"/>
      <c r="M159" s="154"/>
      <c r="N159" s="154"/>
      <c r="O159" s="152"/>
      <c r="P159" s="152"/>
      <c r="Q159" s="152"/>
      <c r="R159" s="152"/>
      <c r="S159" s="152"/>
      <c r="T159" s="152"/>
      <c r="U159" s="152"/>
      <c r="V159" s="152"/>
      <c r="W159" s="152"/>
    </row>
    <row r="160" ht="22.5" customHeight="1">
      <c r="A160" s="147">
        <f t="shared" si="2"/>
        <v>0</v>
      </c>
      <c r="B160" s="148" t="str">
        <f>IFERROR(__xludf.DUMMYFUNCTION("IFERROR(
TEXTJOIN("" \ "",TRUE,FILTER(D160:N160,ISNUMBER(D160:N160)=FALSE))
,"""")"),"")</f>
        <v/>
      </c>
      <c r="C160" s="153">
        <v>45693.0</v>
      </c>
      <c r="D160" s="154"/>
      <c r="E160" s="154"/>
      <c r="F160" s="154"/>
      <c r="G160" s="154"/>
      <c r="H160" s="154"/>
      <c r="I160" s="155"/>
      <c r="J160" s="154"/>
      <c r="K160" s="154"/>
      <c r="L160" s="154"/>
      <c r="M160" s="154"/>
      <c r="N160" s="154"/>
      <c r="O160" s="152"/>
      <c r="P160" s="152"/>
      <c r="Q160" s="152"/>
      <c r="R160" s="152"/>
      <c r="S160" s="152"/>
      <c r="T160" s="152"/>
      <c r="U160" s="152"/>
      <c r="V160" s="152"/>
      <c r="W160" s="152"/>
    </row>
    <row r="161" ht="22.5" customHeight="1">
      <c r="A161" s="147">
        <f t="shared" si="2"/>
        <v>0</v>
      </c>
      <c r="B161" s="148" t="str">
        <f>IFERROR(__xludf.DUMMYFUNCTION("IFERROR(
TEXTJOIN("" \ "",TRUE,FILTER(D161:N161,ISNUMBER(D161:N161)=FALSE))
,"""")"),"")</f>
        <v/>
      </c>
      <c r="C161" s="153">
        <v>45694.0</v>
      </c>
      <c r="D161" s="154"/>
      <c r="E161" s="154"/>
      <c r="F161" s="154"/>
      <c r="G161" s="154"/>
      <c r="H161" s="154"/>
      <c r="I161" s="155"/>
      <c r="J161" s="154"/>
      <c r="K161" s="154"/>
      <c r="L161" s="154"/>
      <c r="M161" s="154"/>
      <c r="N161" s="154"/>
      <c r="O161" s="152"/>
      <c r="P161" s="152"/>
      <c r="Q161" s="152"/>
      <c r="R161" s="152"/>
      <c r="S161" s="152"/>
      <c r="T161" s="152"/>
      <c r="U161" s="152"/>
      <c r="V161" s="152"/>
      <c r="W161" s="152"/>
    </row>
    <row r="162" ht="22.5" customHeight="1">
      <c r="A162" s="147">
        <f t="shared" si="2"/>
        <v>0</v>
      </c>
      <c r="B162" s="148" t="str">
        <f>IFERROR(__xludf.DUMMYFUNCTION("IFERROR(
TEXTJOIN("" \ "",TRUE,FILTER(D162:N162,ISNUMBER(D162:N162)=FALSE))
,"""")"),"")</f>
        <v/>
      </c>
      <c r="C162" s="153">
        <v>45695.0</v>
      </c>
      <c r="D162" s="154"/>
      <c r="E162" s="154"/>
      <c r="F162" s="154"/>
      <c r="G162" s="154"/>
      <c r="H162" s="154"/>
      <c r="I162" s="155"/>
      <c r="J162" s="154"/>
      <c r="K162" s="154"/>
      <c r="L162" s="154"/>
      <c r="M162" s="154"/>
      <c r="N162" s="154"/>
      <c r="O162" s="152"/>
      <c r="P162" s="152"/>
      <c r="Q162" s="152"/>
      <c r="R162" s="152"/>
      <c r="S162" s="152"/>
      <c r="T162" s="152"/>
      <c r="U162" s="152"/>
      <c r="V162" s="152"/>
      <c r="W162" s="152"/>
    </row>
    <row r="163" ht="22.5" customHeight="1">
      <c r="A163" s="147">
        <f t="shared" si="2"/>
        <v>0</v>
      </c>
      <c r="B163" s="148" t="str">
        <f>IFERROR(__xludf.DUMMYFUNCTION("IFERROR(
TEXTJOIN("" \ "",TRUE,FILTER(D163:N163,ISNUMBER(D163:N163)=FALSE))
,"""")"),"")</f>
        <v/>
      </c>
      <c r="C163" s="153">
        <v>45696.0</v>
      </c>
      <c r="D163" s="154"/>
      <c r="E163" s="154"/>
      <c r="F163" s="154"/>
      <c r="G163" s="154"/>
      <c r="H163" s="154"/>
      <c r="I163" s="155"/>
      <c r="J163" s="154"/>
      <c r="K163" s="154"/>
      <c r="L163" s="154"/>
      <c r="M163" s="154"/>
      <c r="N163" s="154"/>
      <c r="O163" s="152"/>
      <c r="P163" s="152"/>
      <c r="Q163" s="152"/>
      <c r="R163" s="152"/>
      <c r="S163" s="152"/>
      <c r="T163" s="152"/>
      <c r="U163" s="152"/>
      <c r="V163" s="152"/>
      <c r="W163" s="152"/>
    </row>
    <row r="164" ht="22.5" customHeight="1">
      <c r="A164" s="147">
        <f t="shared" si="2"/>
        <v>0</v>
      </c>
      <c r="B164" s="148" t="str">
        <f>IFERROR(__xludf.DUMMYFUNCTION("IFERROR(
TEXTJOIN("" \ "",TRUE,FILTER(D164:N164,ISNUMBER(D164:N164)=FALSE))
,"""")"),"")</f>
        <v/>
      </c>
      <c r="C164" s="149">
        <v>45697.0</v>
      </c>
      <c r="D164" s="150"/>
      <c r="E164" s="150"/>
      <c r="F164" s="150"/>
      <c r="G164" s="150"/>
      <c r="H164" s="150"/>
      <c r="I164" s="151"/>
      <c r="J164" s="150"/>
      <c r="K164" s="150"/>
      <c r="L164" s="150"/>
      <c r="M164" s="150"/>
      <c r="N164" s="150"/>
      <c r="O164" s="152"/>
      <c r="P164" s="152"/>
      <c r="Q164" s="152"/>
      <c r="R164" s="152"/>
      <c r="S164" s="152"/>
      <c r="T164" s="152"/>
      <c r="U164" s="152"/>
      <c r="V164" s="152"/>
      <c r="W164" s="152"/>
    </row>
    <row r="165" ht="22.5" customHeight="1">
      <c r="A165" s="147">
        <f t="shared" si="2"/>
        <v>0</v>
      </c>
      <c r="B165" s="148" t="str">
        <f>IFERROR(__xludf.DUMMYFUNCTION("IFERROR(
TEXTJOIN("" \ "",TRUE,FILTER(D165:N165,ISNUMBER(D165:N165)=FALSE))
,"""")"),"")</f>
        <v/>
      </c>
      <c r="C165" s="153">
        <v>45698.0</v>
      </c>
      <c r="D165" s="154"/>
      <c r="E165" s="154"/>
      <c r="F165" s="154"/>
      <c r="G165" s="154"/>
      <c r="H165" s="154"/>
      <c r="I165" s="155"/>
      <c r="J165" s="154"/>
      <c r="K165" s="154"/>
      <c r="L165" s="154"/>
      <c r="M165" s="154"/>
      <c r="N165" s="154"/>
      <c r="O165" s="152"/>
      <c r="P165" s="152"/>
      <c r="Q165" s="152"/>
      <c r="R165" s="152"/>
      <c r="S165" s="152"/>
      <c r="T165" s="152"/>
      <c r="U165" s="152"/>
      <c r="V165" s="152"/>
      <c r="W165" s="152"/>
    </row>
    <row r="166" ht="22.5" customHeight="1">
      <c r="A166" s="147">
        <f t="shared" si="2"/>
        <v>0</v>
      </c>
      <c r="B166" s="148" t="str">
        <f>IFERROR(__xludf.DUMMYFUNCTION("IFERROR(
TEXTJOIN("" \ "",TRUE,FILTER(D166:N166,ISNUMBER(D166:N166)=FALSE))
,"""")"),"")</f>
        <v/>
      </c>
      <c r="C166" s="153">
        <v>45699.0</v>
      </c>
      <c r="D166" s="154"/>
      <c r="E166" s="154"/>
      <c r="F166" s="154"/>
      <c r="G166" s="154"/>
      <c r="H166" s="154"/>
      <c r="I166" s="155"/>
      <c r="J166" s="154"/>
      <c r="K166" s="154"/>
      <c r="L166" s="154"/>
      <c r="M166" s="154"/>
      <c r="N166" s="154"/>
      <c r="O166" s="152"/>
      <c r="P166" s="152"/>
      <c r="Q166" s="152"/>
      <c r="R166" s="152"/>
      <c r="S166" s="152"/>
      <c r="T166" s="152"/>
      <c r="U166" s="152"/>
      <c r="V166" s="152"/>
      <c r="W166" s="152"/>
    </row>
    <row r="167" ht="22.5" customHeight="1">
      <c r="A167" s="147">
        <f t="shared" si="2"/>
        <v>0</v>
      </c>
      <c r="B167" s="148" t="str">
        <f>IFERROR(__xludf.DUMMYFUNCTION("IFERROR(
TEXTJOIN("" \ "",TRUE,FILTER(D167:N167,ISNUMBER(D167:N167)=FALSE))
,"""")"),"")</f>
        <v/>
      </c>
      <c r="C167" s="153">
        <v>45700.0</v>
      </c>
      <c r="D167" s="154"/>
      <c r="E167" s="154"/>
      <c r="F167" s="154"/>
      <c r="G167" s="154"/>
      <c r="H167" s="154"/>
      <c r="I167" s="155"/>
      <c r="J167" s="154"/>
      <c r="K167" s="154"/>
      <c r="L167" s="154"/>
      <c r="M167" s="154"/>
      <c r="N167" s="154"/>
      <c r="O167" s="152"/>
      <c r="P167" s="152"/>
      <c r="Q167" s="152"/>
      <c r="R167" s="152"/>
      <c r="S167" s="152"/>
      <c r="T167" s="152"/>
      <c r="U167" s="152"/>
      <c r="V167" s="152"/>
      <c r="W167" s="152"/>
    </row>
    <row r="168" ht="22.5" customHeight="1">
      <c r="A168" s="147">
        <f t="shared" si="2"/>
        <v>0</v>
      </c>
      <c r="B168" s="148" t="str">
        <f>IFERROR(__xludf.DUMMYFUNCTION("IFERROR(
TEXTJOIN("" \ "",TRUE,FILTER(D168:N168,ISNUMBER(D168:N168)=FALSE))
,"""")"),"")</f>
        <v/>
      </c>
      <c r="C168" s="153">
        <v>45701.0</v>
      </c>
      <c r="D168" s="154"/>
      <c r="E168" s="154"/>
      <c r="F168" s="154"/>
      <c r="G168" s="154"/>
      <c r="H168" s="154"/>
      <c r="I168" s="155"/>
      <c r="J168" s="154"/>
      <c r="K168" s="154"/>
      <c r="L168" s="154"/>
      <c r="M168" s="154"/>
      <c r="N168" s="154"/>
      <c r="O168" s="152"/>
      <c r="P168" s="152"/>
      <c r="Q168" s="152"/>
      <c r="R168" s="152"/>
      <c r="S168" s="152"/>
      <c r="T168" s="152"/>
      <c r="U168" s="152"/>
      <c r="V168" s="152"/>
      <c r="W168" s="152"/>
    </row>
    <row r="169" ht="22.5" customHeight="1">
      <c r="A169" s="147">
        <f t="shared" si="2"/>
        <v>0</v>
      </c>
      <c r="B169" s="148" t="str">
        <f>IFERROR(__xludf.DUMMYFUNCTION("IFERROR(
TEXTJOIN("" \ "",TRUE,FILTER(D169:N169,ISNUMBER(D169:N169)=FALSE))
,"""")"),"")</f>
        <v/>
      </c>
      <c r="C169" s="153">
        <v>45702.0</v>
      </c>
      <c r="D169" s="154"/>
      <c r="E169" s="154"/>
      <c r="F169" s="154"/>
      <c r="G169" s="154"/>
      <c r="H169" s="154"/>
      <c r="I169" s="155"/>
      <c r="J169" s="154"/>
      <c r="K169" s="154"/>
      <c r="L169" s="154"/>
      <c r="M169" s="154"/>
      <c r="N169" s="154"/>
      <c r="O169" s="152"/>
      <c r="P169" s="152"/>
      <c r="Q169" s="152"/>
      <c r="R169" s="152"/>
      <c r="S169" s="152"/>
      <c r="T169" s="152"/>
      <c r="U169" s="152"/>
      <c r="V169" s="152"/>
      <c r="W169" s="152"/>
    </row>
    <row r="170" ht="22.5" customHeight="1">
      <c r="A170" s="147">
        <f t="shared" si="2"/>
        <v>0</v>
      </c>
      <c r="B170" s="148" t="str">
        <f>IFERROR(__xludf.DUMMYFUNCTION("IFERROR(
TEXTJOIN("" \ "",TRUE,FILTER(D170:N170,ISNUMBER(D170:N170)=FALSE))
,"""")"),"")</f>
        <v/>
      </c>
      <c r="C170" s="153">
        <v>45703.0</v>
      </c>
      <c r="D170" s="154"/>
      <c r="E170" s="154"/>
      <c r="F170" s="154"/>
      <c r="G170" s="154"/>
      <c r="H170" s="154"/>
      <c r="I170" s="155"/>
      <c r="J170" s="154"/>
      <c r="K170" s="154"/>
      <c r="L170" s="154"/>
      <c r="M170" s="154"/>
      <c r="N170" s="154"/>
      <c r="O170" s="152"/>
      <c r="P170" s="152"/>
      <c r="Q170" s="152"/>
      <c r="R170" s="152"/>
      <c r="S170" s="152"/>
      <c r="T170" s="152"/>
      <c r="U170" s="152"/>
      <c r="V170" s="152"/>
      <c r="W170" s="152"/>
    </row>
    <row r="171" ht="22.5" customHeight="1">
      <c r="A171" s="147">
        <f t="shared" si="2"/>
        <v>0</v>
      </c>
      <c r="B171" s="148" t="str">
        <f>IFERROR(__xludf.DUMMYFUNCTION("IFERROR(
TEXTJOIN("" \ "",TRUE,FILTER(D171:N171,ISNUMBER(D171:N171)=FALSE))
,"""")"),"")</f>
        <v/>
      </c>
      <c r="C171" s="149">
        <v>45704.0</v>
      </c>
      <c r="D171" s="150"/>
      <c r="E171" s="150"/>
      <c r="F171" s="150"/>
      <c r="G171" s="150"/>
      <c r="H171" s="150"/>
      <c r="I171" s="151"/>
      <c r="J171" s="150"/>
      <c r="K171" s="150"/>
      <c r="L171" s="150"/>
      <c r="M171" s="150"/>
      <c r="N171" s="150"/>
      <c r="O171" s="152"/>
      <c r="P171" s="152"/>
      <c r="Q171" s="152"/>
      <c r="R171" s="152"/>
      <c r="S171" s="152"/>
      <c r="T171" s="152"/>
      <c r="U171" s="152"/>
      <c r="V171" s="152"/>
      <c r="W171" s="152"/>
    </row>
    <row r="172" ht="22.5" customHeight="1">
      <c r="A172" s="147">
        <f t="shared" si="2"/>
        <v>0</v>
      </c>
      <c r="B172" s="148" t="str">
        <f>IFERROR(__xludf.DUMMYFUNCTION("IFERROR(
TEXTJOIN("" \ "",TRUE,FILTER(D172:N172,ISNUMBER(D172:N172)=FALSE))
,"""")"),"")</f>
        <v/>
      </c>
      <c r="C172" s="153">
        <v>45705.0</v>
      </c>
      <c r="D172" s="154"/>
      <c r="E172" s="154"/>
      <c r="F172" s="154"/>
      <c r="G172" s="154"/>
      <c r="H172" s="154"/>
      <c r="I172" s="155"/>
      <c r="J172" s="154"/>
      <c r="K172" s="154"/>
      <c r="L172" s="154"/>
      <c r="M172" s="154"/>
      <c r="N172" s="154"/>
      <c r="O172" s="152"/>
      <c r="P172" s="152"/>
      <c r="Q172" s="152"/>
      <c r="R172" s="152"/>
      <c r="S172" s="152"/>
      <c r="T172" s="152"/>
      <c r="U172" s="152"/>
      <c r="V172" s="152"/>
      <c r="W172" s="152"/>
    </row>
    <row r="173" ht="22.5" customHeight="1">
      <c r="A173" s="147">
        <f t="shared" si="2"/>
        <v>0</v>
      </c>
      <c r="B173" s="148" t="str">
        <f>IFERROR(__xludf.DUMMYFUNCTION("IFERROR(
TEXTJOIN("" \ "",TRUE,FILTER(D173:N173,ISNUMBER(D173:N173)=FALSE))
,"""")"),"")</f>
        <v/>
      </c>
      <c r="C173" s="153">
        <v>45706.0</v>
      </c>
      <c r="D173" s="154"/>
      <c r="E173" s="154"/>
      <c r="F173" s="154"/>
      <c r="G173" s="154"/>
      <c r="H173" s="154"/>
      <c r="I173" s="155"/>
      <c r="J173" s="154"/>
      <c r="K173" s="154"/>
      <c r="L173" s="154"/>
      <c r="M173" s="154"/>
      <c r="N173" s="154"/>
      <c r="O173" s="152"/>
      <c r="P173" s="152"/>
      <c r="Q173" s="152"/>
      <c r="R173" s="152"/>
      <c r="S173" s="152"/>
      <c r="T173" s="152"/>
      <c r="U173" s="152"/>
      <c r="V173" s="152"/>
      <c r="W173" s="152"/>
    </row>
    <row r="174" ht="22.5" customHeight="1">
      <c r="A174" s="147">
        <f t="shared" si="2"/>
        <v>0</v>
      </c>
      <c r="B174" s="148" t="str">
        <f>IFERROR(__xludf.DUMMYFUNCTION("IFERROR(
TEXTJOIN("" \ "",TRUE,FILTER(D174:N174,ISNUMBER(D174:N174)=FALSE))
,"""")"),"")</f>
        <v/>
      </c>
      <c r="C174" s="153">
        <v>45707.0</v>
      </c>
      <c r="D174" s="154"/>
      <c r="E174" s="154"/>
      <c r="F174" s="154"/>
      <c r="G174" s="154"/>
      <c r="H174" s="154"/>
      <c r="I174" s="155"/>
      <c r="J174" s="154"/>
      <c r="K174" s="154"/>
      <c r="L174" s="154"/>
      <c r="M174" s="154"/>
      <c r="N174" s="154"/>
      <c r="O174" s="152"/>
      <c r="P174" s="152"/>
      <c r="Q174" s="152"/>
      <c r="R174" s="152"/>
      <c r="S174" s="152"/>
      <c r="T174" s="152"/>
      <c r="U174" s="152"/>
      <c r="V174" s="152"/>
      <c r="W174" s="152"/>
    </row>
    <row r="175" ht="22.5" customHeight="1">
      <c r="A175" s="147">
        <f t="shared" si="2"/>
        <v>0</v>
      </c>
      <c r="B175" s="148" t="str">
        <f>IFERROR(__xludf.DUMMYFUNCTION("IFERROR(
TEXTJOIN("" \ "",TRUE,FILTER(D175:N175,ISNUMBER(D175:N175)=FALSE))
,"""")"),"")</f>
        <v/>
      </c>
      <c r="C175" s="153">
        <v>45708.0</v>
      </c>
      <c r="D175" s="154"/>
      <c r="E175" s="154"/>
      <c r="F175" s="154"/>
      <c r="G175" s="154"/>
      <c r="H175" s="154"/>
      <c r="I175" s="155"/>
      <c r="J175" s="154"/>
      <c r="K175" s="154"/>
      <c r="L175" s="154"/>
      <c r="M175" s="154"/>
      <c r="N175" s="154"/>
      <c r="O175" s="152"/>
      <c r="P175" s="152"/>
      <c r="Q175" s="152"/>
      <c r="R175" s="152"/>
      <c r="S175" s="152"/>
      <c r="T175" s="152"/>
      <c r="U175" s="152"/>
      <c r="V175" s="152"/>
      <c r="W175" s="152"/>
    </row>
    <row r="176" ht="22.5" customHeight="1">
      <c r="A176" s="147">
        <f t="shared" si="2"/>
        <v>0</v>
      </c>
      <c r="B176" s="148" t="str">
        <f>IFERROR(__xludf.DUMMYFUNCTION("IFERROR(
TEXTJOIN("" \ "",TRUE,FILTER(D176:N176,ISNUMBER(D176:N176)=FALSE))
,"""")"),"")</f>
        <v/>
      </c>
      <c r="C176" s="153">
        <v>45709.0</v>
      </c>
      <c r="D176" s="154"/>
      <c r="E176" s="154"/>
      <c r="F176" s="154"/>
      <c r="G176" s="154"/>
      <c r="H176" s="154"/>
      <c r="I176" s="155"/>
      <c r="J176" s="154"/>
      <c r="K176" s="154"/>
      <c r="L176" s="154"/>
      <c r="M176" s="154"/>
      <c r="N176" s="154"/>
      <c r="O176" s="152"/>
      <c r="P176" s="152"/>
      <c r="Q176" s="152"/>
      <c r="R176" s="152"/>
      <c r="S176" s="152"/>
      <c r="T176" s="152"/>
      <c r="U176" s="152"/>
      <c r="V176" s="152"/>
      <c r="W176" s="152"/>
    </row>
    <row r="177" ht="22.5" customHeight="1">
      <c r="A177" s="147">
        <f t="shared" si="2"/>
        <v>0</v>
      </c>
      <c r="B177" s="148" t="str">
        <f>IFERROR(__xludf.DUMMYFUNCTION("IFERROR(
TEXTJOIN("" \ "",TRUE,FILTER(D177:N177,ISNUMBER(D177:N177)=FALSE))
,"""")"),"")</f>
        <v/>
      </c>
      <c r="C177" s="153">
        <v>45710.0</v>
      </c>
      <c r="D177" s="154"/>
      <c r="E177" s="154"/>
      <c r="F177" s="154"/>
      <c r="G177" s="154"/>
      <c r="H177" s="154"/>
      <c r="I177" s="155"/>
      <c r="J177" s="154"/>
      <c r="K177" s="154"/>
      <c r="L177" s="154"/>
      <c r="M177" s="154"/>
      <c r="N177" s="154"/>
      <c r="O177" s="152"/>
      <c r="P177" s="152"/>
      <c r="Q177" s="152"/>
      <c r="R177" s="152"/>
      <c r="S177" s="152"/>
      <c r="T177" s="152"/>
      <c r="U177" s="152"/>
      <c r="V177" s="152"/>
      <c r="W177" s="152"/>
    </row>
    <row r="178" ht="22.5" customHeight="1">
      <c r="A178" s="147">
        <f t="shared" si="2"/>
        <v>0</v>
      </c>
      <c r="B178" s="148" t="str">
        <f>IFERROR(__xludf.DUMMYFUNCTION("IFERROR(
TEXTJOIN("" \ "",TRUE,FILTER(D178:N178,ISNUMBER(D178:N178)=FALSE))
,"""")"),"")</f>
        <v/>
      </c>
      <c r="C178" s="149">
        <v>45711.0</v>
      </c>
      <c r="D178" s="150"/>
      <c r="E178" s="150"/>
      <c r="F178" s="150"/>
      <c r="G178" s="150"/>
      <c r="H178" s="150"/>
      <c r="I178" s="151"/>
      <c r="J178" s="150"/>
      <c r="K178" s="150"/>
      <c r="L178" s="150"/>
      <c r="M178" s="150"/>
      <c r="N178" s="150"/>
      <c r="O178" s="152"/>
      <c r="P178" s="152"/>
      <c r="Q178" s="152"/>
      <c r="R178" s="152"/>
      <c r="S178" s="152"/>
      <c r="T178" s="152"/>
      <c r="U178" s="152"/>
      <c r="V178" s="152"/>
      <c r="W178" s="152"/>
    </row>
    <row r="179" ht="22.5" customHeight="1">
      <c r="A179" s="147">
        <f t="shared" si="2"/>
        <v>0</v>
      </c>
      <c r="B179" s="148" t="str">
        <f>IFERROR(__xludf.DUMMYFUNCTION("IFERROR(
TEXTJOIN("" \ "",TRUE,FILTER(D179:N179,ISNUMBER(D179:N179)=FALSE))
,"""")"),"")</f>
        <v/>
      </c>
      <c r="C179" s="153">
        <v>45712.0</v>
      </c>
      <c r="D179" s="154"/>
      <c r="E179" s="154"/>
      <c r="F179" s="154"/>
      <c r="G179" s="154"/>
      <c r="H179" s="154"/>
      <c r="I179" s="155"/>
      <c r="J179" s="154"/>
      <c r="K179" s="154"/>
      <c r="L179" s="154"/>
      <c r="M179" s="154"/>
      <c r="N179" s="154"/>
      <c r="O179" s="152"/>
      <c r="P179" s="152"/>
      <c r="Q179" s="152"/>
      <c r="R179" s="152"/>
      <c r="S179" s="152"/>
      <c r="T179" s="152"/>
      <c r="U179" s="152"/>
      <c r="V179" s="152"/>
      <c r="W179" s="152"/>
    </row>
    <row r="180" ht="22.5" customHeight="1">
      <c r="A180" s="147">
        <f t="shared" si="2"/>
        <v>0</v>
      </c>
      <c r="B180" s="148" t="str">
        <f>IFERROR(__xludf.DUMMYFUNCTION("IFERROR(
TEXTJOIN("" \ "",TRUE,FILTER(D180:N180,ISNUMBER(D180:N180)=FALSE))
,"""")"),"")</f>
        <v/>
      </c>
      <c r="C180" s="153">
        <v>45713.0</v>
      </c>
      <c r="D180" s="154"/>
      <c r="E180" s="154"/>
      <c r="F180" s="154"/>
      <c r="G180" s="154"/>
      <c r="H180" s="154"/>
      <c r="I180" s="155"/>
      <c r="J180" s="154"/>
      <c r="K180" s="154"/>
      <c r="L180" s="154"/>
      <c r="M180" s="154"/>
      <c r="N180" s="154"/>
      <c r="O180" s="152"/>
      <c r="P180" s="152"/>
      <c r="Q180" s="152"/>
      <c r="R180" s="152"/>
      <c r="S180" s="152"/>
      <c r="T180" s="152"/>
      <c r="U180" s="152"/>
      <c r="V180" s="152"/>
      <c r="W180" s="152"/>
    </row>
    <row r="181" ht="22.5" customHeight="1">
      <c r="A181" s="147">
        <f t="shared" si="2"/>
        <v>0</v>
      </c>
      <c r="B181" s="148" t="str">
        <f>IFERROR(__xludf.DUMMYFUNCTION("IFERROR(
TEXTJOIN("" \ "",TRUE,FILTER(D181:N181,ISNUMBER(D181:N181)=FALSE))
,"""")"),"")</f>
        <v/>
      </c>
      <c r="C181" s="153">
        <v>45714.0</v>
      </c>
      <c r="D181" s="154"/>
      <c r="E181" s="154"/>
      <c r="F181" s="154"/>
      <c r="G181" s="154"/>
      <c r="H181" s="154"/>
      <c r="I181" s="155"/>
      <c r="J181" s="154"/>
      <c r="K181" s="154"/>
      <c r="L181" s="154"/>
      <c r="M181" s="154"/>
      <c r="N181" s="154"/>
      <c r="O181" s="152"/>
      <c r="P181" s="152"/>
      <c r="Q181" s="152"/>
      <c r="R181" s="152"/>
      <c r="S181" s="152"/>
      <c r="T181" s="152"/>
      <c r="U181" s="152"/>
      <c r="V181" s="152"/>
      <c r="W181" s="152"/>
    </row>
    <row r="182" ht="22.5" customHeight="1">
      <c r="A182" s="147">
        <f t="shared" si="2"/>
        <v>0</v>
      </c>
      <c r="B182" s="148" t="str">
        <f>IFERROR(__xludf.DUMMYFUNCTION("IFERROR(
TEXTJOIN("" \ "",TRUE,FILTER(D182:N182,ISNUMBER(D182:N182)=FALSE))
,"""")"),"")</f>
        <v/>
      </c>
      <c r="C182" s="153">
        <v>45715.0</v>
      </c>
      <c r="D182" s="154"/>
      <c r="E182" s="154"/>
      <c r="F182" s="154"/>
      <c r="G182" s="154"/>
      <c r="H182" s="154"/>
      <c r="I182" s="155"/>
      <c r="J182" s="154"/>
      <c r="K182" s="154"/>
      <c r="L182" s="154"/>
      <c r="M182" s="154"/>
      <c r="N182" s="154"/>
      <c r="O182" s="152"/>
      <c r="P182" s="152"/>
      <c r="Q182" s="152"/>
      <c r="R182" s="152"/>
      <c r="S182" s="152"/>
      <c r="T182" s="152"/>
      <c r="U182" s="152"/>
      <c r="V182" s="152"/>
      <c r="W182" s="152"/>
    </row>
    <row r="183" ht="22.5" customHeight="1">
      <c r="A183" s="147">
        <f t="shared" si="2"/>
        <v>0</v>
      </c>
      <c r="B183" s="148" t="str">
        <f>IFERROR(__xludf.DUMMYFUNCTION("IFERROR(
TEXTJOIN("" \ "",TRUE,FILTER(D183:N183,ISNUMBER(D183:N183)=FALSE))
,"""")"),"")</f>
        <v/>
      </c>
      <c r="C183" s="153">
        <v>45716.0</v>
      </c>
      <c r="D183" s="154"/>
      <c r="E183" s="154"/>
      <c r="F183" s="154"/>
      <c r="G183" s="154"/>
      <c r="H183" s="154"/>
      <c r="I183" s="155"/>
      <c r="J183" s="154"/>
      <c r="K183" s="154"/>
      <c r="L183" s="154"/>
      <c r="M183" s="154"/>
      <c r="N183" s="154"/>
      <c r="O183" s="152"/>
      <c r="P183" s="152"/>
      <c r="Q183" s="152"/>
      <c r="R183" s="152"/>
      <c r="S183" s="152"/>
      <c r="T183" s="152"/>
      <c r="U183" s="152"/>
      <c r="V183" s="152"/>
      <c r="W183" s="152"/>
    </row>
    <row r="184" ht="22.5" customHeight="1">
      <c r="A184" s="147">
        <f t="shared" si="2"/>
        <v>0</v>
      </c>
      <c r="B184" s="148" t="str">
        <f>IFERROR(__xludf.DUMMYFUNCTION("IFERROR(
TEXTJOIN("" \ "",TRUE,FILTER(D184:N184,ISNUMBER(D184:N184)=FALSE))
,"""")"),"")</f>
        <v/>
      </c>
      <c r="C184" s="153">
        <v>45717.0</v>
      </c>
      <c r="D184" s="154"/>
      <c r="E184" s="154"/>
      <c r="F184" s="154"/>
      <c r="G184" s="154"/>
      <c r="H184" s="154"/>
      <c r="I184" s="155"/>
      <c r="J184" s="154"/>
      <c r="K184" s="154"/>
      <c r="L184" s="154"/>
      <c r="M184" s="154"/>
      <c r="N184" s="154"/>
      <c r="O184" s="157"/>
      <c r="P184" s="157"/>
      <c r="Q184" s="157"/>
      <c r="R184" s="157"/>
      <c r="S184" s="157"/>
      <c r="T184" s="157"/>
      <c r="U184" s="157"/>
      <c r="V184" s="157"/>
      <c r="W184" s="157"/>
    </row>
    <row r="185" ht="22.5" customHeight="1">
      <c r="A185" s="147">
        <f t="shared" si="2"/>
        <v>0</v>
      </c>
      <c r="B185" s="148" t="str">
        <f>IFERROR(__xludf.DUMMYFUNCTION("IFERROR(
TEXTJOIN("" \ "",TRUE,FILTER(D185:N185,ISNUMBER(D185:N185)=FALSE))
,"""")"),"")</f>
        <v/>
      </c>
      <c r="C185" s="149">
        <v>45718.0</v>
      </c>
      <c r="D185" s="150"/>
      <c r="E185" s="150"/>
      <c r="F185" s="150"/>
      <c r="G185" s="150"/>
      <c r="H185" s="150"/>
      <c r="I185" s="151"/>
      <c r="J185" s="150"/>
      <c r="K185" s="150"/>
      <c r="L185" s="150"/>
      <c r="M185" s="150"/>
      <c r="N185" s="150"/>
      <c r="O185" s="152"/>
      <c r="P185" s="152"/>
      <c r="Q185" s="152"/>
      <c r="R185" s="152"/>
      <c r="S185" s="152"/>
      <c r="T185" s="152"/>
      <c r="U185" s="152"/>
      <c r="V185" s="152"/>
      <c r="W185" s="152"/>
    </row>
    <row r="186" ht="22.5" customHeight="1">
      <c r="A186" s="147">
        <f t="shared" si="2"/>
        <v>0</v>
      </c>
      <c r="B186" s="148" t="str">
        <f>IFERROR(__xludf.DUMMYFUNCTION("IFERROR(
TEXTJOIN("" \ "",TRUE,FILTER(D186:N186,ISNUMBER(D186:N186)=FALSE))
,"""")"),"")</f>
        <v/>
      </c>
      <c r="C186" s="153">
        <v>45719.0</v>
      </c>
      <c r="D186" s="154"/>
      <c r="E186" s="154"/>
      <c r="F186" s="154"/>
      <c r="G186" s="154"/>
      <c r="H186" s="154"/>
      <c r="I186" s="155"/>
      <c r="J186" s="154"/>
      <c r="K186" s="154"/>
      <c r="L186" s="154"/>
      <c r="M186" s="154"/>
      <c r="N186" s="154"/>
      <c r="O186" s="152"/>
      <c r="P186" s="152"/>
      <c r="Q186" s="152"/>
      <c r="R186" s="152"/>
      <c r="S186" s="152"/>
      <c r="T186" s="152"/>
      <c r="U186" s="152"/>
      <c r="V186" s="152"/>
      <c r="W186" s="152"/>
    </row>
    <row r="187" ht="22.5" customHeight="1">
      <c r="A187" s="147">
        <f t="shared" si="2"/>
        <v>0</v>
      </c>
      <c r="B187" s="148" t="str">
        <f>IFERROR(__xludf.DUMMYFUNCTION("IFERROR(
TEXTJOIN("" \ "",TRUE,FILTER(D187:N187,ISNUMBER(D187:N187)=FALSE))
,"""")"),"")</f>
        <v/>
      </c>
      <c r="C187" s="153">
        <v>45720.0</v>
      </c>
      <c r="D187" s="154"/>
      <c r="E187" s="154"/>
      <c r="F187" s="154"/>
      <c r="G187" s="154"/>
      <c r="H187" s="154"/>
      <c r="I187" s="155"/>
      <c r="J187" s="154"/>
      <c r="K187" s="154"/>
      <c r="L187" s="154"/>
      <c r="M187" s="154"/>
      <c r="N187" s="154"/>
      <c r="O187" s="152"/>
      <c r="P187" s="152"/>
      <c r="Q187" s="152"/>
      <c r="R187" s="152"/>
      <c r="S187" s="152"/>
      <c r="T187" s="152"/>
      <c r="U187" s="152"/>
      <c r="V187" s="152"/>
      <c r="W187" s="152"/>
    </row>
    <row r="188" ht="22.5" customHeight="1">
      <c r="A188" s="147">
        <f t="shared" si="2"/>
        <v>0</v>
      </c>
      <c r="B188" s="148" t="str">
        <f>IFERROR(__xludf.DUMMYFUNCTION("IFERROR(
TEXTJOIN("" \ "",TRUE,FILTER(D188:N188,ISNUMBER(D188:N188)=FALSE))
,"""")"),"")</f>
        <v/>
      </c>
      <c r="C188" s="153">
        <v>45721.0</v>
      </c>
      <c r="D188" s="154"/>
      <c r="E188" s="154"/>
      <c r="F188" s="154"/>
      <c r="G188" s="154"/>
      <c r="H188" s="154"/>
      <c r="I188" s="155"/>
      <c r="J188" s="154"/>
      <c r="K188" s="154"/>
      <c r="L188" s="154"/>
      <c r="M188" s="154"/>
      <c r="N188" s="154"/>
      <c r="O188" s="152"/>
      <c r="P188" s="152"/>
      <c r="Q188" s="152"/>
      <c r="R188" s="152"/>
      <c r="S188" s="152"/>
      <c r="T188" s="152"/>
      <c r="U188" s="152"/>
      <c r="V188" s="152"/>
      <c r="W188" s="152"/>
    </row>
    <row r="189" ht="22.5" customHeight="1">
      <c r="A189" s="147">
        <f t="shared" si="2"/>
        <v>0</v>
      </c>
      <c r="B189" s="148" t="str">
        <f>IFERROR(__xludf.DUMMYFUNCTION("IFERROR(
TEXTJOIN("" \ "",TRUE,FILTER(D189:N189,ISNUMBER(D189:N189)=FALSE))
,"""")"),"")</f>
        <v/>
      </c>
      <c r="C189" s="153">
        <v>45722.0</v>
      </c>
      <c r="D189" s="154"/>
      <c r="E189" s="154"/>
      <c r="F189" s="154"/>
      <c r="G189" s="154"/>
      <c r="H189" s="154"/>
      <c r="I189" s="155"/>
      <c r="J189" s="154"/>
      <c r="K189" s="154"/>
      <c r="L189" s="154"/>
      <c r="M189" s="154"/>
      <c r="N189" s="154"/>
      <c r="O189" s="152"/>
      <c r="P189" s="152"/>
      <c r="Q189" s="152"/>
      <c r="R189" s="152"/>
      <c r="S189" s="152"/>
      <c r="T189" s="152"/>
      <c r="U189" s="152"/>
      <c r="V189" s="152"/>
      <c r="W189" s="152"/>
    </row>
    <row r="190" ht="22.5" customHeight="1">
      <c r="A190" s="147">
        <f t="shared" si="2"/>
        <v>0</v>
      </c>
      <c r="B190" s="148" t="str">
        <f>IFERROR(__xludf.DUMMYFUNCTION("IFERROR(
TEXTJOIN("" \ "",TRUE,FILTER(D190:N190,ISNUMBER(D190:N190)=FALSE))
,"""")"),"")</f>
        <v/>
      </c>
      <c r="C190" s="153">
        <v>45723.0</v>
      </c>
      <c r="D190" s="154"/>
      <c r="E190" s="154"/>
      <c r="F190" s="154"/>
      <c r="G190" s="154"/>
      <c r="H190" s="154"/>
      <c r="I190" s="155"/>
      <c r="J190" s="154"/>
      <c r="K190" s="154"/>
      <c r="L190" s="154"/>
      <c r="M190" s="154"/>
      <c r="N190" s="154"/>
      <c r="O190" s="152"/>
      <c r="P190" s="152"/>
      <c r="Q190" s="152"/>
      <c r="R190" s="152"/>
      <c r="S190" s="152"/>
      <c r="T190" s="152"/>
      <c r="U190" s="152"/>
      <c r="V190" s="152"/>
      <c r="W190" s="152"/>
    </row>
    <row r="191" ht="22.5" customHeight="1">
      <c r="A191" s="147">
        <f t="shared" si="2"/>
        <v>0</v>
      </c>
      <c r="B191" s="148" t="str">
        <f>IFERROR(__xludf.DUMMYFUNCTION("IFERROR(
TEXTJOIN("" \ "",TRUE,FILTER(D191:N191,ISNUMBER(D191:N191)=FALSE))
,"""")"),"")</f>
        <v/>
      </c>
      <c r="C191" s="153">
        <v>45724.0</v>
      </c>
      <c r="D191" s="154"/>
      <c r="E191" s="154"/>
      <c r="F191" s="154"/>
      <c r="G191" s="154"/>
      <c r="H191" s="154"/>
      <c r="I191" s="155"/>
      <c r="J191" s="154"/>
      <c r="K191" s="154"/>
      <c r="L191" s="154"/>
      <c r="M191" s="154"/>
      <c r="N191" s="154"/>
      <c r="O191" s="152"/>
      <c r="P191" s="152"/>
      <c r="Q191" s="152"/>
      <c r="R191" s="152"/>
      <c r="S191" s="152"/>
      <c r="T191" s="152"/>
      <c r="U191" s="152"/>
      <c r="V191" s="152"/>
      <c r="W191" s="152"/>
    </row>
    <row r="192" ht="22.5" customHeight="1">
      <c r="A192" s="147">
        <f t="shared" si="2"/>
        <v>0</v>
      </c>
      <c r="B192" s="148" t="str">
        <f>IFERROR(__xludf.DUMMYFUNCTION("IFERROR(
TEXTJOIN("" \ "",TRUE,FILTER(D192:N192,ISNUMBER(D192:N192)=FALSE))
,"""")"),"")</f>
        <v/>
      </c>
      <c r="C192" s="149">
        <v>45725.0</v>
      </c>
      <c r="D192" s="150"/>
      <c r="E192" s="150"/>
      <c r="F192" s="150"/>
      <c r="G192" s="150"/>
      <c r="H192" s="150"/>
      <c r="I192" s="151"/>
      <c r="J192" s="150"/>
      <c r="K192" s="150"/>
      <c r="L192" s="150"/>
      <c r="M192" s="150"/>
      <c r="N192" s="150"/>
      <c r="O192" s="152"/>
      <c r="P192" s="152"/>
      <c r="Q192" s="152"/>
      <c r="R192" s="152"/>
      <c r="S192" s="152"/>
      <c r="T192" s="152"/>
      <c r="U192" s="152"/>
      <c r="V192" s="152"/>
      <c r="W192" s="152"/>
    </row>
    <row r="193" ht="22.5" customHeight="1">
      <c r="A193" s="147">
        <f t="shared" si="2"/>
        <v>0</v>
      </c>
      <c r="B193" s="148" t="str">
        <f>IFERROR(__xludf.DUMMYFUNCTION("IFERROR(
TEXTJOIN("" \ "",TRUE,FILTER(D193:N193,ISNUMBER(D193:N193)=FALSE))
,"""")"),"")</f>
        <v/>
      </c>
      <c r="C193" s="153">
        <v>45726.0</v>
      </c>
      <c r="D193" s="154"/>
      <c r="E193" s="154"/>
      <c r="F193" s="154"/>
      <c r="G193" s="154"/>
      <c r="H193" s="154"/>
      <c r="I193" s="155"/>
      <c r="J193" s="154"/>
      <c r="K193" s="154"/>
      <c r="L193" s="154"/>
      <c r="M193" s="154"/>
      <c r="N193" s="154"/>
      <c r="O193" s="152"/>
      <c r="P193" s="152"/>
      <c r="Q193" s="152"/>
      <c r="R193" s="152"/>
      <c r="S193" s="152"/>
      <c r="T193" s="152"/>
      <c r="U193" s="152"/>
      <c r="V193" s="152"/>
      <c r="W193" s="152"/>
    </row>
    <row r="194" ht="22.5" customHeight="1">
      <c r="A194" s="147">
        <f t="shared" si="2"/>
        <v>0</v>
      </c>
      <c r="B194" s="148" t="str">
        <f>IFERROR(__xludf.DUMMYFUNCTION("IFERROR(
TEXTJOIN("" \ "",TRUE,FILTER(D194:N194,ISNUMBER(D194:N194)=FALSE))
,"""")"),"")</f>
        <v/>
      </c>
      <c r="C194" s="153">
        <v>45727.0</v>
      </c>
      <c r="D194" s="154"/>
      <c r="E194" s="154"/>
      <c r="F194" s="154"/>
      <c r="G194" s="154"/>
      <c r="H194" s="154"/>
      <c r="I194" s="155"/>
      <c r="J194" s="154"/>
      <c r="K194" s="154"/>
      <c r="L194" s="154"/>
      <c r="M194" s="154"/>
      <c r="N194" s="154"/>
      <c r="O194" s="152"/>
      <c r="P194" s="152"/>
      <c r="Q194" s="152"/>
      <c r="R194" s="152"/>
      <c r="S194" s="152"/>
      <c r="T194" s="152"/>
      <c r="U194" s="152"/>
      <c r="V194" s="152"/>
      <c r="W194" s="152"/>
    </row>
    <row r="195" ht="22.5" customHeight="1">
      <c r="A195" s="147">
        <f t="shared" si="2"/>
        <v>0</v>
      </c>
      <c r="B195" s="148" t="str">
        <f>IFERROR(__xludf.DUMMYFUNCTION("IFERROR(
TEXTJOIN("" \ "",TRUE,FILTER(D195:N195,ISNUMBER(D195:N195)=FALSE))
,"""")"),"")</f>
        <v/>
      </c>
      <c r="C195" s="153">
        <v>45728.0</v>
      </c>
      <c r="D195" s="154"/>
      <c r="E195" s="154"/>
      <c r="F195" s="154"/>
      <c r="G195" s="154"/>
      <c r="H195" s="154"/>
      <c r="I195" s="155"/>
      <c r="J195" s="154"/>
      <c r="K195" s="154"/>
      <c r="L195" s="154"/>
      <c r="M195" s="154"/>
      <c r="N195" s="154"/>
      <c r="O195" s="152"/>
      <c r="P195" s="152"/>
      <c r="Q195" s="152"/>
      <c r="R195" s="152"/>
      <c r="S195" s="152"/>
      <c r="T195" s="152"/>
      <c r="U195" s="152"/>
      <c r="V195" s="152"/>
      <c r="W195" s="152"/>
    </row>
    <row r="196" ht="22.5" customHeight="1">
      <c r="A196" s="147">
        <f t="shared" si="2"/>
        <v>0</v>
      </c>
      <c r="B196" s="148" t="str">
        <f>IFERROR(__xludf.DUMMYFUNCTION("IFERROR(
TEXTJOIN("" \ "",TRUE,FILTER(D196:N196,ISNUMBER(D196:N196)=FALSE))
,"""")"),"")</f>
        <v/>
      </c>
      <c r="C196" s="153">
        <v>45729.0</v>
      </c>
      <c r="D196" s="154"/>
      <c r="E196" s="154"/>
      <c r="F196" s="154"/>
      <c r="G196" s="154"/>
      <c r="H196" s="154"/>
      <c r="I196" s="155"/>
      <c r="J196" s="154"/>
      <c r="K196" s="154"/>
      <c r="L196" s="154"/>
      <c r="M196" s="154"/>
      <c r="N196" s="154"/>
      <c r="O196" s="152"/>
      <c r="P196" s="152"/>
      <c r="Q196" s="152"/>
      <c r="R196" s="152"/>
      <c r="S196" s="152"/>
      <c r="T196" s="152"/>
      <c r="U196" s="152"/>
      <c r="V196" s="152"/>
      <c r="W196" s="152"/>
    </row>
    <row r="197" ht="22.5" customHeight="1">
      <c r="A197" s="147">
        <f t="shared" si="2"/>
        <v>0</v>
      </c>
      <c r="B197" s="148" t="str">
        <f>IFERROR(__xludf.DUMMYFUNCTION("IFERROR(
TEXTJOIN("" \ "",TRUE,FILTER(D197:N197,ISNUMBER(D197:N197)=FALSE))
,"""")"),"")</f>
        <v/>
      </c>
      <c r="C197" s="153">
        <v>45730.0</v>
      </c>
      <c r="D197" s="154"/>
      <c r="E197" s="154"/>
      <c r="F197" s="154"/>
      <c r="G197" s="154"/>
      <c r="H197" s="154"/>
      <c r="I197" s="155"/>
      <c r="J197" s="154"/>
      <c r="K197" s="154"/>
      <c r="L197" s="154"/>
      <c r="M197" s="154"/>
      <c r="N197" s="154"/>
      <c r="O197" s="152"/>
      <c r="P197" s="152"/>
      <c r="Q197" s="152"/>
      <c r="R197" s="152"/>
      <c r="S197" s="152"/>
      <c r="T197" s="152"/>
      <c r="U197" s="152"/>
      <c r="V197" s="152"/>
      <c r="W197" s="152"/>
    </row>
    <row r="198" ht="22.5" customHeight="1">
      <c r="A198" s="147">
        <f t="shared" si="2"/>
        <v>0</v>
      </c>
      <c r="B198" s="148" t="str">
        <f>IFERROR(__xludf.DUMMYFUNCTION("IFERROR(
TEXTJOIN("" \ "",TRUE,FILTER(D198:N198,ISNUMBER(D198:N198)=FALSE))
,"""")"),"")</f>
        <v/>
      </c>
      <c r="C198" s="153">
        <v>45731.0</v>
      </c>
      <c r="D198" s="154"/>
      <c r="E198" s="154"/>
      <c r="F198" s="154"/>
      <c r="G198" s="154"/>
      <c r="H198" s="154"/>
      <c r="I198" s="155"/>
      <c r="J198" s="154"/>
      <c r="K198" s="154"/>
      <c r="L198" s="154"/>
      <c r="M198" s="154"/>
      <c r="N198" s="154"/>
      <c r="O198" s="152"/>
      <c r="P198" s="152"/>
      <c r="Q198" s="152"/>
      <c r="R198" s="152"/>
      <c r="S198" s="152"/>
      <c r="T198" s="152"/>
      <c r="U198" s="152"/>
      <c r="V198" s="152"/>
      <c r="W198" s="152"/>
    </row>
    <row r="199" ht="22.5" customHeight="1">
      <c r="A199" s="147">
        <f t="shared" si="2"/>
        <v>0</v>
      </c>
      <c r="B199" s="148" t="str">
        <f>IFERROR(__xludf.DUMMYFUNCTION("IFERROR(
TEXTJOIN("" \ "",TRUE,FILTER(D199:N199,ISNUMBER(D199:N199)=FALSE))
,"""")"),"")</f>
        <v/>
      </c>
      <c r="C199" s="149">
        <v>45732.0</v>
      </c>
      <c r="D199" s="150"/>
      <c r="E199" s="150"/>
      <c r="F199" s="150"/>
      <c r="G199" s="150"/>
      <c r="H199" s="150"/>
      <c r="I199" s="151"/>
      <c r="J199" s="150"/>
      <c r="K199" s="150"/>
      <c r="L199" s="150"/>
      <c r="M199" s="150"/>
      <c r="N199" s="150"/>
      <c r="O199" s="152"/>
      <c r="P199" s="152"/>
      <c r="Q199" s="152"/>
      <c r="R199" s="152"/>
      <c r="S199" s="152"/>
      <c r="T199" s="152"/>
      <c r="U199" s="152"/>
      <c r="V199" s="152"/>
      <c r="W199" s="152"/>
    </row>
    <row r="200" ht="22.5" customHeight="1">
      <c r="A200" s="147">
        <f t="shared" si="2"/>
        <v>0</v>
      </c>
      <c r="B200" s="148" t="str">
        <f>IFERROR(__xludf.DUMMYFUNCTION("IFERROR(
TEXTJOIN("" \ "",TRUE,FILTER(D200:N200,ISNUMBER(D200:N200)=FALSE))
,"""")"),"")</f>
        <v/>
      </c>
      <c r="C200" s="153">
        <v>45733.0</v>
      </c>
      <c r="D200" s="154"/>
      <c r="E200" s="154"/>
      <c r="F200" s="154"/>
      <c r="G200" s="154"/>
      <c r="H200" s="154"/>
      <c r="I200" s="155"/>
      <c r="J200" s="154"/>
      <c r="K200" s="154"/>
      <c r="L200" s="154"/>
      <c r="M200" s="154"/>
      <c r="N200" s="154"/>
      <c r="O200" s="152"/>
      <c r="P200" s="152"/>
      <c r="Q200" s="152"/>
      <c r="R200" s="152"/>
      <c r="S200" s="152"/>
      <c r="T200" s="152"/>
      <c r="U200" s="152"/>
      <c r="V200" s="152"/>
      <c r="W200" s="152"/>
    </row>
    <row r="201" ht="22.5" customHeight="1">
      <c r="A201" s="147">
        <f t="shared" si="2"/>
        <v>0</v>
      </c>
      <c r="B201" s="148" t="str">
        <f>IFERROR(__xludf.DUMMYFUNCTION("IFERROR(
TEXTJOIN("" \ "",TRUE,FILTER(D201:N201,ISNUMBER(D201:N201)=FALSE))
,"""")"),"")</f>
        <v/>
      </c>
      <c r="C201" s="153">
        <v>45734.0</v>
      </c>
      <c r="D201" s="154"/>
      <c r="E201" s="154"/>
      <c r="F201" s="154"/>
      <c r="G201" s="154"/>
      <c r="H201" s="154"/>
      <c r="I201" s="155"/>
      <c r="J201" s="154"/>
      <c r="K201" s="154"/>
      <c r="L201" s="154"/>
      <c r="M201" s="154"/>
      <c r="N201" s="154"/>
      <c r="O201" s="152"/>
      <c r="P201" s="152"/>
      <c r="Q201" s="152"/>
      <c r="R201" s="152"/>
      <c r="S201" s="152"/>
      <c r="T201" s="152"/>
      <c r="U201" s="152"/>
      <c r="V201" s="152"/>
      <c r="W201" s="152"/>
    </row>
    <row r="202" ht="22.5" customHeight="1">
      <c r="A202" s="147">
        <f t="shared" si="2"/>
        <v>0</v>
      </c>
      <c r="B202" s="148" t="str">
        <f>IFERROR(__xludf.DUMMYFUNCTION("IFERROR(
TEXTJOIN("" \ "",TRUE,FILTER(D202:N202,ISNUMBER(D202:N202)=FALSE))
,"""")"),"")</f>
        <v/>
      </c>
      <c r="C202" s="153">
        <v>45735.0</v>
      </c>
      <c r="D202" s="154"/>
      <c r="E202" s="154"/>
      <c r="F202" s="154"/>
      <c r="G202" s="154"/>
      <c r="H202" s="154"/>
      <c r="I202" s="155"/>
      <c r="J202" s="154"/>
      <c r="K202" s="154"/>
      <c r="L202" s="154"/>
      <c r="M202" s="154"/>
      <c r="N202" s="154"/>
      <c r="O202" s="152"/>
      <c r="P202" s="152"/>
      <c r="Q202" s="152"/>
      <c r="R202" s="152"/>
      <c r="S202" s="152"/>
      <c r="T202" s="152"/>
      <c r="U202" s="152"/>
      <c r="V202" s="152"/>
      <c r="W202" s="152"/>
    </row>
    <row r="203" ht="22.5" customHeight="1">
      <c r="A203" s="147">
        <f t="shared" si="2"/>
        <v>0</v>
      </c>
      <c r="B203" s="148" t="str">
        <f>IFERROR(__xludf.DUMMYFUNCTION("IFERROR(
TEXTJOIN("" \ "",TRUE,FILTER(D203:N203,ISNUMBER(D203:N203)=FALSE))
,"""")"),"")</f>
        <v/>
      </c>
      <c r="C203" s="153">
        <v>45736.0</v>
      </c>
      <c r="D203" s="154"/>
      <c r="E203" s="154"/>
      <c r="F203" s="154"/>
      <c r="G203" s="154"/>
      <c r="H203" s="154"/>
      <c r="I203" s="155"/>
      <c r="J203" s="154"/>
      <c r="K203" s="154"/>
      <c r="L203" s="154"/>
      <c r="M203" s="154"/>
      <c r="N203" s="154"/>
      <c r="O203" s="152"/>
      <c r="P203" s="152"/>
      <c r="Q203" s="152"/>
      <c r="R203" s="152"/>
      <c r="S203" s="152"/>
      <c r="T203" s="152"/>
      <c r="U203" s="152"/>
      <c r="V203" s="152"/>
      <c r="W203" s="152"/>
    </row>
    <row r="204" ht="22.5" customHeight="1">
      <c r="A204" s="147">
        <f t="shared" si="2"/>
        <v>0</v>
      </c>
      <c r="B204" s="148" t="str">
        <f>IFERROR(__xludf.DUMMYFUNCTION("IFERROR(
TEXTJOIN("" \ "",TRUE,FILTER(D204:N204,ISNUMBER(D204:N204)=FALSE))
,"""")"),"")</f>
        <v/>
      </c>
      <c r="C204" s="153">
        <v>45737.0</v>
      </c>
      <c r="D204" s="154"/>
      <c r="E204" s="154"/>
      <c r="F204" s="154"/>
      <c r="G204" s="154"/>
      <c r="H204" s="154"/>
      <c r="I204" s="155"/>
      <c r="J204" s="154"/>
      <c r="K204" s="154"/>
      <c r="L204" s="154"/>
      <c r="M204" s="154"/>
      <c r="N204" s="154"/>
      <c r="O204" s="152"/>
      <c r="P204" s="152"/>
      <c r="Q204" s="152"/>
      <c r="R204" s="152"/>
      <c r="S204" s="152"/>
      <c r="T204" s="152"/>
      <c r="U204" s="152"/>
      <c r="V204" s="152"/>
      <c r="W204" s="152"/>
    </row>
    <row r="205" ht="22.5" customHeight="1">
      <c r="A205" s="147">
        <f t="shared" si="2"/>
        <v>0</v>
      </c>
      <c r="B205" s="148" t="str">
        <f>IFERROR(__xludf.DUMMYFUNCTION("IFERROR(
TEXTJOIN("" \ "",TRUE,FILTER(D205:N205,ISNUMBER(D205:N205)=FALSE))
,"""")"),"")</f>
        <v/>
      </c>
      <c r="C205" s="153">
        <v>45738.0</v>
      </c>
      <c r="D205" s="154"/>
      <c r="E205" s="154"/>
      <c r="F205" s="154"/>
      <c r="G205" s="154"/>
      <c r="H205" s="154"/>
      <c r="I205" s="155"/>
      <c r="J205" s="154"/>
      <c r="K205" s="154"/>
      <c r="L205" s="154"/>
      <c r="M205" s="154"/>
      <c r="N205" s="154"/>
      <c r="O205" s="152"/>
      <c r="P205" s="152"/>
      <c r="Q205" s="152"/>
      <c r="R205" s="152"/>
      <c r="S205" s="152"/>
      <c r="T205" s="152"/>
      <c r="U205" s="152"/>
      <c r="V205" s="152"/>
      <c r="W205" s="152"/>
    </row>
    <row r="206" ht="22.5" customHeight="1">
      <c r="A206" s="147">
        <f t="shared" si="2"/>
        <v>0</v>
      </c>
      <c r="B206" s="148" t="str">
        <f>IFERROR(__xludf.DUMMYFUNCTION("IFERROR(
TEXTJOIN("" \ "",TRUE,FILTER(D206:N206,ISNUMBER(D206:N206)=FALSE))
,"""")"),"")</f>
        <v/>
      </c>
      <c r="C206" s="149">
        <v>45739.0</v>
      </c>
      <c r="D206" s="150"/>
      <c r="E206" s="150"/>
      <c r="F206" s="150"/>
      <c r="G206" s="150"/>
      <c r="H206" s="150"/>
      <c r="I206" s="151"/>
      <c r="J206" s="150"/>
      <c r="K206" s="150"/>
      <c r="L206" s="150"/>
      <c r="M206" s="150"/>
      <c r="N206" s="150"/>
      <c r="O206" s="152"/>
      <c r="P206" s="152"/>
      <c r="Q206" s="152"/>
      <c r="R206" s="152"/>
      <c r="S206" s="152"/>
      <c r="T206" s="152"/>
      <c r="U206" s="152"/>
      <c r="V206" s="152"/>
      <c r="W206" s="152"/>
    </row>
    <row r="207" ht="22.5" customHeight="1">
      <c r="A207" s="147">
        <f t="shared" si="2"/>
        <v>0</v>
      </c>
      <c r="B207" s="148" t="str">
        <f>IFERROR(__xludf.DUMMYFUNCTION("IFERROR(
TEXTJOIN("" \ "",TRUE,FILTER(D207:N207,ISNUMBER(D207:N207)=FALSE))
,"""")"),"")</f>
        <v/>
      </c>
      <c r="C207" s="153">
        <v>45740.0</v>
      </c>
      <c r="D207" s="154"/>
      <c r="E207" s="154"/>
      <c r="F207" s="154"/>
      <c r="G207" s="154"/>
      <c r="H207" s="154"/>
      <c r="I207" s="155"/>
      <c r="J207" s="154"/>
      <c r="K207" s="154"/>
      <c r="L207" s="154"/>
      <c r="M207" s="154"/>
      <c r="N207" s="154"/>
      <c r="O207" s="152"/>
      <c r="P207" s="152"/>
      <c r="Q207" s="152"/>
      <c r="R207" s="152"/>
      <c r="S207" s="152"/>
      <c r="T207" s="152"/>
      <c r="U207" s="152"/>
      <c r="V207" s="152"/>
      <c r="W207" s="152"/>
    </row>
    <row r="208" ht="22.5" customHeight="1">
      <c r="A208" s="147">
        <f t="shared" si="2"/>
        <v>0</v>
      </c>
      <c r="B208" s="148" t="str">
        <f>IFERROR(__xludf.DUMMYFUNCTION("IFERROR(
TEXTJOIN("" \ "",TRUE,FILTER(D208:N208,ISNUMBER(D208:N208)=FALSE))
,"""")"),"")</f>
        <v/>
      </c>
      <c r="C208" s="153">
        <v>45741.0</v>
      </c>
      <c r="D208" s="154"/>
      <c r="E208" s="154"/>
      <c r="F208" s="154"/>
      <c r="G208" s="154"/>
      <c r="H208" s="154"/>
      <c r="I208" s="155"/>
      <c r="J208" s="154"/>
      <c r="K208" s="154"/>
      <c r="L208" s="154"/>
      <c r="M208" s="154"/>
      <c r="N208" s="154"/>
      <c r="O208" s="152"/>
      <c r="P208" s="152"/>
      <c r="Q208" s="152"/>
      <c r="R208" s="152"/>
      <c r="S208" s="152"/>
      <c r="T208" s="152"/>
      <c r="U208" s="152"/>
      <c r="V208" s="152"/>
      <c r="W208" s="152"/>
    </row>
    <row r="209" ht="22.5" customHeight="1">
      <c r="A209" s="147">
        <f t="shared" si="2"/>
        <v>0</v>
      </c>
      <c r="B209" s="148" t="str">
        <f>IFERROR(__xludf.DUMMYFUNCTION("IFERROR(
TEXTJOIN("" \ "",TRUE,FILTER(D209:N209,ISNUMBER(D209:N209)=FALSE))
,"""")"),"")</f>
        <v/>
      </c>
      <c r="C209" s="153">
        <v>45742.0</v>
      </c>
      <c r="D209" s="154"/>
      <c r="E209" s="154"/>
      <c r="F209" s="154"/>
      <c r="G209" s="154"/>
      <c r="H209" s="154"/>
      <c r="I209" s="155"/>
      <c r="J209" s="154"/>
      <c r="K209" s="154"/>
      <c r="L209" s="154"/>
      <c r="M209" s="154"/>
      <c r="N209" s="154"/>
      <c r="O209" s="152"/>
      <c r="P209" s="152"/>
      <c r="Q209" s="152"/>
      <c r="R209" s="152"/>
      <c r="S209" s="152"/>
      <c r="T209" s="152"/>
      <c r="U209" s="152"/>
      <c r="V209" s="152"/>
      <c r="W209" s="152"/>
    </row>
    <row r="210" ht="22.5" customHeight="1">
      <c r="A210" s="147">
        <f t="shared" si="2"/>
        <v>0</v>
      </c>
      <c r="B210" s="148" t="str">
        <f>IFERROR(__xludf.DUMMYFUNCTION("IFERROR(
TEXTJOIN("" \ "",TRUE,FILTER(D210:N210,ISNUMBER(D210:N210)=FALSE))
,"""")"),"")</f>
        <v/>
      </c>
      <c r="C210" s="153">
        <v>45743.0</v>
      </c>
      <c r="D210" s="154"/>
      <c r="E210" s="154"/>
      <c r="F210" s="154"/>
      <c r="G210" s="154"/>
      <c r="H210" s="154"/>
      <c r="I210" s="155"/>
      <c r="J210" s="154"/>
      <c r="K210" s="154"/>
      <c r="L210" s="154"/>
      <c r="M210" s="154"/>
      <c r="N210" s="154"/>
      <c r="O210" s="152"/>
      <c r="P210" s="152"/>
      <c r="Q210" s="152"/>
      <c r="R210" s="152"/>
      <c r="S210" s="152"/>
      <c r="T210" s="152"/>
      <c r="U210" s="152"/>
      <c r="V210" s="152"/>
      <c r="W210" s="152"/>
    </row>
    <row r="211" ht="22.5" customHeight="1">
      <c r="A211" s="147">
        <f t="shared" si="2"/>
        <v>0</v>
      </c>
      <c r="B211" s="148" t="str">
        <f>IFERROR(__xludf.DUMMYFUNCTION("IFERROR(
TEXTJOIN("" \ "",TRUE,FILTER(D211:N211,ISNUMBER(D211:N211)=FALSE))
,"""")"),"")</f>
        <v/>
      </c>
      <c r="C211" s="153">
        <v>45744.0</v>
      </c>
      <c r="D211" s="154"/>
      <c r="E211" s="154"/>
      <c r="F211" s="154"/>
      <c r="G211" s="154"/>
      <c r="H211" s="154"/>
      <c r="I211" s="155"/>
      <c r="J211" s="154"/>
      <c r="K211" s="154"/>
      <c r="L211" s="154"/>
      <c r="M211" s="154"/>
      <c r="N211" s="154"/>
      <c r="O211" s="152"/>
      <c r="P211" s="152"/>
      <c r="Q211" s="152"/>
      <c r="R211" s="152"/>
      <c r="S211" s="152"/>
      <c r="T211" s="152"/>
      <c r="U211" s="152"/>
      <c r="V211" s="152"/>
      <c r="W211" s="152"/>
    </row>
    <row r="212" ht="22.5" customHeight="1">
      <c r="A212" s="147">
        <f t="shared" si="2"/>
        <v>0</v>
      </c>
      <c r="B212" s="148" t="str">
        <f>IFERROR(__xludf.DUMMYFUNCTION("IFERROR(
TEXTJOIN("" \ "",TRUE,FILTER(D212:N212,ISNUMBER(D212:N212)=FALSE))
,"""")"),"")</f>
        <v/>
      </c>
      <c r="C212" s="153">
        <v>45745.0</v>
      </c>
      <c r="D212" s="154"/>
      <c r="E212" s="154"/>
      <c r="F212" s="154"/>
      <c r="G212" s="154"/>
      <c r="H212" s="154"/>
      <c r="I212" s="155"/>
      <c r="J212" s="154"/>
      <c r="K212" s="154"/>
      <c r="L212" s="154"/>
      <c r="M212" s="154"/>
      <c r="N212" s="154"/>
      <c r="O212" s="152"/>
      <c r="P212" s="152"/>
      <c r="Q212" s="152"/>
      <c r="R212" s="152"/>
      <c r="S212" s="152"/>
      <c r="T212" s="152"/>
      <c r="U212" s="152"/>
      <c r="V212" s="152"/>
      <c r="W212" s="152"/>
    </row>
    <row r="213" ht="22.5" customHeight="1">
      <c r="A213" s="147">
        <f t="shared" si="2"/>
        <v>0</v>
      </c>
      <c r="B213" s="148" t="str">
        <f>IFERROR(__xludf.DUMMYFUNCTION("IFERROR(
TEXTJOIN("" \ "",TRUE,FILTER(D213:N213,ISNUMBER(D213:N213)=FALSE))
,"""")"),"")</f>
        <v/>
      </c>
      <c r="C213" s="149">
        <v>45746.0</v>
      </c>
      <c r="D213" s="150"/>
      <c r="E213" s="150"/>
      <c r="F213" s="150"/>
      <c r="G213" s="150"/>
      <c r="H213" s="150"/>
      <c r="I213" s="151"/>
      <c r="J213" s="150"/>
      <c r="K213" s="150"/>
      <c r="L213" s="150"/>
      <c r="M213" s="150"/>
      <c r="N213" s="150"/>
      <c r="O213" s="152"/>
      <c r="P213" s="152"/>
      <c r="Q213" s="152"/>
      <c r="R213" s="152"/>
      <c r="S213" s="152"/>
      <c r="T213" s="152"/>
      <c r="U213" s="152"/>
      <c r="V213" s="152"/>
      <c r="W213" s="152"/>
    </row>
    <row r="214" ht="22.5" customHeight="1">
      <c r="A214" s="147">
        <f t="shared" si="2"/>
        <v>0</v>
      </c>
      <c r="B214" s="148" t="str">
        <f>IFERROR(__xludf.DUMMYFUNCTION("IFERROR(
TEXTJOIN("" \ "",TRUE,FILTER(D214:N214,ISNUMBER(D214:N214)=FALSE))
,"""")"),"")</f>
        <v/>
      </c>
      <c r="C214" s="153">
        <v>45747.0</v>
      </c>
      <c r="D214" s="154"/>
      <c r="E214" s="154"/>
      <c r="F214" s="154"/>
      <c r="G214" s="154"/>
      <c r="H214" s="154"/>
      <c r="I214" s="155"/>
      <c r="J214" s="154"/>
      <c r="K214" s="154"/>
      <c r="L214" s="154"/>
      <c r="M214" s="154"/>
      <c r="N214" s="154"/>
      <c r="O214" s="152"/>
      <c r="P214" s="152"/>
      <c r="Q214" s="152"/>
      <c r="R214" s="152"/>
      <c r="S214" s="152"/>
      <c r="T214" s="152"/>
      <c r="U214" s="152"/>
      <c r="V214" s="152"/>
      <c r="W214" s="152"/>
    </row>
    <row r="215" ht="22.5" customHeight="1">
      <c r="A215" s="147">
        <f t="shared" si="2"/>
        <v>0</v>
      </c>
      <c r="B215" s="148" t="str">
        <f>IFERROR(__xludf.DUMMYFUNCTION("IFERROR(
TEXTJOIN("" \ "",TRUE,FILTER(D215:N215,ISNUMBER(D215:N215)=FALSE))
,"""")"),"")</f>
        <v/>
      </c>
      <c r="C215" s="153">
        <v>45748.0</v>
      </c>
      <c r="D215" s="154"/>
      <c r="E215" s="154"/>
      <c r="F215" s="154"/>
      <c r="G215" s="154"/>
      <c r="H215" s="154"/>
      <c r="I215" s="155"/>
      <c r="J215" s="154"/>
      <c r="K215" s="154"/>
      <c r="L215" s="154"/>
      <c r="M215" s="154"/>
      <c r="N215" s="154"/>
      <c r="O215" s="152"/>
      <c r="P215" s="152"/>
      <c r="Q215" s="152"/>
      <c r="R215" s="152"/>
      <c r="S215" s="152"/>
      <c r="T215" s="152"/>
      <c r="U215" s="152"/>
      <c r="V215" s="152"/>
      <c r="W215" s="152"/>
    </row>
    <row r="216" ht="22.5" customHeight="1">
      <c r="A216" s="147">
        <f t="shared" si="2"/>
        <v>0</v>
      </c>
      <c r="B216" s="148" t="str">
        <f>IFERROR(__xludf.DUMMYFUNCTION("IFERROR(
TEXTJOIN("" \ "",TRUE,FILTER(D216:N216,ISNUMBER(D216:N216)=FALSE))
,"""")"),"")</f>
        <v/>
      </c>
      <c r="C216" s="153">
        <v>45749.0</v>
      </c>
      <c r="D216" s="154"/>
      <c r="E216" s="154"/>
      <c r="F216" s="154"/>
      <c r="G216" s="154"/>
      <c r="H216" s="154"/>
      <c r="I216" s="155"/>
      <c r="J216" s="154"/>
      <c r="K216" s="154"/>
      <c r="L216" s="154"/>
      <c r="M216" s="154"/>
      <c r="N216" s="154"/>
      <c r="O216" s="152"/>
      <c r="P216" s="152"/>
      <c r="Q216" s="152"/>
      <c r="R216" s="152"/>
      <c r="S216" s="152"/>
      <c r="T216" s="152"/>
      <c r="U216" s="152"/>
      <c r="V216" s="152"/>
      <c r="W216" s="152"/>
    </row>
    <row r="217" ht="22.5" customHeight="1">
      <c r="A217" s="147">
        <f t="shared" si="2"/>
        <v>0</v>
      </c>
      <c r="B217" s="148" t="str">
        <f>IFERROR(__xludf.DUMMYFUNCTION("IFERROR(
TEXTJOIN("" \ "",TRUE,FILTER(D217:N217,ISNUMBER(D217:N217)=FALSE))
,"""")"),"")</f>
        <v/>
      </c>
      <c r="C217" s="153">
        <v>45750.0</v>
      </c>
      <c r="D217" s="154"/>
      <c r="E217" s="154"/>
      <c r="F217" s="154"/>
      <c r="G217" s="154"/>
      <c r="H217" s="154"/>
      <c r="I217" s="155"/>
      <c r="J217" s="154"/>
      <c r="K217" s="154"/>
      <c r="L217" s="154"/>
      <c r="M217" s="154"/>
      <c r="N217" s="154"/>
      <c r="O217" s="152"/>
      <c r="P217" s="152"/>
      <c r="Q217" s="152"/>
      <c r="R217" s="152"/>
      <c r="S217" s="152"/>
      <c r="T217" s="152"/>
      <c r="U217" s="152"/>
      <c r="V217" s="152"/>
      <c r="W217" s="152"/>
    </row>
    <row r="218" ht="22.5" customHeight="1">
      <c r="A218" s="147">
        <f t="shared" si="2"/>
        <v>0</v>
      </c>
      <c r="B218" s="148" t="str">
        <f>IFERROR(__xludf.DUMMYFUNCTION("IFERROR(
TEXTJOIN("" \ "",TRUE,FILTER(D218:N218,ISNUMBER(D218:N218)=FALSE))
,"""")"),"")</f>
        <v/>
      </c>
      <c r="C218" s="153">
        <v>45751.0</v>
      </c>
      <c r="D218" s="154"/>
      <c r="E218" s="154"/>
      <c r="F218" s="154"/>
      <c r="G218" s="154"/>
      <c r="H218" s="154"/>
      <c r="I218" s="155"/>
      <c r="J218" s="154"/>
      <c r="K218" s="154"/>
      <c r="L218" s="154"/>
      <c r="M218" s="154"/>
      <c r="N218" s="154"/>
      <c r="O218" s="152"/>
      <c r="P218" s="152"/>
      <c r="Q218" s="152"/>
      <c r="R218" s="152"/>
      <c r="S218" s="152"/>
      <c r="T218" s="152"/>
      <c r="U218" s="152"/>
      <c r="V218" s="152"/>
      <c r="W218" s="152"/>
    </row>
    <row r="219" ht="22.5" customHeight="1">
      <c r="A219" s="147">
        <f t="shared" si="2"/>
        <v>0</v>
      </c>
      <c r="B219" s="148" t="str">
        <f>IFERROR(__xludf.DUMMYFUNCTION("IFERROR(
TEXTJOIN("" \ "",TRUE,FILTER(D219:N219,ISNUMBER(D219:N219)=FALSE))
,"""")"),"")</f>
        <v/>
      </c>
      <c r="C219" s="153">
        <v>45752.0</v>
      </c>
      <c r="D219" s="154"/>
      <c r="E219" s="154"/>
      <c r="F219" s="154"/>
      <c r="G219" s="154"/>
      <c r="H219" s="154"/>
      <c r="I219" s="155"/>
      <c r="J219" s="154"/>
      <c r="K219" s="154"/>
      <c r="L219" s="154"/>
      <c r="M219" s="154"/>
      <c r="N219" s="154"/>
      <c r="O219" s="152"/>
      <c r="P219" s="152"/>
      <c r="Q219" s="152"/>
      <c r="R219" s="152"/>
      <c r="S219" s="152"/>
      <c r="T219" s="152"/>
      <c r="U219" s="152"/>
      <c r="V219" s="152"/>
      <c r="W219" s="152"/>
    </row>
    <row r="220" ht="22.5" customHeight="1">
      <c r="A220" s="147">
        <f t="shared" si="2"/>
        <v>0</v>
      </c>
      <c r="B220" s="148" t="str">
        <f>IFERROR(__xludf.DUMMYFUNCTION("IFERROR(
TEXTJOIN("" \ "",TRUE,FILTER(D220:N220,ISNUMBER(D220:N220)=FALSE))
,"""")"),"")</f>
        <v/>
      </c>
      <c r="C220" s="149">
        <v>45753.0</v>
      </c>
      <c r="D220" s="150"/>
      <c r="E220" s="150"/>
      <c r="F220" s="150"/>
      <c r="G220" s="150"/>
      <c r="H220" s="150"/>
      <c r="I220" s="151"/>
      <c r="J220" s="150"/>
      <c r="K220" s="150"/>
      <c r="L220" s="150"/>
      <c r="M220" s="150"/>
      <c r="N220" s="150"/>
      <c r="O220" s="152"/>
      <c r="P220" s="152"/>
      <c r="Q220" s="152"/>
      <c r="R220" s="152"/>
      <c r="S220" s="152"/>
      <c r="T220" s="152"/>
      <c r="U220" s="152"/>
      <c r="V220" s="152"/>
      <c r="W220" s="152"/>
    </row>
    <row r="221" ht="22.5" customHeight="1">
      <c r="A221" s="147">
        <f t="shared" si="2"/>
        <v>0</v>
      </c>
      <c r="B221" s="148" t="str">
        <f>IFERROR(__xludf.DUMMYFUNCTION("IFERROR(
TEXTJOIN("" \ "",TRUE,FILTER(D221:N221,ISNUMBER(D221:N221)=FALSE))
,"""")"),"")</f>
        <v/>
      </c>
      <c r="C221" s="153">
        <v>45754.0</v>
      </c>
      <c r="D221" s="154"/>
      <c r="E221" s="154"/>
      <c r="F221" s="154"/>
      <c r="G221" s="154"/>
      <c r="H221" s="154"/>
      <c r="I221" s="155"/>
      <c r="J221" s="154"/>
      <c r="K221" s="154"/>
      <c r="L221" s="154"/>
      <c r="M221" s="154"/>
      <c r="N221" s="154"/>
      <c r="O221" s="152"/>
      <c r="P221" s="152"/>
      <c r="Q221" s="152"/>
      <c r="R221" s="152"/>
      <c r="S221" s="152"/>
      <c r="T221" s="152"/>
      <c r="U221" s="152"/>
      <c r="V221" s="152"/>
      <c r="W221" s="152"/>
    </row>
    <row r="222" ht="22.5" customHeight="1">
      <c r="A222" s="147">
        <f t="shared" si="2"/>
        <v>0</v>
      </c>
      <c r="B222" s="148" t="str">
        <f>IFERROR(__xludf.DUMMYFUNCTION("IFERROR(
TEXTJOIN("" \ "",TRUE,FILTER(D222:N222,ISNUMBER(D222:N222)=FALSE))
,"""")"),"")</f>
        <v/>
      </c>
      <c r="C222" s="153">
        <v>45755.0</v>
      </c>
      <c r="D222" s="154"/>
      <c r="E222" s="154"/>
      <c r="F222" s="154"/>
      <c r="G222" s="154"/>
      <c r="H222" s="154"/>
      <c r="I222" s="155"/>
      <c r="J222" s="154"/>
      <c r="K222" s="154"/>
      <c r="L222" s="154"/>
      <c r="M222" s="154"/>
      <c r="N222" s="154"/>
      <c r="O222" s="152"/>
      <c r="P222" s="152"/>
      <c r="Q222" s="152"/>
      <c r="R222" s="152"/>
      <c r="S222" s="152"/>
      <c r="T222" s="152"/>
      <c r="U222" s="152"/>
      <c r="V222" s="152"/>
      <c r="W222" s="152"/>
    </row>
    <row r="223" ht="22.5" customHeight="1">
      <c r="A223" s="147">
        <f t="shared" si="2"/>
        <v>0</v>
      </c>
      <c r="B223" s="148" t="str">
        <f>IFERROR(__xludf.DUMMYFUNCTION("IFERROR(
TEXTJOIN("" \ "",TRUE,FILTER(D223:N223,ISNUMBER(D223:N223)=FALSE))
,"""")"),"")</f>
        <v/>
      </c>
      <c r="C223" s="153">
        <v>45756.0</v>
      </c>
      <c r="D223" s="154"/>
      <c r="E223" s="154"/>
      <c r="F223" s="154"/>
      <c r="G223" s="154"/>
      <c r="H223" s="154"/>
      <c r="I223" s="155"/>
      <c r="J223" s="154"/>
      <c r="K223" s="154"/>
      <c r="L223" s="154"/>
      <c r="M223" s="154"/>
      <c r="N223" s="154"/>
      <c r="O223" s="152"/>
      <c r="P223" s="152"/>
      <c r="Q223" s="152"/>
      <c r="R223" s="152"/>
      <c r="S223" s="152"/>
      <c r="T223" s="152"/>
      <c r="U223" s="152"/>
      <c r="V223" s="152"/>
      <c r="W223" s="152"/>
    </row>
    <row r="224" ht="22.5" customHeight="1">
      <c r="A224" s="147">
        <f t="shared" si="2"/>
        <v>0</v>
      </c>
      <c r="B224" s="148" t="str">
        <f>IFERROR(__xludf.DUMMYFUNCTION("IFERROR(
TEXTJOIN("" \ "",TRUE,FILTER(D224:N224,ISNUMBER(D224:N224)=FALSE))
,"""")"),"")</f>
        <v/>
      </c>
      <c r="C224" s="153">
        <v>45757.0</v>
      </c>
      <c r="D224" s="154"/>
      <c r="E224" s="154"/>
      <c r="F224" s="154"/>
      <c r="G224" s="154"/>
      <c r="H224" s="154"/>
      <c r="I224" s="155"/>
      <c r="J224" s="154"/>
      <c r="K224" s="154"/>
      <c r="L224" s="154"/>
      <c r="M224" s="154"/>
      <c r="N224" s="154"/>
      <c r="O224" s="152"/>
      <c r="P224" s="152"/>
      <c r="Q224" s="152"/>
      <c r="R224" s="152"/>
      <c r="S224" s="152"/>
      <c r="T224" s="152"/>
      <c r="U224" s="152"/>
      <c r="V224" s="152"/>
      <c r="W224" s="152"/>
    </row>
    <row r="225" ht="22.5" customHeight="1">
      <c r="A225" s="147">
        <f t="shared" si="2"/>
        <v>0</v>
      </c>
      <c r="B225" s="148" t="str">
        <f>IFERROR(__xludf.DUMMYFUNCTION("IFERROR(
TEXTJOIN("" \ "",TRUE,FILTER(D225:N225,ISNUMBER(D225:N225)=FALSE))
,"""")"),"")</f>
        <v/>
      </c>
      <c r="C225" s="153">
        <v>45758.0</v>
      </c>
      <c r="D225" s="154"/>
      <c r="E225" s="154"/>
      <c r="F225" s="154"/>
      <c r="G225" s="154"/>
      <c r="H225" s="154"/>
      <c r="I225" s="155"/>
      <c r="J225" s="154"/>
      <c r="K225" s="154"/>
      <c r="L225" s="154"/>
      <c r="M225" s="154"/>
      <c r="N225" s="154"/>
      <c r="O225" s="152"/>
      <c r="P225" s="152"/>
      <c r="Q225" s="152"/>
      <c r="R225" s="152"/>
      <c r="S225" s="152"/>
      <c r="T225" s="152"/>
      <c r="U225" s="152"/>
      <c r="V225" s="152"/>
      <c r="W225" s="152"/>
    </row>
    <row r="226" ht="22.5" customHeight="1">
      <c r="A226" s="147">
        <f t="shared" si="2"/>
        <v>0</v>
      </c>
      <c r="B226" s="148" t="str">
        <f>IFERROR(__xludf.DUMMYFUNCTION("IFERROR(
TEXTJOIN("" \ "",TRUE,FILTER(D226:N226,ISNUMBER(D226:N226)=FALSE))
,"""")"),"")</f>
        <v/>
      </c>
      <c r="C226" s="153">
        <v>45759.0</v>
      </c>
      <c r="D226" s="154"/>
      <c r="E226" s="154"/>
      <c r="F226" s="154"/>
      <c r="G226" s="154"/>
      <c r="H226" s="154"/>
      <c r="I226" s="155"/>
      <c r="J226" s="154"/>
      <c r="K226" s="154"/>
      <c r="L226" s="154"/>
      <c r="M226" s="154"/>
      <c r="N226" s="154"/>
      <c r="O226" s="152"/>
      <c r="P226" s="152"/>
      <c r="Q226" s="152"/>
      <c r="R226" s="152"/>
      <c r="S226" s="152"/>
      <c r="T226" s="152"/>
      <c r="U226" s="152"/>
      <c r="V226" s="152"/>
      <c r="W226" s="152"/>
    </row>
    <row r="227" ht="22.5" customHeight="1">
      <c r="A227" s="147">
        <f t="shared" si="2"/>
        <v>0</v>
      </c>
      <c r="B227" s="148" t="str">
        <f>IFERROR(__xludf.DUMMYFUNCTION("IFERROR(
TEXTJOIN("" \ "",TRUE,FILTER(D227:N227,ISNUMBER(D227:N227)=FALSE))
,"""")"),"")</f>
        <v/>
      </c>
      <c r="C227" s="149">
        <v>45760.0</v>
      </c>
      <c r="D227" s="150"/>
      <c r="E227" s="150"/>
      <c r="F227" s="150"/>
      <c r="G227" s="150"/>
      <c r="H227" s="150"/>
      <c r="I227" s="151"/>
      <c r="J227" s="150"/>
      <c r="K227" s="150"/>
      <c r="L227" s="150"/>
      <c r="M227" s="150"/>
      <c r="N227" s="150"/>
      <c r="O227" s="152"/>
      <c r="P227" s="152"/>
      <c r="Q227" s="152"/>
      <c r="R227" s="152"/>
      <c r="S227" s="152"/>
      <c r="T227" s="152"/>
      <c r="U227" s="152"/>
      <c r="V227" s="152"/>
      <c r="W227" s="152"/>
    </row>
    <row r="228" ht="22.5" customHeight="1">
      <c r="A228" s="147">
        <f t="shared" si="2"/>
        <v>0</v>
      </c>
      <c r="B228" s="148" t="str">
        <f>IFERROR(__xludf.DUMMYFUNCTION("IFERROR(
TEXTJOIN("" \ "",TRUE,FILTER(D228:N228,ISNUMBER(D228:N228)=FALSE))
,"""")"),"")</f>
        <v/>
      </c>
      <c r="C228" s="153">
        <v>45761.0</v>
      </c>
      <c r="D228" s="154"/>
      <c r="E228" s="154"/>
      <c r="F228" s="154"/>
      <c r="G228" s="154"/>
      <c r="H228" s="154"/>
      <c r="I228" s="155"/>
      <c r="J228" s="154"/>
      <c r="K228" s="154"/>
      <c r="L228" s="154"/>
      <c r="M228" s="154"/>
      <c r="N228" s="154"/>
      <c r="O228" s="152"/>
      <c r="P228" s="152"/>
      <c r="Q228" s="152"/>
      <c r="R228" s="152"/>
      <c r="S228" s="152"/>
      <c r="T228" s="152"/>
      <c r="U228" s="152"/>
      <c r="V228" s="152"/>
      <c r="W228" s="152"/>
    </row>
    <row r="229" ht="22.5" customHeight="1">
      <c r="A229" s="147">
        <f t="shared" si="2"/>
        <v>0</v>
      </c>
      <c r="B229" s="148" t="str">
        <f>IFERROR(__xludf.DUMMYFUNCTION("IFERROR(
TEXTJOIN("" \ "",TRUE,FILTER(D229:N229,ISNUMBER(D229:N229)=FALSE))
,"""")"),"")</f>
        <v/>
      </c>
      <c r="C229" s="153">
        <v>45762.0</v>
      </c>
      <c r="D229" s="154"/>
      <c r="E229" s="154"/>
      <c r="F229" s="154"/>
      <c r="G229" s="154"/>
      <c r="H229" s="154"/>
      <c r="I229" s="155"/>
      <c r="J229" s="154"/>
      <c r="K229" s="154"/>
      <c r="L229" s="154"/>
      <c r="M229" s="154"/>
      <c r="N229" s="154"/>
      <c r="O229" s="152"/>
      <c r="P229" s="152"/>
      <c r="Q229" s="152"/>
      <c r="R229" s="152"/>
      <c r="S229" s="152"/>
      <c r="T229" s="152"/>
      <c r="U229" s="152"/>
      <c r="V229" s="152"/>
      <c r="W229" s="152"/>
    </row>
    <row r="230" ht="22.5" customHeight="1">
      <c r="A230" s="147">
        <f t="shared" si="2"/>
        <v>0</v>
      </c>
      <c r="B230" s="148" t="str">
        <f>IFERROR(__xludf.DUMMYFUNCTION("IFERROR(
TEXTJOIN("" \ "",TRUE,FILTER(D230:N230,ISNUMBER(D230:N230)=FALSE))
,"""")"),"")</f>
        <v/>
      </c>
      <c r="C230" s="153">
        <v>45763.0</v>
      </c>
      <c r="D230" s="154"/>
      <c r="E230" s="154"/>
      <c r="F230" s="154"/>
      <c r="G230" s="154"/>
      <c r="H230" s="154"/>
      <c r="I230" s="155"/>
      <c r="J230" s="154"/>
      <c r="K230" s="154"/>
      <c r="L230" s="154"/>
      <c r="M230" s="154"/>
      <c r="N230" s="154"/>
      <c r="O230" s="152"/>
      <c r="P230" s="152"/>
      <c r="Q230" s="152"/>
      <c r="R230" s="152"/>
      <c r="S230" s="152"/>
      <c r="T230" s="152"/>
      <c r="U230" s="152"/>
      <c r="V230" s="152"/>
      <c r="W230" s="152"/>
    </row>
    <row r="231" ht="22.5" customHeight="1">
      <c r="A231" s="147">
        <f t="shared" si="2"/>
        <v>0</v>
      </c>
      <c r="B231" s="148" t="str">
        <f>IFERROR(__xludf.DUMMYFUNCTION("IFERROR(
TEXTJOIN("" \ "",TRUE,FILTER(D231:N231,ISNUMBER(D231:N231)=FALSE))
,"""")"),"")</f>
        <v/>
      </c>
      <c r="C231" s="153">
        <v>45764.0</v>
      </c>
      <c r="D231" s="154"/>
      <c r="E231" s="154"/>
      <c r="F231" s="154"/>
      <c r="G231" s="154"/>
      <c r="H231" s="154"/>
      <c r="I231" s="155"/>
      <c r="J231" s="154"/>
      <c r="K231" s="154"/>
      <c r="L231" s="154"/>
      <c r="M231" s="154"/>
      <c r="N231" s="154"/>
      <c r="O231" s="152"/>
      <c r="P231" s="152"/>
      <c r="Q231" s="152"/>
      <c r="R231" s="152"/>
      <c r="S231" s="152"/>
      <c r="T231" s="152"/>
      <c r="U231" s="152"/>
      <c r="V231" s="152"/>
      <c r="W231" s="152"/>
    </row>
    <row r="232" ht="22.5" customHeight="1">
      <c r="A232" s="147">
        <f t="shared" si="2"/>
        <v>0</v>
      </c>
      <c r="B232" s="148" t="str">
        <f>IFERROR(__xludf.DUMMYFUNCTION("IFERROR(
TEXTJOIN("" \ "",TRUE,FILTER(D232:N232,ISNUMBER(D232:N232)=FALSE))
,"""")"),"")</f>
        <v/>
      </c>
      <c r="C232" s="153">
        <v>45765.0</v>
      </c>
      <c r="D232" s="154"/>
      <c r="E232" s="154"/>
      <c r="F232" s="154"/>
      <c r="G232" s="154"/>
      <c r="H232" s="154"/>
      <c r="I232" s="155"/>
      <c r="J232" s="154"/>
      <c r="K232" s="154"/>
      <c r="L232" s="154"/>
      <c r="M232" s="154"/>
      <c r="N232" s="154"/>
      <c r="O232" s="152"/>
      <c r="P232" s="152"/>
      <c r="Q232" s="152"/>
      <c r="R232" s="152"/>
      <c r="S232" s="152"/>
      <c r="T232" s="152"/>
      <c r="U232" s="152"/>
      <c r="V232" s="152"/>
      <c r="W232" s="152"/>
    </row>
    <row r="233" ht="22.5" customHeight="1">
      <c r="A233" s="147">
        <f t="shared" si="2"/>
        <v>0</v>
      </c>
      <c r="B233" s="148" t="str">
        <f>IFERROR(__xludf.DUMMYFUNCTION("IFERROR(
TEXTJOIN("" \ "",TRUE,FILTER(D233:N233,ISNUMBER(D233:N233)=FALSE))
,"""")"),"")</f>
        <v/>
      </c>
      <c r="C233" s="153">
        <v>45766.0</v>
      </c>
      <c r="D233" s="154"/>
      <c r="E233" s="154"/>
      <c r="F233" s="154"/>
      <c r="G233" s="154"/>
      <c r="H233" s="154"/>
      <c r="I233" s="155"/>
      <c r="J233" s="154"/>
      <c r="K233" s="154"/>
      <c r="L233" s="154"/>
      <c r="M233" s="154"/>
      <c r="N233" s="154"/>
      <c r="O233" s="152"/>
      <c r="P233" s="152"/>
      <c r="Q233" s="152"/>
      <c r="R233" s="152"/>
      <c r="S233" s="152"/>
      <c r="T233" s="152"/>
      <c r="U233" s="152"/>
      <c r="V233" s="152"/>
      <c r="W233" s="152"/>
    </row>
    <row r="234" ht="22.5" customHeight="1">
      <c r="A234" s="147">
        <f t="shared" si="2"/>
        <v>0</v>
      </c>
      <c r="B234" s="148" t="str">
        <f>IFERROR(__xludf.DUMMYFUNCTION("IFERROR(
TEXTJOIN("" \ "",TRUE,FILTER(D234:N234,ISNUMBER(D234:N234)=FALSE))
,"""")"),"")</f>
        <v/>
      </c>
      <c r="C234" s="149">
        <v>45767.0</v>
      </c>
      <c r="D234" s="150"/>
      <c r="E234" s="150"/>
      <c r="F234" s="150"/>
      <c r="G234" s="150"/>
      <c r="H234" s="150"/>
      <c r="I234" s="151"/>
      <c r="J234" s="150"/>
      <c r="K234" s="150"/>
      <c r="L234" s="150"/>
      <c r="M234" s="150"/>
      <c r="N234" s="150"/>
      <c r="O234" s="152"/>
      <c r="P234" s="152"/>
      <c r="Q234" s="152"/>
      <c r="R234" s="152"/>
      <c r="S234" s="152"/>
      <c r="T234" s="152"/>
      <c r="U234" s="152"/>
      <c r="V234" s="152"/>
      <c r="W234" s="152"/>
    </row>
    <row r="235" ht="22.5" customHeight="1">
      <c r="A235" s="147">
        <f t="shared" si="2"/>
        <v>0</v>
      </c>
      <c r="B235" s="148" t="str">
        <f>IFERROR(__xludf.DUMMYFUNCTION("IFERROR(
TEXTJOIN("" \ "",TRUE,FILTER(D235:N235,ISNUMBER(D235:N235)=FALSE))
,"""")"),"")</f>
        <v/>
      </c>
      <c r="C235" s="153">
        <v>45768.0</v>
      </c>
      <c r="D235" s="154"/>
      <c r="E235" s="154"/>
      <c r="F235" s="154"/>
      <c r="G235" s="154"/>
      <c r="H235" s="154"/>
      <c r="I235" s="155"/>
      <c r="J235" s="154"/>
      <c r="K235" s="154"/>
      <c r="L235" s="154"/>
      <c r="M235" s="154"/>
      <c r="N235" s="154"/>
      <c r="O235" s="152"/>
      <c r="P235" s="152"/>
      <c r="Q235" s="152"/>
      <c r="R235" s="152"/>
      <c r="S235" s="152"/>
      <c r="T235" s="152"/>
      <c r="U235" s="152"/>
      <c r="V235" s="152"/>
      <c r="W235" s="152"/>
    </row>
    <row r="236" ht="22.5" customHeight="1">
      <c r="A236" s="147">
        <f t="shared" si="2"/>
        <v>0</v>
      </c>
      <c r="B236" s="148" t="str">
        <f>IFERROR(__xludf.DUMMYFUNCTION("IFERROR(
TEXTJOIN("" \ "",TRUE,FILTER(D236:N236,ISNUMBER(D236:N236)=FALSE))
,"""")"),"")</f>
        <v/>
      </c>
      <c r="C236" s="153">
        <v>45769.0</v>
      </c>
      <c r="D236" s="154"/>
      <c r="E236" s="154"/>
      <c r="F236" s="154"/>
      <c r="G236" s="154"/>
      <c r="H236" s="154"/>
      <c r="I236" s="155"/>
      <c r="J236" s="154"/>
      <c r="K236" s="154"/>
      <c r="L236" s="154"/>
      <c r="M236" s="154"/>
      <c r="N236" s="154"/>
      <c r="O236" s="152"/>
      <c r="P236" s="152"/>
      <c r="Q236" s="152"/>
      <c r="R236" s="152"/>
      <c r="S236" s="152"/>
      <c r="T236" s="152"/>
      <c r="U236" s="152"/>
      <c r="V236" s="152"/>
      <c r="W236" s="152"/>
    </row>
    <row r="237" ht="22.5" customHeight="1">
      <c r="A237" s="147">
        <f t="shared" si="2"/>
        <v>0</v>
      </c>
      <c r="B237" s="148" t="str">
        <f>IFERROR(__xludf.DUMMYFUNCTION("IFERROR(
TEXTJOIN("" \ "",TRUE,FILTER(D237:N237,ISNUMBER(D237:N237)=FALSE))
,"""")"),"")</f>
        <v/>
      </c>
      <c r="C237" s="153">
        <v>45770.0</v>
      </c>
      <c r="D237" s="154"/>
      <c r="E237" s="154"/>
      <c r="F237" s="154"/>
      <c r="G237" s="154"/>
      <c r="H237" s="154"/>
      <c r="I237" s="155"/>
      <c r="J237" s="154"/>
      <c r="K237" s="154"/>
      <c r="L237" s="154"/>
      <c r="M237" s="154"/>
      <c r="N237" s="154"/>
      <c r="O237" s="152"/>
      <c r="P237" s="152"/>
      <c r="Q237" s="152"/>
      <c r="R237" s="152"/>
      <c r="S237" s="152"/>
      <c r="T237" s="152"/>
      <c r="U237" s="152"/>
      <c r="V237" s="152"/>
      <c r="W237" s="152"/>
    </row>
    <row r="238" ht="22.5" customHeight="1">
      <c r="A238" s="147">
        <f t="shared" si="2"/>
        <v>0</v>
      </c>
      <c r="B238" s="148" t="str">
        <f>IFERROR(__xludf.DUMMYFUNCTION("IFERROR(
TEXTJOIN("" \ "",TRUE,FILTER(D238:N238,ISNUMBER(D238:N238)=FALSE))
,"""")"),"")</f>
        <v/>
      </c>
      <c r="C238" s="153">
        <v>45771.0</v>
      </c>
      <c r="D238" s="154"/>
      <c r="E238" s="154"/>
      <c r="F238" s="154"/>
      <c r="G238" s="154"/>
      <c r="H238" s="154"/>
      <c r="I238" s="155"/>
      <c r="J238" s="154"/>
      <c r="K238" s="154"/>
      <c r="L238" s="154"/>
      <c r="M238" s="154"/>
      <c r="N238" s="154"/>
      <c r="O238" s="152"/>
      <c r="P238" s="152"/>
      <c r="Q238" s="152"/>
      <c r="R238" s="152"/>
      <c r="S238" s="152"/>
      <c r="T238" s="152"/>
      <c r="U238" s="152"/>
      <c r="V238" s="152"/>
      <c r="W238" s="152"/>
    </row>
    <row r="239" ht="22.5" customHeight="1">
      <c r="A239" s="147">
        <f t="shared" si="2"/>
        <v>0</v>
      </c>
      <c r="B239" s="148" t="str">
        <f>IFERROR(__xludf.DUMMYFUNCTION("IFERROR(
TEXTJOIN("" \ "",TRUE,FILTER(D239:N239,ISNUMBER(D239:N239)=FALSE))
,"""")"),"")</f>
        <v/>
      </c>
      <c r="C239" s="153">
        <v>45772.0</v>
      </c>
      <c r="D239" s="154"/>
      <c r="E239" s="154"/>
      <c r="F239" s="154"/>
      <c r="G239" s="154"/>
      <c r="H239" s="154"/>
      <c r="I239" s="155"/>
      <c r="J239" s="154"/>
      <c r="K239" s="154"/>
      <c r="L239" s="154"/>
      <c r="M239" s="154"/>
      <c r="N239" s="154"/>
      <c r="O239" s="152"/>
      <c r="P239" s="152"/>
      <c r="Q239" s="152"/>
      <c r="R239" s="152"/>
      <c r="S239" s="152"/>
      <c r="T239" s="152"/>
      <c r="U239" s="152"/>
      <c r="V239" s="152"/>
      <c r="W239" s="152"/>
    </row>
    <row r="240" ht="22.5" customHeight="1">
      <c r="A240" s="147">
        <f t="shared" si="2"/>
        <v>0</v>
      </c>
      <c r="B240" s="148" t="str">
        <f>IFERROR(__xludf.DUMMYFUNCTION("IFERROR(
TEXTJOIN("" \ "",TRUE,FILTER(D240:N240,ISNUMBER(D240:N240)=FALSE))
,"""")"),"")</f>
        <v/>
      </c>
      <c r="C240" s="153">
        <v>45773.0</v>
      </c>
      <c r="D240" s="154"/>
      <c r="E240" s="154"/>
      <c r="F240" s="154"/>
      <c r="G240" s="154"/>
      <c r="H240" s="154"/>
      <c r="I240" s="155"/>
      <c r="J240" s="154"/>
      <c r="K240" s="154"/>
      <c r="L240" s="154"/>
      <c r="M240" s="154"/>
      <c r="N240" s="154"/>
      <c r="O240" s="152"/>
      <c r="P240" s="152"/>
      <c r="Q240" s="152"/>
      <c r="R240" s="152"/>
      <c r="S240" s="152"/>
      <c r="T240" s="152"/>
      <c r="U240" s="152"/>
      <c r="V240" s="152"/>
      <c r="W240" s="152"/>
    </row>
    <row r="241" ht="22.5" customHeight="1">
      <c r="A241" s="147">
        <f t="shared" si="2"/>
        <v>0</v>
      </c>
      <c r="B241" s="148" t="str">
        <f>IFERROR(__xludf.DUMMYFUNCTION("IFERROR(
TEXTJOIN("" \ "",TRUE,FILTER(D241:N241,ISNUMBER(D241:N241)=FALSE))
,"""")"),"")</f>
        <v/>
      </c>
      <c r="C241" s="149">
        <v>45774.0</v>
      </c>
      <c r="D241" s="150"/>
      <c r="E241" s="150"/>
      <c r="F241" s="150"/>
      <c r="G241" s="150"/>
      <c r="H241" s="150"/>
      <c r="I241" s="151"/>
      <c r="J241" s="150"/>
      <c r="K241" s="150"/>
      <c r="L241" s="150"/>
      <c r="M241" s="150"/>
      <c r="N241" s="150"/>
      <c r="O241" s="152"/>
      <c r="P241" s="152"/>
      <c r="Q241" s="152"/>
      <c r="R241" s="152"/>
      <c r="S241" s="152"/>
      <c r="T241" s="152"/>
      <c r="U241" s="152"/>
      <c r="V241" s="152"/>
      <c r="W241" s="152"/>
    </row>
    <row r="242" ht="22.5" customHeight="1">
      <c r="A242" s="147">
        <f t="shared" si="2"/>
        <v>0</v>
      </c>
      <c r="B242" s="148" t="str">
        <f>IFERROR(__xludf.DUMMYFUNCTION("IFERROR(
TEXTJOIN("" \ "",TRUE,FILTER(D242:N242,ISNUMBER(D242:N242)=FALSE))
,"""")"),"")</f>
        <v/>
      </c>
      <c r="C242" s="153">
        <v>45775.0</v>
      </c>
      <c r="D242" s="154"/>
      <c r="E242" s="154"/>
      <c r="F242" s="154"/>
      <c r="G242" s="154"/>
      <c r="H242" s="154"/>
      <c r="I242" s="155"/>
      <c r="J242" s="154"/>
      <c r="K242" s="154"/>
      <c r="L242" s="154"/>
      <c r="M242" s="154"/>
      <c r="N242" s="154"/>
      <c r="O242" s="152"/>
      <c r="P242" s="152"/>
      <c r="Q242" s="152"/>
      <c r="R242" s="152"/>
      <c r="S242" s="152"/>
      <c r="T242" s="152"/>
      <c r="U242" s="152"/>
      <c r="V242" s="152"/>
      <c r="W242" s="152"/>
    </row>
    <row r="243" ht="22.5" customHeight="1">
      <c r="A243" s="147">
        <f t="shared" si="2"/>
        <v>0</v>
      </c>
      <c r="B243" s="148" t="str">
        <f>IFERROR(__xludf.DUMMYFUNCTION("IFERROR(
TEXTJOIN("" \ "",TRUE,FILTER(D243:N243,ISNUMBER(D243:N243)=FALSE))
,"""")"),"")</f>
        <v/>
      </c>
      <c r="C243" s="153">
        <v>45776.0</v>
      </c>
      <c r="D243" s="154"/>
      <c r="E243" s="154"/>
      <c r="F243" s="154"/>
      <c r="G243" s="154"/>
      <c r="H243" s="154"/>
      <c r="I243" s="155"/>
      <c r="J243" s="154"/>
      <c r="K243" s="154"/>
      <c r="L243" s="154"/>
      <c r="M243" s="154"/>
      <c r="N243" s="154"/>
      <c r="O243" s="152"/>
      <c r="P243" s="152"/>
      <c r="Q243" s="152"/>
      <c r="R243" s="152"/>
      <c r="S243" s="152"/>
      <c r="T243" s="152"/>
      <c r="U243" s="152"/>
      <c r="V243" s="152"/>
      <c r="W243" s="152"/>
    </row>
    <row r="244" ht="22.5" customHeight="1">
      <c r="A244" s="147">
        <f t="shared" si="2"/>
        <v>0</v>
      </c>
      <c r="B244" s="148" t="str">
        <f>IFERROR(__xludf.DUMMYFUNCTION("IFERROR(
TEXTJOIN("" \ "",TRUE,FILTER(D244:N244,ISNUMBER(D244:N244)=FALSE))
,"""")"),"")</f>
        <v/>
      </c>
      <c r="C244" s="153">
        <v>45777.0</v>
      </c>
      <c r="D244" s="154"/>
      <c r="E244" s="154"/>
      <c r="F244" s="154"/>
      <c r="G244" s="154"/>
      <c r="H244" s="154"/>
      <c r="I244" s="155"/>
      <c r="J244" s="154"/>
      <c r="K244" s="154"/>
      <c r="L244" s="154"/>
      <c r="M244" s="154"/>
      <c r="N244" s="154"/>
      <c r="O244" s="152"/>
      <c r="P244" s="152"/>
      <c r="Q244" s="152"/>
      <c r="R244" s="152"/>
      <c r="S244" s="152"/>
      <c r="T244" s="152"/>
      <c r="U244" s="152"/>
      <c r="V244" s="152"/>
      <c r="W244" s="152"/>
    </row>
    <row r="245" ht="22.5" customHeight="1">
      <c r="A245" s="147">
        <f t="shared" si="2"/>
        <v>0</v>
      </c>
      <c r="B245" s="148" t="str">
        <f>IFERROR(__xludf.DUMMYFUNCTION("IFERROR(
TEXTJOIN("" \ "",TRUE,FILTER(D245:N245,ISNUMBER(D245:N245)=FALSE))
,"""")"),"")</f>
        <v/>
      </c>
      <c r="C245" s="153">
        <v>45778.0</v>
      </c>
      <c r="D245" s="154"/>
      <c r="E245" s="154"/>
      <c r="F245" s="154"/>
      <c r="G245" s="154"/>
      <c r="H245" s="154"/>
      <c r="I245" s="155"/>
      <c r="J245" s="154"/>
      <c r="K245" s="154"/>
      <c r="L245" s="154"/>
      <c r="M245" s="154"/>
      <c r="N245" s="154"/>
      <c r="O245" s="152"/>
      <c r="P245" s="152"/>
      <c r="Q245" s="152"/>
      <c r="R245" s="152"/>
      <c r="S245" s="152"/>
      <c r="T245" s="152"/>
      <c r="U245" s="152"/>
      <c r="V245" s="152"/>
      <c r="W245" s="152"/>
    </row>
    <row r="246" ht="22.5" customHeight="1">
      <c r="A246" s="147">
        <f t="shared" si="2"/>
        <v>0</v>
      </c>
      <c r="B246" s="148" t="str">
        <f>IFERROR(__xludf.DUMMYFUNCTION("IFERROR(
TEXTJOIN("" \ "",TRUE,FILTER(D246:N246,ISNUMBER(D246:N246)=FALSE))
,"""")"),"")</f>
        <v/>
      </c>
      <c r="C246" s="153">
        <v>45779.0</v>
      </c>
      <c r="D246" s="154"/>
      <c r="E246" s="154"/>
      <c r="F246" s="154"/>
      <c r="G246" s="154"/>
      <c r="H246" s="154"/>
      <c r="I246" s="155"/>
      <c r="J246" s="154"/>
      <c r="K246" s="154"/>
      <c r="L246" s="154"/>
      <c r="M246" s="154"/>
      <c r="N246" s="154"/>
      <c r="O246" s="152"/>
      <c r="P246" s="152"/>
      <c r="Q246" s="152"/>
      <c r="R246" s="152"/>
      <c r="S246" s="152"/>
      <c r="T246" s="152"/>
      <c r="U246" s="152"/>
      <c r="V246" s="152"/>
      <c r="W246" s="152"/>
    </row>
    <row r="247" ht="22.5" customHeight="1">
      <c r="A247" s="147">
        <f t="shared" si="2"/>
        <v>0</v>
      </c>
      <c r="B247" s="148" t="str">
        <f>IFERROR(__xludf.DUMMYFUNCTION("IFERROR(
TEXTJOIN("" \ "",TRUE,FILTER(D247:N247,ISNUMBER(D247:N247)=FALSE))
,"""")"),"")</f>
        <v/>
      </c>
      <c r="C247" s="153">
        <v>45780.0</v>
      </c>
      <c r="D247" s="154"/>
      <c r="E247" s="154"/>
      <c r="F247" s="154"/>
      <c r="G247" s="154"/>
      <c r="H247" s="154"/>
      <c r="I247" s="155"/>
      <c r="J247" s="154"/>
      <c r="K247" s="154"/>
      <c r="L247" s="154"/>
      <c r="M247" s="154"/>
      <c r="N247" s="154"/>
      <c r="O247" s="152"/>
      <c r="P247" s="152"/>
      <c r="Q247" s="152"/>
      <c r="R247" s="152"/>
      <c r="S247" s="152"/>
      <c r="T247" s="152"/>
      <c r="U247" s="152"/>
      <c r="V247" s="152"/>
      <c r="W247" s="152"/>
    </row>
    <row r="248" ht="22.5" customHeight="1">
      <c r="A248" s="147">
        <f t="shared" si="2"/>
        <v>0</v>
      </c>
      <c r="B248" s="148" t="str">
        <f>IFERROR(__xludf.DUMMYFUNCTION("IFERROR(
TEXTJOIN("" \ "",TRUE,FILTER(D248:N248,ISNUMBER(D248:N248)=FALSE))
,"""")"),"")</f>
        <v/>
      </c>
      <c r="C248" s="149">
        <v>45781.0</v>
      </c>
      <c r="D248" s="150"/>
      <c r="E248" s="150"/>
      <c r="F248" s="150"/>
      <c r="G248" s="150"/>
      <c r="H248" s="150"/>
      <c r="I248" s="151"/>
      <c r="J248" s="150"/>
      <c r="K248" s="150"/>
      <c r="L248" s="150"/>
      <c r="M248" s="150"/>
      <c r="N248" s="150"/>
      <c r="O248" s="152"/>
      <c r="P248" s="152"/>
      <c r="Q248" s="152"/>
      <c r="R248" s="152"/>
      <c r="S248" s="152"/>
      <c r="T248" s="152"/>
      <c r="U248" s="152"/>
      <c r="V248" s="152"/>
      <c r="W248" s="152"/>
    </row>
    <row r="249" ht="22.5" customHeight="1">
      <c r="A249" s="147">
        <f t="shared" si="2"/>
        <v>0</v>
      </c>
      <c r="B249" s="148" t="str">
        <f>IFERROR(__xludf.DUMMYFUNCTION("IFERROR(
TEXTJOIN("" \ "",TRUE,FILTER(D249:N249,ISNUMBER(D249:N249)=FALSE))
,"""")"),"")</f>
        <v/>
      </c>
      <c r="C249" s="153">
        <v>45782.0</v>
      </c>
      <c r="D249" s="154"/>
      <c r="E249" s="154"/>
      <c r="F249" s="154"/>
      <c r="G249" s="154"/>
      <c r="H249" s="154"/>
      <c r="I249" s="155"/>
      <c r="J249" s="154"/>
      <c r="K249" s="154"/>
      <c r="L249" s="154"/>
      <c r="M249" s="154"/>
      <c r="N249" s="154"/>
      <c r="O249" s="152"/>
      <c r="P249" s="152"/>
      <c r="Q249" s="152"/>
      <c r="R249" s="152"/>
      <c r="S249" s="152"/>
      <c r="T249" s="152"/>
      <c r="U249" s="152"/>
      <c r="V249" s="152"/>
      <c r="W249" s="152"/>
    </row>
    <row r="250" ht="22.5" customHeight="1">
      <c r="A250" s="147">
        <f t="shared" si="2"/>
        <v>0</v>
      </c>
      <c r="B250" s="148" t="str">
        <f>IFERROR(__xludf.DUMMYFUNCTION("IFERROR(
TEXTJOIN("" \ "",TRUE,FILTER(D250:N250,ISNUMBER(D250:N250)=FALSE))
,"""")"),"")</f>
        <v/>
      </c>
      <c r="C250" s="153">
        <v>45783.0</v>
      </c>
      <c r="D250" s="154"/>
      <c r="E250" s="154"/>
      <c r="F250" s="154"/>
      <c r="G250" s="154"/>
      <c r="H250" s="154"/>
      <c r="I250" s="155"/>
      <c r="J250" s="154"/>
      <c r="K250" s="154"/>
      <c r="L250" s="154"/>
      <c r="M250" s="154"/>
      <c r="N250" s="154"/>
      <c r="O250" s="152"/>
      <c r="P250" s="152"/>
      <c r="Q250" s="152"/>
      <c r="R250" s="152"/>
      <c r="S250" s="152"/>
      <c r="T250" s="152"/>
      <c r="U250" s="152"/>
      <c r="V250" s="152"/>
      <c r="W250" s="152"/>
    </row>
    <row r="251" ht="22.5" customHeight="1">
      <c r="A251" s="147">
        <f t="shared" si="2"/>
        <v>0</v>
      </c>
      <c r="B251" s="148" t="str">
        <f>IFERROR(__xludf.DUMMYFUNCTION("IFERROR(
TEXTJOIN("" \ "",TRUE,FILTER(D251:N251,ISNUMBER(D251:N251)=FALSE))
,"""")"),"")</f>
        <v/>
      </c>
      <c r="C251" s="153">
        <v>45784.0</v>
      </c>
      <c r="D251" s="154"/>
      <c r="E251" s="154"/>
      <c r="F251" s="154"/>
      <c r="G251" s="154"/>
      <c r="H251" s="154"/>
      <c r="I251" s="155"/>
      <c r="J251" s="154"/>
      <c r="K251" s="154"/>
      <c r="L251" s="154"/>
      <c r="M251" s="154"/>
      <c r="N251" s="154"/>
      <c r="O251" s="152"/>
      <c r="P251" s="152"/>
      <c r="Q251" s="152"/>
      <c r="R251" s="152"/>
      <c r="S251" s="152"/>
      <c r="T251" s="152"/>
      <c r="U251" s="152"/>
      <c r="V251" s="152"/>
      <c r="W251" s="152"/>
    </row>
    <row r="252" ht="22.5" customHeight="1">
      <c r="A252" s="147">
        <f t="shared" si="2"/>
        <v>0</v>
      </c>
      <c r="B252" s="148" t="str">
        <f>IFERROR(__xludf.DUMMYFUNCTION("IFERROR(
TEXTJOIN("" \ "",TRUE,FILTER(D252:N252,ISNUMBER(D252:N252)=FALSE))
,"""")"),"")</f>
        <v/>
      </c>
      <c r="C252" s="153">
        <v>45785.0</v>
      </c>
      <c r="D252" s="154"/>
      <c r="E252" s="154"/>
      <c r="F252" s="154"/>
      <c r="G252" s="154"/>
      <c r="H252" s="154"/>
      <c r="I252" s="155"/>
      <c r="J252" s="154"/>
      <c r="K252" s="154"/>
      <c r="L252" s="154"/>
      <c r="M252" s="154"/>
      <c r="N252" s="154"/>
      <c r="O252" s="152"/>
      <c r="P252" s="152"/>
      <c r="Q252" s="152"/>
      <c r="R252" s="152"/>
      <c r="S252" s="152"/>
      <c r="T252" s="152"/>
      <c r="U252" s="152"/>
      <c r="V252" s="152"/>
      <c r="W252" s="152"/>
    </row>
    <row r="253" ht="22.5" customHeight="1">
      <c r="A253" s="147">
        <f t="shared" si="2"/>
        <v>0</v>
      </c>
      <c r="B253" s="148" t="str">
        <f>IFERROR(__xludf.DUMMYFUNCTION("IFERROR(
TEXTJOIN("" \ "",TRUE,FILTER(D253:N253,ISNUMBER(D253:N253)=FALSE))
,"""")"),"")</f>
        <v/>
      </c>
      <c r="C253" s="153">
        <v>45786.0</v>
      </c>
      <c r="D253" s="154"/>
      <c r="E253" s="154"/>
      <c r="F253" s="154"/>
      <c r="G253" s="154"/>
      <c r="H253" s="154"/>
      <c r="I253" s="155"/>
      <c r="J253" s="154"/>
      <c r="K253" s="154"/>
      <c r="L253" s="154"/>
      <c r="M253" s="154"/>
      <c r="N253" s="154"/>
      <c r="O253" s="152"/>
      <c r="P253" s="152"/>
      <c r="Q253" s="152"/>
      <c r="R253" s="152"/>
      <c r="S253" s="152"/>
      <c r="T253" s="152"/>
      <c r="U253" s="152"/>
      <c r="V253" s="152"/>
      <c r="W253" s="152"/>
    </row>
    <row r="254" ht="22.5" customHeight="1">
      <c r="A254" s="147">
        <f t="shared" si="2"/>
        <v>0</v>
      </c>
      <c r="B254" s="148" t="str">
        <f>IFERROR(__xludf.DUMMYFUNCTION("IFERROR(
TEXTJOIN("" \ "",TRUE,FILTER(D254:N254,ISNUMBER(D254:N254)=FALSE))
,"""")"),"")</f>
        <v/>
      </c>
      <c r="C254" s="153">
        <v>45787.0</v>
      </c>
      <c r="D254" s="154"/>
      <c r="E254" s="154"/>
      <c r="F254" s="154"/>
      <c r="G254" s="154"/>
      <c r="H254" s="154"/>
      <c r="I254" s="155"/>
      <c r="J254" s="154"/>
      <c r="K254" s="154"/>
      <c r="L254" s="154"/>
      <c r="M254" s="154"/>
      <c r="N254" s="154"/>
      <c r="O254" s="152"/>
      <c r="P254" s="152"/>
      <c r="Q254" s="152"/>
      <c r="R254" s="152"/>
      <c r="S254" s="152"/>
      <c r="T254" s="152"/>
      <c r="U254" s="152"/>
      <c r="V254" s="152"/>
      <c r="W254" s="152"/>
    </row>
    <row r="255" ht="22.5" customHeight="1">
      <c r="A255" s="147">
        <f t="shared" si="2"/>
        <v>0</v>
      </c>
      <c r="B255" s="148" t="str">
        <f>IFERROR(__xludf.DUMMYFUNCTION("IFERROR(
TEXTJOIN("" \ "",TRUE,FILTER(D255:N255,ISNUMBER(D255:N255)=FALSE))
,"""")"),"")</f>
        <v/>
      </c>
      <c r="C255" s="149">
        <v>45788.0</v>
      </c>
      <c r="D255" s="150"/>
      <c r="E255" s="150"/>
      <c r="F255" s="150"/>
      <c r="G255" s="150"/>
      <c r="H255" s="150"/>
      <c r="I255" s="151"/>
      <c r="J255" s="150"/>
      <c r="K255" s="150"/>
      <c r="L255" s="150"/>
      <c r="M255" s="150"/>
      <c r="N255" s="150"/>
      <c r="O255" s="152"/>
      <c r="P255" s="152"/>
      <c r="Q255" s="152"/>
      <c r="R255" s="152"/>
      <c r="S255" s="152"/>
      <c r="T255" s="152"/>
      <c r="U255" s="152"/>
      <c r="V255" s="152"/>
      <c r="W255" s="152"/>
    </row>
    <row r="256" ht="22.5" customHeight="1">
      <c r="A256" s="147">
        <f t="shared" si="2"/>
        <v>0</v>
      </c>
      <c r="B256" s="148" t="str">
        <f>IFERROR(__xludf.DUMMYFUNCTION("IFERROR(
TEXTJOIN("" \ "",TRUE,FILTER(D256:N256,ISNUMBER(D256:N256)=FALSE))
,"""")"),"")</f>
        <v/>
      </c>
      <c r="C256" s="153">
        <v>45789.0</v>
      </c>
      <c r="D256" s="154"/>
      <c r="E256" s="154"/>
      <c r="F256" s="154"/>
      <c r="G256" s="154"/>
      <c r="H256" s="154"/>
      <c r="I256" s="155"/>
      <c r="J256" s="154"/>
      <c r="K256" s="154"/>
      <c r="L256" s="154"/>
      <c r="M256" s="154"/>
      <c r="N256" s="154"/>
      <c r="O256" s="152"/>
      <c r="P256" s="152"/>
      <c r="Q256" s="152"/>
      <c r="R256" s="152"/>
      <c r="S256" s="152"/>
      <c r="T256" s="152"/>
      <c r="U256" s="152"/>
      <c r="V256" s="152"/>
      <c r="W256" s="152"/>
    </row>
    <row r="257" ht="22.5" customHeight="1">
      <c r="A257" s="147">
        <f t="shared" si="2"/>
        <v>0</v>
      </c>
      <c r="B257" s="148" t="str">
        <f>IFERROR(__xludf.DUMMYFUNCTION("IFERROR(
TEXTJOIN("" \ "",TRUE,FILTER(D257:N257,ISNUMBER(D257:N257)=FALSE))
,"""")"),"")</f>
        <v/>
      </c>
      <c r="C257" s="153">
        <v>45790.0</v>
      </c>
      <c r="D257" s="154"/>
      <c r="E257" s="154"/>
      <c r="F257" s="154"/>
      <c r="G257" s="154"/>
      <c r="H257" s="154"/>
      <c r="I257" s="155"/>
      <c r="J257" s="154"/>
      <c r="K257" s="154"/>
      <c r="L257" s="154"/>
      <c r="M257" s="154"/>
      <c r="N257" s="154"/>
      <c r="O257" s="152"/>
      <c r="P257" s="152"/>
      <c r="Q257" s="152"/>
      <c r="R257" s="152"/>
      <c r="S257" s="152"/>
      <c r="T257" s="152"/>
      <c r="U257" s="152"/>
      <c r="V257" s="152"/>
      <c r="W257" s="152"/>
    </row>
    <row r="258" ht="22.5" customHeight="1">
      <c r="A258" s="147">
        <f t="shared" si="2"/>
        <v>0</v>
      </c>
      <c r="B258" s="148" t="str">
        <f>IFERROR(__xludf.DUMMYFUNCTION("IFERROR(
TEXTJOIN("" \ "",TRUE,FILTER(D258:N258,ISNUMBER(D258:N258)=FALSE))
,"""")"),"")</f>
        <v/>
      </c>
      <c r="C258" s="153">
        <v>45791.0</v>
      </c>
      <c r="D258" s="154"/>
      <c r="E258" s="154"/>
      <c r="F258" s="154"/>
      <c r="G258" s="154"/>
      <c r="H258" s="154"/>
      <c r="I258" s="155"/>
      <c r="J258" s="154"/>
      <c r="K258" s="154"/>
      <c r="L258" s="154"/>
      <c r="M258" s="154"/>
      <c r="N258" s="154"/>
      <c r="O258" s="152"/>
      <c r="P258" s="152"/>
      <c r="Q258" s="152"/>
      <c r="R258" s="152"/>
      <c r="S258" s="152"/>
      <c r="T258" s="152"/>
      <c r="U258" s="152"/>
      <c r="V258" s="152"/>
      <c r="W258" s="152"/>
    </row>
    <row r="259" ht="22.5" customHeight="1">
      <c r="A259" s="147">
        <f t="shared" si="2"/>
        <v>0</v>
      </c>
      <c r="B259" s="148" t="str">
        <f>IFERROR(__xludf.DUMMYFUNCTION("IFERROR(
TEXTJOIN("" \ "",TRUE,FILTER(D259:N259,ISNUMBER(D259:N259)=FALSE))
,"""")"),"")</f>
        <v/>
      </c>
      <c r="C259" s="153">
        <v>45792.0</v>
      </c>
      <c r="D259" s="154"/>
      <c r="E259" s="154"/>
      <c r="F259" s="154"/>
      <c r="G259" s="154"/>
      <c r="H259" s="154"/>
      <c r="I259" s="155"/>
      <c r="J259" s="154"/>
      <c r="K259" s="154"/>
      <c r="L259" s="154"/>
      <c r="M259" s="154"/>
      <c r="N259" s="154"/>
      <c r="O259" s="152"/>
      <c r="P259" s="152"/>
      <c r="Q259" s="152"/>
      <c r="R259" s="152"/>
      <c r="S259" s="152"/>
      <c r="T259" s="152"/>
      <c r="U259" s="152"/>
      <c r="V259" s="152"/>
      <c r="W259" s="152"/>
    </row>
    <row r="260" ht="22.5" customHeight="1">
      <c r="A260" s="147">
        <f t="shared" si="2"/>
        <v>0</v>
      </c>
      <c r="B260" s="148" t="str">
        <f>IFERROR(__xludf.DUMMYFUNCTION("IFERROR(
TEXTJOIN("" \ "",TRUE,FILTER(D260:N260,ISNUMBER(D260:N260)=FALSE))
,"""")"),"")</f>
        <v/>
      </c>
      <c r="C260" s="153">
        <v>45793.0</v>
      </c>
      <c r="D260" s="154"/>
      <c r="E260" s="154"/>
      <c r="F260" s="154"/>
      <c r="G260" s="154"/>
      <c r="H260" s="154"/>
      <c r="I260" s="155"/>
      <c r="J260" s="154"/>
      <c r="K260" s="154"/>
      <c r="L260" s="154"/>
      <c r="M260" s="154"/>
      <c r="N260" s="154"/>
      <c r="O260" s="152"/>
      <c r="P260" s="152"/>
      <c r="Q260" s="152"/>
      <c r="R260" s="152"/>
      <c r="S260" s="152"/>
      <c r="T260" s="152"/>
      <c r="U260" s="152"/>
      <c r="V260" s="152"/>
      <c r="W260" s="152"/>
    </row>
    <row r="261" ht="22.5" customHeight="1">
      <c r="A261" s="147">
        <f t="shared" si="2"/>
        <v>0</v>
      </c>
      <c r="B261" s="148" t="str">
        <f>IFERROR(__xludf.DUMMYFUNCTION("IFERROR(
TEXTJOIN("" \ "",TRUE,FILTER(D261:N261,ISNUMBER(D261:N261)=FALSE))
,"""")"),"")</f>
        <v/>
      </c>
      <c r="C261" s="153">
        <v>45794.0</v>
      </c>
      <c r="D261" s="154"/>
      <c r="E261" s="154"/>
      <c r="F261" s="154"/>
      <c r="G261" s="154"/>
      <c r="H261" s="154"/>
      <c r="I261" s="155"/>
      <c r="J261" s="154"/>
      <c r="K261" s="154"/>
      <c r="L261" s="154"/>
      <c r="M261" s="154"/>
      <c r="N261" s="154"/>
      <c r="O261" s="152"/>
      <c r="P261" s="152"/>
      <c r="Q261" s="152"/>
      <c r="R261" s="152"/>
      <c r="S261" s="152"/>
      <c r="T261" s="152"/>
      <c r="U261" s="152"/>
      <c r="V261" s="152"/>
      <c r="W261" s="152"/>
    </row>
    <row r="262" ht="22.5" customHeight="1">
      <c r="A262" s="147">
        <f t="shared" si="2"/>
        <v>0</v>
      </c>
      <c r="B262" s="148" t="str">
        <f>IFERROR(__xludf.DUMMYFUNCTION("IFERROR(
TEXTJOIN("" \ "",TRUE,FILTER(D262:N262,ISNUMBER(D262:N262)=FALSE))
,"""")"),"")</f>
        <v/>
      </c>
      <c r="C262" s="149">
        <v>45795.0</v>
      </c>
      <c r="D262" s="150"/>
      <c r="E262" s="150"/>
      <c r="F262" s="150"/>
      <c r="G262" s="150"/>
      <c r="H262" s="150"/>
      <c r="I262" s="151"/>
      <c r="J262" s="150"/>
      <c r="K262" s="150"/>
      <c r="L262" s="150"/>
      <c r="M262" s="150"/>
      <c r="N262" s="150"/>
      <c r="O262" s="152"/>
      <c r="P262" s="152"/>
      <c r="Q262" s="152"/>
      <c r="R262" s="152"/>
      <c r="S262" s="152"/>
      <c r="T262" s="152"/>
      <c r="U262" s="152"/>
      <c r="V262" s="152"/>
      <c r="W262" s="152"/>
    </row>
    <row r="263" ht="22.5" customHeight="1">
      <c r="A263" s="147">
        <f t="shared" si="2"/>
        <v>0</v>
      </c>
      <c r="B263" s="148" t="str">
        <f>IFERROR(__xludf.DUMMYFUNCTION("IFERROR(
TEXTJOIN("" \ "",TRUE,FILTER(D263:N263,ISNUMBER(D263:N263)=FALSE))
,"""")"),"")</f>
        <v/>
      </c>
      <c r="C263" s="153">
        <v>45796.0</v>
      </c>
      <c r="D263" s="154"/>
      <c r="E263" s="154"/>
      <c r="F263" s="154"/>
      <c r="G263" s="154"/>
      <c r="H263" s="154"/>
      <c r="I263" s="155"/>
      <c r="J263" s="154"/>
      <c r="K263" s="154"/>
      <c r="L263" s="154"/>
      <c r="M263" s="154"/>
      <c r="N263" s="154"/>
      <c r="O263" s="152"/>
      <c r="P263" s="152"/>
      <c r="Q263" s="152"/>
      <c r="R263" s="152"/>
      <c r="S263" s="152"/>
      <c r="T263" s="152"/>
      <c r="U263" s="152"/>
      <c r="V263" s="152"/>
      <c r="W263" s="152"/>
    </row>
    <row r="264" ht="22.5" customHeight="1">
      <c r="A264" s="147">
        <f t="shared" si="2"/>
        <v>0</v>
      </c>
      <c r="B264" s="148" t="str">
        <f>IFERROR(__xludf.DUMMYFUNCTION("IFERROR(
TEXTJOIN("" \ "",TRUE,FILTER(D264:N264,ISNUMBER(D264:N264)=FALSE))
,"""")"),"")</f>
        <v/>
      </c>
      <c r="C264" s="153">
        <v>45797.0</v>
      </c>
      <c r="D264" s="154"/>
      <c r="E264" s="154"/>
      <c r="F264" s="154"/>
      <c r="G264" s="154"/>
      <c r="H264" s="154"/>
      <c r="I264" s="155"/>
      <c r="J264" s="154"/>
      <c r="K264" s="154"/>
      <c r="L264" s="154"/>
      <c r="M264" s="154"/>
      <c r="N264" s="154"/>
      <c r="O264" s="152"/>
      <c r="P264" s="152"/>
      <c r="Q264" s="152"/>
      <c r="R264" s="152"/>
      <c r="S264" s="152"/>
      <c r="T264" s="152"/>
      <c r="U264" s="152"/>
      <c r="V264" s="152"/>
      <c r="W264" s="152"/>
    </row>
    <row r="265" ht="22.5" customHeight="1">
      <c r="A265" s="147">
        <f t="shared" si="2"/>
        <v>0</v>
      </c>
      <c r="B265" s="148" t="str">
        <f>IFERROR(__xludf.DUMMYFUNCTION("IFERROR(
TEXTJOIN("" \ "",TRUE,FILTER(D265:N265,ISNUMBER(D265:N265)=FALSE))
,"""")"),"")</f>
        <v/>
      </c>
      <c r="C265" s="153">
        <v>45798.0</v>
      </c>
      <c r="D265" s="154"/>
      <c r="E265" s="154"/>
      <c r="F265" s="154"/>
      <c r="G265" s="154"/>
      <c r="H265" s="154"/>
      <c r="I265" s="155"/>
      <c r="J265" s="154"/>
      <c r="K265" s="154"/>
      <c r="L265" s="154"/>
      <c r="M265" s="154"/>
      <c r="N265" s="154"/>
      <c r="O265" s="152"/>
      <c r="P265" s="152"/>
      <c r="Q265" s="152"/>
      <c r="R265" s="152"/>
      <c r="S265" s="152"/>
      <c r="T265" s="152"/>
      <c r="U265" s="152"/>
      <c r="V265" s="152"/>
      <c r="W265" s="152"/>
    </row>
    <row r="266" ht="22.5" customHeight="1">
      <c r="A266" s="147">
        <f t="shared" si="2"/>
        <v>0</v>
      </c>
      <c r="B266" s="148" t="str">
        <f>IFERROR(__xludf.DUMMYFUNCTION("IFERROR(
TEXTJOIN("" \ "",TRUE,FILTER(D266:N266,ISNUMBER(D266:N266)=FALSE))
,"""")"),"")</f>
        <v/>
      </c>
      <c r="C266" s="153">
        <v>45799.0</v>
      </c>
      <c r="D266" s="154"/>
      <c r="E266" s="154"/>
      <c r="F266" s="154"/>
      <c r="G266" s="154"/>
      <c r="H266" s="154"/>
      <c r="I266" s="155"/>
      <c r="J266" s="154"/>
      <c r="K266" s="154"/>
      <c r="L266" s="154"/>
      <c r="M266" s="154"/>
      <c r="N266" s="154"/>
      <c r="O266" s="152"/>
      <c r="P266" s="152"/>
      <c r="Q266" s="152"/>
      <c r="R266" s="152"/>
      <c r="S266" s="152"/>
      <c r="T266" s="152"/>
      <c r="U266" s="152"/>
      <c r="V266" s="152"/>
      <c r="W266" s="152"/>
    </row>
    <row r="267" ht="22.5" customHeight="1">
      <c r="A267" s="147">
        <f t="shared" si="2"/>
        <v>0</v>
      </c>
      <c r="B267" s="148" t="str">
        <f>IFERROR(__xludf.DUMMYFUNCTION("IFERROR(
TEXTJOIN("" \ "",TRUE,FILTER(D267:N267,ISNUMBER(D267:N267)=FALSE))
,"""")"),"")</f>
        <v/>
      </c>
      <c r="C267" s="153">
        <v>45800.0</v>
      </c>
      <c r="D267" s="154"/>
      <c r="E267" s="154"/>
      <c r="F267" s="154"/>
      <c r="G267" s="154"/>
      <c r="H267" s="154"/>
      <c r="I267" s="155"/>
      <c r="J267" s="154"/>
      <c r="K267" s="154"/>
      <c r="L267" s="154"/>
      <c r="M267" s="154"/>
      <c r="N267" s="154"/>
      <c r="O267" s="152"/>
      <c r="P267" s="152"/>
      <c r="Q267" s="152"/>
      <c r="R267" s="152"/>
      <c r="S267" s="152"/>
      <c r="T267" s="152"/>
      <c r="U267" s="152"/>
      <c r="V267" s="152"/>
      <c r="W267" s="152"/>
    </row>
    <row r="268" ht="22.5" customHeight="1">
      <c r="A268" s="147">
        <f t="shared" si="2"/>
        <v>0</v>
      </c>
      <c r="B268" s="148" t="str">
        <f>IFERROR(__xludf.DUMMYFUNCTION("IFERROR(
TEXTJOIN("" \ "",TRUE,FILTER(D268:N268,ISNUMBER(D268:N268)=FALSE))
,"""")"),"")</f>
        <v/>
      </c>
      <c r="C268" s="153">
        <v>45801.0</v>
      </c>
      <c r="D268" s="154"/>
      <c r="E268" s="154"/>
      <c r="F268" s="154"/>
      <c r="G268" s="154"/>
      <c r="H268" s="154"/>
      <c r="I268" s="155"/>
      <c r="J268" s="154"/>
      <c r="K268" s="154"/>
      <c r="L268" s="154"/>
      <c r="M268" s="154"/>
      <c r="N268" s="154"/>
      <c r="O268" s="152"/>
      <c r="P268" s="152"/>
      <c r="Q268" s="152"/>
      <c r="R268" s="152"/>
      <c r="S268" s="152"/>
      <c r="T268" s="152"/>
      <c r="U268" s="152"/>
      <c r="V268" s="152"/>
      <c r="W268" s="152"/>
    </row>
    <row r="269" ht="22.5" customHeight="1">
      <c r="A269" s="147">
        <f t="shared" si="2"/>
        <v>0</v>
      </c>
      <c r="B269" s="148" t="str">
        <f>IFERROR(__xludf.DUMMYFUNCTION("IFERROR(
TEXTJOIN("" \ "",TRUE,FILTER(D269:N269,ISNUMBER(D269:N269)=FALSE))
,"""")"),"")</f>
        <v/>
      </c>
      <c r="C269" s="149">
        <v>45802.0</v>
      </c>
      <c r="D269" s="150"/>
      <c r="E269" s="150"/>
      <c r="F269" s="150"/>
      <c r="G269" s="150"/>
      <c r="H269" s="150"/>
      <c r="I269" s="151"/>
      <c r="J269" s="150"/>
      <c r="K269" s="150"/>
      <c r="L269" s="150"/>
      <c r="M269" s="150"/>
      <c r="N269" s="150"/>
      <c r="O269" s="152"/>
      <c r="P269" s="152"/>
      <c r="Q269" s="152"/>
      <c r="R269" s="152"/>
      <c r="S269" s="152"/>
      <c r="T269" s="152"/>
      <c r="U269" s="152"/>
      <c r="V269" s="152"/>
      <c r="W269" s="152"/>
    </row>
    <row r="270" ht="22.5" customHeight="1">
      <c r="A270" s="147">
        <f t="shared" si="2"/>
        <v>0</v>
      </c>
      <c r="B270" s="148" t="str">
        <f>IFERROR(__xludf.DUMMYFUNCTION("IFERROR(
TEXTJOIN("" \ "",TRUE,FILTER(D270:N270,ISNUMBER(D270:N270)=FALSE))
,"""")"),"")</f>
        <v/>
      </c>
      <c r="C270" s="153">
        <v>45803.0</v>
      </c>
      <c r="D270" s="154"/>
      <c r="E270" s="154"/>
      <c r="F270" s="154"/>
      <c r="G270" s="154"/>
      <c r="H270" s="154"/>
      <c r="I270" s="155"/>
      <c r="J270" s="154"/>
      <c r="K270" s="154"/>
      <c r="L270" s="154"/>
      <c r="M270" s="154"/>
      <c r="N270" s="154"/>
      <c r="O270" s="152"/>
      <c r="P270" s="152"/>
      <c r="Q270" s="152"/>
      <c r="R270" s="152"/>
      <c r="S270" s="152"/>
      <c r="T270" s="152"/>
      <c r="U270" s="152"/>
      <c r="V270" s="152"/>
      <c r="W270" s="152"/>
    </row>
    <row r="271" ht="22.5" customHeight="1">
      <c r="A271" s="147">
        <f t="shared" si="2"/>
        <v>0</v>
      </c>
      <c r="B271" s="148" t="str">
        <f>IFERROR(__xludf.DUMMYFUNCTION("IFERROR(
TEXTJOIN("" \ "",TRUE,FILTER(D271:N271,ISNUMBER(D271:N271)=FALSE))
,"""")"),"")</f>
        <v/>
      </c>
      <c r="C271" s="153">
        <v>45804.0</v>
      </c>
      <c r="D271" s="154"/>
      <c r="E271" s="154"/>
      <c r="F271" s="154"/>
      <c r="G271" s="154"/>
      <c r="H271" s="154"/>
      <c r="I271" s="155"/>
      <c r="J271" s="154"/>
      <c r="K271" s="154"/>
      <c r="L271" s="154"/>
      <c r="M271" s="154"/>
      <c r="N271" s="154"/>
      <c r="O271" s="152"/>
      <c r="P271" s="152"/>
      <c r="Q271" s="152"/>
      <c r="R271" s="152"/>
      <c r="S271" s="152"/>
      <c r="T271" s="152"/>
      <c r="U271" s="152"/>
      <c r="V271" s="152"/>
      <c r="W271" s="152"/>
    </row>
    <row r="272" ht="22.5" customHeight="1">
      <c r="A272" s="147">
        <f t="shared" si="2"/>
        <v>0</v>
      </c>
      <c r="B272" s="148" t="str">
        <f>IFERROR(__xludf.DUMMYFUNCTION("IFERROR(
TEXTJOIN("" \ "",TRUE,FILTER(D272:N272,ISNUMBER(D272:N272)=FALSE))
,"""")"),"")</f>
        <v/>
      </c>
      <c r="C272" s="153">
        <v>45805.0</v>
      </c>
      <c r="D272" s="154"/>
      <c r="E272" s="154"/>
      <c r="F272" s="154"/>
      <c r="G272" s="154"/>
      <c r="H272" s="154"/>
      <c r="I272" s="155"/>
      <c r="J272" s="154"/>
      <c r="K272" s="154"/>
      <c r="L272" s="154"/>
      <c r="M272" s="154"/>
      <c r="N272" s="154"/>
      <c r="O272" s="152"/>
      <c r="P272" s="152"/>
      <c r="Q272" s="152"/>
      <c r="R272" s="152"/>
      <c r="S272" s="152"/>
      <c r="T272" s="152"/>
      <c r="U272" s="152"/>
      <c r="V272" s="152"/>
      <c r="W272" s="152"/>
    </row>
    <row r="273" ht="22.5" customHeight="1">
      <c r="A273" s="147">
        <f t="shared" si="2"/>
        <v>0</v>
      </c>
      <c r="B273" s="148" t="str">
        <f>IFERROR(__xludf.DUMMYFUNCTION("IFERROR(
TEXTJOIN("" \ "",TRUE,FILTER(D273:N273,ISNUMBER(D273:N273)=FALSE))
,"""")"),"")</f>
        <v/>
      </c>
      <c r="C273" s="153">
        <v>45806.0</v>
      </c>
      <c r="D273" s="154"/>
      <c r="E273" s="154"/>
      <c r="F273" s="154"/>
      <c r="G273" s="154"/>
      <c r="H273" s="154"/>
      <c r="I273" s="155"/>
      <c r="J273" s="154"/>
      <c r="K273" s="154"/>
      <c r="L273" s="154"/>
      <c r="M273" s="154"/>
      <c r="N273" s="154"/>
      <c r="O273" s="152"/>
      <c r="P273" s="152"/>
      <c r="Q273" s="152"/>
      <c r="R273" s="152"/>
      <c r="S273" s="152"/>
      <c r="T273" s="152"/>
      <c r="U273" s="152"/>
      <c r="V273" s="152"/>
      <c r="W273" s="152"/>
    </row>
    <row r="274" ht="22.5" customHeight="1">
      <c r="A274" s="147">
        <f t="shared" si="2"/>
        <v>0</v>
      </c>
      <c r="B274" s="148" t="str">
        <f>IFERROR(__xludf.DUMMYFUNCTION("IFERROR(
TEXTJOIN("" \ "",TRUE,FILTER(D274:N274,ISNUMBER(D274:N274)=FALSE))
,"""")"),"")</f>
        <v/>
      </c>
      <c r="C274" s="153">
        <v>45807.0</v>
      </c>
      <c r="D274" s="154"/>
      <c r="E274" s="154"/>
      <c r="F274" s="154"/>
      <c r="G274" s="154"/>
      <c r="H274" s="154"/>
      <c r="I274" s="155"/>
      <c r="J274" s="154"/>
      <c r="K274" s="154"/>
      <c r="L274" s="154"/>
      <c r="M274" s="154"/>
      <c r="N274" s="154"/>
      <c r="O274" s="152"/>
      <c r="P274" s="152"/>
      <c r="Q274" s="152"/>
      <c r="R274" s="152"/>
      <c r="S274" s="152"/>
      <c r="T274" s="152"/>
      <c r="U274" s="152"/>
      <c r="V274" s="152"/>
      <c r="W274" s="152"/>
    </row>
    <row r="275" ht="22.5" customHeight="1">
      <c r="A275" s="147">
        <f t="shared" si="2"/>
        <v>0</v>
      </c>
      <c r="B275" s="148" t="str">
        <f>IFERROR(__xludf.DUMMYFUNCTION("IFERROR(
TEXTJOIN("" \ "",TRUE,FILTER(D275:N275,ISNUMBER(D275:N275)=FALSE))
,"""")"),"")</f>
        <v/>
      </c>
      <c r="C275" s="153">
        <v>45808.0</v>
      </c>
      <c r="D275" s="154"/>
      <c r="E275" s="154"/>
      <c r="F275" s="154"/>
      <c r="G275" s="154"/>
      <c r="H275" s="154"/>
      <c r="I275" s="155"/>
      <c r="J275" s="154"/>
      <c r="K275" s="154"/>
      <c r="L275" s="154"/>
      <c r="M275" s="154"/>
      <c r="N275" s="154"/>
      <c r="O275" s="152"/>
      <c r="P275" s="152"/>
      <c r="Q275" s="152"/>
      <c r="R275" s="152"/>
      <c r="S275" s="152"/>
      <c r="T275" s="152"/>
      <c r="U275" s="152"/>
      <c r="V275" s="152"/>
      <c r="W275" s="152"/>
    </row>
    <row r="276" ht="22.5" customHeight="1">
      <c r="A276" s="147">
        <f t="shared" si="2"/>
        <v>0</v>
      </c>
      <c r="B276" s="148" t="str">
        <f>IFERROR(__xludf.DUMMYFUNCTION("IFERROR(
TEXTJOIN("" \ "",TRUE,FILTER(D276:N276,ISNUMBER(D276:N276)=FALSE))
,"""")"),"")</f>
        <v/>
      </c>
      <c r="C276" s="149">
        <v>45809.0</v>
      </c>
      <c r="D276" s="150"/>
      <c r="E276" s="150"/>
      <c r="F276" s="150"/>
      <c r="G276" s="150"/>
      <c r="H276" s="150"/>
      <c r="I276" s="151"/>
      <c r="J276" s="150"/>
      <c r="K276" s="150"/>
      <c r="L276" s="150"/>
      <c r="M276" s="150"/>
      <c r="N276" s="150"/>
      <c r="O276" s="152"/>
      <c r="P276" s="152"/>
      <c r="Q276" s="152"/>
      <c r="R276" s="152"/>
      <c r="S276" s="152"/>
      <c r="T276" s="152"/>
      <c r="U276" s="152"/>
      <c r="V276" s="152"/>
      <c r="W276" s="152"/>
    </row>
    <row r="277" ht="22.5" customHeight="1">
      <c r="A277" s="147">
        <f t="shared" si="2"/>
        <v>0</v>
      </c>
      <c r="B277" s="148" t="str">
        <f>IFERROR(__xludf.DUMMYFUNCTION("IFERROR(
TEXTJOIN("" \ "",TRUE,FILTER(D277:N277,ISNUMBER(D277:N277)=FALSE))
,"""")"),"")</f>
        <v/>
      </c>
      <c r="C277" s="153">
        <v>45810.0</v>
      </c>
      <c r="D277" s="154"/>
      <c r="E277" s="154"/>
      <c r="F277" s="154"/>
      <c r="G277" s="154"/>
      <c r="H277" s="154"/>
      <c r="I277" s="155"/>
      <c r="J277" s="154"/>
      <c r="K277" s="154"/>
      <c r="L277" s="154"/>
      <c r="M277" s="154"/>
      <c r="N277" s="154"/>
      <c r="O277" s="152"/>
      <c r="P277" s="152"/>
      <c r="Q277" s="152"/>
      <c r="R277" s="152"/>
      <c r="S277" s="152"/>
      <c r="T277" s="152"/>
      <c r="U277" s="152"/>
      <c r="V277" s="152"/>
      <c r="W277" s="152"/>
    </row>
    <row r="278" ht="22.5" customHeight="1">
      <c r="A278" s="147">
        <f t="shared" si="2"/>
        <v>0</v>
      </c>
      <c r="B278" s="148" t="str">
        <f>IFERROR(__xludf.DUMMYFUNCTION("IFERROR(
TEXTJOIN("" \ "",TRUE,FILTER(D278:N278,ISNUMBER(D278:N278)=FALSE))
,"""")"),"")</f>
        <v/>
      </c>
      <c r="C278" s="153">
        <v>45811.0</v>
      </c>
      <c r="D278" s="154"/>
      <c r="E278" s="154"/>
      <c r="F278" s="154"/>
      <c r="G278" s="154"/>
      <c r="H278" s="154"/>
      <c r="I278" s="155"/>
      <c r="J278" s="154"/>
      <c r="K278" s="154"/>
      <c r="L278" s="154"/>
      <c r="M278" s="154"/>
      <c r="N278" s="154"/>
      <c r="O278" s="152"/>
      <c r="P278" s="152"/>
      <c r="Q278" s="152"/>
      <c r="R278" s="152"/>
      <c r="S278" s="152"/>
      <c r="T278" s="152"/>
      <c r="U278" s="152"/>
      <c r="V278" s="152"/>
      <c r="W278" s="152"/>
    </row>
    <row r="279" ht="22.5" customHeight="1">
      <c r="A279" s="147">
        <f t="shared" si="2"/>
        <v>0</v>
      </c>
      <c r="B279" s="148" t="str">
        <f>IFERROR(__xludf.DUMMYFUNCTION("IFERROR(
TEXTJOIN("" \ "",TRUE,FILTER(D279:N279,ISNUMBER(D279:N279)=FALSE))
,"""")"),"")</f>
        <v/>
      </c>
      <c r="C279" s="153">
        <v>45812.0</v>
      </c>
      <c r="D279" s="154"/>
      <c r="E279" s="154"/>
      <c r="F279" s="154"/>
      <c r="G279" s="154"/>
      <c r="H279" s="154"/>
      <c r="I279" s="155"/>
      <c r="J279" s="154"/>
      <c r="K279" s="154"/>
      <c r="L279" s="154"/>
      <c r="M279" s="154"/>
      <c r="N279" s="154"/>
      <c r="O279" s="152"/>
      <c r="P279" s="152"/>
      <c r="Q279" s="152"/>
      <c r="R279" s="152"/>
      <c r="S279" s="152"/>
      <c r="T279" s="152"/>
      <c r="U279" s="152"/>
      <c r="V279" s="152"/>
      <c r="W279" s="152"/>
    </row>
    <row r="280" ht="22.5" customHeight="1">
      <c r="A280" s="147">
        <f t="shared" si="2"/>
        <v>0</v>
      </c>
      <c r="B280" s="148" t="str">
        <f>IFERROR(__xludf.DUMMYFUNCTION("IFERROR(
TEXTJOIN("" \ "",TRUE,FILTER(D280:N280,ISNUMBER(D280:N280)=FALSE))
,"""")"),"")</f>
        <v/>
      </c>
      <c r="C280" s="153">
        <v>45813.0</v>
      </c>
      <c r="D280" s="154"/>
      <c r="E280" s="154"/>
      <c r="F280" s="154"/>
      <c r="G280" s="154"/>
      <c r="H280" s="154"/>
      <c r="I280" s="155"/>
      <c r="J280" s="154"/>
      <c r="K280" s="154"/>
      <c r="L280" s="154"/>
      <c r="M280" s="154"/>
      <c r="N280" s="154"/>
      <c r="O280" s="152"/>
      <c r="P280" s="152"/>
      <c r="Q280" s="152"/>
      <c r="R280" s="152"/>
      <c r="S280" s="152"/>
      <c r="T280" s="152"/>
      <c r="U280" s="152"/>
      <c r="V280" s="152"/>
      <c r="W280" s="152"/>
    </row>
    <row r="281" ht="22.5" customHeight="1">
      <c r="A281" s="147">
        <f t="shared" si="2"/>
        <v>0</v>
      </c>
      <c r="B281" s="148" t="str">
        <f>IFERROR(__xludf.DUMMYFUNCTION("IFERROR(
TEXTJOIN("" \ "",TRUE,FILTER(D281:N281,ISNUMBER(D281:N281)=FALSE))
,"""")"),"")</f>
        <v/>
      </c>
      <c r="C281" s="153">
        <v>45814.0</v>
      </c>
      <c r="D281" s="154"/>
      <c r="E281" s="154"/>
      <c r="F281" s="154"/>
      <c r="G281" s="154"/>
      <c r="H281" s="154"/>
      <c r="I281" s="155"/>
      <c r="J281" s="154"/>
      <c r="K281" s="154"/>
      <c r="L281" s="154"/>
      <c r="M281" s="154"/>
      <c r="N281" s="154"/>
      <c r="O281" s="152"/>
      <c r="P281" s="152"/>
      <c r="Q281" s="152"/>
      <c r="R281" s="152"/>
      <c r="S281" s="152"/>
      <c r="T281" s="152"/>
      <c r="U281" s="152"/>
      <c r="V281" s="152"/>
      <c r="W281" s="152"/>
    </row>
    <row r="282" ht="22.5" customHeight="1">
      <c r="A282" s="147">
        <f t="shared" si="2"/>
        <v>0</v>
      </c>
      <c r="B282" s="148" t="str">
        <f>IFERROR(__xludf.DUMMYFUNCTION("IFERROR(
TEXTJOIN("" \ "",TRUE,FILTER(D282:N282,ISNUMBER(D282:N282)=FALSE))
,"""")"),"")</f>
        <v/>
      </c>
      <c r="C282" s="153">
        <v>45815.0</v>
      </c>
      <c r="D282" s="154"/>
      <c r="E282" s="154"/>
      <c r="F282" s="154"/>
      <c r="G282" s="154"/>
      <c r="H282" s="154"/>
      <c r="I282" s="155"/>
      <c r="J282" s="154"/>
      <c r="K282" s="154"/>
      <c r="L282" s="154"/>
      <c r="M282" s="154"/>
      <c r="N282" s="154"/>
      <c r="O282" s="152"/>
      <c r="P282" s="152"/>
      <c r="Q282" s="152"/>
      <c r="R282" s="152"/>
      <c r="S282" s="152"/>
      <c r="T282" s="152"/>
      <c r="U282" s="152"/>
      <c r="V282" s="152"/>
      <c r="W282" s="152"/>
    </row>
    <row r="283" ht="22.5" customHeight="1">
      <c r="A283" s="147">
        <f t="shared" si="2"/>
        <v>0</v>
      </c>
      <c r="B283" s="148" t="str">
        <f>IFERROR(__xludf.DUMMYFUNCTION("IFERROR(
TEXTJOIN("" \ "",TRUE,FILTER(D283:N283,ISNUMBER(D283:N283)=FALSE))
,"""")"),"")</f>
        <v/>
      </c>
      <c r="C283" s="149">
        <v>45816.0</v>
      </c>
      <c r="D283" s="150"/>
      <c r="E283" s="150"/>
      <c r="F283" s="150"/>
      <c r="G283" s="150"/>
      <c r="H283" s="150"/>
      <c r="I283" s="151"/>
      <c r="J283" s="150"/>
      <c r="K283" s="150"/>
      <c r="L283" s="150"/>
      <c r="M283" s="150"/>
      <c r="N283" s="150"/>
      <c r="O283" s="152"/>
      <c r="P283" s="152"/>
      <c r="Q283" s="152"/>
      <c r="R283" s="152"/>
      <c r="S283" s="152"/>
      <c r="T283" s="152"/>
      <c r="U283" s="152"/>
      <c r="V283" s="152"/>
      <c r="W283" s="152"/>
    </row>
    <row r="284" ht="22.5" customHeight="1">
      <c r="A284" s="147">
        <f t="shared" si="2"/>
        <v>0</v>
      </c>
      <c r="B284" s="148" t="str">
        <f>IFERROR(__xludf.DUMMYFUNCTION("IFERROR(
TEXTJOIN("" \ "",TRUE,FILTER(D284:N284,ISNUMBER(D284:N284)=FALSE))
,"""")"),"")</f>
        <v/>
      </c>
      <c r="C284" s="153">
        <v>45817.0</v>
      </c>
      <c r="D284" s="154"/>
      <c r="E284" s="154"/>
      <c r="F284" s="154"/>
      <c r="G284" s="154"/>
      <c r="H284" s="154"/>
      <c r="I284" s="155"/>
      <c r="J284" s="154"/>
      <c r="K284" s="154"/>
      <c r="L284" s="154"/>
      <c r="M284" s="154"/>
      <c r="N284" s="154"/>
      <c r="O284" s="152"/>
      <c r="P284" s="152"/>
      <c r="Q284" s="152"/>
      <c r="R284" s="152"/>
      <c r="S284" s="152"/>
      <c r="T284" s="152"/>
      <c r="U284" s="152"/>
      <c r="V284" s="152"/>
      <c r="W284" s="152"/>
    </row>
    <row r="285" ht="22.5" customHeight="1">
      <c r="A285" s="147">
        <f t="shared" si="2"/>
        <v>0</v>
      </c>
      <c r="B285" s="148" t="str">
        <f>IFERROR(__xludf.DUMMYFUNCTION("IFERROR(
TEXTJOIN("" \ "",TRUE,FILTER(D285:N285,ISNUMBER(D285:N285)=FALSE))
,"""")"),"")</f>
        <v/>
      </c>
      <c r="C285" s="153">
        <v>45818.0</v>
      </c>
      <c r="D285" s="154"/>
      <c r="E285" s="154"/>
      <c r="F285" s="154"/>
      <c r="G285" s="154"/>
      <c r="H285" s="154"/>
      <c r="I285" s="155"/>
      <c r="J285" s="154"/>
      <c r="K285" s="154"/>
      <c r="L285" s="154"/>
      <c r="M285" s="154"/>
      <c r="N285" s="154"/>
      <c r="O285" s="152"/>
      <c r="P285" s="152"/>
      <c r="Q285" s="152"/>
      <c r="R285" s="152"/>
      <c r="S285" s="152"/>
      <c r="T285" s="152"/>
      <c r="U285" s="152"/>
      <c r="V285" s="152"/>
      <c r="W285" s="152"/>
    </row>
    <row r="286" ht="22.5" customHeight="1">
      <c r="A286" s="147">
        <f t="shared" si="2"/>
        <v>0</v>
      </c>
      <c r="B286" s="148" t="str">
        <f>IFERROR(__xludf.DUMMYFUNCTION("IFERROR(
TEXTJOIN("" \ "",TRUE,FILTER(D286:N286,ISNUMBER(D286:N286)=FALSE))
,"""")"),"")</f>
        <v/>
      </c>
      <c r="C286" s="153">
        <v>45819.0</v>
      </c>
      <c r="D286" s="154"/>
      <c r="E286" s="154"/>
      <c r="F286" s="154"/>
      <c r="G286" s="154"/>
      <c r="H286" s="154"/>
      <c r="I286" s="155"/>
      <c r="J286" s="154"/>
      <c r="K286" s="154"/>
      <c r="L286" s="154"/>
      <c r="M286" s="154"/>
      <c r="N286" s="154"/>
      <c r="O286" s="152"/>
      <c r="P286" s="152"/>
      <c r="Q286" s="152"/>
      <c r="R286" s="152"/>
      <c r="S286" s="152"/>
      <c r="T286" s="152"/>
      <c r="U286" s="152"/>
      <c r="V286" s="152"/>
      <c r="W286" s="152"/>
    </row>
    <row r="287" ht="22.5" customHeight="1">
      <c r="A287" s="147">
        <f t="shared" si="2"/>
        <v>0</v>
      </c>
      <c r="B287" s="148" t="str">
        <f>IFERROR(__xludf.DUMMYFUNCTION("IFERROR(
TEXTJOIN("" \ "",TRUE,FILTER(D287:N287,ISNUMBER(D287:N287)=FALSE))
,"""")"),"")</f>
        <v/>
      </c>
      <c r="C287" s="153">
        <v>45820.0</v>
      </c>
      <c r="D287" s="154"/>
      <c r="E287" s="154"/>
      <c r="F287" s="154"/>
      <c r="G287" s="154"/>
      <c r="H287" s="154"/>
      <c r="I287" s="155"/>
      <c r="J287" s="154"/>
      <c r="K287" s="154"/>
      <c r="L287" s="154"/>
      <c r="M287" s="154"/>
      <c r="N287" s="154"/>
      <c r="O287" s="152"/>
      <c r="P287" s="152"/>
      <c r="Q287" s="152"/>
      <c r="R287" s="152"/>
      <c r="S287" s="152"/>
      <c r="T287" s="152"/>
      <c r="U287" s="152"/>
      <c r="V287" s="152"/>
      <c r="W287" s="152"/>
    </row>
    <row r="288" ht="22.5" customHeight="1">
      <c r="A288" s="147">
        <f t="shared" si="2"/>
        <v>0</v>
      </c>
      <c r="B288" s="148" t="str">
        <f>IFERROR(__xludf.DUMMYFUNCTION("IFERROR(
TEXTJOIN("" \ "",TRUE,FILTER(D288:N288,ISNUMBER(D288:N288)=FALSE))
,"""")"),"")</f>
        <v/>
      </c>
      <c r="C288" s="153">
        <v>45821.0</v>
      </c>
      <c r="D288" s="154"/>
      <c r="E288" s="154"/>
      <c r="F288" s="154"/>
      <c r="G288" s="154"/>
      <c r="H288" s="154"/>
      <c r="I288" s="155"/>
      <c r="J288" s="154"/>
      <c r="K288" s="154"/>
      <c r="L288" s="154"/>
      <c r="M288" s="154"/>
      <c r="N288" s="154"/>
      <c r="O288" s="152"/>
      <c r="P288" s="152"/>
      <c r="Q288" s="152"/>
      <c r="R288" s="152"/>
      <c r="S288" s="152"/>
      <c r="T288" s="152"/>
      <c r="U288" s="152"/>
      <c r="V288" s="152"/>
      <c r="W288" s="152"/>
    </row>
    <row r="289" ht="22.5" customHeight="1">
      <c r="A289" s="147">
        <f t="shared" si="2"/>
        <v>0</v>
      </c>
      <c r="B289" s="148" t="str">
        <f>IFERROR(__xludf.DUMMYFUNCTION("IFERROR(
TEXTJOIN("" \ "",TRUE,FILTER(D289:N289,ISNUMBER(D289:N289)=FALSE))
,"""")"),"")</f>
        <v/>
      </c>
      <c r="C289" s="153">
        <v>45822.0</v>
      </c>
      <c r="D289" s="154"/>
      <c r="E289" s="154"/>
      <c r="F289" s="154"/>
      <c r="G289" s="154"/>
      <c r="H289" s="154"/>
      <c r="I289" s="155"/>
      <c r="J289" s="154"/>
      <c r="K289" s="154"/>
      <c r="L289" s="154"/>
      <c r="M289" s="154"/>
      <c r="N289" s="154"/>
      <c r="O289" s="152"/>
      <c r="P289" s="152"/>
      <c r="Q289" s="152"/>
      <c r="R289" s="152"/>
      <c r="S289" s="152"/>
      <c r="T289" s="152"/>
      <c r="U289" s="152"/>
      <c r="V289" s="152"/>
      <c r="W289" s="152"/>
    </row>
    <row r="290" ht="22.5" customHeight="1">
      <c r="A290" s="147">
        <f t="shared" si="2"/>
        <v>0</v>
      </c>
      <c r="B290" s="148" t="str">
        <f>IFERROR(__xludf.DUMMYFUNCTION("IFERROR(
TEXTJOIN("" \ "",TRUE,FILTER(D290:N290,ISNUMBER(D290:N290)=FALSE))
,"""")"),"")</f>
        <v/>
      </c>
      <c r="C290" s="149">
        <v>45823.0</v>
      </c>
      <c r="D290" s="150"/>
      <c r="E290" s="150"/>
      <c r="F290" s="150"/>
      <c r="G290" s="150"/>
      <c r="H290" s="150"/>
      <c r="I290" s="151"/>
      <c r="J290" s="150"/>
      <c r="K290" s="150"/>
      <c r="L290" s="150"/>
      <c r="M290" s="150"/>
      <c r="N290" s="150"/>
      <c r="O290" s="152"/>
      <c r="P290" s="152"/>
      <c r="Q290" s="152"/>
      <c r="R290" s="152"/>
      <c r="S290" s="152"/>
      <c r="T290" s="152"/>
      <c r="U290" s="152"/>
      <c r="V290" s="152"/>
      <c r="W290" s="152"/>
    </row>
    <row r="291" ht="22.5" customHeight="1">
      <c r="A291" s="147">
        <f t="shared" si="2"/>
        <v>0</v>
      </c>
      <c r="B291" s="148" t="str">
        <f>IFERROR(__xludf.DUMMYFUNCTION("IFERROR(
TEXTJOIN("" \ "",TRUE,FILTER(D291:N291,ISNUMBER(D291:N291)=FALSE))
,"""")"),"")</f>
        <v/>
      </c>
      <c r="C291" s="153">
        <v>45824.0</v>
      </c>
      <c r="D291" s="154"/>
      <c r="E291" s="154"/>
      <c r="F291" s="154"/>
      <c r="G291" s="154"/>
      <c r="H291" s="154"/>
      <c r="I291" s="155"/>
      <c r="J291" s="154"/>
      <c r="K291" s="154"/>
      <c r="L291" s="154"/>
      <c r="M291" s="154"/>
      <c r="N291" s="154"/>
      <c r="O291" s="152"/>
      <c r="P291" s="152"/>
      <c r="Q291" s="152"/>
      <c r="R291" s="152"/>
      <c r="S291" s="152"/>
      <c r="T291" s="152"/>
      <c r="U291" s="152"/>
      <c r="V291" s="152"/>
      <c r="W291" s="152"/>
    </row>
    <row r="292" ht="22.5" customHeight="1">
      <c r="A292" s="147">
        <f t="shared" si="2"/>
        <v>0</v>
      </c>
      <c r="B292" s="148" t="str">
        <f>IFERROR(__xludf.DUMMYFUNCTION("IFERROR(
TEXTJOIN("" \ "",TRUE,FILTER(D292:N292,ISNUMBER(D292:N292)=FALSE))
,"""")"),"")</f>
        <v/>
      </c>
      <c r="C292" s="153">
        <v>45825.0</v>
      </c>
      <c r="D292" s="154"/>
      <c r="E292" s="154"/>
      <c r="F292" s="154"/>
      <c r="G292" s="154"/>
      <c r="H292" s="154"/>
      <c r="I292" s="155"/>
      <c r="J292" s="154"/>
      <c r="K292" s="154"/>
      <c r="L292" s="154"/>
      <c r="M292" s="154"/>
      <c r="N292" s="154"/>
      <c r="O292" s="152"/>
      <c r="P292" s="152"/>
      <c r="Q292" s="152"/>
      <c r="R292" s="152"/>
      <c r="S292" s="152"/>
      <c r="T292" s="152"/>
      <c r="U292" s="152"/>
      <c r="V292" s="152"/>
      <c r="W292" s="152"/>
    </row>
    <row r="293" ht="22.5" customHeight="1">
      <c r="A293" s="147">
        <f t="shared" si="2"/>
        <v>0</v>
      </c>
      <c r="B293" s="148" t="str">
        <f>IFERROR(__xludf.DUMMYFUNCTION("IFERROR(
TEXTJOIN("" \ "",TRUE,FILTER(D293:N293,ISNUMBER(D293:N293)=FALSE))
,"""")"),"")</f>
        <v/>
      </c>
      <c r="C293" s="153">
        <v>45826.0</v>
      </c>
      <c r="D293" s="154"/>
      <c r="E293" s="154"/>
      <c r="F293" s="154"/>
      <c r="G293" s="154"/>
      <c r="H293" s="154"/>
      <c r="I293" s="155"/>
      <c r="J293" s="154"/>
      <c r="K293" s="154"/>
      <c r="L293" s="154"/>
      <c r="M293" s="154"/>
      <c r="N293" s="154"/>
      <c r="O293" s="152"/>
      <c r="P293" s="152"/>
      <c r="Q293" s="152"/>
      <c r="R293" s="152"/>
      <c r="S293" s="152"/>
      <c r="T293" s="152"/>
      <c r="U293" s="152"/>
      <c r="V293" s="152"/>
      <c r="W293" s="152"/>
    </row>
    <row r="294" ht="22.5" customHeight="1">
      <c r="A294" s="147">
        <f t="shared" si="2"/>
        <v>0</v>
      </c>
      <c r="B294" s="148" t="str">
        <f>IFERROR(__xludf.DUMMYFUNCTION("IFERROR(
TEXTJOIN("" \ "",TRUE,FILTER(D294:N294,ISNUMBER(D294:N294)=FALSE))
,"""")"),"")</f>
        <v/>
      </c>
      <c r="C294" s="153">
        <v>45827.0</v>
      </c>
      <c r="D294" s="154"/>
      <c r="E294" s="154"/>
      <c r="F294" s="154"/>
      <c r="G294" s="154"/>
      <c r="H294" s="154"/>
      <c r="I294" s="155"/>
      <c r="J294" s="154"/>
      <c r="K294" s="154"/>
      <c r="L294" s="154"/>
      <c r="M294" s="154"/>
      <c r="N294" s="154"/>
      <c r="O294" s="152"/>
      <c r="P294" s="152"/>
      <c r="Q294" s="152"/>
      <c r="R294" s="152"/>
      <c r="S294" s="152"/>
      <c r="T294" s="152"/>
      <c r="U294" s="152"/>
      <c r="V294" s="152"/>
      <c r="W294" s="152"/>
    </row>
    <row r="295" ht="22.5" customHeight="1">
      <c r="A295" s="147">
        <f t="shared" si="2"/>
        <v>0</v>
      </c>
      <c r="B295" s="148" t="str">
        <f>IFERROR(__xludf.DUMMYFUNCTION("IFERROR(
TEXTJOIN("" \ "",TRUE,FILTER(D295:N295,ISNUMBER(D295:N295)=FALSE))
,"""")"),"")</f>
        <v/>
      </c>
      <c r="C295" s="153">
        <v>45828.0</v>
      </c>
      <c r="D295" s="154"/>
      <c r="E295" s="154"/>
      <c r="F295" s="154"/>
      <c r="G295" s="154"/>
      <c r="H295" s="154"/>
      <c r="I295" s="155"/>
      <c r="J295" s="154"/>
      <c r="K295" s="154"/>
      <c r="L295" s="154"/>
      <c r="M295" s="154"/>
      <c r="N295" s="154"/>
      <c r="O295" s="152"/>
      <c r="P295" s="152"/>
      <c r="Q295" s="152"/>
      <c r="R295" s="152"/>
      <c r="S295" s="152"/>
      <c r="T295" s="152"/>
      <c r="U295" s="152"/>
      <c r="V295" s="152"/>
      <c r="W295" s="152"/>
    </row>
    <row r="296" ht="22.5" customHeight="1">
      <c r="A296" s="147">
        <f t="shared" si="2"/>
        <v>0</v>
      </c>
      <c r="B296" s="148" t="str">
        <f>IFERROR(__xludf.DUMMYFUNCTION("IFERROR(
TEXTJOIN("" \ "",TRUE,FILTER(D296:N296,ISNUMBER(D296:N296)=FALSE))
,"""")"),"")</f>
        <v/>
      </c>
      <c r="C296" s="153">
        <v>45829.0</v>
      </c>
      <c r="D296" s="154"/>
      <c r="E296" s="154"/>
      <c r="F296" s="154"/>
      <c r="G296" s="154"/>
      <c r="H296" s="154"/>
      <c r="I296" s="155"/>
      <c r="J296" s="154"/>
      <c r="K296" s="154"/>
      <c r="L296" s="154"/>
      <c r="M296" s="154"/>
      <c r="N296" s="154"/>
      <c r="O296" s="152"/>
      <c r="P296" s="152"/>
      <c r="Q296" s="152"/>
      <c r="R296" s="152"/>
      <c r="S296" s="152"/>
      <c r="T296" s="152"/>
      <c r="U296" s="152"/>
      <c r="V296" s="152"/>
      <c r="W296" s="152"/>
    </row>
    <row r="297" ht="22.5" customHeight="1">
      <c r="A297" s="147">
        <f t="shared" si="2"/>
        <v>0</v>
      </c>
      <c r="B297" s="148" t="str">
        <f>IFERROR(__xludf.DUMMYFUNCTION("IFERROR(
TEXTJOIN("" \ "",TRUE,FILTER(D297:N297,ISNUMBER(D297:N297)=FALSE))
,"""")"),"")</f>
        <v/>
      </c>
      <c r="C297" s="149">
        <v>45830.0</v>
      </c>
      <c r="D297" s="150"/>
      <c r="E297" s="150"/>
      <c r="F297" s="150"/>
      <c r="G297" s="150"/>
      <c r="H297" s="150"/>
      <c r="I297" s="151"/>
      <c r="J297" s="150"/>
      <c r="K297" s="150"/>
      <c r="L297" s="150"/>
      <c r="M297" s="150"/>
      <c r="N297" s="150"/>
      <c r="O297" s="152"/>
      <c r="P297" s="152"/>
      <c r="Q297" s="152"/>
      <c r="R297" s="152"/>
      <c r="S297" s="152"/>
      <c r="T297" s="152"/>
      <c r="U297" s="152"/>
      <c r="V297" s="152"/>
      <c r="W297" s="152"/>
    </row>
    <row r="298" ht="22.5" customHeight="1">
      <c r="A298" s="147">
        <f t="shared" si="2"/>
        <v>0</v>
      </c>
      <c r="B298" s="148" t="str">
        <f>IFERROR(__xludf.DUMMYFUNCTION("IFERROR(
TEXTJOIN("" \ "",TRUE,FILTER(D298:N298,ISNUMBER(D298:N298)=FALSE))
,"""")"),"")</f>
        <v/>
      </c>
      <c r="C298" s="153">
        <v>45831.0</v>
      </c>
      <c r="D298" s="154"/>
      <c r="E298" s="154"/>
      <c r="F298" s="154"/>
      <c r="G298" s="154"/>
      <c r="H298" s="154"/>
      <c r="I298" s="155"/>
      <c r="J298" s="154"/>
      <c r="K298" s="154"/>
      <c r="L298" s="154"/>
      <c r="M298" s="154"/>
      <c r="N298" s="154"/>
      <c r="O298" s="152"/>
      <c r="P298" s="152"/>
      <c r="Q298" s="152"/>
      <c r="R298" s="152"/>
      <c r="S298" s="152"/>
      <c r="T298" s="152"/>
      <c r="U298" s="152"/>
      <c r="V298" s="152"/>
      <c r="W298" s="152"/>
    </row>
    <row r="299" ht="22.5" customHeight="1">
      <c r="A299" s="147">
        <f t="shared" si="2"/>
        <v>0</v>
      </c>
      <c r="B299" s="148" t="str">
        <f>IFERROR(__xludf.DUMMYFUNCTION("IFERROR(
TEXTJOIN("" \ "",TRUE,FILTER(D299:N299,ISNUMBER(D299:N299)=FALSE))
,"""")"),"")</f>
        <v/>
      </c>
      <c r="C299" s="153">
        <v>45832.0</v>
      </c>
      <c r="D299" s="154"/>
      <c r="E299" s="154"/>
      <c r="F299" s="154"/>
      <c r="G299" s="154"/>
      <c r="H299" s="154"/>
      <c r="I299" s="155"/>
      <c r="J299" s="154"/>
      <c r="K299" s="154"/>
      <c r="L299" s="154"/>
      <c r="M299" s="154"/>
      <c r="N299" s="154"/>
      <c r="O299" s="152"/>
      <c r="P299" s="152"/>
      <c r="Q299" s="152"/>
      <c r="R299" s="152"/>
      <c r="S299" s="152"/>
      <c r="T299" s="152"/>
      <c r="U299" s="152"/>
      <c r="V299" s="152"/>
      <c r="W299" s="152"/>
    </row>
    <row r="300" ht="22.5" customHeight="1">
      <c r="A300" s="147">
        <f t="shared" si="2"/>
        <v>0</v>
      </c>
      <c r="B300" s="148" t="str">
        <f>IFERROR(__xludf.DUMMYFUNCTION("IFERROR(
TEXTJOIN("" \ "",TRUE,FILTER(D300:N300,ISNUMBER(D300:N300)=FALSE))
,"""")"),"")</f>
        <v/>
      </c>
      <c r="C300" s="153">
        <v>45833.0</v>
      </c>
      <c r="D300" s="154"/>
      <c r="E300" s="154"/>
      <c r="F300" s="154"/>
      <c r="G300" s="154"/>
      <c r="H300" s="154"/>
      <c r="I300" s="155"/>
      <c r="J300" s="154"/>
      <c r="K300" s="154"/>
      <c r="L300" s="154"/>
      <c r="M300" s="154"/>
      <c r="N300" s="154"/>
      <c r="O300" s="152"/>
      <c r="P300" s="152"/>
      <c r="Q300" s="152"/>
      <c r="R300" s="152"/>
      <c r="S300" s="152"/>
      <c r="T300" s="152"/>
      <c r="U300" s="152"/>
      <c r="V300" s="152"/>
      <c r="W300" s="152"/>
    </row>
    <row r="301" ht="22.5" customHeight="1">
      <c r="A301" s="147">
        <f t="shared" si="2"/>
        <v>0</v>
      </c>
      <c r="B301" s="148" t="str">
        <f>IFERROR(__xludf.DUMMYFUNCTION("IFERROR(
TEXTJOIN("" \ "",TRUE,FILTER(D301:N301,ISNUMBER(D301:N301)=FALSE))
,"""")"),"")</f>
        <v/>
      </c>
      <c r="C301" s="153">
        <v>45834.0</v>
      </c>
      <c r="D301" s="154"/>
      <c r="E301" s="154"/>
      <c r="F301" s="154"/>
      <c r="G301" s="154"/>
      <c r="H301" s="154"/>
      <c r="I301" s="155"/>
      <c r="J301" s="154"/>
      <c r="K301" s="154"/>
      <c r="L301" s="154"/>
      <c r="M301" s="154"/>
      <c r="N301" s="154"/>
      <c r="O301" s="152"/>
      <c r="P301" s="152"/>
      <c r="Q301" s="152"/>
      <c r="R301" s="152"/>
      <c r="S301" s="152"/>
      <c r="T301" s="152"/>
      <c r="U301" s="152"/>
      <c r="V301" s="152"/>
      <c r="W301" s="152"/>
    </row>
    <row r="302" ht="22.5" customHeight="1">
      <c r="A302" s="147">
        <f t="shared" si="2"/>
        <v>0</v>
      </c>
      <c r="B302" s="148" t="str">
        <f>IFERROR(__xludf.DUMMYFUNCTION("IFERROR(
TEXTJOIN("" \ "",TRUE,FILTER(D302:N302,ISNUMBER(D302:N302)=FALSE))
,"""")"),"")</f>
        <v/>
      </c>
      <c r="C302" s="153">
        <v>45835.0</v>
      </c>
      <c r="D302" s="154"/>
      <c r="E302" s="154"/>
      <c r="F302" s="154"/>
      <c r="G302" s="154"/>
      <c r="H302" s="154"/>
      <c r="I302" s="155"/>
      <c r="J302" s="154"/>
      <c r="K302" s="154"/>
      <c r="L302" s="154"/>
      <c r="M302" s="154"/>
      <c r="N302" s="154"/>
      <c r="O302" s="152"/>
      <c r="P302" s="152"/>
      <c r="Q302" s="152"/>
      <c r="R302" s="152"/>
      <c r="S302" s="152"/>
      <c r="T302" s="152"/>
      <c r="U302" s="152"/>
      <c r="V302" s="152"/>
      <c r="W302" s="152"/>
    </row>
    <row r="303" ht="22.5" customHeight="1">
      <c r="A303" s="147">
        <f t="shared" si="2"/>
        <v>0</v>
      </c>
      <c r="B303" s="148" t="str">
        <f>IFERROR(__xludf.DUMMYFUNCTION("IFERROR(
TEXTJOIN("" \ "",TRUE,FILTER(D303:N303,ISNUMBER(D303:N303)=FALSE))
,"""")"),"")</f>
        <v/>
      </c>
      <c r="C303" s="153">
        <v>45836.0</v>
      </c>
      <c r="D303" s="154"/>
      <c r="E303" s="154"/>
      <c r="F303" s="154"/>
      <c r="G303" s="154"/>
      <c r="H303" s="154"/>
      <c r="I303" s="155"/>
      <c r="J303" s="154"/>
      <c r="K303" s="154"/>
      <c r="L303" s="154"/>
      <c r="M303" s="154"/>
      <c r="N303" s="154"/>
      <c r="O303" s="152"/>
      <c r="P303" s="152"/>
      <c r="Q303" s="152"/>
      <c r="R303" s="152"/>
      <c r="S303" s="152"/>
      <c r="T303" s="152"/>
      <c r="U303" s="152"/>
      <c r="V303" s="152"/>
      <c r="W303" s="152"/>
    </row>
    <row r="304" ht="22.5" customHeight="1">
      <c r="A304" s="147">
        <f t="shared" si="2"/>
        <v>0</v>
      </c>
      <c r="B304" s="148" t="str">
        <f>IFERROR(__xludf.DUMMYFUNCTION("IFERROR(
TEXTJOIN("" \ "",TRUE,FILTER(D304:N304,ISNUMBER(D304:N304)=FALSE))
,"""")"),"")</f>
        <v/>
      </c>
      <c r="C304" s="149">
        <v>45837.0</v>
      </c>
      <c r="D304" s="150"/>
      <c r="E304" s="150"/>
      <c r="F304" s="150"/>
      <c r="G304" s="150"/>
      <c r="H304" s="150"/>
      <c r="I304" s="151"/>
      <c r="J304" s="150"/>
      <c r="K304" s="150"/>
      <c r="L304" s="150"/>
      <c r="M304" s="150"/>
      <c r="N304" s="150"/>
      <c r="O304" s="152"/>
      <c r="P304" s="152"/>
      <c r="Q304" s="152"/>
      <c r="R304" s="152"/>
      <c r="S304" s="152"/>
      <c r="T304" s="152"/>
      <c r="U304" s="152"/>
      <c r="V304" s="152"/>
      <c r="W304" s="152"/>
    </row>
    <row r="305" ht="22.5" customHeight="1">
      <c r="A305" s="147">
        <f t="shared" si="2"/>
        <v>0</v>
      </c>
      <c r="B305" s="148" t="str">
        <f>IFERROR(__xludf.DUMMYFUNCTION("IFERROR(
TEXTJOIN("" \ "",TRUE,FILTER(D305:N305,ISNUMBER(D305:N305)=FALSE))
,"""")"),"")</f>
        <v/>
      </c>
      <c r="C305" s="153">
        <v>45838.0</v>
      </c>
      <c r="D305" s="154"/>
      <c r="E305" s="154"/>
      <c r="F305" s="154"/>
      <c r="G305" s="154"/>
      <c r="H305" s="154"/>
      <c r="I305" s="155"/>
      <c r="J305" s="154"/>
      <c r="K305" s="154"/>
      <c r="L305" s="154"/>
      <c r="M305" s="154"/>
      <c r="N305" s="154"/>
      <c r="O305" s="152"/>
      <c r="P305" s="152"/>
      <c r="Q305" s="152"/>
      <c r="R305" s="152"/>
      <c r="S305" s="152"/>
      <c r="T305" s="152"/>
      <c r="U305" s="152"/>
      <c r="V305" s="152"/>
      <c r="W305" s="152"/>
    </row>
    <row r="306" ht="22.5" customHeight="1">
      <c r="A306" s="147">
        <f t="shared" si="2"/>
        <v>0</v>
      </c>
      <c r="B306" s="148" t="str">
        <f>IFERROR(__xludf.DUMMYFUNCTION("IFERROR(
TEXTJOIN("" \ "",TRUE,FILTER(D306:N306,ISNUMBER(D306:N306)=FALSE))
,"""")"),"")</f>
        <v/>
      </c>
      <c r="C306" s="153">
        <v>45839.0</v>
      </c>
      <c r="D306" s="154"/>
      <c r="E306" s="154"/>
      <c r="F306" s="154"/>
      <c r="G306" s="154"/>
      <c r="H306" s="154"/>
      <c r="I306" s="155"/>
      <c r="J306" s="154"/>
      <c r="K306" s="154"/>
      <c r="L306" s="154"/>
      <c r="M306" s="154"/>
      <c r="N306" s="154"/>
      <c r="O306" s="152"/>
      <c r="P306" s="152"/>
      <c r="Q306" s="152"/>
      <c r="R306" s="152"/>
      <c r="S306" s="152"/>
      <c r="T306" s="152"/>
      <c r="U306" s="152"/>
      <c r="V306" s="152"/>
      <c r="W306" s="152"/>
    </row>
    <row r="307" ht="22.5" customHeight="1">
      <c r="A307" s="147">
        <f t="shared" si="2"/>
        <v>0</v>
      </c>
      <c r="B307" s="148" t="str">
        <f>IFERROR(__xludf.DUMMYFUNCTION("IFERROR(
TEXTJOIN("" \ "",TRUE,FILTER(D307:N307,ISNUMBER(D307:N307)=FALSE))
,"""")"),"")</f>
        <v/>
      </c>
      <c r="C307" s="153">
        <v>45840.0</v>
      </c>
      <c r="D307" s="154"/>
      <c r="E307" s="154"/>
      <c r="F307" s="154"/>
      <c r="G307" s="154"/>
      <c r="H307" s="154"/>
      <c r="I307" s="155"/>
      <c r="J307" s="154"/>
      <c r="K307" s="154"/>
      <c r="L307" s="154"/>
      <c r="M307" s="154"/>
      <c r="N307" s="154"/>
      <c r="O307" s="152"/>
      <c r="P307" s="152"/>
      <c r="Q307" s="152"/>
      <c r="R307" s="152"/>
      <c r="S307" s="152"/>
      <c r="T307" s="152"/>
      <c r="U307" s="152"/>
      <c r="V307" s="152"/>
      <c r="W307" s="152"/>
    </row>
    <row r="308" ht="22.5" customHeight="1">
      <c r="A308" s="147">
        <f t="shared" si="2"/>
        <v>0</v>
      </c>
      <c r="B308" s="148" t="str">
        <f>IFERROR(__xludf.DUMMYFUNCTION("IFERROR(
TEXTJOIN("" \ "",TRUE,FILTER(D308:N308,ISNUMBER(D308:N308)=FALSE))
,"""")"),"")</f>
        <v/>
      </c>
      <c r="C308" s="153">
        <v>45841.0</v>
      </c>
      <c r="D308" s="154"/>
      <c r="E308" s="154"/>
      <c r="F308" s="154"/>
      <c r="G308" s="154"/>
      <c r="H308" s="154"/>
      <c r="I308" s="155"/>
      <c r="J308" s="154"/>
      <c r="K308" s="154"/>
      <c r="L308" s="154"/>
      <c r="M308" s="154"/>
      <c r="N308" s="154"/>
      <c r="O308" s="152"/>
      <c r="P308" s="152"/>
      <c r="Q308" s="152"/>
      <c r="R308" s="152"/>
      <c r="S308" s="152"/>
      <c r="T308" s="152"/>
      <c r="U308" s="152"/>
      <c r="V308" s="152"/>
      <c r="W308" s="152"/>
    </row>
    <row r="309" ht="22.5" customHeight="1">
      <c r="A309" s="147">
        <f t="shared" si="2"/>
        <v>0</v>
      </c>
      <c r="B309" s="148" t="str">
        <f>IFERROR(__xludf.DUMMYFUNCTION("IFERROR(
TEXTJOIN("" \ "",TRUE,FILTER(D309:N309,ISNUMBER(D309:N309)=FALSE))
,"""")"),"")</f>
        <v/>
      </c>
      <c r="C309" s="153">
        <v>45842.0</v>
      </c>
      <c r="D309" s="154"/>
      <c r="E309" s="154"/>
      <c r="F309" s="154"/>
      <c r="G309" s="154"/>
      <c r="H309" s="154"/>
      <c r="I309" s="155"/>
      <c r="J309" s="154"/>
      <c r="K309" s="154"/>
      <c r="L309" s="154"/>
      <c r="M309" s="154"/>
      <c r="N309" s="154"/>
      <c r="O309" s="152"/>
      <c r="P309" s="152"/>
      <c r="Q309" s="152"/>
      <c r="R309" s="152"/>
      <c r="S309" s="152"/>
      <c r="T309" s="152"/>
      <c r="U309" s="152"/>
      <c r="V309" s="152"/>
      <c r="W309" s="152"/>
    </row>
    <row r="310" ht="22.5" customHeight="1">
      <c r="A310" s="147">
        <f t="shared" si="2"/>
        <v>0</v>
      </c>
      <c r="B310" s="148" t="str">
        <f>IFERROR(__xludf.DUMMYFUNCTION("IFERROR(
TEXTJOIN("" \ "",TRUE,FILTER(D310:N310,ISNUMBER(D310:N310)=FALSE))
,"""")"),"")</f>
        <v/>
      </c>
      <c r="C310" s="153">
        <v>45843.0</v>
      </c>
      <c r="D310" s="154"/>
      <c r="E310" s="154"/>
      <c r="F310" s="154"/>
      <c r="G310" s="154"/>
      <c r="H310" s="154"/>
      <c r="I310" s="155"/>
      <c r="J310" s="154"/>
      <c r="K310" s="154"/>
      <c r="L310" s="154"/>
      <c r="M310" s="154"/>
      <c r="N310" s="154"/>
      <c r="O310" s="152"/>
      <c r="P310" s="152"/>
      <c r="Q310" s="152"/>
      <c r="R310" s="152"/>
      <c r="S310" s="152"/>
      <c r="T310" s="152"/>
      <c r="U310" s="152"/>
      <c r="V310" s="152"/>
      <c r="W310" s="152"/>
    </row>
    <row r="311" ht="22.5" customHeight="1">
      <c r="A311" s="147">
        <f t="shared" si="2"/>
        <v>0</v>
      </c>
      <c r="B311" s="148" t="str">
        <f>IFERROR(__xludf.DUMMYFUNCTION("IFERROR(
TEXTJOIN("" \ "",TRUE,FILTER(D311:N311,ISNUMBER(D311:N311)=FALSE))
,"""")"),"")</f>
        <v/>
      </c>
      <c r="C311" s="149">
        <v>45844.0</v>
      </c>
      <c r="D311" s="150"/>
      <c r="E311" s="150"/>
      <c r="F311" s="150"/>
      <c r="G311" s="150"/>
      <c r="H311" s="150"/>
      <c r="I311" s="151"/>
      <c r="J311" s="150"/>
      <c r="K311" s="150"/>
      <c r="L311" s="150"/>
      <c r="M311" s="150"/>
      <c r="N311" s="150"/>
      <c r="O311" s="152"/>
      <c r="P311" s="152"/>
      <c r="Q311" s="152"/>
      <c r="R311" s="152"/>
      <c r="S311" s="152"/>
      <c r="T311" s="152"/>
      <c r="U311" s="152"/>
      <c r="V311" s="152"/>
      <c r="W311" s="152"/>
    </row>
    <row r="312" ht="22.5" customHeight="1">
      <c r="A312" s="147">
        <f t="shared" si="2"/>
        <v>0</v>
      </c>
      <c r="B312" s="148" t="str">
        <f>IFERROR(__xludf.DUMMYFUNCTION("IFERROR(
TEXTJOIN("" \ "",TRUE,FILTER(D312:N312,ISNUMBER(D312:N312)=FALSE))
,"""")"),"")</f>
        <v/>
      </c>
      <c r="C312" s="153">
        <v>45845.0</v>
      </c>
      <c r="D312" s="154"/>
      <c r="E312" s="154"/>
      <c r="F312" s="154"/>
      <c r="G312" s="154"/>
      <c r="H312" s="154"/>
      <c r="I312" s="155"/>
      <c r="J312" s="154"/>
      <c r="K312" s="154"/>
      <c r="L312" s="154"/>
      <c r="M312" s="154"/>
      <c r="N312" s="154"/>
      <c r="O312" s="152"/>
      <c r="P312" s="152"/>
      <c r="Q312" s="152"/>
      <c r="R312" s="152"/>
      <c r="S312" s="152"/>
      <c r="T312" s="152"/>
      <c r="U312" s="152"/>
      <c r="V312" s="152"/>
      <c r="W312" s="152"/>
    </row>
    <row r="313" ht="22.5" customHeight="1">
      <c r="A313" s="147">
        <f t="shared" si="2"/>
        <v>0</v>
      </c>
      <c r="B313" s="148" t="str">
        <f>IFERROR(__xludf.DUMMYFUNCTION("IFERROR(
TEXTJOIN("" \ "",TRUE,FILTER(D313:N313,ISNUMBER(D313:N313)=FALSE))
,"""")"),"")</f>
        <v/>
      </c>
      <c r="C313" s="153">
        <v>45846.0</v>
      </c>
      <c r="D313" s="154"/>
      <c r="E313" s="154"/>
      <c r="F313" s="154"/>
      <c r="G313" s="154"/>
      <c r="H313" s="154"/>
      <c r="I313" s="155"/>
      <c r="J313" s="154"/>
      <c r="K313" s="154"/>
      <c r="L313" s="154"/>
      <c r="M313" s="154"/>
      <c r="N313" s="154"/>
      <c r="O313" s="152"/>
      <c r="P313" s="152"/>
      <c r="Q313" s="152"/>
      <c r="R313" s="152"/>
      <c r="S313" s="152"/>
      <c r="T313" s="152"/>
      <c r="U313" s="152"/>
      <c r="V313" s="152"/>
      <c r="W313" s="152"/>
    </row>
    <row r="314" ht="22.5" customHeight="1">
      <c r="A314" s="147">
        <f t="shared" si="2"/>
        <v>0</v>
      </c>
      <c r="B314" s="148" t="str">
        <f>IFERROR(__xludf.DUMMYFUNCTION("IFERROR(
TEXTJOIN("" \ "",TRUE,FILTER(D314:N314,ISNUMBER(D314:N314)=FALSE))
,"""")"),"")</f>
        <v/>
      </c>
      <c r="C314" s="153">
        <v>45847.0</v>
      </c>
      <c r="D314" s="154"/>
      <c r="E314" s="154"/>
      <c r="F314" s="154"/>
      <c r="G314" s="154"/>
      <c r="H314" s="154"/>
      <c r="I314" s="155"/>
      <c r="J314" s="154"/>
      <c r="K314" s="154"/>
      <c r="L314" s="154"/>
      <c r="M314" s="154"/>
      <c r="N314" s="154"/>
      <c r="O314" s="152"/>
      <c r="P314" s="152"/>
      <c r="Q314" s="152"/>
      <c r="R314" s="152"/>
      <c r="S314" s="152"/>
      <c r="T314" s="152"/>
      <c r="U314" s="152"/>
      <c r="V314" s="152"/>
      <c r="W314" s="152"/>
    </row>
    <row r="315" ht="22.5" customHeight="1">
      <c r="A315" s="147">
        <f t="shared" si="2"/>
        <v>0</v>
      </c>
      <c r="B315" s="148" t="str">
        <f>IFERROR(__xludf.DUMMYFUNCTION("IFERROR(
TEXTJOIN("" \ "",TRUE,FILTER(D315:N315,ISNUMBER(D315:N315)=FALSE))
,"""")"),"")</f>
        <v/>
      </c>
      <c r="C315" s="153">
        <v>45848.0</v>
      </c>
      <c r="D315" s="154"/>
      <c r="E315" s="154"/>
      <c r="F315" s="154"/>
      <c r="G315" s="154"/>
      <c r="H315" s="154"/>
      <c r="I315" s="155"/>
      <c r="J315" s="154"/>
      <c r="K315" s="154"/>
      <c r="L315" s="154"/>
      <c r="M315" s="154"/>
      <c r="N315" s="154"/>
      <c r="O315" s="152"/>
      <c r="P315" s="152"/>
      <c r="Q315" s="152"/>
      <c r="R315" s="152"/>
      <c r="S315" s="152"/>
      <c r="T315" s="152"/>
      <c r="U315" s="152"/>
      <c r="V315" s="152"/>
      <c r="W315" s="152"/>
    </row>
    <row r="316" ht="22.5" customHeight="1">
      <c r="A316" s="147">
        <f t="shared" si="2"/>
        <v>0</v>
      </c>
      <c r="B316" s="148" t="str">
        <f>IFERROR(__xludf.DUMMYFUNCTION("IFERROR(
TEXTJOIN("" \ "",TRUE,FILTER(D316:N316,ISNUMBER(D316:N316)=FALSE))
,"""")"),"")</f>
        <v/>
      </c>
      <c r="C316" s="153">
        <v>45849.0</v>
      </c>
      <c r="D316" s="154"/>
      <c r="E316" s="154"/>
      <c r="F316" s="154"/>
      <c r="G316" s="154"/>
      <c r="H316" s="154"/>
      <c r="I316" s="155"/>
      <c r="J316" s="154"/>
      <c r="K316" s="154"/>
      <c r="L316" s="154"/>
      <c r="M316" s="154"/>
      <c r="N316" s="154"/>
      <c r="O316" s="152"/>
      <c r="P316" s="152"/>
      <c r="Q316" s="152"/>
      <c r="R316" s="152"/>
      <c r="S316" s="152"/>
      <c r="T316" s="152"/>
      <c r="U316" s="152"/>
      <c r="V316" s="152"/>
      <c r="W316" s="152"/>
    </row>
    <row r="317" ht="22.5" customHeight="1">
      <c r="A317" s="147">
        <f t="shared" si="2"/>
        <v>0</v>
      </c>
      <c r="B317" s="148" t="str">
        <f>IFERROR(__xludf.DUMMYFUNCTION("IFERROR(
TEXTJOIN("" \ "",TRUE,FILTER(D317:N317,ISNUMBER(D317:N317)=FALSE))
,"""")"),"")</f>
        <v/>
      </c>
      <c r="C317" s="153">
        <v>45850.0</v>
      </c>
      <c r="D317" s="154"/>
      <c r="E317" s="154"/>
      <c r="F317" s="154"/>
      <c r="G317" s="154"/>
      <c r="H317" s="154"/>
      <c r="I317" s="155"/>
      <c r="J317" s="154"/>
      <c r="K317" s="154"/>
      <c r="L317" s="154"/>
      <c r="M317" s="154"/>
      <c r="N317" s="154"/>
      <c r="O317" s="152"/>
      <c r="P317" s="152"/>
      <c r="Q317" s="152"/>
      <c r="R317" s="152"/>
      <c r="S317" s="152"/>
      <c r="T317" s="152"/>
      <c r="U317" s="152"/>
      <c r="V317" s="152"/>
      <c r="W317" s="152"/>
    </row>
    <row r="318" ht="22.5" customHeight="1">
      <c r="A318" s="147">
        <f t="shared" si="2"/>
        <v>0</v>
      </c>
      <c r="B318" s="148" t="str">
        <f>IFERROR(__xludf.DUMMYFUNCTION("IFERROR(
TEXTJOIN("" \ "",TRUE,FILTER(D318:N318,ISNUMBER(D318:N318)=FALSE))
,"""")"),"")</f>
        <v/>
      </c>
      <c r="C318" s="149">
        <v>45851.0</v>
      </c>
      <c r="D318" s="150"/>
      <c r="E318" s="150"/>
      <c r="F318" s="150"/>
      <c r="G318" s="150"/>
      <c r="H318" s="150"/>
      <c r="I318" s="151"/>
      <c r="J318" s="150"/>
      <c r="K318" s="150"/>
      <c r="L318" s="150"/>
      <c r="M318" s="150"/>
      <c r="N318" s="150"/>
      <c r="O318" s="152"/>
      <c r="P318" s="152"/>
      <c r="Q318" s="152"/>
      <c r="R318" s="152"/>
      <c r="S318" s="152"/>
      <c r="T318" s="152"/>
      <c r="U318" s="152"/>
      <c r="V318" s="152"/>
      <c r="W318" s="152"/>
    </row>
    <row r="319" ht="22.5" customHeight="1">
      <c r="A319" s="147">
        <f t="shared" si="2"/>
        <v>0</v>
      </c>
      <c r="B319" s="148" t="str">
        <f>IFERROR(__xludf.DUMMYFUNCTION("IFERROR(
TEXTJOIN("" \ "",TRUE,FILTER(D319:N319,ISNUMBER(D319:N319)=FALSE))
,"""")"),"")</f>
        <v/>
      </c>
      <c r="C319" s="153">
        <v>45852.0</v>
      </c>
      <c r="D319" s="154"/>
      <c r="E319" s="154"/>
      <c r="F319" s="154"/>
      <c r="G319" s="154"/>
      <c r="H319" s="154"/>
      <c r="I319" s="155"/>
      <c r="J319" s="154"/>
      <c r="K319" s="154"/>
      <c r="L319" s="154"/>
      <c r="M319" s="154"/>
      <c r="N319" s="154"/>
      <c r="O319" s="152"/>
      <c r="P319" s="152"/>
      <c r="Q319" s="152"/>
      <c r="R319" s="152"/>
      <c r="S319" s="152"/>
      <c r="T319" s="152"/>
      <c r="U319" s="152"/>
      <c r="V319" s="152"/>
      <c r="W319" s="152"/>
    </row>
    <row r="320" ht="22.5" customHeight="1">
      <c r="A320" s="147">
        <f t="shared" si="2"/>
        <v>0</v>
      </c>
      <c r="B320" s="148" t="str">
        <f>IFERROR(__xludf.DUMMYFUNCTION("IFERROR(
TEXTJOIN("" \ "",TRUE,FILTER(D320:N320,ISNUMBER(D320:N320)=FALSE))
,"""")"),"")</f>
        <v/>
      </c>
      <c r="C320" s="153">
        <v>45853.0</v>
      </c>
      <c r="D320" s="154"/>
      <c r="E320" s="154"/>
      <c r="F320" s="154"/>
      <c r="G320" s="154"/>
      <c r="H320" s="154"/>
      <c r="I320" s="155"/>
      <c r="J320" s="154"/>
      <c r="K320" s="154"/>
      <c r="L320" s="154"/>
      <c r="M320" s="154"/>
      <c r="N320" s="154"/>
      <c r="O320" s="152"/>
      <c r="P320" s="152"/>
      <c r="Q320" s="152"/>
      <c r="R320" s="152"/>
      <c r="S320" s="152"/>
      <c r="T320" s="152"/>
      <c r="U320" s="152"/>
      <c r="V320" s="152"/>
      <c r="W320" s="152"/>
    </row>
    <row r="321" ht="22.5" customHeight="1">
      <c r="A321" s="147">
        <f t="shared" si="2"/>
        <v>0</v>
      </c>
      <c r="B321" s="148" t="str">
        <f>IFERROR(__xludf.DUMMYFUNCTION("IFERROR(
TEXTJOIN("" \ "",TRUE,FILTER(D321:N321,ISNUMBER(D321:N321)=FALSE))
,"""")"),"")</f>
        <v/>
      </c>
      <c r="C321" s="153">
        <v>45854.0</v>
      </c>
      <c r="D321" s="154"/>
      <c r="E321" s="154"/>
      <c r="F321" s="154"/>
      <c r="G321" s="154"/>
      <c r="H321" s="154"/>
      <c r="I321" s="155"/>
      <c r="J321" s="154"/>
      <c r="K321" s="154"/>
      <c r="L321" s="154"/>
      <c r="M321" s="154"/>
      <c r="N321" s="154"/>
      <c r="O321" s="152"/>
      <c r="P321" s="152"/>
      <c r="Q321" s="152"/>
      <c r="R321" s="152"/>
      <c r="S321" s="152"/>
      <c r="T321" s="152"/>
      <c r="U321" s="152"/>
      <c r="V321" s="152"/>
      <c r="W321" s="152"/>
    </row>
    <row r="322" ht="22.5" customHeight="1">
      <c r="A322" s="147">
        <f t="shared" si="2"/>
        <v>0</v>
      </c>
      <c r="B322" s="148" t="str">
        <f>IFERROR(__xludf.DUMMYFUNCTION("IFERROR(
TEXTJOIN("" \ "",TRUE,FILTER(D322:N322,ISNUMBER(D322:N322)=FALSE))
,"""")"),"")</f>
        <v/>
      </c>
      <c r="C322" s="153">
        <v>45855.0</v>
      </c>
      <c r="D322" s="154"/>
      <c r="E322" s="154"/>
      <c r="F322" s="154"/>
      <c r="G322" s="154"/>
      <c r="H322" s="154"/>
      <c r="I322" s="155"/>
      <c r="J322" s="154"/>
      <c r="K322" s="154"/>
      <c r="L322" s="154"/>
      <c r="M322" s="154"/>
      <c r="N322" s="154"/>
      <c r="O322" s="152"/>
      <c r="P322" s="152"/>
      <c r="Q322" s="152"/>
      <c r="R322" s="152"/>
      <c r="S322" s="152"/>
      <c r="T322" s="152"/>
      <c r="U322" s="152"/>
      <c r="V322" s="152"/>
      <c r="W322" s="152"/>
    </row>
    <row r="323" ht="22.5" customHeight="1">
      <c r="A323" s="147">
        <f t="shared" si="2"/>
        <v>0</v>
      </c>
      <c r="B323" s="148" t="str">
        <f>IFERROR(__xludf.DUMMYFUNCTION("IFERROR(
TEXTJOIN("" \ "",TRUE,FILTER(D323:N323,ISNUMBER(D323:N323)=FALSE))
,"""")"),"")</f>
        <v/>
      </c>
      <c r="C323" s="153">
        <v>45856.0</v>
      </c>
      <c r="D323" s="154"/>
      <c r="E323" s="154"/>
      <c r="F323" s="154"/>
      <c r="G323" s="154"/>
      <c r="H323" s="154"/>
      <c r="I323" s="155"/>
      <c r="J323" s="154"/>
      <c r="K323" s="154"/>
      <c r="L323" s="154"/>
      <c r="M323" s="154"/>
      <c r="N323" s="154"/>
      <c r="O323" s="152"/>
      <c r="P323" s="152"/>
      <c r="Q323" s="152"/>
      <c r="R323" s="152"/>
      <c r="S323" s="152"/>
      <c r="T323" s="152"/>
      <c r="U323" s="152"/>
      <c r="V323" s="152"/>
      <c r="W323" s="152"/>
    </row>
    <row r="324" ht="22.5" customHeight="1">
      <c r="A324" s="147">
        <f t="shared" si="2"/>
        <v>0</v>
      </c>
      <c r="B324" s="148" t="str">
        <f>IFERROR(__xludf.DUMMYFUNCTION("IFERROR(
TEXTJOIN("" \ "",TRUE,FILTER(D324:N324,ISNUMBER(D324:N324)=FALSE))
,"""")"),"")</f>
        <v/>
      </c>
      <c r="C324" s="153">
        <v>45857.0</v>
      </c>
      <c r="D324" s="154"/>
      <c r="E324" s="154"/>
      <c r="F324" s="154"/>
      <c r="G324" s="154"/>
      <c r="H324" s="154"/>
      <c r="I324" s="155"/>
      <c r="J324" s="154"/>
      <c r="K324" s="154"/>
      <c r="L324" s="154"/>
      <c r="M324" s="154"/>
      <c r="N324" s="154"/>
      <c r="O324" s="152"/>
      <c r="P324" s="152"/>
      <c r="Q324" s="152"/>
      <c r="R324" s="152"/>
      <c r="S324" s="152"/>
      <c r="T324" s="152"/>
      <c r="U324" s="152"/>
      <c r="V324" s="152"/>
      <c r="W324" s="152"/>
    </row>
    <row r="325" ht="22.5" customHeight="1">
      <c r="A325" s="147">
        <f t="shared" si="2"/>
        <v>0</v>
      </c>
      <c r="B325" s="148" t="str">
        <f>IFERROR(__xludf.DUMMYFUNCTION("IFERROR(
TEXTJOIN("" \ "",TRUE,FILTER(D325:N325,ISNUMBER(D325:N325)=FALSE))
,"""")"),"")</f>
        <v/>
      </c>
      <c r="C325" s="149">
        <v>45858.0</v>
      </c>
      <c r="D325" s="150"/>
      <c r="E325" s="150"/>
      <c r="F325" s="150"/>
      <c r="G325" s="150"/>
      <c r="H325" s="150"/>
      <c r="I325" s="151"/>
      <c r="J325" s="150"/>
      <c r="K325" s="150"/>
      <c r="L325" s="150"/>
      <c r="M325" s="150"/>
      <c r="N325" s="150"/>
      <c r="O325" s="152"/>
      <c r="P325" s="152"/>
      <c r="Q325" s="152"/>
      <c r="R325" s="152"/>
      <c r="S325" s="152"/>
      <c r="T325" s="152"/>
      <c r="U325" s="152"/>
      <c r="V325" s="152"/>
      <c r="W325" s="152"/>
    </row>
    <row r="326" ht="22.5" customHeight="1">
      <c r="A326" s="147">
        <f t="shared" si="2"/>
        <v>0</v>
      </c>
      <c r="B326" s="148" t="str">
        <f>IFERROR(__xludf.DUMMYFUNCTION("IFERROR(
TEXTJOIN("" \ "",TRUE,FILTER(D326:N326,ISNUMBER(D326:N326)=FALSE))
,"""")"),"")</f>
        <v/>
      </c>
      <c r="C326" s="153">
        <v>45859.0</v>
      </c>
      <c r="D326" s="154"/>
      <c r="E326" s="154"/>
      <c r="F326" s="154"/>
      <c r="G326" s="154"/>
      <c r="H326" s="154"/>
      <c r="I326" s="155"/>
      <c r="J326" s="154"/>
      <c r="K326" s="154"/>
      <c r="L326" s="154"/>
      <c r="M326" s="154"/>
      <c r="N326" s="154"/>
      <c r="O326" s="152"/>
      <c r="P326" s="152"/>
      <c r="Q326" s="152"/>
      <c r="R326" s="152"/>
      <c r="S326" s="152"/>
      <c r="T326" s="152"/>
      <c r="U326" s="152"/>
      <c r="V326" s="152"/>
      <c r="W326" s="152"/>
    </row>
    <row r="327" ht="22.5" customHeight="1">
      <c r="A327" s="147">
        <f t="shared" si="2"/>
        <v>0</v>
      </c>
      <c r="B327" s="148" t="str">
        <f>IFERROR(__xludf.DUMMYFUNCTION("IFERROR(
TEXTJOIN("" \ "",TRUE,FILTER(D327:N327,ISNUMBER(D327:N327)=FALSE))
,"""")"),"")</f>
        <v/>
      </c>
      <c r="C327" s="153">
        <v>45860.0</v>
      </c>
      <c r="D327" s="154"/>
      <c r="E327" s="154"/>
      <c r="F327" s="154"/>
      <c r="G327" s="154"/>
      <c r="H327" s="154"/>
      <c r="I327" s="155"/>
      <c r="J327" s="154"/>
      <c r="K327" s="154"/>
      <c r="L327" s="154"/>
      <c r="M327" s="154"/>
      <c r="N327" s="154"/>
      <c r="O327" s="152"/>
      <c r="P327" s="152"/>
      <c r="Q327" s="152"/>
      <c r="R327" s="152"/>
      <c r="S327" s="152"/>
      <c r="T327" s="152"/>
      <c r="U327" s="152"/>
      <c r="V327" s="152"/>
      <c r="W327" s="152"/>
    </row>
    <row r="328" ht="22.5" customHeight="1">
      <c r="A328" s="147">
        <f t="shared" si="2"/>
        <v>0</v>
      </c>
      <c r="B328" s="148" t="str">
        <f>IFERROR(__xludf.DUMMYFUNCTION("IFERROR(
TEXTJOIN("" \ "",TRUE,FILTER(D328:N328,ISNUMBER(D328:N328)=FALSE))
,"""")"),"")</f>
        <v/>
      </c>
      <c r="C328" s="153">
        <v>45861.0</v>
      </c>
      <c r="D328" s="154"/>
      <c r="E328" s="154"/>
      <c r="F328" s="154"/>
      <c r="G328" s="154"/>
      <c r="H328" s="154"/>
      <c r="I328" s="155"/>
      <c r="J328" s="154"/>
      <c r="K328" s="154"/>
      <c r="L328" s="154"/>
      <c r="M328" s="154"/>
      <c r="N328" s="154"/>
      <c r="O328" s="152"/>
      <c r="P328" s="152"/>
      <c r="Q328" s="152"/>
      <c r="R328" s="152"/>
      <c r="S328" s="152"/>
      <c r="T328" s="152"/>
      <c r="U328" s="152"/>
      <c r="V328" s="152"/>
      <c r="W328" s="152"/>
    </row>
    <row r="329" ht="22.5" customHeight="1">
      <c r="A329" s="147">
        <f t="shared" si="2"/>
        <v>0</v>
      </c>
      <c r="B329" s="148" t="str">
        <f>IFERROR(__xludf.DUMMYFUNCTION("IFERROR(
TEXTJOIN("" \ "",TRUE,FILTER(D329:N329,ISNUMBER(D329:N329)=FALSE))
,"""")"),"")</f>
        <v/>
      </c>
      <c r="C329" s="153">
        <v>45862.0</v>
      </c>
      <c r="D329" s="154"/>
      <c r="E329" s="154"/>
      <c r="F329" s="154"/>
      <c r="G329" s="154"/>
      <c r="H329" s="154"/>
      <c r="I329" s="155"/>
      <c r="J329" s="154"/>
      <c r="K329" s="154"/>
      <c r="L329" s="154"/>
      <c r="M329" s="154"/>
      <c r="N329" s="154"/>
      <c r="O329" s="152"/>
      <c r="P329" s="152"/>
      <c r="Q329" s="152"/>
      <c r="R329" s="152"/>
      <c r="S329" s="152"/>
      <c r="T329" s="152"/>
      <c r="U329" s="152"/>
      <c r="V329" s="152"/>
      <c r="W329" s="152"/>
    </row>
    <row r="330" ht="22.5" customHeight="1">
      <c r="A330" s="147">
        <f t="shared" si="2"/>
        <v>0</v>
      </c>
      <c r="B330" s="148" t="str">
        <f>IFERROR(__xludf.DUMMYFUNCTION("IFERROR(
TEXTJOIN("" \ "",TRUE,FILTER(D330:N330,ISNUMBER(D330:N330)=FALSE))
,"""")"),"")</f>
        <v/>
      </c>
      <c r="C330" s="153">
        <v>45863.0</v>
      </c>
      <c r="D330" s="154"/>
      <c r="E330" s="154"/>
      <c r="F330" s="154"/>
      <c r="G330" s="154"/>
      <c r="H330" s="154"/>
      <c r="I330" s="155"/>
      <c r="J330" s="154"/>
      <c r="K330" s="154"/>
      <c r="L330" s="154"/>
      <c r="M330" s="154"/>
      <c r="N330" s="154"/>
      <c r="O330" s="152"/>
      <c r="P330" s="152"/>
      <c r="Q330" s="152"/>
      <c r="R330" s="152"/>
      <c r="S330" s="152"/>
      <c r="T330" s="152"/>
      <c r="U330" s="152"/>
      <c r="V330" s="152"/>
      <c r="W330" s="152"/>
    </row>
    <row r="331" ht="22.5" customHeight="1">
      <c r="A331" s="147">
        <f t="shared" si="2"/>
        <v>0</v>
      </c>
      <c r="B331" s="148" t="str">
        <f>IFERROR(__xludf.DUMMYFUNCTION("IFERROR(
TEXTJOIN("" \ "",TRUE,FILTER(D331:N331,ISNUMBER(D331:N331)=FALSE))
,"""")"),"")</f>
        <v/>
      </c>
      <c r="C331" s="153">
        <v>45864.0</v>
      </c>
      <c r="D331" s="154"/>
      <c r="E331" s="154"/>
      <c r="F331" s="154"/>
      <c r="G331" s="154"/>
      <c r="H331" s="154"/>
      <c r="I331" s="155"/>
      <c r="J331" s="154"/>
      <c r="K331" s="154"/>
      <c r="L331" s="154"/>
      <c r="M331" s="154"/>
      <c r="N331" s="154"/>
      <c r="O331" s="152"/>
      <c r="P331" s="152"/>
      <c r="Q331" s="152"/>
      <c r="R331" s="152"/>
      <c r="S331" s="152"/>
      <c r="T331" s="152"/>
      <c r="U331" s="152"/>
      <c r="V331" s="152"/>
      <c r="W331" s="152"/>
    </row>
    <row r="332" ht="22.5" customHeight="1">
      <c r="A332" s="147">
        <f t="shared" si="2"/>
        <v>0</v>
      </c>
      <c r="B332" s="148" t="str">
        <f>IFERROR(__xludf.DUMMYFUNCTION("IFERROR(
TEXTJOIN("" \ "",TRUE,FILTER(D332:N332,ISNUMBER(D332:N332)=FALSE))
,"""")"),"")</f>
        <v/>
      </c>
      <c r="C332" s="149">
        <v>45865.0</v>
      </c>
      <c r="D332" s="150"/>
      <c r="E332" s="150"/>
      <c r="F332" s="150"/>
      <c r="G332" s="150"/>
      <c r="H332" s="150"/>
      <c r="I332" s="151"/>
      <c r="J332" s="150"/>
      <c r="K332" s="150"/>
      <c r="L332" s="150"/>
      <c r="M332" s="150"/>
      <c r="N332" s="150"/>
      <c r="O332" s="152"/>
      <c r="P332" s="152"/>
      <c r="Q332" s="152"/>
      <c r="R332" s="152"/>
      <c r="S332" s="152"/>
      <c r="T332" s="152"/>
      <c r="U332" s="152"/>
      <c r="V332" s="152"/>
      <c r="W332" s="152"/>
    </row>
    <row r="333" ht="22.5" customHeight="1">
      <c r="A333" s="147">
        <f t="shared" si="2"/>
        <v>0</v>
      </c>
      <c r="B333" s="148" t="str">
        <f>IFERROR(__xludf.DUMMYFUNCTION("IFERROR(
TEXTJOIN("" \ "",TRUE,FILTER(D333:N333,ISNUMBER(D333:N333)=FALSE))
,"""")"),"")</f>
        <v/>
      </c>
      <c r="C333" s="153">
        <v>45866.0</v>
      </c>
      <c r="D333" s="154"/>
      <c r="E333" s="154"/>
      <c r="F333" s="154"/>
      <c r="G333" s="154"/>
      <c r="H333" s="154"/>
      <c r="I333" s="155"/>
      <c r="J333" s="154"/>
      <c r="K333" s="154"/>
      <c r="L333" s="154"/>
      <c r="M333" s="154"/>
      <c r="N333" s="154"/>
      <c r="O333" s="152"/>
      <c r="P333" s="152"/>
      <c r="Q333" s="152"/>
      <c r="R333" s="152"/>
      <c r="S333" s="152"/>
      <c r="T333" s="152"/>
      <c r="U333" s="152"/>
      <c r="V333" s="152"/>
      <c r="W333" s="152"/>
    </row>
    <row r="334" ht="22.5" customHeight="1">
      <c r="A334" s="147">
        <f t="shared" si="2"/>
        <v>0</v>
      </c>
      <c r="B334" s="148" t="str">
        <f>IFERROR(__xludf.DUMMYFUNCTION("IFERROR(
TEXTJOIN("" \ "",TRUE,FILTER(D334:N334,ISNUMBER(D334:N334)=FALSE))
,"""")"),"")</f>
        <v/>
      </c>
      <c r="C334" s="153">
        <v>45867.0</v>
      </c>
      <c r="D334" s="154"/>
      <c r="E334" s="154"/>
      <c r="F334" s="154"/>
      <c r="G334" s="154"/>
      <c r="H334" s="154"/>
      <c r="I334" s="155"/>
      <c r="J334" s="154"/>
      <c r="K334" s="154"/>
      <c r="L334" s="154"/>
      <c r="M334" s="154"/>
      <c r="N334" s="154"/>
      <c r="O334" s="152"/>
      <c r="P334" s="152"/>
      <c r="Q334" s="152"/>
      <c r="R334" s="152"/>
      <c r="S334" s="152"/>
      <c r="T334" s="152"/>
      <c r="U334" s="152"/>
      <c r="V334" s="152"/>
      <c r="W334" s="152"/>
    </row>
    <row r="335" ht="22.5" customHeight="1">
      <c r="A335" s="147">
        <f t="shared" si="2"/>
        <v>0</v>
      </c>
      <c r="B335" s="148" t="str">
        <f>IFERROR(__xludf.DUMMYFUNCTION("IFERROR(
TEXTJOIN("" \ "",TRUE,FILTER(D335:N335,ISNUMBER(D335:N335)=FALSE))
,"""")"),"")</f>
        <v/>
      </c>
      <c r="C335" s="153">
        <v>45868.0</v>
      </c>
      <c r="D335" s="154"/>
      <c r="E335" s="154"/>
      <c r="F335" s="154"/>
      <c r="G335" s="154"/>
      <c r="H335" s="154"/>
      <c r="I335" s="155"/>
      <c r="J335" s="154"/>
      <c r="K335" s="154"/>
      <c r="L335" s="154"/>
      <c r="M335" s="154"/>
      <c r="N335" s="154"/>
      <c r="O335" s="152"/>
      <c r="P335" s="152"/>
      <c r="Q335" s="152"/>
      <c r="R335" s="152"/>
      <c r="S335" s="152"/>
      <c r="T335" s="152"/>
      <c r="U335" s="152"/>
      <c r="V335" s="152"/>
      <c r="W335" s="152"/>
    </row>
    <row r="336" ht="22.5" customHeight="1">
      <c r="A336" s="147">
        <f t="shared" si="2"/>
        <v>0</v>
      </c>
      <c r="B336" s="148" t="str">
        <f>IFERROR(__xludf.DUMMYFUNCTION("IFERROR(
TEXTJOIN("" \ "",TRUE,FILTER(D336:N336,ISNUMBER(D336:N336)=FALSE))
,"""")"),"")</f>
        <v/>
      </c>
      <c r="C336" s="153">
        <v>45869.0</v>
      </c>
      <c r="D336" s="154"/>
      <c r="E336" s="154"/>
      <c r="F336" s="154"/>
      <c r="G336" s="154"/>
      <c r="H336" s="154"/>
      <c r="I336" s="155"/>
      <c r="J336" s="154"/>
      <c r="K336" s="154"/>
      <c r="L336" s="154"/>
      <c r="M336" s="154"/>
      <c r="N336" s="154"/>
      <c r="O336" s="152"/>
      <c r="P336" s="152"/>
      <c r="Q336" s="152"/>
      <c r="R336" s="152"/>
      <c r="S336" s="152"/>
      <c r="T336" s="152"/>
      <c r="U336" s="152"/>
      <c r="V336" s="152"/>
      <c r="W336" s="152"/>
    </row>
    <row r="337" ht="22.5" customHeight="1">
      <c r="A337" s="147">
        <f t="shared" si="2"/>
        <v>0</v>
      </c>
      <c r="B337" s="148" t="str">
        <f>IFERROR(__xludf.DUMMYFUNCTION("IFERROR(
TEXTJOIN("" \ "",TRUE,FILTER(D337:N337,ISNUMBER(D337:N337)=FALSE))
,"""")"),"")</f>
        <v/>
      </c>
      <c r="C337" s="153">
        <v>45870.0</v>
      </c>
      <c r="D337" s="154"/>
      <c r="E337" s="154"/>
      <c r="F337" s="154"/>
      <c r="G337" s="154"/>
      <c r="H337" s="154"/>
      <c r="I337" s="155"/>
      <c r="J337" s="154"/>
      <c r="K337" s="154"/>
      <c r="L337" s="154"/>
      <c r="M337" s="154"/>
      <c r="N337" s="154"/>
      <c r="O337" s="152"/>
      <c r="P337" s="152"/>
      <c r="Q337" s="152"/>
      <c r="R337" s="152"/>
      <c r="S337" s="152"/>
      <c r="T337" s="152"/>
      <c r="U337" s="152"/>
      <c r="V337" s="152"/>
      <c r="W337" s="152"/>
    </row>
    <row r="338" ht="22.5" customHeight="1">
      <c r="A338" s="147">
        <f t="shared" si="2"/>
        <v>0</v>
      </c>
      <c r="B338" s="148" t="str">
        <f>IFERROR(__xludf.DUMMYFUNCTION("IFERROR(
TEXTJOIN("" \ "",TRUE,FILTER(D338:N338,ISNUMBER(D338:N338)=FALSE))
,"""")"),"")</f>
        <v/>
      </c>
      <c r="C338" s="153">
        <v>45871.0</v>
      </c>
      <c r="D338" s="154"/>
      <c r="E338" s="154"/>
      <c r="F338" s="154"/>
      <c r="G338" s="154"/>
      <c r="H338" s="154"/>
      <c r="I338" s="155"/>
      <c r="J338" s="154"/>
      <c r="K338" s="154"/>
      <c r="L338" s="154"/>
      <c r="M338" s="154"/>
      <c r="N338" s="154"/>
      <c r="O338" s="152"/>
      <c r="P338" s="152"/>
      <c r="Q338" s="152"/>
      <c r="R338" s="152"/>
      <c r="S338" s="152"/>
      <c r="T338" s="152"/>
      <c r="U338" s="152"/>
      <c r="V338" s="152"/>
      <c r="W338" s="152"/>
    </row>
    <row r="339" ht="22.5" customHeight="1">
      <c r="A339" s="147">
        <f t="shared" si="2"/>
        <v>0</v>
      </c>
      <c r="B339" s="148" t="str">
        <f>IFERROR(__xludf.DUMMYFUNCTION("IFERROR(
TEXTJOIN("" \ "",TRUE,FILTER(D339:N339,ISNUMBER(D339:N339)=FALSE))
,"""")"),"")</f>
        <v/>
      </c>
      <c r="C339" s="149">
        <v>45872.0</v>
      </c>
      <c r="D339" s="150"/>
      <c r="E339" s="150"/>
      <c r="F339" s="150"/>
      <c r="G339" s="150"/>
      <c r="H339" s="150"/>
      <c r="I339" s="151"/>
      <c r="J339" s="150"/>
      <c r="K339" s="150"/>
      <c r="L339" s="150"/>
      <c r="M339" s="150"/>
      <c r="N339" s="150"/>
      <c r="O339" s="152"/>
      <c r="P339" s="152"/>
      <c r="Q339" s="152"/>
      <c r="R339" s="152"/>
      <c r="S339" s="152"/>
      <c r="T339" s="152"/>
      <c r="U339" s="152"/>
      <c r="V339" s="152"/>
      <c r="W339" s="152"/>
    </row>
    <row r="340" ht="22.5" customHeight="1">
      <c r="A340" s="147">
        <f t="shared" si="2"/>
        <v>0</v>
      </c>
      <c r="B340" s="148" t="str">
        <f>IFERROR(__xludf.DUMMYFUNCTION("IFERROR(
TEXTJOIN("" \ "",TRUE,FILTER(D340:N340,ISNUMBER(D340:N340)=FALSE))
,"""")"),"")</f>
        <v/>
      </c>
      <c r="C340" s="153">
        <v>45873.0</v>
      </c>
      <c r="D340" s="154"/>
      <c r="E340" s="154"/>
      <c r="F340" s="154"/>
      <c r="G340" s="154"/>
      <c r="H340" s="154"/>
      <c r="I340" s="155"/>
      <c r="J340" s="154"/>
      <c r="K340" s="154"/>
      <c r="L340" s="154"/>
      <c r="M340" s="154"/>
      <c r="N340" s="154"/>
      <c r="O340" s="152"/>
      <c r="P340" s="152"/>
      <c r="Q340" s="152"/>
      <c r="R340" s="152"/>
      <c r="S340" s="152"/>
      <c r="T340" s="152"/>
      <c r="U340" s="152"/>
      <c r="V340" s="152"/>
      <c r="W340" s="152"/>
    </row>
    <row r="341" ht="22.5" customHeight="1">
      <c r="A341" s="147">
        <f t="shared" si="2"/>
        <v>0</v>
      </c>
      <c r="B341" s="148" t="str">
        <f>IFERROR(__xludf.DUMMYFUNCTION("IFERROR(
TEXTJOIN("" \ "",TRUE,FILTER(D341:N341,ISNUMBER(D341:N341)=FALSE))
,"""")"),"")</f>
        <v/>
      </c>
      <c r="C341" s="153">
        <v>45874.0</v>
      </c>
      <c r="D341" s="154"/>
      <c r="E341" s="154"/>
      <c r="F341" s="154"/>
      <c r="G341" s="154"/>
      <c r="H341" s="154"/>
      <c r="I341" s="155"/>
      <c r="J341" s="154"/>
      <c r="K341" s="154"/>
      <c r="L341" s="154"/>
      <c r="M341" s="154"/>
      <c r="N341" s="154"/>
      <c r="O341" s="152"/>
      <c r="P341" s="152"/>
      <c r="Q341" s="152"/>
      <c r="R341" s="152"/>
      <c r="S341" s="152"/>
      <c r="T341" s="152"/>
      <c r="U341" s="152"/>
      <c r="V341" s="152"/>
      <c r="W341" s="152"/>
    </row>
    <row r="342" ht="22.5" customHeight="1">
      <c r="A342" s="147">
        <f t="shared" si="2"/>
        <v>0</v>
      </c>
      <c r="B342" s="148" t="str">
        <f>IFERROR(__xludf.DUMMYFUNCTION("IFERROR(
TEXTJOIN("" \ "",TRUE,FILTER(D342:N342,ISNUMBER(D342:N342)=FALSE))
,"""")"),"")</f>
        <v/>
      </c>
      <c r="C342" s="153">
        <v>45875.0</v>
      </c>
      <c r="D342" s="154"/>
      <c r="E342" s="154"/>
      <c r="F342" s="154"/>
      <c r="G342" s="154"/>
      <c r="H342" s="154"/>
      <c r="I342" s="155"/>
      <c r="J342" s="154"/>
      <c r="K342" s="154"/>
      <c r="L342" s="154"/>
      <c r="M342" s="154"/>
      <c r="N342" s="154"/>
      <c r="O342" s="152"/>
      <c r="P342" s="152"/>
      <c r="Q342" s="152"/>
      <c r="R342" s="152"/>
      <c r="S342" s="152"/>
      <c r="T342" s="152"/>
      <c r="U342" s="152"/>
      <c r="V342" s="152"/>
      <c r="W342" s="152"/>
    </row>
    <row r="343" ht="22.5" customHeight="1">
      <c r="A343" s="147">
        <f t="shared" si="2"/>
        <v>0</v>
      </c>
      <c r="B343" s="148" t="str">
        <f>IFERROR(__xludf.DUMMYFUNCTION("IFERROR(
TEXTJOIN("" \ "",TRUE,FILTER(D343:N343,ISNUMBER(D343:N343)=FALSE))
,"""")"),"")</f>
        <v/>
      </c>
      <c r="C343" s="153">
        <v>45876.0</v>
      </c>
      <c r="D343" s="154"/>
      <c r="E343" s="154"/>
      <c r="F343" s="154"/>
      <c r="G343" s="154"/>
      <c r="H343" s="154"/>
      <c r="I343" s="155"/>
      <c r="J343" s="154"/>
      <c r="K343" s="154"/>
      <c r="L343" s="154"/>
      <c r="M343" s="154"/>
      <c r="N343" s="154"/>
      <c r="O343" s="152"/>
      <c r="P343" s="152"/>
      <c r="Q343" s="152"/>
      <c r="R343" s="152"/>
      <c r="S343" s="152"/>
      <c r="T343" s="152"/>
      <c r="U343" s="152"/>
      <c r="V343" s="152"/>
      <c r="W343" s="152"/>
    </row>
    <row r="344" ht="22.5" customHeight="1">
      <c r="A344" s="147">
        <f t="shared" si="2"/>
        <v>0</v>
      </c>
      <c r="B344" s="148" t="str">
        <f>IFERROR(__xludf.DUMMYFUNCTION("IFERROR(
TEXTJOIN("" \ "",TRUE,FILTER(D344:N344,ISNUMBER(D344:N344)=FALSE))
,"""")"),"")</f>
        <v/>
      </c>
      <c r="C344" s="153">
        <v>45877.0</v>
      </c>
      <c r="D344" s="154"/>
      <c r="E344" s="154"/>
      <c r="F344" s="154"/>
      <c r="G344" s="154"/>
      <c r="H344" s="154"/>
      <c r="I344" s="155"/>
      <c r="J344" s="154"/>
      <c r="K344" s="154"/>
      <c r="L344" s="154"/>
      <c r="M344" s="154"/>
      <c r="N344" s="154"/>
      <c r="O344" s="152"/>
      <c r="P344" s="152"/>
      <c r="Q344" s="152"/>
      <c r="R344" s="152"/>
      <c r="S344" s="152"/>
      <c r="T344" s="152"/>
      <c r="U344" s="152"/>
      <c r="V344" s="152"/>
      <c r="W344" s="152"/>
    </row>
    <row r="345" ht="22.5" customHeight="1">
      <c r="A345" s="147">
        <f t="shared" si="2"/>
        <v>0</v>
      </c>
      <c r="B345" s="148" t="str">
        <f>IFERROR(__xludf.DUMMYFUNCTION("IFERROR(
TEXTJOIN("" \ "",TRUE,FILTER(D345:N345,ISNUMBER(D345:N345)=FALSE))
,"""")"),"")</f>
        <v/>
      </c>
      <c r="C345" s="153">
        <v>45878.0</v>
      </c>
      <c r="D345" s="154"/>
      <c r="E345" s="154"/>
      <c r="F345" s="154"/>
      <c r="G345" s="154"/>
      <c r="H345" s="154"/>
      <c r="I345" s="155"/>
      <c r="J345" s="154"/>
      <c r="K345" s="154"/>
      <c r="L345" s="154"/>
      <c r="M345" s="154"/>
      <c r="N345" s="154"/>
      <c r="O345" s="152"/>
      <c r="P345" s="152"/>
      <c r="Q345" s="152"/>
      <c r="R345" s="152"/>
      <c r="S345" s="152"/>
      <c r="T345" s="152"/>
      <c r="U345" s="152"/>
      <c r="V345" s="152"/>
      <c r="W345" s="152"/>
    </row>
    <row r="346" ht="22.5" customHeight="1">
      <c r="A346" s="147">
        <f t="shared" si="2"/>
        <v>0</v>
      </c>
      <c r="B346" s="148" t="str">
        <f>IFERROR(__xludf.DUMMYFUNCTION("IFERROR(
TEXTJOIN("" \ "",TRUE,FILTER(D346:N346,ISNUMBER(D346:N346)=FALSE))
,"""")"),"")</f>
        <v/>
      </c>
      <c r="C346" s="149">
        <v>45879.0</v>
      </c>
      <c r="D346" s="150"/>
      <c r="E346" s="150"/>
      <c r="F346" s="150"/>
      <c r="G346" s="150"/>
      <c r="H346" s="150"/>
      <c r="I346" s="151"/>
      <c r="J346" s="150"/>
      <c r="K346" s="150"/>
      <c r="L346" s="150"/>
      <c r="M346" s="150"/>
      <c r="N346" s="150"/>
      <c r="O346" s="152"/>
      <c r="P346" s="152"/>
      <c r="Q346" s="152"/>
      <c r="R346" s="152"/>
      <c r="S346" s="152"/>
      <c r="T346" s="152"/>
      <c r="U346" s="152"/>
      <c r="V346" s="152"/>
      <c r="W346" s="152"/>
    </row>
    <row r="347" ht="22.5" customHeight="1">
      <c r="A347" s="147">
        <f t="shared" si="2"/>
        <v>0</v>
      </c>
      <c r="B347" s="148" t="str">
        <f>IFERROR(__xludf.DUMMYFUNCTION("IFERROR(
TEXTJOIN("" \ "",TRUE,FILTER(D347:N347,ISNUMBER(D347:N347)=FALSE))
,"""")"),"")</f>
        <v/>
      </c>
      <c r="C347" s="153">
        <v>45880.0</v>
      </c>
      <c r="D347" s="154"/>
      <c r="E347" s="154"/>
      <c r="F347" s="154"/>
      <c r="G347" s="154"/>
      <c r="H347" s="154"/>
      <c r="I347" s="155"/>
      <c r="J347" s="154"/>
      <c r="K347" s="154"/>
      <c r="L347" s="154"/>
      <c r="M347" s="154"/>
      <c r="N347" s="154"/>
      <c r="O347" s="152"/>
      <c r="P347" s="152"/>
      <c r="Q347" s="152"/>
      <c r="R347" s="152"/>
      <c r="S347" s="152"/>
      <c r="T347" s="152"/>
      <c r="U347" s="152"/>
      <c r="V347" s="152"/>
      <c r="W347" s="152"/>
    </row>
    <row r="348" ht="22.5" customHeight="1">
      <c r="A348" s="147">
        <f t="shared" si="2"/>
        <v>0</v>
      </c>
      <c r="B348" s="148" t="str">
        <f>IFERROR(__xludf.DUMMYFUNCTION("IFERROR(
TEXTJOIN("" \ "",TRUE,FILTER(D348:N348,ISNUMBER(D348:N348)=FALSE))
,"""")"),"")</f>
        <v/>
      </c>
      <c r="C348" s="153">
        <v>45881.0</v>
      </c>
      <c r="D348" s="154"/>
      <c r="E348" s="154"/>
      <c r="F348" s="154"/>
      <c r="G348" s="154"/>
      <c r="H348" s="154"/>
      <c r="I348" s="155"/>
      <c r="J348" s="154"/>
      <c r="K348" s="154"/>
      <c r="L348" s="154"/>
      <c r="M348" s="154"/>
      <c r="N348" s="154"/>
      <c r="O348" s="152"/>
      <c r="P348" s="152"/>
      <c r="Q348" s="152"/>
      <c r="R348" s="152"/>
      <c r="S348" s="152"/>
      <c r="T348" s="152"/>
      <c r="U348" s="152"/>
      <c r="V348" s="152"/>
      <c r="W348" s="152"/>
    </row>
    <row r="349" ht="22.5" customHeight="1">
      <c r="A349" s="147">
        <f t="shared" si="2"/>
        <v>0</v>
      </c>
      <c r="B349" s="148" t="str">
        <f>IFERROR(__xludf.DUMMYFUNCTION("IFERROR(
TEXTJOIN("" \ "",TRUE,FILTER(D349:N349,ISNUMBER(D349:N349)=FALSE))
,"""")"),"")</f>
        <v/>
      </c>
      <c r="C349" s="153">
        <v>45882.0</v>
      </c>
      <c r="D349" s="154"/>
      <c r="E349" s="154"/>
      <c r="F349" s="154"/>
      <c r="G349" s="154"/>
      <c r="H349" s="154"/>
      <c r="I349" s="155"/>
      <c r="J349" s="154"/>
      <c r="K349" s="154"/>
      <c r="L349" s="154"/>
      <c r="M349" s="154"/>
      <c r="N349" s="154"/>
      <c r="O349" s="152"/>
      <c r="P349" s="152"/>
      <c r="Q349" s="152"/>
      <c r="R349" s="152"/>
      <c r="S349" s="152"/>
      <c r="T349" s="152"/>
      <c r="U349" s="152"/>
      <c r="V349" s="152"/>
      <c r="W349" s="152"/>
    </row>
    <row r="350" ht="22.5" customHeight="1">
      <c r="A350" s="147">
        <f t="shared" si="2"/>
        <v>0</v>
      </c>
      <c r="B350" s="148" t="str">
        <f>IFERROR(__xludf.DUMMYFUNCTION("IFERROR(
TEXTJOIN("" \ "",TRUE,FILTER(D350:N350,ISNUMBER(D350:N350)=FALSE))
,"""")"),"")</f>
        <v/>
      </c>
      <c r="C350" s="153">
        <v>45883.0</v>
      </c>
      <c r="D350" s="154"/>
      <c r="E350" s="154"/>
      <c r="F350" s="154"/>
      <c r="G350" s="154"/>
      <c r="H350" s="154"/>
      <c r="I350" s="155"/>
      <c r="J350" s="154"/>
      <c r="K350" s="154"/>
      <c r="L350" s="154"/>
      <c r="M350" s="154"/>
      <c r="N350" s="154"/>
      <c r="O350" s="152"/>
      <c r="P350" s="152"/>
      <c r="Q350" s="152"/>
      <c r="R350" s="152"/>
      <c r="S350" s="152"/>
      <c r="T350" s="152"/>
      <c r="U350" s="152"/>
      <c r="V350" s="152"/>
      <c r="W350" s="152"/>
    </row>
    <row r="351" ht="22.5" customHeight="1">
      <c r="A351" s="147">
        <f t="shared" si="2"/>
        <v>0</v>
      </c>
      <c r="B351" s="148" t="str">
        <f>IFERROR(__xludf.DUMMYFUNCTION("IFERROR(
TEXTJOIN("" \ "",TRUE,FILTER(D351:N351,ISNUMBER(D351:N351)=FALSE))
,"""")"),"")</f>
        <v/>
      </c>
      <c r="C351" s="153">
        <v>45884.0</v>
      </c>
      <c r="D351" s="154"/>
      <c r="E351" s="154"/>
      <c r="F351" s="154"/>
      <c r="G351" s="154"/>
      <c r="H351" s="154"/>
      <c r="I351" s="155"/>
      <c r="J351" s="154"/>
      <c r="K351" s="154"/>
      <c r="L351" s="154"/>
      <c r="M351" s="154"/>
      <c r="N351" s="154"/>
      <c r="O351" s="152"/>
      <c r="P351" s="152"/>
      <c r="Q351" s="152"/>
      <c r="R351" s="152"/>
      <c r="S351" s="152"/>
      <c r="T351" s="152"/>
      <c r="U351" s="152"/>
      <c r="V351" s="152"/>
      <c r="W351" s="152"/>
    </row>
    <row r="352" ht="22.5" customHeight="1">
      <c r="A352" s="147">
        <f t="shared" si="2"/>
        <v>0</v>
      </c>
      <c r="B352" s="148" t="str">
        <f>IFERROR(__xludf.DUMMYFUNCTION("IFERROR(
TEXTJOIN("" \ "",TRUE,FILTER(D352:N352,ISNUMBER(D352:N352)=FALSE))
,"""")"),"")</f>
        <v/>
      </c>
      <c r="C352" s="153">
        <v>45885.0</v>
      </c>
      <c r="D352" s="154"/>
      <c r="E352" s="154"/>
      <c r="F352" s="154"/>
      <c r="G352" s="154"/>
      <c r="H352" s="154"/>
      <c r="I352" s="155"/>
      <c r="J352" s="154"/>
      <c r="K352" s="154"/>
      <c r="L352" s="154"/>
      <c r="M352" s="154"/>
      <c r="N352" s="154"/>
      <c r="O352" s="152"/>
      <c r="P352" s="152"/>
      <c r="Q352" s="152"/>
      <c r="R352" s="152"/>
      <c r="S352" s="152"/>
      <c r="T352" s="152"/>
      <c r="U352" s="152"/>
      <c r="V352" s="152"/>
      <c r="W352" s="152"/>
    </row>
    <row r="353" ht="22.5" customHeight="1">
      <c r="A353" s="147">
        <f t="shared" si="2"/>
        <v>0</v>
      </c>
      <c r="B353" s="148" t="str">
        <f>IFERROR(__xludf.DUMMYFUNCTION("IFERROR(
TEXTJOIN("" \ "",TRUE,FILTER(D353:N353,ISNUMBER(D353:N353)=FALSE))
,"""")"),"")</f>
        <v/>
      </c>
      <c r="C353" s="149">
        <v>45886.0</v>
      </c>
      <c r="D353" s="150"/>
      <c r="E353" s="150"/>
      <c r="F353" s="150"/>
      <c r="G353" s="150"/>
      <c r="H353" s="150"/>
      <c r="I353" s="151"/>
      <c r="J353" s="150"/>
      <c r="K353" s="150"/>
      <c r="L353" s="150"/>
      <c r="M353" s="150"/>
      <c r="N353" s="150"/>
      <c r="O353" s="152"/>
      <c r="P353" s="152"/>
      <c r="Q353" s="152"/>
      <c r="R353" s="152"/>
      <c r="S353" s="152"/>
      <c r="T353" s="152"/>
      <c r="U353" s="152"/>
      <c r="V353" s="152"/>
      <c r="W353" s="152"/>
    </row>
    <row r="354" ht="22.5" customHeight="1">
      <c r="A354" s="147">
        <f t="shared" si="2"/>
        <v>0</v>
      </c>
      <c r="B354" s="148" t="str">
        <f>IFERROR(__xludf.DUMMYFUNCTION("IFERROR(
TEXTJOIN("" \ "",TRUE,FILTER(D354:N354,ISNUMBER(D354:N354)=FALSE))
,"""")"),"")</f>
        <v/>
      </c>
      <c r="C354" s="153">
        <v>45887.0</v>
      </c>
      <c r="D354" s="154"/>
      <c r="E354" s="154"/>
      <c r="F354" s="154"/>
      <c r="G354" s="154"/>
      <c r="H354" s="154"/>
      <c r="I354" s="155"/>
      <c r="J354" s="154"/>
      <c r="K354" s="154"/>
      <c r="L354" s="154"/>
      <c r="M354" s="154"/>
      <c r="N354" s="154"/>
      <c r="O354" s="152"/>
      <c r="P354" s="152"/>
      <c r="Q354" s="152"/>
      <c r="R354" s="152"/>
      <c r="S354" s="152"/>
      <c r="T354" s="152"/>
      <c r="U354" s="152"/>
      <c r="V354" s="152"/>
      <c r="W354" s="152"/>
    </row>
    <row r="355" ht="22.5" customHeight="1">
      <c r="A355" s="147">
        <f t="shared" si="2"/>
        <v>0</v>
      </c>
      <c r="B355" s="148" t="str">
        <f>IFERROR(__xludf.DUMMYFUNCTION("IFERROR(
TEXTJOIN("" \ "",TRUE,FILTER(D355:N355,ISNUMBER(D355:N355)=FALSE))
,"""")"),"")</f>
        <v/>
      </c>
      <c r="C355" s="153">
        <v>45888.0</v>
      </c>
      <c r="D355" s="154"/>
      <c r="E355" s="154"/>
      <c r="F355" s="154"/>
      <c r="G355" s="154"/>
      <c r="H355" s="154"/>
      <c r="I355" s="155"/>
      <c r="J355" s="154"/>
      <c r="K355" s="154"/>
      <c r="L355" s="154"/>
      <c r="M355" s="154"/>
      <c r="N355" s="154"/>
      <c r="O355" s="152"/>
      <c r="P355" s="152"/>
      <c r="Q355" s="152"/>
      <c r="R355" s="152"/>
      <c r="S355" s="152"/>
      <c r="T355" s="152"/>
      <c r="U355" s="152"/>
      <c r="V355" s="152"/>
      <c r="W355" s="152"/>
    </row>
    <row r="356" ht="22.5" customHeight="1">
      <c r="A356" s="147">
        <f t="shared" si="2"/>
        <v>0</v>
      </c>
      <c r="B356" s="148" t="str">
        <f>IFERROR(__xludf.DUMMYFUNCTION("IFERROR(
TEXTJOIN("" \ "",TRUE,FILTER(D356:N356,ISNUMBER(D356:N356)=FALSE))
,"""")"),"")</f>
        <v/>
      </c>
      <c r="C356" s="153">
        <v>45889.0</v>
      </c>
      <c r="D356" s="154"/>
      <c r="E356" s="154"/>
      <c r="F356" s="154"/>
      <c r="G356" s="154"/>
      <c r="H356" s="154"/>
      <c r="I356" s="155"/>
      <c r="J356" s="154"/>
      <c r="K356" s="154"/>
      <c r="L356" s="154"/>
      <c r="M356" s="154"/>
      <c r="N356" s="154"/>
      <c r="O356" s="152"/>
      <c r="P356" s="152"/>
      <c r="Q356" s="152"/>
      <c r="R356" s="152"/>
      <c r="S356" s="152"/>
      <c r="T356" s="152"/>
      <c r="U356" s="152"/>
      <c r="V356" s="152"/>
      <c r="W356" s="152"/>
    </row>
    <row r="357" ht="22.5" customHeight="1">
      <c r="A357" s="147">
        <f t="shared" si="2"/>
        <v>0</v>
      </c>
      <c r="B357" s="148" t="str">
        <f>IFERROR(__xludf.DUMMYFUNCTION("IFERROR(
TEXTJOIN("" \ "",TRUE,FILTER(D357:N357,ISNUMBER(D357:N357)=FALSE))
,"""")"),"")</f>
        <v/>
      </c>
      <c r="C357" s="153">
        <v>45890.0</v>
      </c>
      <c r="D357" s="154"/>
      <c r="E357" s="154"/>
      <c r="F357" s="154"/>
      <c r="G357" s="154"/>
      <c r="H357" s="154"/>
      <c r="I357" s="155"/>
      <c r="J357" s="154"/>
      <c r="K357" s="154"/>
      <c r="L357" s="154"/>
      <c r="M357" s="154"/>
      <c r="N357" s="154"/>
      <c r="O357" s="152"/>
      <c r="P357" s="152"/>
      <c r="Q357" s="152"/>
      <c r="R357" s="152"/>
      <c r="S357" s="152"/>
      <c r="T357" s="152"/>
      <c r="U357" s="152"/>
      <c r="V357" s="152"/>
      <c r="W357" s="152"/>
    </row>
    <row r="358" ht="22.5" customHeight="1">
      <c r="A358" s="147">
        <f t="shared" si="2"/>
        <v>0</v>
      </c>
      <c r="B358" s="148" t="str">
        <f>IFERROR(__xludf.DUMMYFUNCTION("IFERROR(
TEXTJOIN("" \ "",TRUE,FILTER(D358:N358,ISNUMBER(D358:N358)=FALSE))
,"""")"),"")</f>
        <v/>
      </c>
      <c r="C358" s="153">
        <v>45891.0</v>
      </c>
      <c r="D358" s="154"/>
      <c r="E358" s="154"/>
      <c r="F358" s="154"/>
      <c r="G358" s="154"/>
      <c r="H358" s="154"/>
      <c r="I358" s="155"/>
      <c r="J358" s="154"/>
      <c r="K358" s="154"/>
      <c r="L358" s="154"/>
      <c r="M358" s="154"/>
      <c r="N358" s="154"/>
      <c r="O358" s="152"/>
      <c r="P358" s="152"/>
      <c r="Q358" s="152"/>
      <c r="R358" s="152"/>
      <c r="S358" s="152"/>
      <c r="T358" s="152"/>
      <c r="U358" s="152"/>
      <c r="V358" s="152"/>
      <c r="W358" s="152"/>
    </row>
    <row r="359" ht="22.5" customHeight="1">
      <c r="A359" s="147">
        <f t="shared" si="2"/>
        <v>0</v>
      </c>
      <c r="B359" s="148" t="str">
        <f>IFERROR(__xludf.DUMMYFUNCTION("IFERROR(
TEXTJOIN("" \ "",TRUE,FILTER(D359:N359,ISNUMBER(D359:N359)=FALSE))
,"""")"),"")</f>
        <v/>
      </c>
      <c r="C359" s="153">
        <v>45892.0</v>
      </c>
      <c r="D359" s="154"/>
      <c r="E359" s="154"/>
      <c r="F359" s="154"/>
      <c r="G359" s="154"/>
      <c r="H359" s="154"/>
      <c r="I359" s="155"/>
      <c r="J359" s="154"/>
      <c r="K359" s="154"/>
      <c r="L359" s="154"/>
      <c r="M359" s="154"/>
      <c r="N359" s="154"/>
      <c r="O359" s="152"/>
      <c r="P359" s="152"/>
      <c r="Q359" s="152"/>
      <c r="R359" s="152"/>
      <c r="S359" s="152"/>
      <c r="T359" s="152"/>
      <c r="U359" s="152"/>
      <c r="V359" s="152"/>
      <c r="W359" s="152"/>
    </row>
    <row r="360" ht="22.5" customHeight="1">
      <c r="A360" s="147">
        <f t="shared" si="2"/>
        <v>0</v>
      </c>
      <c r="B360" s="148" t="str">
        <f>IFERROR(__xludf.DUMMYFUNCTION("IFERROR(
TEXTJOIN("" \ "",TRUE,FILTER(D360:N360,ISNUMBER(D360:N360)=FALSE))
,"""")"),"")</f>
        <v/>
      </c>
      <c r="C360" s="149">
        <v>45893.0</v>
      </c>
      <c r="D360" s="150"/>
      <c r="E360" s="150"/>
      <c r="F360" s="150"/>
      <c r="G360" s="150"/>
      <c r="H360" s="150"/>
      <c r="I360" s="151"/>
      <c r="J360" s="150"/>
      <c r="K360" s="150"/>
      <c r="L360" s="150"/>
      <c r="M360" s="150"/>
      <c r="N360" s="150"/>
      <c r="O360" s="152"/>
      <c r="P360" s="152"/>
      <c r="Q360" s="152"/>
      <c r="R360" s="152"/>
      <c r="S360" s="152"/>
      <c r="T360" s="152"/>
      <c r="U360" s="152"/>
      <c r="V360" s="152"/>
      <c r="W360" s="152"/>
    </row>
    <row r="361" ht="22.5" customHeight="1">
      <c r="A361" s="147">
        <f t="shared" si="2"/>
        <v>0</v>
      </c>
      <c r="B361" s="148" t="str">
        <f>IFERROR(__xludf.DUMMYFUNCTION("IFERROR(
TEXTJOIN("" \ "",TRUE,FILTER(D361:N361,ISNUMBER(D361:N361)=FALSE))
,"""")"),"")</f>
        <v/>
      </c>
      <c r="C361" s="153">
        <v>45894.0</v>
      </c>
      <c r="D361" s="154"/>
      <c r="E361" s="154"/>
      <c r="F361" s="154"/>
      <c r="G361" s="154"/>
      <c r="H361" s="154"/>
      <c r="I361" s="155"/>
      <c r="J361" s="154"/>
      <c r="K361" s="154"/>
      <c r="L361" s="154"/>
      <c r="M361" s="154"/>
      <c r="N361" s="154"/>
      <c r="O361" s="152"/>
      <c r="P361" s="152"/>
      <c r="Q361" s="152"/>
      <c r="R361" s="152"/>
      <c r="S361" s="152"/>
      <c r="T361" s="152"/>
      <c r="U361" s="152"/>
      <c r="V361" s="152"/>
      <c r="W361" s="152"/>
    </row>
    <row r="362" ht="22.5" customHeight="1">
      <c r="A362" s="147">
        <f t="shared" si="2"/>
        <v>0</v>
      </c>
      <c r="B362" s="148" t="str">
        <f>IFERROR(__xludf.DUMMYFUNCTION("IFERROR(
TEXTJOIN("" \ "",TRUE,FILTER(D362:N362,ISNUMBER(D362:N362)=FALSE))
,"""")"),"")</f>
        <v/>
      </c>
      <c r="C362" s="153">
        <v>45895.0</v>
      </c>
      <c r="D362" s="154"/>
      <c r="E362" s="154"/>
      <c r="F362" s="154"/>
      <c r="G362" s="154"/>
      <c r="H362" s="154"/>
      <c r="I362" s="155"/>
      <c r="J362" s="154"/>
      <c r="K362" s="154"/>
      <c r="L362" s="154"/>
      <c r="M362" s="154"/>
      <c r="N362" s="154"/>
      <c r="O362" s="152"/>
      <c r="P362" s="152"/>
      <c r="Q362" s="152"/>
      <c r="R362" s="152"/>
      <c r="S362" s="152"/>
      <c r="T362" s="152"/>
      <c r="U362" s="152"/>
      <c r="V362" s="152"/>
      <c r="W362" s="152"/>
    </row>
    <row r="363" ht="22.5" customHeight="1">
      <c r="A363" s="147">
        <f t="shared" si="2"/>
        <v>0</v>
      </c>
      <c r="B363" s="148" t="str">
        <f>IFERROR(__xludf.DUMMYFUNCTION("IFERROR(
TEXTJOIN("" \ "",TRUE,FILTER(D363:N363,ISNUMBER(D363:N363)=FALSE))
,"""")"),"")</f>
        <v/>
      </c>
      <c r="C363" s="153">
        <v>45896.0</v>
      </c>
      <c r="D363" s="154"/>
      <c r="E363" s="154"/>
      <c r="F363" s="154"/>
      <c r="G363" s="154"/>
      <c r="H363" s="154"/>
      <c r="I363" s="155"/>
      <c r="J363" s="154"/>
      <c r="K363" s="154"/>
      <c r="L363" s="154"/>
      <c r="M363" s="154"/>
      <c r="N363" s="154"/>
      <c r="O363" s="152"/>
      <c r="P363" s="152"/>
      <c r="Q363" s="152"/>
      <c r="R363" s="152"/>
      <c r="S363" s="152"/>
      <c r="T363" s="152"/>
      <c r="U363" s="152"/>
      <c r="V363" s="152"/>
      <c r="W363" s="152"/>
    </row>
    <row r="364" ht="22.5" customHeight="1">
      <c r="A364" s="147">
        <f t="shared" si="2"/>
        <v>0</v>
      </c>
      <c r="B364" s="148" t="str">
        <f>IFERROR(__xludf.DUMMYFUNCTION("IFERROR(
TEXTJOIN("" \ "",TRUE,FILTER(D364:N364,ISNUMBER(D364:N364)=FALSE))
,"""")"),"")</f>
        <v/>
      </c>
      <c r="C364" s="153">
        <v>45897.0</v>
      </c>
      <c r="D364" s="154"/>
      <c r="E364" s="154"/>
      <c r="F364" s="154"/>
      <c r="G364" s="154"/>
      <c r="H364" s="154"/>
      <c r="I364" s="155"/>
      <c r="J364" s="154"/>
      <c r="K364" s="154"/>
      <c r="L364" s="154"/>
      <c r="M364" s="154"/>
      <c r="N364" s="154"/>
      <c r="O364" s="152"/>
      <c r="P364" s="152"/>
      <c r="Q364" s="152"/>
      <c r="R364" s="152"/>
      <c r="S364" s="152"/>
      <c r="T364" s="152"/>
      <c r="U364" s="152"/>
      <c r="V364" s="152"/>
      <c r="W364" s="152"/>
    </row>
    <row r="365" ht="22.5" customHeight="1">
      <c r="A365" s="147">
        <f t="shared" si="2"/>
        <v>0</v>
      </c>
      <c r="B365" s="148" t="str">
        <f>IFERROR(__xludf.DUMMYFUNCTION("IFERROR(
TEXTJOIN("" \ "",TRUE,FILTER(D365:N365,ISNUMBER(D365:N365)=FALSE))
,"""")"),"")</f>
        <v/>
      </c>
      <c r="C365" s="153">
        <v>45898.0</v>
      </c>
      <c r="D365" s="154"/>
      <c r="E365" s="154"/>
      <c r="F365" s="154"/>
      <c r="G365" s="154"/>
      <c r="H365" s="154"/>
      <c r="I365" s="155"/>
      <c r="J365" s="154"/>
      <c r="K365" s="154"/>
      <c r="L365" s="154"/>
      <c r="M365" s="154"/>
      <c r="N365" s="154"/>
      <c r="O365" s="152"/>
      <c r="P365" s="152"/>
      <c r="Q365" s="152"/>
      <c r="R365" s="152"/>
      <c r="S365" s="152"/>
      <c r="T365" s="152"/>
      <c r="U365" s="152"/>
      <c r="V365" s="152"/>
      <c r="W365" s="152"/>
    </row>
    <row r="366" ht="22.5" customHeight="1">
      <c r="A366" s="147">
        <f t="shared" si="2"/>
        <v>0</v>
      </c>
      <c r="B366" s="148" t="str">
        <f>IFERROR(__xludf.DUMMYFUNCTION("IFERROR(
TEXTJOIN("" \ "",TRUE,FILTER(D366:N366,ISNUMBER(D366:N366)=FALSE))
,"""")"),"")</f>
        <v/>
      </c>
      <c r="C366" s="153">
        <v>45899.0</v>
      </c>
      <c r="D366" s="154"/>
      <c r="E366" s="154"/>
      <c r="F366" s="154"/>
      <c r="G366" s="154"/>
      <c r="H366" s="154"/>
      <c r="I366" s="155"/>
      <c r="J366" s="154"/>
      <c r="K366" s="154"/>
      <c r="L366" s="154"/>
      <c r="M366" s="154"/>
      <c r="N366" s="154"/>
      <c r="O366" s="152"/>
      <c r="P366" s="152"/>
      <c r="Q366" s="152"/>
      <c r="R366" s="152"/>
      <c r="S366" s="152"/>
      <c r="T366" s="152"/>
      <c r="U366" s="152"/>
      <c r="V366" s="152"/>
      <c r="W366" s="152"/>
    </row>
    <row r="367" ht="22.5" customHeight="1">
      <c r="A367" s="147">
        <f t="shared" si="2"/>
        <v>0</v>
      </c>
      <c r="B367" s="148" t="str">
        <f>IFERROR(__xludf.DUMMYFUNCTION("IFERROR(
TEXTJOIN("" \ "",TRUE,FILTER(D367:N367,ISNUMBER(D367:N367)=FALSE))
,"""")"),"")</f>
        <v/>
      </c>
      <c r="C367" s="149">
        <v>45900.0</v>
      </c>
      <c r="D367" s="150"/>
      <c r="E367" s="150"/>
      <c r="F367" s="150"/>
      <c r="G367" s="150"/>
      <c r="H367" s="150"/>
      <c r="I367" s="151"/>
      <c r="J367" s="150"/>
      <c r="K367" s="150"/>
      <c r="L367" s="150"/>
      <c r="M367" s="150"/>
      <c r="N367" s="150"/>
      <c r="O367" s="152"/>
      <c r="P367" s="152"/>
      <c r="Q367" s="152"/>
      <c r="R367" s="152"/>
      <c r="S367" s="152"/>
      <c r="T367" s="152"/>
      <c r="U367" s="152"/>
      <c r="V367" s="152"/>
      <c r="W367" s="152"/>
    </row>
    <row r="368" ht="22.5" customHeight="1">
      <c r="A368" s="147">
        <f t="shared" si="2"/>
        <v>0</v>
      </c>
      <c r="B368" s="148" t="str">
        <f>IFERROR(__xludf.DUMMYFUNCTION("IFERROR(
TEXTJOIN("" \ "",TRUE,FILTER(D368:N368,ISNUMBER(D368:N368)=FALSE))
,"""")"),"")</f>
        <v/>
      </c>
      <c r="C368" s="153">
        <v>45901.0</v>
      </c>
      <c r="D368" s="154"/>
      <c r="E368" s="154"/>
      <c r="F368" s="154"/>
      <c r="G368" s="154"/>
      <c r="H368" s="154"/>
      <c r="I368" s="155"/>
      <c r="J368" s="154"/>
      <c r="K368" s="154"/>
      <c r="L368" s="154"/>
      <c r="M368" s="154"/>
      <c r="N368" s="154"/>
      <c r="O368" s="152"/>
      <c r="P368" s="152"/>
      <c r="Q368" s="152"/>
      <c r="R368" s="152"/>
      <c r="S368" s="152"/>
      <c r="T368" s="152"/>
      <c r="U368" s="152"/>
      <c r="V368" s="152"/>
      <c r="W368" s="152"/>
    </row>
    <row r="369" ht="22.5" customHeight="1">
      <c r="A369" s="147">
        <f t="shared" si="2"/>
        <v>0</v>
      </c>
      <c r="B369" s="148" t="str">
        <f>IFERROR(__xludf.DUMMYFUNCTION("IFERROR(
TEXTJOIN("" \ "",TRUE,FILTER(D369:N369,ISNUMBER(D369:N369)=FALSE))
,"""")"),"")</f>
        <v/>
      </c>
      <c r="C369" s="153">
        <v>45902.0</v>
      </c>
      <c r="D369" s="154"/>
      <c r="E369" s="154"/>
      <c r="F369" s="154"/>
      <c r="G369" s="154"/>
      <c r="H369" s="154"/>
      <c r="I369" s="155"/>
      <c r="J369" s="154"/>
      <c r="K369" s="154"/>
      <c r="L369" s="154"/>
      <c r="M369" s="154"/>
      <c r="N369" s="154"/>
      <c r="O369" s="152"/>
      <c r="P369" s="152"/>
      <c r="Q369" s="152"/>
      <c r="R369" s="152"/>
      <c r="S369" s="152"/>
      <c r="T369" s="152"/>
      <c r="U369" s="152"/>
      <c r="V369" s="152"/>
      <c r="W369" s="152"/>
    </row>
    <row r="370" ht="22.5" customHeight="1">
      <c r="A370" s="147">
        <f t="shared" si="2"/>
        <v>0</v>
      </c>
      <c r="B370" s="148" t="str">
        <f>IFERROR(__xludf.DUMMYFUNCTION("IFERROR(
TEXTJOIN("" \ "",TRUE,FILTER(D370:N370,ISNUMBER(D370:N370)=FALSE))
,"""")"),"")</f>
        <v/>
      </c>
      <c r="C370" s="153">
        <v>45903.0</v>
      </c>
      <c r="D370" s="154"/>
      <c r="E370" s="154"/>
      <c r="F370" s="154"/>
      <c r="G370" s="154"/>
      <c r="H370" s="154"/>
      <c r="I370" s="155"/>
      <c r="J370" s="154"/>
      <c r="K370" s="154"/>
      <c r="L370" s="154"/>
      <c r="M370" s="154"/>
      <c r="N370" s="154"/>
      <c r="O370" s="152"/>
      <c r="P370" s="152"/>
      <c r="Q370" s="152"/>
      <c r="R370" s="152"/>
      <c r="S370" s="152"/>
      <c r="T370" s="152"/>
      <c r="U370" s="152"/>
      <c r="V370" s="152"/>
      <c r="W370" s="152"/>
    </row>
    <row r="371" ht="22.5" customHeight="1">
      <c r="A371" s="147">
        <f t="shared" si="2"/>
        <v>0</v>
      </c>
      <c r="B371" s="148" t="str">
        <f>IFERROR(__xludf.DUMMYFUNCTION("IFERROR(
TEXTJOIN("" \ "",TRUE,FILTER(D371:N371,ISNUMBER(D371:N371)=FALSE))
,"""")"),"")</f>
        <v/>
      </c>
      <c r="C371" s="153">
        <v>45904.0</v>
      </c>
      <c r="D371" s="154"/>
      <c r="E371" s="154"/>
      <c r="F371" s="154"/>
      <c r="G371" s="154"/>
      <c r="H371" s="154"/>
      <c r="I371" s="155"/>
      <c r="J371" s="154"/>
      <c r="K371" s="154"/>
      <c r="L371" s="154"/>
      <c r="M371" s="154"/>
      <c r="N371" s="154"/>
      <c r="O371" s="152"/>
      <c r="P371" s="152"/>
      <c r="Q371" s="152"/>
      <c r="R371" s="152"/>
      <c r="S371" s="152"/>
      <c r="T371" s="152"/>
      <c r="U371" s="152"/>
      <c r="V371" s="152"/>
      <c r="W371" s="152"/>
    </row>
    <row r="372" ht="22.5" customHeight="1">
      <c r="A372" s="147">
        <f t="shared" si="2"/>
        <v>0</v>
      </c>
      <c r="B372" s="148" t="str">
        <f>IFERROR(__xludf.DUMMYFUNCTION("IFERROR(
TEXTJOIN("" \ "",TRUE,FILTER(D372:N372,ISNUMBER(D372:N372)=FALSE))
,"""")"),"")</f>
        <v/>
      </c>
      <c r="C372" s="153">
        <v>45905.0</v>
      </c>
      <c r="D372" s="154"/>
      <c r="E372" s="154"/>
      <c r="F372" s="154"/>
      <c r="G372" s="154"/>
      <c r="H372" s="154"/>
      <c r="I372" s="155"/>
      <c r="J372" s="154"/>
      <c r="K372" s="154"/>
      <c r="L372" s="154"/>
      <c r="M372" s="154"/>
      <c r="N372" s="154"/>
      <c r="O372" s="152"/>
      <c r="P372" s="152"/>
      <c r="Q372" s="152"/>
      <c r="R372" s="152"/>
      <c r="S372" s="152"/>
      <c r="T372" s="152"/>
      <c r="U372" s="152"/>
      <c r="V372" s="152"/>
      <c r="W372" s="152"/>
    </row>
    <row r="373" ht="22.5" customHeight="1">
      <c r="A373" s="147">
        <f t="shared" si="2"/>
        <v>0</v>
      </c>
      <c r="B373" s="148" t="str">
        <f>IFERROR(__xludf.DUMMYFUNCTION("IFERROR(
TEXTJOIN("" \ "",TRUE,FILTER(D373:N373,ISNUMBER(D373:N373)=FALSE))
,"""")"),"")</f>
        <v/>
      </c>
      <c r="C373" s="153">
        <v>45906.0</v>
      </c>
      <c r="D373" s="154"/>
      <c r="E373" s="154"/>
      <c r="F373" s="154"/>
      <c r="G373" s="154"/>
      <c r="H373" s="154"/>
      <c r="I373" s="155"/>
      <c r="J373" s="154"/>
      <c r="K373" s="154"/>
      <c r="L373" s="154"/>
      <c r="M373" s="154"/>
      <c r="N373" s="154"/>
      <c r="O373" s="152"/>
      <c r="P373" s="152"/>
      <c r="Q373" s="152"/>
      <c r="R373" s="152"/>
      <c r="S373" s="152"/>
      <c r="T373" s="152"/>
      <c r="U373" s="152"/>
      <c r="V373" s="152"/>
      <c r="W373" s="152"/>
    </row>
    <row r="374" ht="22.5" customHeight="1">
      <c r="A374" s="147">
        <f t="shared" si="2"/>
        <v>0</v>
      </c>
      <c r="B374" s="148" t="str">
        <f>IFERROR(__xludf.DUMMYFUNCTION("IFERROR(
TEXTJOIN("" \ "",TRUE,FILTER(D374:N374,ISNUMBER(D374:N374)=FALSE))
,"""")"),"")</f>
        <v/>
      </c>
      <c r="C374" s="149">
        <v>45907.0</v>
      </c>
      <c r="D374" s="150"/>
      <c r="E374" s="150"/>
      <c r="F374" s="150"/>
      <c r="G374" s="150"/>
      <c r="H374" s="150"/>
      <c r="I374" s="151"/>
      <c r="J374" s="150"/>
      <c r="K374" s="150"/>
      <c r="L374" s="150"/>
      <c r="M374" s="150"/>
      <c r="N374" s="150"/>
      <c r="O374" s="152"/>
      <c r="P374" s="152"/>
      <c r="Q374" s="152"/>
      <c r="R374" s="152"/>
      <c r="S374" s="152"/>
      <c r="T374" s="152"/>
      <c r="U374" s="152"/>
      <c r="V374" s="152"/>
      <c r="W374" s="152"/>
    </row>
    <row r="375" ht="22.5" customHeight="1">
      <c r="A375" s="147">
        <f t="shared" si="2"/>
        <v>0</v>
      </c>
      <c r="B375" s="148" t="str">
        <f>IFERROR(__xludf.DUMMYFUNCTION("IFERROR(
TEXTJOIN("" \ "",TRUE,FILTER(D375:N375,ISNUMBER(D375:N375)=FALSE))
,"""")"),"")</f>
        <v/>
      </c>
      <c r="C375" s="153">
        <v>45908.0</v>
      </c>
      <c r="D375" s="154"/>
      <c r="E375" s="154"/>
      <c r="F375" s="154"/>
      <c r="G375" s="154"/>
      <c r="H375" s="154"/>
      <c r="I375" s="155"/>
      <c r="J375" s="154"/>
      <c r="K375" s="154"/>
      <c r="L375" s="154"/>
      <c r="M375" s="154"/>
      <c r="N375" s="154"/>
      <c r="O375" s="152"/>
      <c r="P375" s="152"/>
      <c r="Q375" s="152"/>
      <c r="R375" s="152"/>
      <c r="S375" s="152"/>
      <c r="T375" s="152"/>
      <c r="U375" s="152"/>
      <c r="V375" s="152"/>
      <c r="W375" s="152"/>
    </row>
    <row r="376" ht="22.5" customHeight="1">
      <c r="A376" s="147">
        <f t="shared" si="2"/>
        <v>0</v>
      </c>
      <c r="B376" s="148" t="str">
        <f>IFERROR(__xludf.DUMMYFUNCTION("IFERROR(
TEXTJOIN("" \ "",TRUE,FILTER(D376:N376,ISNUMBER(D376:N376)=FALSE))
,"""")"),"")</f>
        <v/>
      </c>
      <c r="C376" s="153">
        <v>45909.0</v>
      </c>
      <c r="D376" s="154"/>
      <c r="E376" s="154"/>
      <c r="F376" s="154"/>
      <c r="G376" s="154"/>
      <c r="H376" s="154"/>
      <c r="I376" s="155"/>
      <c r="J376" s="154"/>
      <c r="K376" s="154"/>
      <c r="L376" s="154"/>
      <c r="M376" s="154"/>
      <c r="N376" s="154"/>
      <c r="O376" s="152"/>
      <c r="P376" s="152"/>
      <c r="Q376" s="152"/>
      <c r="R376" s="152"/>
      <c r="S376" s="152"/>
      <c r="T376" s="152"/>
      <c r="U376" s="152"/>
      <c r="V376" s="152"/>
      <c r="W376" s="152"/>
    </row>
    <row r="377" ht="22.5" customHeight="1">
      <c r="A377" s="147">
        <f t="shared" si="2"/>
        <v>0</v>
      </c>
      <c r="B377" s="148" t="str">
        <f>IFERROR(__xludf.DUMMYFUNCTION("IFERROR(
TEXTJOIN("" \ "",TRUE,FILTER(D377:N377,ISNUMBER(D377:N377)=FALSE))
,"""")"),"")</f>
        <v/>
      </c>
      <c r="C377" s="153">
        <v>45910.0</v>
      </c>
      <c r="D377" s="154"/>
      <c r="E377" s="154"/>
      <c r="F377" s="154"/>
      <c r="G377" s="154"/>
      <c r="H377" s="154"/>
      <c r="I377" s="155"/>
      <c r="J377" s="154"/>
      <c r="K377" s="154"/>
      <c r="L377" s="154"/>
      <c r="M377" s="154"/>
      <c r="N377" s="154"/>
      <c r="O377" s="152"/>
      <c r="P377" s="152"/>
      <c r="Q377" s="152"/>
      <c r="R377" s="152"/>
      <c r="S377" s="152"/>
      <c r="T377" s="152"/>
      <c r="U377" s="152"/>
      <c r="V377" s="152"/>
      <c r="W377" s="152"/>
    </row>
    <row r="378" ht="22.5" customHeight="1">
      <c r="A378" s="147">
        <f t="shared" si="2"/>
        <v>0</v>
      </c>
      <c r="B378" s="148" t="str">
        <f>IFERROR(__xludf.DUMMYFUNCTION("IFERROR(
TEXTJOIN("" \ "",TRUE,FILTER(D378:N378,ISNUMBER(D378:N378)=FALSE))
,"""")"),"")</f>
        <v/>
      </c>
      <c r="C378" s="153">
        <v>45911.0</v>
      </c>
      <c r="D378" s="154"/>
      <c r="E378" s="154"/>
      <c r="F378" s="154"/>
      <c r="G378" s="154"/>
      <c r="H378" s="154"/>
      <c r="I378" s="155"/>
      <c r="J378" s="154"/>
      <c r="K378" s="154"/>
      <c r="L378" s="154"/>
      <c r="M378" s="154"/>
      <c r="N378" s="154"/>
      <c r="O378" s="152"/>
      <c r="P378" s="152"/>
      <c r="Q378" s="152"/>
      <c r="R378" s="152"/>
      <c r="S378" s="152"/>
      <c r="T378" s="152"/>
      <c r="U378" s="152"/>
      <c r="V378" s="152"/>
      <c r="W378" s="152"/>
    </row>
    <row r="379" ht="22.5" customHeight="1">
      <c r="A379" s="147">
        <f t="shared" si="2"/>
        <v>0</v>
      </c>
      <c r="B379" s="148" t="str">
        <f>IFERROR(__xludf.DUMMYFUNCTION("IFERROR(
TEXTJOIN("" \ "",TRUE,FILTER(D379:N379,ISNUMBER(D379:N379)=FALSE))
,"""")"),"")</f>
        <v/>
      </c>
      <c r="C379" s="153">
        <v>45912.0</v>
      </c>
      <c r="D379" s="154"/>
      <c r="E379" s="154"/>
      <c r="F379" s="154"/>
      <c r="G379" s="154"/>
      <c r="H379" s="154"/>
      <c r="I379" s="155"/>
      <c r="J379" s="154"/>
      <c r="K379" s="154"/>
      <c r="L379" s="154"/>
      <c r="M379" s="154"/>
      <c r="N379" s="154"/>
      <c r="O379" s="152"/>
      <c r="P379" s="152"/>
      <c r="Q379" s="152"/>
      <c r="R379" s="152"/>
      <c r="S379" s="152"/>
      <c r="T379" s="152"/>
      <c r="U379" s="152"/>
      <c r="V379" s="152"/>
      <c r="W379" s="152"/>
    </row>
    <row r="380" ht="22.5" customHeight="1">
      <c r="A380" s="147">
        <f t="shared" si="2"/>
        <v>0</v>
      </c>
      <c r="B380" s="148" t="str">
        <f>IFERROR(__xludf.DUMMYFUNCTION("IFERROR(
TEXTJOIN("" \ "",TRUE,FILTER(D380:N380,ISNUMBER(D380:N380)=FALSE))
,"""")"),"")</f>
        <v/>
      </c>
      <c r="C380" s="153">
        <v>45913.0</v>
      </c>
      <c r="D380" s="154"/>
      <c r="E380" s="154"/>
      <c r="F380" s="154"/>
      <c r="G380" s="154"/>
      <c r="H380" s="154"/>
      <c r="I380" s="155"/>
      <c r="J380" s="154"/>
      <c r="K380" s="154"/>
      <c r="L380" s="154"/>
      <c r="M380" s="154"/>
      <c r="N380" s="154"/>
      <c r="O380" s="152"/>
      <c r="P380" s="152"/>
      <c r="Q380" s="152"/>
      <c r="R380" s="152"/>
      <c r="S380" s="152"/>
      <c r="T380" s="152"/>
      <c r="U380" s="152"/>
      <c r="V380" s="152"/>
      <c r="W380" s="152"/>
    </row>
    <row r="381" ht="22.5" customHeight="1">
      <c r="A381" s="147">
        <f t="shared" si="2"/>
        <v>0</v>
      </c>
      <c r="B381" s="148" t="str">
        <f>IFERROR(__xludf.DUMMYFUNCTION("IFERROR(
TEXTJOIN("" \ "",TRUE,FILTER(D381:N381,ISNUMBER(D381:N381)=FALSE))
,"""")"),"")</f>
        <v/>
      </c>
      <c r="C381" s="149">
        <v>45914.0</v>
      </c>
      <c r="D381" s="150"/>
      <c r="E381" s="150"/>
      <c r="F381" s="150"/>
      <c r="G381" s="150"/>
      <c r="H381" s="150"/>
      <c r="I381" s="151"/>
      <c r="J381" s="150"/>
      <c r="K381" s="150"/>
      <c r="L381" s="150"/>
      <c r="M381" s="150"/>
      <c r="N381" s="150"/>
      <c r="O381" s="152"/>
      <c r="P381" s="152"/>
      <c r="Q381" s="152"/>
      <c r="R381" s="152"/>
      <c r="S381" s="152"/>
      <c r="T381" s="152"/>
      <c r="U381" s="152"/>
      <c r="V381" s="152"/>
      <c r="W381" s="152"/>
    </row>
    <row r="382" ht="22.5" customHeight="1">
      <c r="A382" s="147">
        <f t="shared" si="2"/>
        <v>0</v>
      </c>
      <c r="B382" s="148" t="str">
        <f>IFERROR(__xludf.DUMMYFUNCTION("IFERROR(
TEXTJOIN("" \ "",TRUE,FILTER(D382:N382,ISNUMBER(D382:N382)=FALSE))
,"""")"),"")</f>
        <v/>
      </c>
      <c r="C382" s="153">
        <v>45915.0</v>
      </c>
      <c r="D382" s="154"/>
      <c r="E382" s="154"/>
      <c r="F382" s="154"/>
      <c r="G382" s="154"/>
      <c r="H382" s="154"/>
      <c r="I382" s="155"/>
      <c r="J382" s="154"/>
      <c r="K382" s="154"/>
      <c r="L382" s="154"/>
      <c r="M382" s="154"/>
      <c r="N382" s="154"/>
      <c r="O382" s="152"/>
      <c r="P382" s="152"/>
      <c r="Q382" s="152"/>
      <c r="R382" s="152"/>
      <c r="S382" s="152"/>
      <c r="T382" s="152"/>
      <c r="U382" s="152"/>
      <c r="V382" s="152"/>
      <c r="W382" s="152"/>
    </row>
    <row r="383" ht="22.5" customHeight="1">
      <c r="A383" s="147">
        <f t="shared" si="2"/>
        <v>0</v>
      </c>
      <c r="B383" s="148" t="str">
        <f>IFERROR(__xludf.DUMMYFUNCTION("IFERROR(
TEXTJOIN("" \ "",TRUE,FILTER(D383:N383,ISNUMBER(D383:N383)=FALSE))
,"""")"),"")</f>
        <v/>
      </c>
      <c r="C383" s="153">
        <v>45916.0</v>
      </c>
      <c r="D383" s="154"/>
      <c r="E383" s="154"/>
      <c r="F383" s="154"/>
      <c r="G383" s="154"/>
      <c r="H383" s="154"/>
      <c r="I383" s="155"/>
      <c r="J383" s="154"/>
      <c r="K383" s="154"/>
      <c r="L383" s="154"/>
      <c r="M383" s="154"/>
      <c r="N383" s="154"/>
      <c r="O383" s="152"/>
      <c r="P383" s="152"/>
      <c r="Q383" s="152"/>
      <c r="R383" s="152"/>
      <c r="S383" s="152"/>
      <c r="T383" s="152"/>
      <c r="U383" s="152"/>
      <c r="V383" s="152"/>
      <c r="W383" s="152"/>
    </row>
    <row r="384" ht="22.5" customHeight="1">
      <c r="A384" s="147">
        <f t="shared" si="2"/>
        <v>0</v>
      </c>
      <c r="B384" s="148" t="str">
        <f>IFERROR(__xludf.DUMMYFUNCTION("IFERROR(
TEXTJOIN("" \ "",TRUE,FILTER(D384:N384,ISNUMBER(D384:N384)=FALSE))
,"""")"),"")</f>
        <v/>
      </c>
      <c r="C384" s="153">
        <v>45917.0</v>
      </c>
      <c r="D384" s="154"/>
      <c r="E384" s="154"/>
      <c r="F384" s="154"/>
      <c r="G384" s="154"/>
      <c r="H384" s="154"/>
      <c r="I384" s="155"/>
      <c r="J384" s="154"/>
      <c r="K384" s="154"/>
      <c r="L384" s="154"/>
      <c r="M384" s="154"/>
      <c r="N384" s="154"/>
      <c r="O384" s="152"/>
      <c r="P384" s="152"/>
      <c r="Q384" s="152"/>
      <c r="R384" s="152"/>
      <c r="S384" s="152"/>
      <c r="T384" s="152"/>
      <c r="U384" s="152"/>
      <c r="V384" s="152"/>
      <c r="W384" s="152"/>
    </row>
    <row r="385" ht="22.5" customHeight="1">
      <c r="A385" s="147">
        <f t="shared" si="2"/>
        <v>0</v>
      </c>
      <c r="B385" s="148" t="str">
        <f>IFERROR(__xludf.DUMMYFUNCTION("IFERROR(
TEXTJOIN("" \ "",TRUE,FILTER(D385:N385,ISNUMBER(D385:N385)=FALSE))
,"""")"),"")</f>
        <v/>
      </c>
      <c r="C385" s="153">
        <v>45918.0</v>
      </c>
      <c r="D385" s="154"/>
      <c r="E385" s="154"/>
      <c r="F385" s="154"/>
      <c r="G385" s="154"/>
      <c r="H385" s="154"/>
      <c r="I385" s="155"/>
      <c r="J385" s="154"/>
      <c r="K385" s="154"/>
      <c r="L385" s="154"/>
      <c r="M385" s="154"/>
      <c r="N385" s="154"/>
      <c r="O385" s="152"/>
      <c r="P385" s="152"/>
      <c r="Q385" s="152"/>
      <c r="R385" s="152"/>
      <c r="S385" s="152"/>
      <c r="T385" s="152"/>
      <c r="U385" s="152"/>
      <c r="V385" s="152"/>
      <c r="W385" s="152"/>
    </row>
    <row r="386" ht="22.5" customHeight="1">
      <c r="A386" s="147">
        <f t="shared" si="2"/>
        <v>0</v>
      </c>
      <c r="B386" s="148" t="str">
        <f>IFERROR(__xludf.DUMMYFUNCTION("IFERROR(
TEXTJOIN("" \ "",TRUE,FILTER(D386:N386,ISNUMBER(D386:N386)=FALSE))
,"""")"),"")</f>
        <v/>
      </c>
      <c r="C386" s="153">
        <v>45919.0</v>
      </c>
      <c r="D386" s="154"/>
      <c r="E386" s="154"/>
      <c r="F386" s="154"/>
      <c r="G386" s="154"/>
      <c r="H386" s="154"/>
      <c r="I386" s="155"/>
      <c r="J386" s="154"/>
      <c r="K386" s="154"/>
      <c r="L386" s="154"/>
      <c r="M386" s="154"/>
      <c r="N386" s="154"/>
      <c r="O386" s="152"/>
      <c r="P386" s="152"/>
      <c r="Q386" s="152"/>
      <c r="R386" s="152"/>
      <c r="S386" s="152"/>
      <c r="T386" s="152"/>
      <c r="U386" s="152"/>
      <c r="V386" s="152"/>
      <c r="W386" s="152"/>
    </row>
    <row r="387" ht="22.5" customHeight="1">
      <c r="A387" s="147">
        <f t="shared" si="2"/>
        <v>0</v>
      </c>
      <c r="B387" s="148" t="str">
        <f>IFERROR(__xludf.DUMMYFUNCTION("IFERROR(
TEXTJOIN("" \ "",TRUE,FILTER(D387:N387,ISNUMBER(D387:N387)=FALSE))
,"""")"),"")</f>
        <v/>
      </c>
      <c r="C387" s="153">
        <v>45920.0</v>
      </c>
      <c r="D387" s="154"/>
      <c r="E387" s="154"/>
      <c r="F387" s="154"/>
      <c r="G387" s="154"/>
      <c r="H387" s="154"/>
      <c r="I387" s="155"/>
      <c r="J387" s="154"/>
      <c r="K387" s="154"/>
      <c r="L387" s="154"/>
      <c r="M387" s="154"/>
      <c r="N387" s="154"/>
      <c r="O387" s="152"/>
      <c r="P387" s="152"/>
      <c r="Q387" s="152"/>
      <c r="R387" s="152"/>
      <c r="S387" s="152"/>
      <c r="T387" s="152"/>
      <c r="U387" s="152"/>
      <c r="V387" s="152"/>
      <c r="W387" s="152"/>
    </row>
    <row r="388" ht="22.5" customHeight="1">
      <c r="A388" s="147">
        <f t="shared" si="2"/>
        <v>0</v>
      </c>
      <c r="B388" s="148" t="str">
        <f>IFERROR(__xludf.DUMMYFUNCTION("IFERROR(
TEXTJOIN("" \ "",TRUE,FILTER(D388:N388,ISNUMBER(D388:N388)=FALSE))
,"""")"),"")</f>
        <v/>
      </c>
      <c r="C388" s="149">
        <v>45921.0</v>
      </c>
      <c r="D388" s="150"/>
      <c r="E388" s="150"/>
      <c r="F388" s="150"/>
      <c r="G388" s="150"/>
      <c r="H388" s="150"/>
      <c r="I388" s="151"/>
      <c r="J388" s="150"/>
      <c r="K388" s="150"/>
      <c r="L388" s="150"/>
      <c r="M388" s="150"/>
      <c r="N388" s="150"/>
      <c r="O388" s="152"/>
      <c r="P388" s="152"/>
      <c r="Q388" s="152"/>
      <c r="R388" s="152"/>
      <c r="S388" s="152"/>
      <c r="T388" s="152"/>
      <c r="U388" s="152"/>
      <c r="V388" s="152"/>
      <c r="W388" s="152"/>
    </row>
    <row r="389" ht="22.5" customHeight="1">
      <c r="A389" s="147">
        <f t="shared" si="2"/>
        <v>0</v>
      </c>
      <c r="B389" s="148" t="str">
        <f>IFERROR(__xludf.DUMMYFUNCTION("IFERROR(
TEXTJOIN("" \ "",TRUE,FILTER(D389:N389,ISNUMBER(D389:N389)=FALSE))
,"""")"),"")</f>
        <v/>
      </c>
      <c r="C389" s="153">
        <v>45922.0</v>
      </c>
      <c r="D389" s="154"/>
      <c r="E389" s="154"/>
      <c r="F389" s="154"/>
      <c r="G389" s="154"/>
      <c r="H389" s="154"/>
      <c r="I389" s="155"/>
      <c r="J389" s="154"/>
      <c r="K389" s="154"/>
      <c r="L389" s="154"/>
      <c r="M389" s="154"/>
      <c r="N389" s="154"/>
      <c r="O389" s="152"/>
      <c r="P389" s="152"/>
      <c r="Q389" s="152"/>
      <c r="R389" s="152"/>
      <c r="S389" s="152"/>
      <c r="T389" s="152"/>
      <c r="U389" s="152"/>
      <c r="V389" s="152"/>
      <c r="W389" s="152"/>
    </row>
    <row r="390" ht="22.5" customHeight="1">
      <c r="A390" s="147">
        <f t="shared" si="2"/>
        <v>0</v>
      </c>
      <c r="B390" s="148" t="str">
        <f>IFERROR(__xludf.DUMMYFUNCTION("IFERROR(
TEXTJOIN("" \ "",TRUE,FILTER(D390:N390,ISNUMBER(D390:N390)=FALSE))
,"""")"),"")</f>
        <v/>
      </c>
      <c r="C390" s="153">
        <v>45923.0</v>
      </c>
      <c r="D390" s="154"/>
      <c r="E390" s="154"/>
      <c r="F390" s="154"/>
      <c r="G390" s="154"/>
      <c r="H390" s="154"/>
      <c r="I390" s="155"/>
      <c r="J390" s="154"/>
      <c r="K390" s="154"/>
      <c r="L390" s="154"/>
      <c r="M390" s="154"/>
      <c r="N390" s="154"/>
      <c r="O390" s="152"/>
      <c r="P390" s="152"/>
      <c r="Q390" s="152"/>
      <c r="R390" s="152"/>
      <c r="S390" s="152"/>
      <c r="T390" s="152"/>
      <c r="U390" s="152"/>
      <c r="V390" s="152"/>
      <c r="W390" s="152"/>
    </row>
    <row r="391" ht="22.5" customHeight="1">
      <c r="A391" s="147">
        <f t="shared" si="2"/>
        <v>0</v>
      </c>
      <c r="B391" s="148" t="str">
        <f>IFERROR(__xludf.DUMMYFUNCTION("IFERROR(
TEXTJOIN("" \ "",TRUE,FILTER(D391:N391,ISNUMBER(D391:N391)=FALSE))
,"""")"),"")</f>
        <v/>
      </c>
      <c r="C391" s="153">
        <v>45924.0</v>
      </c>
      <c r="D391" s="154"/>
      <c r="E391" s="154"/>
      <c r="F391" s="154"/>
      <c r="G391" s="154"/>
      <c r="H391" s="154"/>
      <c r="I391" s="155"/>
      <c r="J391" s="154"/>
      <c r="K391" s="154"/>
      <c r="L391" s="154"/>
      <c r="M391" s="154"/>
      <c r="N391" s="154"/>
      <c r="O391" s="152"/>
      <c r="P391" s="152"/>
      <c r="Q391" s="152"/>
      <c r="R391" s="152"/>
      <c r="S391" s="152"/>
      <c r="T391" s="152"/>
      <c r="U391" s="152"/>
      <c r="V391" s="152"/>
      <c r="W391" s="152"/>
    </row>
    <row r="392" ht="22.5" customHeight="1">
      <c r="A392" s="147">
        <f t="shared" si="2"/>
        <v>0</v>
      </c>
      <c r="B392" s="148" t="str">
        <f>IFERROR(__xludf.DUMMYFUNCTION("IFERROR(
TEXTJOIN("" \ "",TRUE,FILTER(D392:N392,ISNUMBER(D392:N392)=FALSE))
,"""")"),"")</f>
        <v/>
      </c>
      <c r="C392" s="153">
        <v>45925.0</v>
      </c>
      <c r="D392" s="154"/>
      <c r="E392" s="154"/>
      <c r="F392" s="154"/>
      <c r="G392" s="154"/>
      <c r="H392" s="154"/>
      <c r="I392" s="155"/>
      <c r="J392" s="154"/>
      <c r="K392" s="154"/>
      <c r="L392" s="154"/>
      <c r="M392" s="154"/>
      <c r="N392" s="154"/>
      <c r="O392" s="152"/>
      <c r="P392" s="152"/>
      <c r="Q392" s="152"/>
      <c r="R392" s="152"/>
      <c r="S392" s="152"/>
      <c r="T392" s="152"/>
      <c r="U392" s="152"/>
      <c r="V392" s="152"/>
      <c r="W392" s="152"/>
    </row>
    <row r="393" ht="22.5" customHeight="1">
      <c r="A393" s="147">
        <f t="shared" si="2"/>
        <v>0</v>
      </c>
      <c r="B393" s="148" t="str">
        <f>IFERROR(__xludf.DUMMYFUNCTION("IFERROR(
TEXTJOIN("" \ "",TRUE,FILTER(D393:N393,ISNUMBER(D393:N393)=FALSE))
,"""")"),"")</f>
        <v/>
      </c>
      <c r="C393" s="153">
        <v>45926.0</v>
      </c>
      <c r="D393" s="154"/>
      <c r="E393" s="154"/>
      <c r="F393" s="154"/>
      <c r="G393" s="154"/>
      <c r="H393" s="154"/>
      <c r="I393" s="155"/>
      <c r="J393" s="154"/>
      <c r="K393" s="154"/>
      <c r="L393" s="154"/>
      <c r="M393" s="154"/>
      <c r="N393" s="154"/>
      <c r="O393" s="152"/>
      <c r="P393" s="152"/>
      <c r="Q393" s="152"/>
      <c r="R393" s="152"/>
      <c r="S393" s="152"/>
      <c r="T393" s="152"/>
      <c r="U393" s="152"/>
      <c r="V393" s="152"/>
      <c r="W393" s="152"/>
    </row>
    <row r="394" ht="22.5" customHeight="1">
      <c r="A394" s="147">
        <f t="shared" si="2"/>
        <v>0</v>
      </c>
      <c r="B394" s="148" t="str">
        <f>IFERROR(__xludf.DUMMYFUNCTION("IFERROR(
TEXTJOIN("" \ "",TRUE,FILTER(D394:N394,ISNUMBER(D394:N394)=FALSE))
,"""")"),"")</f>
        <v/>
      </c>
      <c r="C394" s="153">
        <v>45927.0</v>
      </c>
      <c r="D394" s="154"/>
      <c r="E394" s="154"/>
      <c r="F394" s="154"/>
      <c r="G394" s="154"/>
      <c r="H394" s="154"/>
      <c r="I394" s="155"/>
      <c r="J394" s="154"/>
      <c r="K394" s="154"/>
      <c r="L394" s="154"/>
      <c r="M394" s="154"/>
      <c r="N394" s="154"/>
      <c r="O394" s="152"/>
      <c r="P394" s="152"/>
      <c r="Q394" s="152"/>
      <c r="R394" s="152"/>
      <c r="S394" s="152"/>
      <c r="T394" s="152"/>
      <c r="U394" s="152"/>
      <c r="V394" s="152"/>
      <c r="W394" s="152"/>
    </row>
    <row r="395" ht="22.5" customHeight="1">
      <c r="A395" s="147">
        <f t="shared" si="2"/>
        <v>0</v>
      </c>
      <c r="B395" s="148" t="str">
        <f>IFERROR(__xludf.DUMMYFUNCTION("IFERROR(
TEXTJOIN("" \ "",TRUE,FILTER(D395:N395,ISNUMBER(D395:N395)=FALSE))
,"""")"),"")</f>
        <v/>
      </c>
      <c r="C395" s="149">
        <v>45928.0</v>
      </c>
      <c r="D395" s="150"/>
      <c r="E395" s="150"/>
      <c r="F395" s="150"/>
      <c r="G395" s="150"/>
      <c r="H395" s="150"/>
      <c r="I395" s="151"/>
      <c r="J395" s="150"/>
      <c r="K395" s="150"/>
      <c r="L395" s="150"/>
      <c r="M395" s="150"/>
      <c r="N395" s="150"/>
      <c r="O395" s="152"/>
      <c r="P395" s="152"/>
      <c r="Q395" s="152"/>
      <c r="R395" s="152"/>
      <c r="S395" s="152"/>
      <c r="T395" s="152"/>
      <c r="U395" s="152"/>
      <c r="V395" s="152"/>
      <c r="W395" s="152"/>
    </row>
    <row r="396" ht="22.5" customHeight="1">
      <c r="A396" s="147">
        <f t="shared" si="2"/>
        <v>0</v>
      </c>
      <c r="B396" s="148" t="str">
        <f>IFERROR(__xludf.DUMMYFUNCTION("IFERROR(
TEXTJOIN("" \ "",TRUE,FILTER(D396:N396,ISNUMBER(D396:N396)=FALSE))
,"""")"),"")</f>
        <v/>
      </c>
      <c r="C396" s="153">
        <v>45929.0</v>
      </c>
      <c r="D396" s="154"/>
      <c r="E396" s="154"/>
      <c r="F396" s="154"/>
      <c r="G396" s="154"/>
      <c r="H396" s="154"/>
      <c r="I396" s="155"/>
      <c r="J396" s="154"/>
      <c r="K396" s="154"/>
      <c r="L396" s="154"/>
      <c r="M396" s="154"/>
      <c r="N396" s="154"/>
      <c r="O396" s="152"/>
      <c r="P396" s="152"/>
      <c r="Q396" s="152"/>
      <c r="R396" s="152"/>
      <c r="S396" s="152"/>
      <c r="T396" s="152"/>
      <c r="U396" s="152"/>
      <c r="V396" s="152"/>
      <c r="W396" s="152"/>
    </row>
    <row r="397" ht="22.5" customHeight="1">
      <c r="A397" s="147">
        <f t="shared" si="2"/>
        <v>0</v>
      </c>
      <c r="B397" s="148" t="str">
        <f>IFERROR(__xludf.DUMMYFUNCTION("IFERROR(
TEXTJOIN("" \ "",TRUE,FILTER(D397:N397,ISNUMBER(D397:N397)=FALSE))
,"""")"),"")</f>
        <v/>
      </c>
      <c r="C397" s="153">
        <v>45930.0</v>
      </c>
      <c r="D397" s="154"/>
      <c r="E397" s="154"/>
      <c r="F397" s="154"/>
      <c r="G397" s="154"/>
      <c r="H397" s="154"/>
      <c r="I397" s="155"/>
      <c r="J397" s="154"/>
      <c r="K397" s="154"/>
      <c r="L397" s="154"/>
      <c r="M397" s="154"/>
      <c r="N397" s="154"/>
      <c r="O397" s="152"/>
      <c r="P397" s="152"/>
      <c r="Q397" s="152"/>
      <c r="R397" s="152"/>
      <c r="S397" s="152"/>
      <c r="T397" s="152"/>
      <c r="U397" s="152"/>
      <c r="V397" s="152"/>
      <c r="W397" s="152"/>
    </row>
    <row r="398" ht="22.5" customHeight="1">
      <c r="A398" s="147">
        <f t="shared" si="2"/>
        <v>0</v>
      </c>
      <c r="B398" s="148" t="str">
        <f>IFERROR(__xludf.DUMMYFUNCTION("IFERROR(
TEXTJOIN("" \ "",TRUE,FILTER(D398:N398,ISNUMBER(D398:N398)=FALSE))
,"""")"),"")</f>
        <v/>
      </c>
      <c r="C398" s="153">
        <v>45931.0</v>
      </c>
      <c r="D398" s="154"/>
      <c r="E398" s="154"/>
      <c r="F398" s="154"/>
      <c r="G398" s="154"/>
      <c r="H398" s="154"/>
      <c r="I398" s="155"/>
      <c r="J398" s="154"/>
      <c r="K398" s="154"/>
      <c r="L398" s="154"/>
      <c r="M398" s="154"/>
      <c r="N398" s="154"/>
      <c r="O398" s="152"/>
      <c r="P398" s="152"/>
      <c r="Q398" s="152"/>
      <c r="R398" s="152"/>
      <c r="S398" s="152"/>
      <c r="T398" s="152"/>
      <c r="U398" s="152"/>
      <c r="V398" s="152"/>
      <c r="W398" s="152"/>
    </row>
    <row r="399" ht="22.5" customHeight="1">
      <c r="A399" s="147">
        <f t="shared" si="2"/>
        <v>0</v>
      </c>
      <c r="B399" s="148" t="str">
        <f>IFERROR(__xludf.DUMMYFUNCTION("IFERROR(
TEXTJOIN("" \ "",TRUE,FILTER(D399:N399,ISNUMBER(D399:N399)=FALSE))
,"""")"),"")</f>
        <v/>
      </c>
      <c r="C399" s="153">
        <v>45932.0</v>
      </c>
      <c r="D399" s="154"/>
      <c r="E399" s="154"/>
      <c r="F399" s="154"/>
      <c r="G399" s="154"/>
      <c r="H399" s="154"/>
      <c r="I399" s="155"/>
      <c r="J399" s="154"/>
      <c r="K399" s="154"/>
      <c r="L399" s="154"/>
      <c r="M399" s="154"/>
      <c r="N399" s="154"/>
      <c r="O399" s="152"/>
      <c r="P399" s="152"/>
      <c r="Q399" s="152"/>
      <c r="R399" s="152"/>
      <c r="S399" s="152"/>
      <c r="T399" s="152"/>
      <c r="U399" s="152"/>
      <c r="V399" s="152"/>
      <c r="W399" s="152"/>
    </row>
    <row r="400" ht="22.5" customHeight="1">
      <c r="A400" s="147">
        <f t="shared" si="2"/>
        <v>0</v>
      </c>
      <c r="B400" s="148" t="str">
        <f>IFERROR(__xludf.DUMMYFUNCTION("IFERROR(
TEXTJOIN("" \ "",TRUE,FILTER(D400:N400,ISNUMBER(D400:N400)=FALSE))
,"""")"),"")</f>
        <v/>
      </c>
      <c r="C400" s="153">
        <v>45933.0</v>
      </c>
      <c r="D400" s="154"/>
      <c r="E400" s="154"/>
      <c r="F400" s="154"/>
      <c r="G400" s="154"/>
      <c r="H400" s="154"/>
      <c r="I400" s="155"/>
      <c r="J400" s="154"/>
      <c r="K400" s="154"/>
      <c r="L400" s="154"/>
      <c r="M400" s="154"/>
      <c r="N400" s="154"/>
      <c r="O400" s="152"/>
      <c r="P400" s="152"/>
      <c r="Q400" s="152"/>
      <c r="R400" s="152"/>
      <c r="S400" s="152"/>
      <c r="T400" s="152"/>
      <c r="U400" s="152"/>
      <c r="V400" s="152"/>
      <c r="W400" s="152"/>
    </row>
    <row r="401" ht="22.5" customHeight="1">
      <c r="A401" s="147">
        <f t="shared" si="2"/>
        <v>0</v>
      </c>
      <c r="B401" s="148" t="str">
        <f>IFERROR(__xludf.DUMMYFUNCTION("IFERROR(
TEXTJOIN("" \ "",TRUE,FILTER(D401:N401,ISNUMBER(D401:N401)=FALSE))
,"""")"),"")</f>
        <v/>
      </c>
      <c r="C401" s="153">
        <v>45934.0</v>
      </c>
      <c r="D401" s="154"/>
      <c r="E401" s="154"/>
      <c r="F401" s="154"/>
      <c r="G401" s="154"/>
      <c r="H401" s="154"/>
      <c r="I401" s="155"/>
      <c r="J401" s="154"/>
      <c r="K401" s="154"/>
      <c r="L401" s="154"/>
      <c r="M401" s="154"/>
      <c r="N401" s="154"/>
      <c r="O401" s="152"/>
      <c r="P401" s="152"/>
      <c r="Q401" s="152"/>
      <c r="R401" s="152"/>
      <c r="S401" s="152"/>
      <c r="T401" s="152"/>
      <c r="U401" s="152"/>
      <c r="V401" s="152"/>
      <c r="W401" s="152"/>
    </row>
    <row r="402" ht="22.5" customHeight="1">
      <c r="A402" s="147">
        <f t="shared" si="2"/>
        <v>0</v>
      </c>
      <c r="B402" s="148" t="str">
        <f>IFERROR(__xludf.DUMMYFUNCTION("IFERROR(
TEXTJOIN("" \ "",TRUE,FILTER(D402:N402,ISNUMBER(D402:N402)=FALSE))
,"""")"),"")</f>
        <v/>
      </c>
      <c r="C402" s="149">
        <v>45935.0</v>
      </c>
      <c r="D402" s="150"/>
      <c r="E402" s="150"/>
      <c r="F402" s="150"/>
      <c r="G402" s="150"/>
      <c r="H402" s="150"/>
      <c r="I402" s="151"/>
      <c r="J402" s="150"/>
      <c r="K402" s="150"/>
      <c r="L402" s="150"/>
      <c r="M402" s="150"/>
      <c r="N402" s="150"/>
      <c r="O402" s="152"/>
      <c r="P402" s="152"/>
      <c r="Q402" s="152"/>
      <c r="R402" s="152"/>
      <c r="S402" s="152"/>
      <c r="T402" s="152"/>
      <c r="U402" s="152"/>
      <c r="V402" s="152"/>
      <c r="W402" s="152"/>
    </row>
    <row r="403" ht="22.5" customHeight="1">
      <c r="A403" s="147">
        <f t="shared" si="2"/>
        <v>0</v>
      </c>
      <c r="B403" s="148" t="str">
        <f>IFERROR(__xludf.DUMMYFUNCTION("IFERROR(
TEXTJOIN("" \ "",TRUE,FILTER(D403:N403,ISNUMBER(D403:N403)=FALSE))
,"""")"),"")</f>
        <v/>
      </c>
      <c r="C403" s="153">
        <v>45936.0</v>
      </c>
      <c r="D403" s="154"/>
      <c r="E403" s="154"/>
      <c r="F403" s="154"/>
      <c r="G403" s="154"/>
      <c r="H403" s="154"/>
      <c r="I403" s="155"/>
      <c r="J403" s="154"/>
      <c r="K403" s="154"/>
      <c r="L403" s="154"/>
      <c r="M403" s="154"/>
      <c r="N403" s="154"/>
      <c r="O403" s="152"/>
      <c r="P403" s="152"/>
      <c r="Q403" s="152"/>
      <c r="R403" s="152"/>
      <c r="S403" s="152"/>
      <c r="T403" s="152"/>
      <c r="U403" s="152"/>
      <c r="V403" s="152"/>
      <c r="W403" s="152"/>
    </row>
    <row r="404" ht="22.5" customHeight="1">
      <c r="A404" s="147">
        <f t="shared" si="2"/>
        <v>0</v>
      </c>
      <c r="B404" s="148" t="str">
        <f>IFERROR(__xludf.DUMMYFUNCTION("IFERROR(
TEXTJOIN("" \ "",TRUE,FILTER(D404:N404,ISNUMBER(D404:N404)=FALSE))
,"""")"),"")</f>
        <v/>
      </c>
      <c r="C404" s="153">
        <v>45937.0</v>
      </c>
      <c r="D404" s="154"/>
      <c r="E404" s="154"/>
      <c r="F404" s="154"/>
      <c r="G404" s="154"/>
      <c r="H404" s="154"/>
      <c r="I404" s="155"/>
      <c r="J404" s="154"/>
      <c r="K404" s="154"/>
      <c r="L404" s="154"/>
      <c r="M404" s="154"/>
      <c r="N404" s="154"/>
      <c r="O404" s="152"/>
      <c r="P404" s="152"/>
      <c r="Q404" s="152"/>
      <c r="R404" s="152"/>
      <c r="S404" s="152"/>
      <c r="T404" s="152"/>
      <c r="U404" s="152"/>
      <c r="V404" s="152"/>
      <c r="W404" s="152"/>
    </row>
    <row r="405" ht="22.5" customHeight="1">
      <c r="A405" s="147">
        <f t="shared" si="2"/>
        <v>0</v>
      </c>
      <c r="B405" s="148" t="str">
        <f>IFERROR(__xludf.DUMMYFUNCTION("IFERROR(
TEXTJOIN("" \ "",TRUE,FILTER(D405:N405,ISNUMBER(D405:N405)=FALSE))
,"""")"),"")</f>
        <v/>
      </c>
      <c r="C405" s="153">
        <v>45938.0</v>
      </c>
      <c r="D405" s="154"/>
      <c r="E405" s="154"/>
      <c r="F405" s="154"/>
      <c r="G405" s="154"/>
      <c r="H405" s="154"/>
      <c r="I405" s="155"/>
      <c r="J405" s="154"/>
      <c r="K405" s="154"/>
      <c r="L405" s="154"/>
      <c r="M405" s="154"/>
      <c r="N405" s="154"/>
      <c r="O405" s="152"/>
      <c r="P405" s="152"/>
      <c r="Q405" s="152"/>
      <c r="R405" s="152"/>
      <c r="S405" s="152"/>
      <c r="T405" s="152"/>
      <c r="U405" s="152"/>
      <c r="V405" s="152"/>
      <c r="W405" s="152"/>
    </row>
    <row r="406" ht="22.5" customHeight="1">
      <c r="A406" s="147">
        <f t="shared" si="2"/>
        <v>0</v>
      </c>
      <c r="B406" s="148" t="str">
        <f>IFERROR(__xludf.DUMMYFUNCTION("IFERROR(
TEXTJOIN("" \ "",TRUE,FILTER(D406:N406,ISNUMBER(D406:N406)=FALSE))
,"""")"),"")</f>
        <v/>
      </c>
      <c r="C406" s="153">
        <v>45939.0</v>
      </c>
      <c r="D406" s="154"/>
      <c r="E406" s="154"/>
      <c r="F406" s="154"/>
      <c r="G406" s="154"/>
      <c r="H406" s="154"/>
      <c r="I406" s="155"/>
      <c r="J406" s="154"/>
      <c r="K406" s="154"/>
      <c r="L406" s="154"/>
      <c r="M406" s="154"/>
      <c r="N406" s="154"/>
      <c r="O406" s="152"/>
      <c r="P406" s="152"/>
      <c r="Q406" s="152"/>
      <c r="R406" s="152"/>
      <c r="S406" s="152"/>
      <c r="T406" s="152"/>
      <c r="U406" s="152"/>
      <c r="V406" s="152"/>
      <c r="W406" s="152"/>
    </row>
    <row r="407" ht="22.5" customHeight="1">
      <c r="A407" s="147">
        <f t="shared" si="2"/>
        <v>0</v>
      </c>
      <c r="B407" s="148" t="str">
        <f>IFERROR(__xludf.DUMMYFUNCTION("IFERROR(
TEXTJOIN("" \ "",TRUE,FILTER(D407:N407,ISNUMBER(D407:N407)=FALSE))
,"""")"),"")</f>
        <v/>
      </c>
      <c r="C407" s="153">
        <v>45940.0</v>
      </c>
      <c r="D407" s="154"/>
      <c r="E407" s="154"/>
      <c r="F407" s="154"/>
      <c r="G407" s="154"/>
      <c r="H407" s="154"/>
      <c r="I407" s="155"/>
      <c r="J407" s="154"/>
      <c r="K407" s="154"/>
      <c r="L407" s="154"/>
      <c r="M407" s="154"/>
      <c r="N407" s="154"/>
      <c r="O407" s="152"/>
      <c r="P407" s="152"/>
      <c r="Q407" s="152"/>
      <c r="R407" s="152"/>
      <c r="S407" s="152"/>
      <c r="T407" s="152"/>
      <c r="U407" s="152"/>
      <c r="V407" s="152"/>
      <c r="W407" s="152"/>
    </row>
    <row r="408" ht="22.5" customHeight="1">
      <c r="A408" s="147">
        <f t="shared" si="2"/>
        <v>0</v>
      </c>
      <c r="B408" s="148" t="str">
        <f>IFERROR(__xludf.DUMMYFUNCTION("IFERROR(
TEXTJOIN("" \ "",TRUE,FILTER(D408:N408,ISNUMBER(D408:N408)=FALSE))
,"""")"),"")</f>
        <v/>
      </c>
      <c r="C408" s="153">
        <v>45941.0</v>
      </c>
      <c r="D408" s="154"/>
      <c r="E408" s="154"/>
      <c r="F408" s="154"/>
      <c r="G408" s="154"/>
      <c r="H408" s="154"/>
      <c r="I408" s="155"/>
      <c r="J408" s="154"/>
      <c r="K408" s="154"/>
      <c r="L408" s="154"/>
      <c r="M408" s="154"/>
      <c r="N408" s="154"/>
      <c r="O408" s="152"/>
      <c r="P408" s="152"/>
      <c r="Q408" s="152"/>
      <c r="R408" s="152"/>
      <c r="S408" s="152"/>
      <c r="T408" s="152"/>
      <c r="U408" s="152"/>
      <c r="V408" s="152"/>
      <c r="W408" s="152"/>
    </row>
    <row r="409" ht="22.5" customHeight="1">
      <c r="A409" s="147">
        <f t="shared" si="2"/>
        <v>0</v>
      </c>
      <c r="B409" s="148" t="str">
        <f>IFERROR(__xludf.DUMMYFUNCTION("IFERROR(
TEXTJOIN("" \ "",TRUE,FILTER(D409:N409,ISNUMBER(D409:N409)=FALSE))
,"""")"),"")</f>
        <v/>
      </c>
      <c r="C409" s="149">
        <v>45942.0</v>
      </c>
      <c r="D409" s="150"/>
      <c r="E409" s="150"/>
      <c r="F409" s="150"/>
      <c r="G409" s="150"/>
      <c r="H409" s="150"/>
      <c r="I409" s="151"/>
      <c r="J409" s="150"/>
      <c r="K409" s="150"/>
      <c r="L409" s="150"/>
      <c r="M409" s="150"/>
      <c r="N409" s="150"/>
      <c r="O409" s="152"/>
      <c r="P409" s="152"/>
      <c r="Q409" s="152"/>
      <c r="R409" s="152"/>
      <c r="S409" s="152"/>
      <c r="T409" s="152"/>
      <c r="U409" s="152"/>
      <c r="V409" s="152"/>
      <c r="W409" s="152"/>
    </row>
    <row r="410" ht="22.5" customHeight="1">
      <c r="A410" s="147">
        <f t="shared" si="2"/>
        <v>0</v>
      </c>
      <c r="B410" s="148" t="str">
        <f>IFERROR(__xludf.DUMMYFUNCTION("IFERROR(
TEXTJOIN("" \ "",TRUE,FILTER(D410:N410,ISNUMBER(D410:N410)=FALSE))
,"""")"),"")</f>
        <v/>
      </c>
      <c r="C410" s="153">
        <v>45943.0</v>
      </c>
      <c r="D410" s="154"/>
      <c r="E410" s="154"/>
      <c r="F410" s="154"/>
      <c r="G410" s="154"/>
      <c r="H410" s="154"/>
      <c r="I410" s="155"/>
      <c r="J410" s="154"/>
      <c r="K410" s="154"/>
      <c r="L410" s="154"/>
      <c r="M410" s="154"/>
      <c r="N410" s="154"/>
      <c r="O410" s="152"/>
      <c r="P410" s="152"/>
      <c r="Q410" s="152"/>
      <c r="R410" s="152"/>
      <c r="S410" s="152"/>
      <c r="T410" s="152"/>
      <c r="U410" s="152"/>
      <c r="V410" s="152"/>
      <c r="W410" s="152"/>
    </row>
    <row r="411" ht="22.5" customHeight="1">
      <c r="A411" s="147">
        <f t="shared" si="2"/>
        <v>0</v>
      </c>
      <c r="B411" s="148" t="str">
        <f>IFERROR(__xludf.DUMMYFUNCTION("IFERROR(
TEXTJOIN("" \ "",TRUE,FILTER(D411:N411,ISNUMBER(D411:N411)=FALSE))
,"""")"),"")</f>
        <v/>
      </c>
      <c r="C411" s="153">
        <v>45944.0</v>
      </c>
      <c r="D411" s="154"/>
      <c r="E411" s="154"/>
      <c r="F411" s="154"/>
      <c r="G411" s="154"/>
      <c r="H411" s="154"/>
      <c r="I411" s="155"/>
      <c r="J411" s="154"/>
      <c r="K411" s="154"/>
      <c r="L411" s="154"/>
      <c r="M411" s="154"/>
      <c r="N411" s="154"/>
      <c r="O411" s="152"/>
      <c r="P411" s="152"/>
      <c r="Q411" s="152"/>
      <c r="R411" s="152"/>
      <c r="S411" s="152"/>
      <c r="T411" s="152"/>
      <c r="U411" s="152"/>
      <c r="V411" s="152"/>
      <c r="W411" s="152"/>
    </row>
    <row r="412" ht="22.5" customHeight="1">
      <c r="A412" s="147">
        <f t="shared" si="2"/>
        <v>0</v>
      </c>
      <c r="B412" s="148" t="str">
        <f>IFERROR(__xludf.DUMMYFUNCTION("IFERROR(
TEXTJOIN("" \ "",TRUE,FILTER(D412:N412,ISNUMBER(D412:N412)=FALSE))
,"""")"),"")</f>
        <v/>
      </c>
      <c r="C412" s="153">
        <v>45945.0</v>
      </c>
      <c r="D412" s="154"/>
      <c r="E412" s="154"/>
      <c r="F412" s="154"/>
      <c r="G412" s="154"/>
      <c r="H412" s="154"/>
      <c r="I412" s="155"/>
      <c r="J412" s="154"/>
      <c r="K412" s="154"/>
      <c r="L412" s="154"/>
      <c r="M412" s="154"/>
      <c r="N412" s="154"/>
      <c r="O412" s="152"/>
      <c r="P412" s="152"/>
      <c r="Q412" s="152"/>
      <c r="R412" s="152"/>
      <c r="S412" s="152"/>
      <c r="T412" s="152"/>
      <c r="U412" s="152"/>
      <c r="V412" s="152"/>
      <c r="W412" s="152"/>
    </row>
    <row r="413" ht="22.5" customHeight="1">
      <c r="A413" s="147">
        <f t="shared" si="2"/>
        <v>0</v>
      </c>
      <c r="B413" s="148" t="str">
        <f>IFERROR(__xludf.DUMMYFUNCTION("IFERROR(
TEXTJOIN("" \ "",TRUE,FILTER(D413:N413,ISNUMBER(D413:N413)=FALSE))
,"""")"),"")</f>
        <v/>
      </c>
      <c r="C413" s="153">
        <v>45946.0</v>
      </c>
      <c r="D413" s="154"/>
      <c r="E413" s="154"/>
      <c r="F413" s="154"/>
      <c r="G413" s="154"/>
      <c r="H413" s="154"/>
      <c r="I413" s="155"/>
      <c r="J413" s="154"/>
      <c r="K413" s="154"/>
      <c r="L413" s="154"/>
      <c r="M413" s="154"/>
      <c r="N413" s="154"/>
      <c r="O413" s="152"/>
      <c r="P413" s="152"/>
      <c r="Q413" s="152"/>
      <c r="R413" s="152"/>
      <c r="S413" s="152"/>
      <c r="T413" s="152"/>
      <c r="U413" s="152"/>
      <c r="V413" s="152"/>
      <c r="W413" s="152"/>
    </row>
    <row r="414" ht="22.5" customHeight="1">
      <c r="A414" s="147">
        <f t="shared" si="2"/>
        <v>0</v>
      </c>
      <c r="B414" s="148" t="str">
        <f>IFERROR(__xludf.DUMMYFUNCTION("IFERROR(
TEXTJOIN("" \ "",TRUE,FILTER(D414:N414,ISNUMBER(D414:N414)=FALSE))
,"""")"),"")</f>
        <v/>
      </c>
      <c r="C414" s="153">
        <v>45947.0</v>
      </c>
      <c r="D414" s="154"/>
      <c r="E414" s="154"/>
      <c r="F414" s="154"/>
      <c r="G414" s="154"/>
      <c r="H414" s="154"/>
      <c r="I414" s="155"/>
      <c r="J414" s="154"/>
      <c r="K414" s="154"/>
      <c r="L414" s="154"/>
      <c r="M414" s="154"/>
      <c r="N414" s="154"/>
      <c r="O414" s="152"/>
      <c r="P414" s="152"/>
      <c r="Q414" s="152"/>
      <c r="R414" s="152"/>
      <c r="S414" s="152"/>
      <c r="T414" s="152"/>
      <c r="U414" s="152"/>
      <c r="V414" s="152"/>
      <c r="W414" s="152"/>
    </row>
    <row r="415" ht="22.5" customHeight="1">
      <c r="A415" s="147">
        <f t="shared" si="2"/>
        <v>0</v>
      </c>
      <c r="B415" s="148" t="str">
        <f>IFERROR(__xludf.DUMMYFUNCTION("IFERROR(
TEXTJOIN("" \ "",TRUE,FILTER(D415:N415,ISNUMBER(D415:N415)=FALSE))
,"""")"),"")</f>
        <v/>
      </c>
      <c r="C415" s="153">
        <v>45948.0</v>
      </c>
      <c r="D415" s="154"/>
      <c r="E415" s="154"/>
      <c r="F415" s="154"/>
      <c r="G415" s="154"/>
      <c r="H415" s="154"/>
      <c r="I415" s="155"/>
      <c r="J415" s="154"/>
      <c r="K415" s="154"/>
      <c r="L415" s="154"/>
      <c r="M415" s="154"/>
      <c r="N415" s="154"/>
      <c r="O415" s="152"/>
      <c r="P415" s="152"/>
      <c r="Q415" s="152"/>
      <c r="R415" s="152"/>
      <c r="S415" s="152"/>
      <c r="T415" s="152"/>
      <c r="U415" s="152"/>
      <c r="V415" s="152"/>
      <c r="W415" s="152"/>
    </row>
    <row r="416" ht="22.5" customHeight="1">
      <c r="A416" s="147">
        <f t="shared" si="2"/>
        <v>0</v>
      </c>
      <c r="B416" s="148" t="str">
        <f>IFERROR(__xludf.DUMMYFUNCTION("IFERROR(
TEXTJOIN("" \ "",TRUE,FILTER(D416:N416,ISNUMBER(D416:N416)=FALSE))
,"""")"),"")</f>
        <v/>
      </c>
      <c r="C416" s="149">
        <v>45949.0</v>
      </c>
      <c r="D416" s="150"/>
      <c r="E416" s="150"/>
      <c r="F416" s="150"/>
      <c r="G416" s="150"/>
      <c r="H416" s="150"/>
      <c r="I416" s="151"/>
      <c r="J416" s="150"/>
      <c r="K416" s="150"/>
      <c r="L416" s="150"/>
      <c r="M416" s="150"/>
      <c r="N416" s="150"/>
      <c r="O416" s="152"/>
      <c r="P416" s="152"/>
      <c r="Q416" s="152"/>
      <c r="R416" s="152"/>
      <c r="S416" s="152"/>
      <c r="T416" s="152"/>
      <c r="U416" s="152"/>
      <c r="V416" s="152"/>
      <c r="W416" s="152"/>
    </row>
    <row r="417" ht="22.5" customHeight="1">
      <c r="A417" s="147">
        <f t="shared" si="2"/>
        <v>0</v>
      </c>
      <c r="B417" s="148" t="str">
        <f>IFERROR(__xludf.DUMMYFUNCTION("IFERROR(
TEXTJOIN("" \ "",TRUE,FILTER(D417:N417,ISNUMBER(D417:N417)=FALSE))
,"""")"),"")</f>
        <v/>
      </c>
      <c r="C417" s="153">
        <v>45950.0</v>
      </c>
      <c r="D417" s="154"/>
      <c r="E417" s="154"/>
      <c r="F417" s="154"/>
      <c r="G417" s="154"/>
      <c r="H417" s="154"/>
      <c r="I417" s="155"/>
      <c r="J417" s="154"/>
      <c r="K417" s="154"/>
      <c r="L417" s="154"/>
      <c r="M417" s="154"/>
      <c r="N417" s="154"/>
      <c r="O417" s="152"/>
      <c r="P417" s="152"/>
      <c r="Q417" s="152"/>
      <c r="R417" s="152"/>
      <c r="S417" s="152"/>
      <c r="T417" s="152"/>
      <c r="U417" s="152"/>
      <c r="V417" s="152"/>
      <c r="W417" s="152"/>
    </row>
    <row r="418" ht="22.5" customHeight="1">
      <c r="A418" s="147">
        <f t="shared" si="2"/>
        <v>0</v>
      </c>
      <c r="B418" s="148" t="str">
        <f>IFERROR(__xludf.DUMMYFUNCTION("IFERROR(
TEXTJOIN("" \ "",TRUE,FILTER(D418:N418,ISNUMBER(D418:N418)=FALSE))
,"""")"),"")</f>
        <v/>
      </c>
      <c r="C418" s="153">
        <v>45951.0</v>
      </c>
      <c r="D418" s="154"/>
      <c r="E418" s="154"/>
      <c r="F418" s="154"/>
      <c r="G418" s="154"/>
      <c r="H418" s="154"/>
      <c r="I418" s="155"/>
      <c r="J418" s="154"/>
      <c r="K418" s="154"/>
      <c r="L418" s="154"/>
      <c r="M418" s="154"/>
      <c r="N418" s="154"/>
      <c r="O418" s="152"/>
      <c r="P418" s="152"/>
      <c r="Q418" s="152"/>
      <c r="R418" s="152"/>
      <c r="S418" s="152"/>
      <c r="T418" s="152"/>
      <c r="U418" s="152"/>
      <c r="V418" s="152"/>
      <c r="W418" s="152"/>
    </row>
    <row r="419" ht="22.5" customHeight="1">
      <c r="A419" s="147">
        <f t="shared" si="2"/>
        <v>0</v>
      </c>
      <c r="B419" s="148" t="str">
        <f>IFERROR(__xludf.DUMMYFUNCTION("IFERROR(
TEXTJOIN("" \ "",TRUE,FILTER(D419:N419,ISNUMBER(D419:N419)=FALSE))
,"""")"),"")</f>
        <v/>
      </c>
      <c r="C419" s="153">
        <v>45952.0</v>
      </c>
      <c r="D419" s="154"/>
      <c r="E419" s="154"/>
      <c r="F419" s="154"/>
      <c r="G419" s="154"/>
      <c r="H419" s="154"/>
      <c r="I419" s="155"/>
      <c r="J419" s="154"/>
      <c r="K419" s="154"/>
      <c r="L419" s="154"/>
      <c r="M419" s="154"/>
      <c r="N419" s="154"/>
      <c r="O419" s="152"/>
      <c r="P419" s="152"/>
      <c r="Q419" s="152"/>
      <c r="R419" s="152"/>
      <c r="S419" s="152"/>
      <c r="T419" s="152"/>
      <c r="U419" s="152"/>
      <c r="V419" s="152"/>
      <c r="W419" s="152"/>
    </row>
    <row r="420" ht="22.5" customHeight="1">
      <c r="A420" s="147">
        <f t="shared" si="2"/>
        <v>0</v>
      </c>
      <c r="B420" s="148" t="str">
        <f>IFERROR(__xludf.DUMMYFUNCTION("IFERROR(
TEXTJOIN("" \ "",TRUE,FILTER(D420:N420,ISNUMBER(D420:N420)=FALSE))
,"""")"),"")</f>
        <v/>
      </c>
      <c r="C420" s="153">
        <v>45953.0</v>
      </c>
      <c r="D420" s="154"/>
      <c r="E420" s="154"/>
      <c r="F420" s="154"/>
      <c r="G420" s="154"/>
      <c r="H420" s="154"/>
      <c r="I420" s="155"/>
      <c r="J420" s="154"/>
      <c r="K420" s="154"/>
      <c r="L420" s="154"/>
      <c r="M420" s="154"/>
      <c r="N420" s="154"/>
      <c r="O420" s="152"/>
      <c r="P420" s="152"/>
      <c r="Q420" s="152"/>
      <c r="R420" s="152"/>
      <c r="S420" s="152"/>
      <c r="T420" s="152"/>
      <c r="U420" s="152"/>
      <c r="V420" s="152"/>
      <c r="W420" s="152"/>
    </row>
    <row r="421" ht="22.5" customHeight="1">
      <c r="A421" s="147">
        <f t="shared" si="2"/>
        <v>0</v>
      </c>
      <c r="B421" s="148" t="str">
        <f>IFERROR(__xludf.DUMMYFUNCTION("IFERROR(
TEXTJOIN("" \ "",TRUE,FILTER(D421:N421,ISNUMBER(D421:N421)=FALSE))
,"""")"),"")</f>
        <v/>
      </c>
      <c r="C421" s="153">
        <v>45954.0</v>
      </c>
      <c r="D421" s="154"/>
      <c r="E421" s="154"/>
      <c r="F421" s="154"/>
      <c r="G421" s="154"/>
      <c r="H421" s="154"/>
      <c r="I421" s="155"/>
      <c r="J421" s="154"/>
      <c r="K421" s="154"/>
      <c r="L421" s="154"/>
      <c r="M421" s="154"/>
      <c r="N421" s="154"/>
      <c r="O421" s="152"/>
      <c r="P421" s="152"/>
      <c r="Q421" s="152"/>
      <c r="R421" s="152"/>
      <c r="S421" s="152"/>
      <c r="T421" s="152"/>
      <c r="U421" s="152"/>
      <c r="V421" s="152"/>
      <c r="W421" s="152"/>
    </row>
    <row r="422" ht="22.5" customHeight="1">
      <c r="A422" s="147">
        <f t="shared" si="2"/>
        <v>0</v>
      </c>
      <c r="B422" s="148" t="str">
        <f>IFERROR(__xludf.DUMMYFUNCTION("IFERROR(
TEXTJOIN("" \ "",TRUE,FILTER(D422:N422,ISNUMBER(D422:N422)=FALSE))
,"""")"),"")</f>
        <v/>
      </c>
      <c r="C422" s="153">
        <v>45955.0</v>
      </c>
      <c r="D422" s="154"/>
      <c r="E422" s="154"/>
      <c r="F422" s="154"/>
      <c r="G422" s="154"/>
      <c r="H422" s="154"/>
      <c r="I422" s="155"/>
      <c r="J422" s="154"/>
      <c r="K422" s="154"/>
      <c r="L422" s="154"/>
      <c r="M422" s="154"/>
      <c r="N422" s="154"/>
      <c r="O422" s="152"/>
      <c r="P422" s="152"/>
      <c r="Q422" s="152"/>
      <c r="R422" s="152"/>
      <c r="S422" s="152"/>
      <c r="T422" s="152"/>
      <c r="U422" s="152"/>
      <c r="V422" s="152"/>
      <c r="W422" s="152"/>
    </row>
    <row r="423" ht="22.5" customHeight="1">
      <c r="A423" s="147">
        <f t="shared" si="2"/>
        <v>0</v>
      </c>
      <c r="B423" s="148" t="str">
        <f>IFERROR(__xludf.DUMMYFUNCTION("IFERROR(
TEXTJOIN("" \ "",TRUE,FILTER(D423:N423,ISNUMBER(D423:N423)=FALSE))
,"""")"),"")</f>
        <v/>
      </c>
      <c r="C423" s="149">
        <v>45956.0</v>
      </c>
      <c r="D423" s="150"/>
      <c r="E423" s="150"/>
      <c r="F423" s="150"/>
      <c r="G423" s="150"/>
      <c r="H423" s="150"/>
      <c r="I423" s="151"/>
      <c r="J423" s="150"/>
      <c r="K423" s="150"/>
      <c r="L423" s="150"/>
      <c r="M423" s="150"/>
      <c r="N423" s="150"/>
      <c r="O423" s="152"/>
      <c r="P423" s="152"/>
      <c r="Q423" s="152"/>
      <c r="R423" s="152"/>
      <c r="S423" s="152"/>
      <c r="T423" s="152"/>
      <c r="U423" s="152"/>
      <c r="V423" s="152"/>
      <c r="W423" s="152"/>
    </row>
    <row r="424" ht="22.5" customHeight="1">
      <c r="A424" s="147">
        <f t="shared" si="2"/>
        <v>0</v>
      </c>
      <c r="B424" s="148" t="str">
        <f>IFERROR(__xludf.DUMMYFUNCTION("IFERROR(
TEXTJOIN("" \ "",TRUE,FILTER(D424:N424,ISNUMBER(D424:N424)=FALSE))
,"""")"),"")</f>
        <v/>
      </c>
      <c r="C424" s="153">
        <v>45957.0</v>
      </c>
      <c r="D424" s="154"/>
      <c r="E424" s="154"/>
      <c r="F424" s="154"/>
      <c r="G424" s="154"/>
      <c r="H424" s="154"/>
      <c r="I424" s="155"/>
      <c r="J424" s="154"/>
      <c r="K424" s="154"/>
      <c r="L424" s="154"/>
      <c r="M424" s="154"/>
      <c r="N424" s="154"/>
      <c r="O424" s="152"/>
      <c r="P424" s="152"/>
      <c r="Q424" s="152"/>
      <c r="R424" s="152"/>
      <c r="S424" s="152"/>
      <c r="T424" s="152"/>
      <c r="U424" s="152"/>
      <c r="V424" s="152"/>
      <c r="W424" s="152"/>
    </row>
    <row r="425" ht="22.5" customHeight="1">
      <c r="A425" s="147">
        <f t="shared" si="2"/>
        <v>0</v>
      </c>
      <c r="B425" s="148" t="str">
        <f>IFERROR(__xludf.DUMMYFUNCTION("IFERROR(
TEXTJOIN("" \ "",TRUE,FILTER(D425:N425,ISNUMBER(D425:N425)=FALSE))
,"""")"),"")</f>
        <v/>
      </c>
      <c r="C425" s="153">
        <v>45958.0</v>
      </c>
      <c r="D425" s="154"/>
      <c r="E425" s="154"/>
      <c r="F425" s="154"/>
      <c r="G425" s="154"/>
      <c r="H425" s="154"/>
      <c r="I425" s="155"/>
      <c r="J425" s="154"/>
      <c r="K425" s="154"/>
      <c r="L425" s="154"/>
      <c r="M425" s="154"/>
      <c r="N425" s="154"/>
      <c r="O425" s="152"/>
      <c r="P425" s="152"/>
      <c r="Q425" s="152"/>
      <c r="R425" s="152"/>
      <c r="S425" s="152"/>
      <c r="T425" s="152"/>
      <c r="U425" s="152"/>
      <c r="V425" s="152"/>
      <c r="W425" s="152"/>
    </row>
    <row r="426" ht="22.5" customHeight="1">
      <c r="A426" s="147">
        <f t="shared" si="2"/>
        <v>0</v>
      </c>
      <c r="B426" s="148" t="str">
        <f>IFERROR(__xludf.DUMMYFUNCTION("IFERROR(
TEXTJOIN("" \ "",TRUE,FILTER(D426:N426,ISNUMBER(D426:N426)=FALSE))
,"""")"),"")</f>
        <v/>
      </c>
      <c r="C426" s="153">
        <v>45959.0</v>
      </c>
      <c r="D426" s="154"/>
      <c r="E426" s="154"/>
      <c r="F426" s="154"/>
      <c r="G426" s="154"/>
      <c r="H426" s="154"/>
      <c r="I426" s="155"/>
      <c r="J426" s="154"/>
      <c r="K426" s="154"/>
      <c r="L426" s="154"/>
      <c r="M426" s="154"/>
      <c r="N426" s="154"/>
      <c r="O426" s="152"/>
      <c r="P426" s="152"/>
      <c r="Q426" s="152"/>
      <c r="R426" s="152"/>
      <c r="S426" s="152"/>
      <c r="T426" s="152"/>
      <c r="U426" s="152"/>
      <c r="V426" s="152"/>
      <c r="W426" s="152"/>
    </row>
    <row r="427" ht="22.5" customHeight="1">
      <c r="A427" s="147">
        <f t="shared" si="2"/>
        <v>0</v>
      </c>
      <c r="B427" s="148" t="str">
        <f>IFERROR(__xludf.DUMMYFUNCTION("IFERROR(
TEXTJOIN("" \ "",TRUE,FILTER(D427:N427,ISNUMBER(D427:N427)=FALSE))
,"""")"),"")</f>
        <v/>
      </c>
      <c r="C427" s="153">
        <v>45960.0</v>
      </c>
      <c r="D427" s="154"/>
      <c r="E427" s="154"/>
      <c r="F427" s="154"/>
      <c r="G427" s="154"/>
      <c r="H427" s="154"/>
      <c r="I427" s="155"/>
      <c r="J427" s="154"/>
      <c r="K427" s="154"/>
      <c r="L427" s="154"/>
      <c r="M427" s="154"/>
      <c r="N427" s="154"/>
      <c r="O427" s="152"/>
      <c r="P427" s="152"/>
      <c r="Q427" s="152"/>
      <c r="R427" s="152"/>
      <c r="S427" s="152"/>
      <c r="T427" s="152"/>
      <c r="U427" s="152"/>
      <c r="V427" s="152"/>
      <c r="W427" s="152"/>
    </row>
    <row r="428" ht="22.5" customHeight="1">
      <c r="A428" s="147">
        <f t="shared" si="2"/>
        <v>0</v>
      </c>
      <c r="B428" s="148" t="str">
        <f>IFERROR(__xludf.DUMMYFUNCTION("IFERROR(
TEXTJOIN("" \ "",TRUE,FILTER(D428:N428,ISNUMBER(D428:N428)=FALSE))
,"""")"),"")</f>
        <v/>
      </c>
      <c r="C428" s="153">
        <v>45961.0</v>
      </c>
      <c r="D428" s="154"/>
      <c r="E428" s="154"/>
      <c r="F428" s="154"/>
      <c r="G428" s="154"/>
      <c r="H428" s="154"/>
      <c r="I428" s="155"/>
      <c r="J428" s="154"/>
      <c r="K428" s="154"/>
      <c r="L428" s="154"/>
      <c r="M428" s="154"/>
      <c r="N428" s="154"/>
      <c r="O428" s="152"/>
      <c r="P428" s="152"/>
      <c r="Q428" s="152"/>
      <c r="R428" s="152"/>
      <c r="S428" s="152"/>
      <c r="T428" s="152"/>
      <c r="U428" s="152"/>
      <c r="V428" s="152"/>
      <c r="W428" s="152"/>
    </row>
    <row r="429" ht="22.5" customHeight="1">
      <c r="A429" s="147">
        <f t="shared" si="2"/>
        <v>0</v>
      </c>
      <c r="B429" s="148" t="str">
        <f>IFERROR(__xludf.DUMMYFUNCTION("IFERROR(
TEXTJOIN("" \ "",TRUE,FILTER(D429:N429,ISNUMBER(D429:N429)=FALSE))
,"""")"),"")</f>
        <v/>
      </c>
      <c r="C429" s="153">
        <v>45962.0</v>
      </c>
      <c r="D429" s="154"/>
      <c r="E429" s="154"/>
      <c r="F429" s="154"/>
      <c r="G429" s="154"/>
      <c r="H429" s="154"/>
      <c r="I429" s="155"/>
      <c r="J429" s="154"/>
      <c r="K429" s="154"/>
      <c r="L429" s="154"/>
      <c r="M429" s="154"/>
      <c r="N429" s="154"/>
      <c r="O429" s="152"/>
      <c r="P429" s="152"/>
      <c r="Q429" s="152"/>
      <c r="R429" s="152"/>
      <c r="S429" s="152"/>
      <c r="T429" s="152"/>
      <c r="U429" s="152"/>
      <c r="V429" s="152"/>
      <c r="W429" s="152"/>
    </row>
    <row r="430" ht="22.5" customHeight="1">
      <c r="A430" s="147">
        <f t="shared" si="2"/>
        <v>0</v>
      </c>
      <c r="B430" s="148" t="str">
        <f>IFERROR(__xludf.DUMMYFUNCTION("IFERROR(
TEXTJOIN("" \ "",TRUE,FILTER(D430:N430,ISNUMBER(D430:N430)=FALSE))
,"""")"),"")</f>
        <v/>
      </c>
      <c r="C430" s="149">
        <v>45963.0</v>
      </c>
      <c r="D430" s="150"/>
      <c r="E430" s="150"/>
      <c r="F430" s="150"/>
      <c r="G430" s="150"/>
      <c r="H430" s="150"/>
      <c r="I430" s="151"/>
      <c r="J430" s="150"/>
      <c r="K430" s="150"/>
      <c r="L430" s="150"/>
      <c r="M430" s="150"/>
      <c r="N430" s="150"/>
      <c r="O430" s="152"/>
      <c r="P430" s="152"/>
      <c r="Q430" s="152"/>
      <c r="R430" s="152"/>
      <c r="S430" s="152"/>
      <c r="T430" s="152"/>
      <c r="U430" s="152"/>
      <c r="V430" s="152"/>
      <c r="W430" s="152"/>
    </row>
    <row r="431" ht="22.5" customHeight="1">
      <c r="A431" s="147">
        <f t="shared" si="2"/>
        <v>0</v>
      </c>
      <c r="B431" s="148" t="str">
        <f>IFERROR(__xludf.DUMMYFUNCTION("IFERROR(
TEXTJOIN("" \ "",TRUE,FILTER(D431:N431,ISNUMBER(D431:N431)=FALSE))
,"""")"),"")</f>
        <v/>
      </c>
      <c r="C431" s="153">
        <v>45964.0</v>
      </c>
      <c r="D431" s="154"/>
      <c r="E431" s="154"/>
      <c r="F431" s="154"/>
      <c r="G431" s="154"/>
      <c r="H431" s="154"/>
      <c r="I431" s="155"/>
      <c r="J431" s="154"/>
      <c r="K431" s="154"/>
      <c r="L431" s="154"/>
      <c r="M431" s="154"/>
      <c r="N431" s="154"/>
      <c r="O431" s="152"/>
      <c r="P431" s="152"/>
      <c r="Q431" s="152"/>
      <c r="R431" s="152"/>
      <c r="S431" s="152"/>
      <c r="T431" s="152"/>
      <c r="U431" s="152"/>
      <c r="V431" s="152"/>
      <c r="W431" s="152"/>
    </row>
    <row r="432" ht="22.5" customHeight="1">
      <c r="A432" s="147">
        <f t="shared" si="2"/>
        <v>0</v>
      </c>
      <c r="B432" s="148" t="str">
        <f>IFERROR(__xludf.DUMMYFUNCTION("IFERROR(
TEXTJOIN("" \ "",TRUE,FILTER(D432:N432,ISNUMBER(D432:N432)=FALSE))
,"""")"),"")</f>
        <v/>
      </c>
      <c r="C432" s="153">
        <v>45965.0</v>
      </c>
      <c r="D432" s="154"/>
      <c r="E432" s="154"/>
      <c r="F432" s="154"/>
      <c r="G432" s="154"/>
      <c r="H432" s="154"/>
      <c r="I432" s="155"/>
      <c r="J432" s="154"/>
      <c r="K432" s="154"/>
      <c r="L432" s="154"/>
      <c r="M432" s="154"/>
      <c r="N432" s="154"/>
      <c r="O432" s="152"/>
      <c r="P432" s="152"/>
      <c r="Q432" s="152"/>
      <c r="R432" s="152"/>
      <c r="S432" s="152"/>
      <c r="T432" s="152"/>
      <c r="U432" s="152"/>
      <c r="V432" s="152"/>
      <c r="W432" s="152"/>
    </row>
    <row r="433" ht="22.5" customHeight="1">
      <c r="A433" s="147">
        <f t="shared" si="2"/>
        <v>0</v>
      </c>
      <c r="B433" s="148" t="str">
        <f>IFERROR(__xludf.DUMMYFUNCTION("IFERROR(
TEXTJOIN("" \ "",TRUE,FILTER(D433:N433,ISNUMBER(D433:N433)=FALSE))
,"""")"),"")</f>
        <v/>
      </c>
      <c r="C433" s="153">
        <v>45966.0</v>
      </c>
      <c r="D433" s="154"/>
      <c r="E433" s="154"/>
      <c r="F433" s="154"/>
      <c r="G433" s="154"/>
      <c r="H433" s="154"/>
      <c r="I433" s="155"/>
      <c r="J433" s="154"/>
      <c r="K433" s="154"/>
      <c r="L433" s="154"/>
      <c r="M433" s="154"/>
      <c r="N433" s="154"/>
      <c r="O433" s="152"/>
      <c r="P433" s="152"/>
      <c r="Q433" s="152"/>
      <c r="R433" s="152"/>
      <c r="S433" s="152"/>
      <c r="T433" s="152"/>
      <c r="U433" s="152"/>
      <c r="V433" s="152"/>
      <c r="W433" s="152"/>
    </row>
    <row r="434" ht="22.5" customHeight="1">
      <c r="A434" s="147">
        <f t="shared" si="2"/>
        <v>0</v>
      </c>
      <c r="B434" s="148" t="str">
        <f>IFERROR(__xludf.DUMMYFUNCTION("IFERROR(
TEXTJOIN("" \ "",TRUE,FILTER(D434:N434,ISNUMBER(D434:N434)=FALSE))
,"""")"),"")</f>
        <v/>
      </c>
      <c r="C434" s="153">
        <v>45967.0</v>
      </c>
      <c r="D434" s="154"/>
      <c r="E434" s="154"/>
      <c r="F434" s="154"/>
      <c r="G434" s="154"/>
      <c r="H434" s="154"/>
      <c r="I434" s="155"/>
      <c r="J434" s="154"/>
      <c r="K434" s="154"/>
      <c r="L434" s="154"/>
      <c r="M434" s="154"/>
      <c r="N434" s="154"/>
      <c r="O434" s="152"/>
      <c r="P434" s="152"/>
      <c r="Q434" s="152"/>
      <c r="R434" s="152"/>
      <c r="S434" s="152"/>
      <c r="T434" s="152"/>
      <c r="U434" s="152"/>
      <c r="V434" s="152"/>
      <c r="W434" s="152"/>
    </row>
    <row r="435" ht="22.5" customHeight="1">
      <c r="A435" s="147">
        <f t="shared" si="2"/>
        <v>0</v>
      </c>
      <c r="B435" s="148" t="str">
        <f>IFERROR(__xludf.DUMMYFUNCTION("IFERROR(
TEXTJOIN("" \ "",TRUE,FILTER(D435:N435,ISNUMBER(D435:N435)=FALSE))
,"""")"),"")</f>
        <v/>
      </c>
      <c r="C435" s="153">
        <v>45968.0</v>
      </c>
      <c r="D435" s="154"/>
      <c r="E435" s="154"/>
      <c r="F435" s="154"/>
      <c r="G435" s="154"/>
      <c r="H435" s="154"/>
      <c r="I435" s="155"/>
      <c r="J435" s="154"/>
      <c r="K435" s="154"/>
      <c r="L435" s="154"/>
      <c r="M435" s="154"/>
      <c r="N435" s="154"/>
      <c r="O435" s="152"/>
      <c r="P435" s="152"/>
      <c r="Q435" s="152"/>
      <c r="R435" s="152"/>
      <c r="S435" s="152"/>
      <c r="T435" s="152"/>
      <c r="U435" s="152"/>
      <c r="V435" s="152"/>
      <c r="W435" s="152"/>
    </row>
    <row r="436" ht="22.5" customHeight="1">
      <c r="A436" s="147">
        <f t="shared" si="2"/>
        <v>0</v>
      </c>
      <c r="B436" s="148" t="str">
        <f>IFERROR(__xludf.DUMMYFUNCTION("IFERROR(
TEXTJOIN("" \ "",TRUE,FILTER(D436:N436,ISNUMBER(D436:N436)=FALSE))
,"""")"),"")</f>
        <v/>
      </c>
      <c r="C436" s="153">
        <v>45969.0</v>
      </c>
      <c r="D436" s="154"/>
      <c r="E436" s="154"/>
      <c r="F436" s="154"/>
      <c r="G436" s="154"/>
      <c r="H436" s="154"/>
      <c r="I436" s="155"/>
      <c r="J436" s="154"/>
      <c r="K436" s="154"/>
      <c r="L436" s="154"/>
      <c r="M436" s="154"/>
      <c r="N436" s="154"/>
      <c r="O436" s="152"/>
      <c r="P436" s="152"/>
      <c r="Q436" s="152"/>
      <c r="R436" s="152"/>
      <c r="S436" s="152"/>
      <c r="T436" s="152"/>
      <c r="U436" s="152"/>
      <c r="V436" s="152"/>
      <c r="W436" s="152"/>
    </row>
    <row r="437" ht="22.5" customHeight="1">
      <c r="A437" s="147">
        <f t="shared" si="2"/>
        <v>0</v>
      </c>
      <c r="B437" s="148" t="str">
        <f>IFERROR(__xludf.DUMMYFUNCTION("IFERROR(
TEXTJOIN("" \ "",TRUE,FILTER(D437:N437,ISNUMBER(D437:N437)=FALSE))
,"""")"),"")</f>
        <v/>
      </c>
      <c r="C437" s="149">
        <v>45970.0</v>
      </c>
      <c r="D437" s="150"/>
      <c r="E437" s="150"/>
      <c r="F437" s="150"/>
      <c r="G437" s="150"/>
      <c r="H437" s="150"/>
      <c r="I437" s="151"/>
      <c r="J437" s="150"/>
      <c r="K437" s="150"/>
      <c r="L437" s="150"/>
      <c r="M437" s="150"/>
      <c r="N437" s="150"/>
      <c r="O437" s="152"/>
      <c r="P437" s="152"/>
      <c r="Q437" s="152"/>
      <c r="R437" s="152"/>
      <c r="S437" s="152"/>
      <c r="T437" s="152"/>
      <c r="U437" s="152"/>
      <c r="V437" s="152"/>
      <c r="W437" s="152"/>
    </row>
    <row r="438" ht="22.5" customHeight="1">
      <c r="A438" s="147">
        <f t="shared" si="2"/>
        <v>0</v>
      </c>
      <c r="B438" s="148" t="str">
        <f>IFERROR(__xludf.DUMMYFUNCTION("IFERROR(
TEXTJOIN("" \ "",TRUE,FILTER(D438:N438,ISNUMBER(D438:N438)=FALSE))
,"""")"),"")</f>
        <v/>
      </c>
      <c r="C438" s="153">
        <v>45971.0</v>
      </c>
      <c r="D438" s="154"/>
      <c r="E438" s="154"/>
      <c r="F438" s="154"/>
      <c r="G438" s="154"/>
      <c r="H438" s="154"/>
      <c r="I438" s="155"/>
      <c r="J438" s="154"/>
      <c r="K438" s="154"/>
      <c r="L438" s="154"/>
      <c r="M438" s="154"/>
      <c r="N438" s="154"/>
      <c r="O438" s="152"/>
      <c r="P438" s="152"/>
      <c r="Q438" s="152"/>
      <c r="R438" s="152"/>
      <c r="S438" s="152"/>
      <c r="T438" s="152"/>
      <c r="U438" s="152"/>
      <c r="V438" s="152"/>
      <c r="W438" s="152"/>
    </row>
    <row r="439" ht="22.5" customHeight="1">
      <c r="A439" s="147">
        <f t="shared" si="2"/>
        <v>0</v>
      </c>
      <c r="B439" s="148" t="str">
        <f>IFERROR(__xludf.DUMMYFUNCTION("IFERROR(
TEXTJOIN("" \ "",TRUE,FILTER(D439:N439,ISNUMBER(D439:N439)=FALSE))
,"""")"),"")</f>
        <v/>
      </c>
      <c r="C439" s="153">
        <v>45972.0</v>
      </c>
      <c r="D439" s="154"/>
      <c r="E439" s="154"/>
      <c r="F439" s="154"/>
      <c r="G439" s="154"/>
      <c r="H439" s="154"/>
      <c r="I439" s="155"/>
      <c r="J439" s="154"/>
      <c r="K439" s="154"/>
      <c r="L439" s="154"/>
      <c r="M439" s="154"/>
      <c r="N439" s="154"/>
      <c r="O439" s="152"/>
      <c r="P439" s="152"/>
      <c r="Q439" s="152"/>
      <c r="R439" s="152"/>
      <c r="S439" s="152"/>
      <c r="T439" s="152"/>
      <c r="U439" s="152"/>
      <c r="V439" s="152"/>
      <c r="W439" s="152"/>
    </row>
    <row r="440" ht="22.5" customHeight="1">
      <c r="A440" s="147">
        <f t="shared" si="2"/>
        <v>0</v>
      </c>
      <c r="B440" s="148" t="str">
        <f>IFERROR(__xludf.DUMMYFUNCTION("IFERROR(
TEXTJOIN("" \ "",TRUE,FILTER(D440:N440,ISNUMBER(D440:N440)=FALSE))
,"""")"),"")</f>
        <v/>
      </c>
      <c r="C440" s="153">
        <v>45973.0</v>
      </c>
      <c r="D440" s="154"/>
      <c r="E440" s="154"/>
      <c r="F440" s="154"/>
      <c r="G440" s="154"/>
      <c r="H440" s="154"/>
      <c r="I440" s="155"/>
      <c r="J440" s="154"/>
      <c r="K440" s="154"/>
      <c r="L440" s="154"/>
      <c r="M440" s="154"/>
      <c r="N440" s="154"/>
      <c r="O440" s="152"/>
      <c r="P440" s="152"/>
      <c r="Q440" s="152"/>
      <c r="R440" s="152"/>
      <c r="S440" s="152"/>
      <c r="T440" s="152"/>
      <c r="U440" s="152"/>
      <c r="V440" s="152"/>
      <c r="W440" s="152"/>
    </row>
    <row r="441" ht="22.5" customHeight="1">
      <c r="A441" s="147">
        <f t="shared" si="2"/>
        <v>0</v>
      </c>
      <c r="B441" s="148" t="str">
        <f>IFERROR(__xludf.DUMMYFUNCTION("IFERROR(
TEXTJOIN("" \ "",TRUE,FILTER(D441:N441,ISNUMBER(D441:N441)=FALSE))
,"""")"),"")</f>
        <v/>
      </c>
      <c r="C441" s="153">
        <v>45974.0</v>
      </c>
      <c r="D441" s="154"/>
      <c r="E441" s="154"/>
      <c r="F441" s="154"/>
      <c r="G441" s="154"/>
      <c r="H441" s="154"/>
      <c r="I441" s="155"/>
      <c r="J441" s="154"/>
      <c r="K441" s="154"/>
      <c r="L441" s="154"/>
      <c r="M441" s="154"/>
      <c r="N441" s="154"/>
      <c r="O441" s="152"/>
      <c r="P441" s="152"/>
      <c r="Q441" s="152"/>
      <c r="R441" s="152"/>
      <c r="S441" s="152"/>
      <c r="T441" s="152"/>
      <c r="U441" s="152"/>
      <c r="V441" s="152"/>
      <c r="W441" s="152"/>
    </row>
    <row r="442" ht="22.5" customHeight="1">
      <c r="A442" s="147">
        <f t="shared" si="2"/>
        <v>0</v>
      </c>
      <c r="B442" s="148" t="str">
        <f>IFERROR(__xludf.DUMMYFUNCTION("IFERROR(
TEXTJOIN("" \ "",TRUE,FILTER(D442:N442,ISNUMBER(D442:N442)=FALSE))
,"""")"),"")</f>
        <v/>
      </c>
      <c r="C442" s="153">
        <v>45975.0</v>
      </c>
      <c r="D442" s="154"/>
      <c r="E442" s="154"/>
      <c r="F442" s="154"/>
      <c r="G442" s="154"/>
      <c r="H442" s="154"/>
      <c r="I442" s="155"/>
      <c r="J442" s="154"/>
      <c r="K442" s="154"/>
      <c r="L442" s="154"/>
      <c r="M442" s="154"/>
      <c r="N442" s="154"/>
      <c r="O442" s="152"/>
      <c r="P442" s="152"/>
      <c r="Q442" s="152"/>
      <c r="R442" s="152"/>
      <c r="S442" s="152"/>
      <c r="T442" s="152"/>
      <c r="U442" s="152"/>
      <c r="V442" s="152"/>
      <c r="W442" s="152"/>
    </row>
    <row r="443" ht="22.5" customHeight="1">
      <c r="A443" s="147">
        <f t="shared" si="2"/>
        <v>0</v>
      </c>
      <c r="B443" s="148" t="str">
        <f>IFERROR(__xludf.DUMMYFUNCTION("IFERROR(
TEXTJOIN("" \ "",TRUE,FILTER(D443:N443,ISNUMBER(D443:N443)=FALSE))
,"""")"),"")</f>
        <v/>
      </c>
      <c r="C443" s="153">
        <v>45976.0</v>
      </c>
      <c r="D443" s="154"/>
      <c r="E443" s="154"/>
      <c r="F443" s="154"/>
      <c r="G443" s="154"/>
      <c r="H443" s="154"/>
      <c r="I443" s="155"/>
      <c r="J443" s="154"/>
      <c r="K443" s="154"/>
      <c r="L443" s="154"/>
      <c r="M443" s="154"/>
      <c r="N443" s="154"/>
      <c r="O443" s="152"/>
      <c r="P443" s="152"/>
      <c r="Q443" s="152"/>
      <c r="R443" s="152"/>
      <c r="S443" s="152"/>
      <c r="T443" s="152"/>
      <c r="U443" s="152"/>
      <c r="V443" s="152"/>
      <c r="W443" s="152"/>
    </row>
    <row r="444" ht="22.5" customHeight="1">
      <c r="A444" s="147">
        <f t="shared" si="2"/>
        <v>0</v>
      </c>
      <c r="B444" s="148" t="str">
        <f>IFERROR(__xludf.DUMMYFUNCTION("IFERROR(
TEXTJOIN("" \ "",TRUE,FILTER(D444:N444,ISNUMBER(D444:N444)=FALSE))
,"""")"),"")</f>
        <v/>
      </c>
      <c r="C444" s="149">
        <v>45977.0</v>
      </c>
      <c r="D444" s="150"/>
      <c r="E444" s="150"/>
      <c r="F444" s="150"/>
      <c r="G444" s="150"/>
      <c r="H444" s="150"/>
      <c r="I444" s="151"/>
      <c r="J444" s="150"/>
      <c r="K444" s="150"/>
      <c r="L444" s="150"/>
      <c r="M444" s="150"/>
      <c r="N444" s="150"/>
      <c r="O444" s="152"/>
      <c r="P444" s="152"/>
      <c r="Q444" s="152"/>
      <c r="R444" s="152"/>
      <c r="S444" s="152"/>
      <c r="T444" s="152"/>
      <c r="U444" s="152"/>
      <c r="V444" s="152"/>
      <c r="W444" s="152"/>
    </row>
    <row r="445" ht="22.5" customHeight="1">
      <c r="A445" s="147">
        <f t="shared" si="2"/>
        <v>0</v>
      </c>
      <c r="B445" s="148" t="str">
        <f>IFERROR(__xludf.DUMMYFUNCTION("IFERROR(
TEXTJOIN("" \ "",TRUE,FILTER(D445:N445,ISNUMBER(D445:N445)=FALSE))
,"""")"),"")</f>
        <v/>
      </c>
      <c r="C445" s="153">
        <v>45978.0</v>
      </c>
      <c r="D445" s="154"/>
      <c r="E445" s="154"/>
      <c r="F445" s="154"/>
      <c r="G445" s="154"/>
      <c r="H445" s="154"/>
      <c r="I445" s="155"/>
      <c r="J445" s="154"/>
      <c r="K445" s="154"/>
      <c r="L445" s="154"/>
      <c r="M445" s="154"/>
      <c r="N445" s="154"/>
      <c r="O445" s="152"/>
      <c r="P445" s="152"/>
      <c r="Q445" s="152"/>
      <c r="R445" s="152"/>
      <c r="S445" s="152"/>
      <c r="T445" s="152"/>
      <c r="U445" s="152"/>
      <c r="V445" s="152"/>
      <c r="W445" s="152"/>
    </row>
    <row r="446" ht="22.5" customHeight="1">
      <c r="A446" s="147">
        <f t="shared" si="2"/>
        <v>0</v>
      </c>
      <c r="B446" s="148" t="str">
        <f>IFERROR(__xludf.DUMMYFUNCTION("IFERROR(
TEXTJOIN("" \ "",TRUE,FILTER(D446:N446,ISNUMBER(D446:N446)=FALSE))
,"""")"),"")</f>
        <v/>
      </c>
      <c r="C446" s="153">
        <v>45979.0</v>
      </c>
      <c r="D446" s="154"/>
      <c r="E446" s="154"/>
      <c r="F446" s="154"/>
      <c r="G446" s="154"/>
      <c r="H446" s="154"/>
      <c r="I446" s="155"/>
      <c r="J446" s="154"/>
      <c r="K446" s="154"/>
      <c r="L446" s="154"/>
      <c r="M446" s="154"/>
      <c r="N446" s="154"/>
      <c r="O446" s="152"/>
      <c r="P446" s="152"/>
      <c r="Q446" s="152"/>
      <c r="R446" s="152"/>
      <c r="S446" s="152"/>
      <c r="T446" s="152"/>
      <c r="U446" s="152"/>
      <c r="V446" s="152"/>
      <c r="W446" s="152"/>
    </row>
    <row r="447" ht="22.5" customHeight="1">
      <c r="A447" s="147">
        <f t="shared" si="2"/>
        <v>0</v>
      </c>
      <c r="B447" s="148" t="str">
        <f>IFERROR(__xludf.DUMMYFUNCTION("IFERROR(
TEXTJOIN("" \ "",TRUE,FILTER(D447:N447,ISNUMBER(D447:N447)=FALSE))
,"""")"),"")</f>
        <v/>
      </c>
      <c r="C447" s="153">
        <v>45980.0</v>
      </c>
      <c r="D447" s="154"/>
      <c r="E447" s="154"/>
      <c r="F447" s="154"/>
      <c r="G447" s="154"/>
      <c r="H447" s="154"/>
      <c r="I447" s="155"/>
      <c r="J447" s="154"/>
      <c r="K447" s="154"/>
      <c r="L447" s="154"/>
      <c r="M447" s="154"/>
      <c r="N447" s="154"/>
      <c r="O447" s="152"/>
      <c r="P447" s="152"/>
      <c r="Q447" s="152"/>
      <c r="R447" s="152"/>
      <c r="S447" s="152"/>
      <c r="T447" s="152"/>
      <c r="U447" s="152"/>
      <c r="V447" s="152"/>
      <c r="W447" s="152"/>
    </row>
    <row r="448" ht="22.5" customHeight="1">
      <c r="A448" s="147">
        <f t="shared" si="2"/>
        <v>0</v>
      </c>
      <c r="B448" s="148" t="str">
        <f>IFERROR(__xludf.DUMMYFUNCTION("IFERROR(
TEXTJOIN("" \ "",TRUE,FILTER(D448:N448,ISNUMBER(D448:N448)=FALSE))
,"""")"),"")</f>
        <v/>
      </c>
      <c r="C448" s="153">
        <v>45981.0</v>
      </c>
      <c r="D448" s="154"/>
      <c r="E448" s="154"/>
      <c r="F448" s="154"/>
      <c r="G448" s="154"/>
      <c r="H448" s="154"/>
      <c r="I448" s="155"/>
      <c r="J448" s="154"/>
      <c r="K448" s="154"/>
      <c r="L448" s="154"/>
      <c r="M448" s="154"/>
      <c r="N448" s="154"/>
      <c r="O448" s="152"/>
      <c r="P448" s="152"/>
      <c r="Q448" s="152"/>
      <c r="R448" s="152"/>
      <c r="S448" s="152"/>
      <c r="T448" s="152"/>
      <c r="U448" s="152"/>
      <c r="V448" s="152"/>
      <c r="W448" s="152"/>
    </row>
    <row r="449" ht="22.5" customHeight="1">
      <c r="A449" s="147">
        <f t="shared" si="2"/>
        <v>0</v>
      </c>
      <c r="B449" s="148" t="str">
        <f>IFERROR(__xludf.DUMMYFUNCTION("IFERROR(
TEXTJOIN("" \ "",TRUE,FILTER(D449:N449,ISNUMBER(D449:N449)=FALSE))
,"""")"),"")</f>
        <v/>
      </c>
      <c r="C449" s="153">
        <v>45982.0</v>
      </c>
      <c r="D449" s="154"/>
      <c r="E449" s="154"/>
      <c r="F449" s="154"/>
      <c r="G449" s="154"/>
      <c r="H449" s="154"/>
      <c r="I449" s="155"/>
      <c r="J449" s="154"/>
      <c r="K449" s="154"/>
      <c r="L449" s="154"/>
      <c r="M449" s="154"/>
      <c r="N449" s="154"/>
      <c r="O449" s="152"/>
      <c r="P449" s="152"/>
      <c r="Q449" s="152"/>
      <c r="R449" s="152"/>
      <c r="S449" s="152"/>
      <c r="T449" s="152"/>
      <c r="U449" s="152"/>
      <c r="V449" s="152"/>
      <c r="W449" s="152"/>
    </row>
    <row r="450" ht="22.5" customHeight="1">
      <c r="A450" s="147">
        <f t="shared" si="2"/>
        <v>0</v>
      </c>
      <c r="B450" s="148" t="str">
        <f>IFERROR(__xludf.DUMMYFUNCTION("IFERROR(
TEXTJOIN("" \ "",TRUE,FILTER(D450:N450,ISNUMBER(D450:N450)=FALSE))
,"""")"),"")</f>
        <v/>
      </c>
      <c r="C450" s="153">
        <v>45983.0</v>
      </c>
      <c r="D450" s="154"/>
      <c r="E450" s="154"/>
      <c r="F450" s="154"/>
      <c r="G450" s="154"/>
      <c r="H450" s="154"/>
      <c r="I450" s="155"/>
      <c r="J450" s="154"/>
      <c r="K450" s="154"/>
      <c r="L450" s="154"/>
      <c r="M450" s="154"/>
      <c r="N450" s="154"/>
      <c r="O450" s="152"/>
      <c r="P450" s="152"/>
      <c r="Q450" s="152"/>
      <c r="R450" s="152"/>
      <c r="S450" s="152"/>
      <c r="T450" s="152"/>
      <c r="U450" s="152"/>
      <c r="V450" s="152"/>
      <c r="W450" s="152"/>
    </row>
    <row r="451" ht="22.5" customHeight="1">
      <c r="A451" s="147">
        <f t="shared" si="2"/>
        <v>0</v>
      </c>
      <c r="B451" s="148" t="str">
        <f>IFERROR(__xludf.DUMMYFUNCTION("IFERROR(
TEXTJOIN("" \ "",TRUE,FILTER(D451:N451,ISNUMBER(D451:N451)=FALSE))
,"""")"),"")</f>
        <v/>
      </c>
      <c r="C451" s="149">
        <v>45984.0</v>
      </c>
      <c r="D451" s="150"/>
      <c r="E451" s="150"/>
      <c r="F451" s="150"/>
      <c r="G451" s="150"/>
      <c r="H451" s="150"/>
      <c r="I451" s="151"/>
      <c r="J451" s="150"/>
      <c r="K451" s="150"/>
      <c r="L451" s="150"/>
      <c r="M451" s="150"/>
      <c r="N451" s="150"/>
      <c r="O451" s="152"/>
      <c r="P451" s="152"/>
      <c r="Q451" s="152"/>
      <c r="R451" s="152"/>
      <c r="S451" s="152"/>
      <c r="T451" s="152"/>
      <c r="U451" s="152"/>
      <c r="V451" s="152"/>
      <c r="W451" s="152"/>
    </row>
    <row r="452" ht="22.5" customHeight="1">
      <c r="A452" s="147">
        <f t="shared" si="2"/>
        <v>0</v>
      </c>
      <c r="B452" s="148" t="str">
        <f>IFERROR(__xludf.DUMMYFUNCTION("IFERROR(
TEXTJOIN("" \ "",TRUE,FILTER(D452:N452,ISNUMBER(D452:N452)=FALSE))
,"""")"),"")</f>
        <v/>
      </c>
      <c r="C452" s="153">
        <v>45985.0</v>
      </c>
      <c r="D452" s="154"/>
      <c r="E452" s="154"/>
      <c r="F452" s="154"/>
      <c r="G452" s="154"/>
      <c r="H452" s="154"/>
      <c r="I452" s="155"/>
      <c r="J452" s="154"/>
      <c r="K452" s="154"/>
      <c r="L452" s="154"/>
      <c r="M452" s="154"/>
      <c r="N452" s="154"/>
      <c r="O452" s="152"/>
      <c r="P452" s="152"/>
      <c r="Q452" s="152"/>
      <c r="R452" s="152"/>
      <c r="S452" s="152"/>
      <c r="T452" s="152"/>
      <c r="U452" s="152"/>
      <c r="V452" s="152"/>
      <c r="W452" s="152"/>
    </row>
    <row r="453" ht="22.5" customHeight="1">
      <c r="A453" s="147">
        <f t="shared" si="2"/>
        <v>0</v>
      </c>
      <c r="B453" s="148" t="str">
        <f>IFERROR(__xludf.DUMMYFUNCTION("IFERROR(
TEXTJOIN("" \ "",TRUE,FILTER(D453:N453,ISNUMBER(D453:N453)=FALSE))
,"""")"),"")</f>
        <v/>
      </c>
      <c r="C453" s="153">
        <v>45986.0</v>
      </c>
      <c r="D453" s="154"/>
      <c r="E453" s="154"/>
      <c r="F453" s="154"/>
      <c r="G453" s="154"/>
      <c r="H453" s="154"/>
      <c r="I453" s="155"/>
      <c r="J453" s="154"/>
      <c r="K453" s="154"/>
      <c r="L453" s="154"/>
      <c r="M453" s="154"/>
      <c r="N453" s="154"/>
      <c r="O453" s="152"/>
      <c r="P453" s="152"/>
      <c r="Q453" s="152"/>
      <c r="R453" s="152"/>
      <c r="S453" s="152"/>
      <c r="T453" s="152"/>
      <c r="U453" s="152"/>
      <c r="V453" s="152"/>
      <c r="W453" s="152"/>
    </row>
    <row r="454" ht="22.5" customHeight="1">
      <c r="A454" s="147">
        <f t="shared" si="2"/>
        <v>0</v>
      </c>
      <c r="B454" s="148" t="str">
        <f>IFERROR(__xludf.DUMMYFUNCTION("IFERROR(
TEXTJOIN("" \ "",TRUE,FILTER(D454:N454,ISNUMBER(D454:N454)=FALSE))
,"""")"),"")</f>
        <v/>
      </c>
      <c r="C454" s="153">
        <v>45987.0</v>
      </c>
      <c r="D454" s="154"/>
      <c r="E454" s="154"/>
      <c r="F454" s="154"/>
      <c r="G454" s="154"/>
      <c r="H454" s="154"/>
      <c r="I454" s="155"/>
      <c r="J454" s="154"/>
      <c r="K454" s="154"/>
      <c r="L454" s="154"/>
      <c r="M454" s="154"/>
      <c r="N454" s="154"/>
      <c r="O454" s="152"/>
      <c r="P454" s="152"/>
      <c r="Q454" s="152"/>
      <c r="R454" s="152"/>
      <c r="S454" s="152"/>
      <c r="T454" s="152"/>
      <c r="U454" s="152"/>
      <c r="V454" s="152"/>
      <c r="W454" s="152"/>
    </row>
    <row r="455" ht="22.5" customHeight="1">
      <c r="A455" s="147">
        <f t="shared" si="2"/>
        <v>0</v>
      </c>
      <c r="B455" s="148" t="str">
        <f>IFERROR(__xludf.DUMMYFUNCTION("IFERROR(
TEXTJOIN("" \ "",TRUE,FILTER(D455:N455,ISNUMBER(D455:N455)=FALSE))
,"""")"),"")</f>
        <v/>
      </c>
      <c r="C455" s="153">
        <v>45988.0</v>
      </c>
      <c r="D455" s="154"/>
      <c r="E455" s="154"/>
      <c r="F455" s="154"/>
      <c r="G455" s="154"/>
      <c r="H455" s="154"/>
      <c r="I455" s="155"/>
      <c r="J455" s="154"/>
      <c r="K455" s="154"/>
      <c r="L455" s="154"/>
      <c r="M455" s="154"/>
      <c r="N455" s="154"/>
      <c r="O455" s="152"/>
      <c r="P455" s="152"/>
      <c r="Q455" s="152"/>
      <c r="R455" s="152"/>
      <c r="S455" s="152"/>
      <c r="T455" s="152"/>
      <c r="U455" s="152"/>
      <c r="V455" s="152"/>
      <c r="W455" s="152"/>
    </row>
    <row r="456" ht="22.5" customHeight="1">
      <c r="A456" s="147">
        <f t="shared" si="2"/>
        <v>0</v>
      </c>
      <c r="B456" s="148" t="str">
        <f>IFERROR(__xludf.DUMMYFUNCTION("IFERROR(
TEXTJOIN("" \ "",TRUE,FILTER(D456:N456,ISNUMBER(D456:N456)=FALSE))
,"""")"),"")</f>
        <v/>
      </c>
      <c r="C456" s="153">
        <v>45989.0</v>
      </c>
      <c r="D456" s="154"/>
      <c r="E456" s="154"/>
      <c r="F456" s="154"/>
      <c r="G456" s="154"/>
      <c r="H456" s="154"/>
      <c r="I456" s="155"/>
      <c r="J456" s="154"/>
      <c r="K456" s="154"/>
      <c r="L456" s="154"/>
      <c r="M456" s="154"/>
      <c r="N456" s="154"/>
      <c r="O456" s="152"/>
      <c r="P456" s="152"/>
      <c r="Q456" s="152"/>
      <c r="R456" s="152"/>
      <c r="S456" s="152"/>
      <c r="T456" s="152"/>
      <c r="U456" s="152"/>
      <c r="V456" s="152"/>
      <c r="W456" s="152"/>
    </row>
    <row r="457" ht="22.5" customHeight="1">
      <c r="A457" s="147">
        <f t="shared" si="2"/>
        <v>0</v>
      </c>
      <c r="B457" s="148" t="str">
        <f>IFERROR(__xludf.DUMMYFUNCTION("IFERROR(
TEXTJOIN("" \ "",TRUE,FILTER(D457:N457,ISNUMBER(D457:N457)=FALSE))
,"""")"),"")</f>
        <v/>
      </c>
      <c r="C457" s="153">
        <v>45990.0</v>
      </c>
      <c r="D457" s="154"/>
      <c r="E457" s="154"/>
      <c r="F457" s="154"/>
      <c r="G457" s="154"/>
      <c r="H457" s="154"/>
      <c r="I457" s="155"/>
      <c r="J457" s="154"/>
      <c r="K457" s="154"/>
      <c r="L457" s="154"/>
      <c r="M457" s="154"/>
      <c r="N457" s="154"/>
      <c r="O457" s="152"/>
      <c r="P457" s="152"/>
      <c r="Q457" s="152"/>
      <c r="R457" s="152"/>
      <c r="S457" s="152"/>
      <c r="T457" s="152"/>
      <c r="U457" s="152"/>
      <c r="V457" s="152"/>
      <c r="W457" s="152"/>
    </row>
    <row r="458" ht="22.5" customHeight="1">
      <c r="A458" s="147">
        <f t="shared" si="2"/>
        <v>0</v>
      </c>
      <c r="B458" s="148" t="str">
        <f>IFERROR(__xludf.DUMMYFUNCTION("IFERROR(
TEXTJOIN("" \ "",TRUE,FILTER(D458:N458,ISNUMBER(D458:N458)=FALSE))
,"""")"),"")</f>
        <v/>
      </c>
      <c r="C458" s="149">
        <v>45991.0</v>
      </c>
      <c r="D458" s="150"/>
      <c r="E458" s="150"/>
      <c r="F458" s="150"/>
      <c r="G458" s="150"/>
      <c r="H458" s="150"/>
      <c r="I458" s="151"/>
      <c r="J458" s="150"/>
      <c r="K458" s="150"/>
      <c r="L458" s="150"/>
      <c r="M458" s="150"/>
      <c r="N458" s="150"/>
      <c r="O458" s="152"/>
      <c r="P458" s="152"/>
      <c r="Q458" s="152"/>
      <c r="R458" s="152"/>
      <c r="S458" s="152"/>
      <c r="T458" s="152"/>
      <c r="U458" s="152"/>
      <c r="V458" s="152"/>
      <c r="W458" s="152"/>
    </row>
    <row r="459" ht="22.5" customHeight="1">
      <c r="A459" s="147">
        <f t="shared" si="2"/>
        <v>0</v>
      </c>
      <c r="B459" s="148" t="str">
        <f>IFERROR(__xludf.DUMMYFUNCTION("IFERROR(
TEXTJOIN("" \ "",TRUE,FILTER(D459:N459,ISNUMBER(D459:N459)=FALSE))
,"""")"),"")</f>
        <v/>
      </c>
      <c r="C459" s="153">
        <v>45992.0</v>
      </c>
      <c r="D459" s="154"/>
      <c r="E459" s="154"/>
      <c r="F459" s="154"/>
      <c r="G459" s="154"/>
      <c r="H459" s="154"/>
      <c r="I459" s="155"/>
      <c r="J459" s="154"/>
      <c r="K459" s="154"/>
      <c r="L459" s="154"/>
      <c r="M459" s="154"/>
      <c r="N459" s="154"/>
      <c r="O459" s="152"/>
      <c r="P459" s="152"/>
      <c r="Q459" s="152"/>
      <c r="R459" s="152"/>
      <c r="S459" s="152"/>
      <c r="T459" s="152"/>
      <c r="U459" s="152"/>
      <c r="V459" s="152"/>
      <c r="W459" s="152"/>
    </row>
    <row r="460" ht="22.5" customHeight="1">
      <c r="A460" s="147">
        <f t="shared" si="2"/>
        <v>0</v>
      </c>
      <c r="B460" s="148" t="str">
        <f>IFERROR(__xludf.DUMMYFUNCTION("IFERROR(
TEXTJOIN("" \ "",TRUE,FILTER(D460:N460,ISNUMBER(D460:N460)=FALSE))
,"""")"),"")</f>
        <v/>
      </c>
      <c r="C460" s="153">
        <v>45993.0</v>
      </c>
      <c r="D460" s="154"/>
      <c r="E460" s="154"/>
      <c r="F460" s="154"/>
      <c r="G460" s="154"/>
      <c r="H460" s="154"/>
      <c r="I460" s="155"/>
      <c r="J460" s="154"/>
      <c r="K460" s="154"/>
      <c r="L460" s="154"/>
      <c r="M460" s="154"/>
      <c r="N460" s="154"/>
      <c r="O460" s="152"/>
      <c r="P460" s="152"/>
      <c r="Q460" s="152"/>
      <c r="R460" s="152"/>
      <c r="S460" s="152"/>
      <c r="T460" s="152"/>
      <c r="U460" s="152"/>
      <c r="V460" s="152"/>
      <c r="W460" s="152"/>
    </row>
    <row r="461" ht="22.5" customHeight="1">
      <c r="A461" s="147">
        <f t="shared" si="2"/>
        <v>0</v>
      </c>
      <c r="B461" s="148" t="str">
        <f>IFERROR(__xludf.DUMMYFUNCTION("IFERROR(
TEXTJOIN("" \ "",TRUE,FILTER(D461:N461,ISNUMBER(D461:N461)=FALSE))
,"""")"),"")</f>
        <v/>
      </c>
      <c r="C461" s="153">
        <v>45994.0</v>
      </c>
      <c r="D461" s="154"/>
      <c r="E461" s="154"/>
      <c r="F461" s="154"/>
      <c r="G461" s="154"/>
      <c r="H461" s="154"/>
      <c r="I461" s="155"/>
      <c r="J461" s="154"/>
      <c r="K461" s="154"/>
      <c r="L461" s="154"/>
      <c r="M461" s="154"/>
      <c r="N461" s="154"/>
      <c r="O461" s="152"/>
      <c r="P461" s="152"/>
      <c r="Q461" s="152"/>
      <c r="R461" s="152"/>
      <c r="S461" s="152"/>
      <c r="T461" s="152"/>
      <c r="U461" s="152"/>
      <c r="V461" s="152"/>
      <c r="W461" s="152"/>
    </row>
    <row r="462" ht="22.5" customHeight="1">
      <c r="A462" s="147">
        <f t="shared" si="2"/>
        <v>0</v>
      </c>
      <c r="B462" s="148" t="str">
        <f>IFERROR(__xludf.DUMMYFUNCTION("IFERROR(
TEXTJOIN("" \ "",TRUE,FILTER(D462:N462,ISNUMBER(D462:N462)=FALSE))
,"""")"),"")</f>
        <v/>
      </c>
      <c r="C462" s="153">
        <v>45995.0</v>
      </c>
      <c r="D462" s="154"/>
      <c r="E462" s="154"/>
      <c r="F462" s="154"/>
      <c r="G462" s="154"/>
      <c r="H462" s="154"/>
      <c r="I462" s="155"/>
      <c r="J462" s="154"/>
      <c r="K462" s="154"/>
      <c r="L462" s="154"/>
      <c r="M462" s="154"/>
      <c r="N462" s="154"/>
      <c r="O462" s="152"/>
      <c r="P462" s="152"/>
      <c r="Q462" s="152"/>
      <c r="R462" s="152"/>
      <c r="S462" s="152"/>
      <c r="T462" s="152"/>
      <c r="U462" s="152"/>
      <c r="V462" s="152"/>
      <c r="W462" s="152"/>
    </row>
    <row r="463" ht="22.5" customHeight="1">
      <c r="A463" s="147">
        <f t="shared" si="2"/>
        <v>0</v>
      </c>
      <c r="B463" s="148" t="str">
        <f>IFERROR(__xludf.DUMMYFUNCTION("IFERROR(
TEXTJOIN("" \ "",TRUE,FILTER(D463:N463,ISNUMBER(D463:N463)=FALSE))
,"""")"),"")</f>
        <v/>
      </c>
      <c r="C463" s="153">
        <v>45996.0</v>
      </c>
      <c r="D463" s="154"/>
      <c r="E463" s="154"/>
      <c r="F463" s="154"/>
      <c r="G463" s="154"/>
      <c r="H463" s="154"/>
      <c r="I463" s="155"/>
      <c r="J463" s="154"/>
      <c r="K463" s="154"/>
      <c r="L463" s="154"/>
      <c r="M463" s="154"/>
      <c r="N463" s="154"/>
      <c r="O463" s="152"/>
      <c r="P463" s="152"/>
      <c r="Q463" s="152"/>
      <c r="R463" s="152"/>
      <c r="S463" s="152"/>
      <c r="T463" s="152"/>
      <c r="U463" s="152"/>
      <c r="V463" s="152"/>
      <c r="W463" s="152"/>
    </row>
    <row r="464" ht="22.5" customHeight="1">
      <c r="A464" s="147">
        <f t="shared" si="2"/>
        <v>0</v>
      </c>
      <c r="B464" s="148" t="str">
        <f>IFERROR(__xludf.DUMMYFUNCTION("IFERROR(
TEXTJOIN("" \ "",TRUE,FILTER(D464:N464,ISNUMBER(D464:N464)=FALSE))
,"""")"),"")</f>
        <v/>
      </c>
      <c r="C464" s="153">
        <v>45997.0</v>
      </c>
      <c r="D464" s="154"/>
      <c r="E464" s="154"/>
      <c r="F464" s="154"/>
      <c r="G464" s="154"/>
      <c r="H464" s="154"/>
      <c r="I464" s="155"/>
      <c r="J464" s="154"/>
      <c r="K464" s="154"/>
      <c r="L464" s="154"/>
      <c r="M464" s="154"/>
      <c r="N464" s="154"/>
      <c r="O464" s="152"/>
      <c r="P464" s="152"/>
      <c r="Q464" s="152"/>
      <c r="R464" s="152"/>
      <c r="S464" s="152"/>
      <c r="T464" s="152"/>
      <c r="U464" s="152"/>
      <c r="V464" s="152"/>
      <c r="W464" s="152"/>
    </row>
    <row r="465" ht="22.5" customHeight="1">
      <c r="A465" s="147">
        <f t="shared" si="2"/>
        <v>0</v>
      </c>
      <c r="B465" s="148" t="str">
        <f>IFERROR(__xludf.DUMMYFUNCTION("IFERROR(
TEXTJOIN("" \ "",TRUE,FILTER(D465:N465,ISNUMBER(D465:N465)=FALSE))
,"""")"),"")</f>
        <v/>
      </c>
      <c r="C465" s="149">
        <v>45998.0</v>
      </c>
      <c r="D465" s="150"/>
      <c r="E465" s="150"/>
      <c r="F465" s="150"/>
      <c r="G465" s="150"/>
      <c r="H465" s="150"/>
      <c r="I465" s="151"/>
      <c r="J465" s="150"/>
      <c r="K465" s="150"/>
      <c r="L465" s="150"/>
      <c r="M465" s="150"/>
      <c r="N465" s="150"/>
      <c r="O465" s="152"/>
      <c r="P465" s="152"/>
      <c r="Q465" s="152"/>
      <c r="R465" s="152"/>
      <c r="S465" s="152"/>
      <c r="T465" s="152"/>
      <c r="U465" s="152"/>
      <c r="V465" s="152"/>
      <c r="W465" s="152"/>
    </row>
    <row r="466" ht="22.5" customHeight="1">
      <c r="A466" s="147">
        <f t="shared" si="2"/>
        <v>0</v>
      </c>
      <c r="B466" s="148" t="str">
        <f>IFERROR(__xludf.DUMMYFUNCTION("IFERROR(
TEXTJOIN("" \ "",TRUE,FILTER(D466:N466,ISNUMBER(D466:N466)=FALSE))
,"""")"),"")</f>
        <v/>
      </c>
      <c r="C466" s="153">
        <v>45999.0</v>
      </c>
      <c r="D466" s="154"/>
      <c r="E466" s="154"/>
      <c r="F466" s="154"/>
      <c r="G466" s="154"/>
      <c r="H466" s="154"/>
      <c r="I466" s="155"/>
      <c r="J466" s="154"/>
      <c r="K466" s="154"/>
      <c r="L466" s="154"/>
      <c r="M466" s="154"/>
      <c r="N466" s="154"/>
      <c r="O466" s="152"/>
      <c r="P466" s="152"/>
      <c r="Q466" s="152"/>
      <c r="R466" s="152"/>
      <c r="S466" s="152"/>
      <c r="T466" s="152"/>
      <c r="U466" s="152"/>
      <c r="V466" s="152"/>
      <c r="W466" s="152"/>
    </row>
    <row r="467" ht="22.5" customHeight="1">
      <c r="A467" s="147">
        <f t="shared" si="2"/>
        <v>0</v>
      </c>
      <c r="B467" s="148" t="str">
        <f>IFERROR(__xludf.DUMMYFUNCTION("IFERROR(
TEXTJOIN("" \ "",TRUE,FILTER(D467:N467,ISNUMBER(D467:N467)=FALSE))
,"""")"),"")</f>
        <v/>
      </c>
      <c r="C467" s="153">
        <v>46000.0</v>
      </c>
      <c r="D467" s="154"/>
      <c r="E467" s="154"/>
      <c r="F467" s="154"/>
      <c r="G467" s="154"/>
      <c r="H467" s="154"/>
      <c r="I467" s="155"/>
      <c r="J467" s="154"/>
      <c r="K467" s="154"/>
      <c r="L467" s="154"/>
      <c r="M467" s="154"/>
      <c r="N467" s="154"/>
      <c r="O467" s="152"/>
      <c r="P467" s="152"/>
      <c r="Q467" s="152"/>
      <c r="R467" s="152"/>
      <c r="S467" s="152"/>
      <c r="T467" s="152"/>
      <c r="U467" s="152"/>
      <c r="V467" s="152"/>
      <c r="W467" s="152"/>
    </row>
    <row r="468" ht="22.5" customHeight="1">
      <c r="A468" s="147">
        <f t="shared" si="2"/>
        <v>0</v>
      </c>
      <c r="B468" s="148" t="str">
        <f>IFERROR(__xludf.DUMMYFUNCTION("IFERROR(
TEXTJOIN("" \ "",TRUE,FILTER(D468:N468,ISNUMBER(D468:N468)=FALSE))
,"""")"),"")</f>
        <v/>
      </c>
      <c r="C468" s="153">
        <v>46001.0</v>
      </c>
      <c r="D468" s="154"/>
      <c r="E468" s="154"/>
      <c r="F468" s="154"/>
      <c r="G468" s="154"/>
      <c r="H468" s="154"/>
      <c r="I468" s="155"/>
      <c r="J468" s="154"/>
      <c r="K468" s="154"/>
      <c r="L468" s="154"/>
      <c r="M468" s="154"/>
      <c r="N468" s="154"/>
      <c r="O468" s="152"/>
      <c r="P468" s="152"/>
      <c r="Q468" s="152"/>
      <c r="R468" s="152"/>
      <c r="S468" s="152"/>
      <c r="T468" s="152"/>
      <c r="U468" s="152"/>
      <c r="V468" s="152"/>
      <c r="W468" s="152"/>
    </row>
    <row r="469" ht="22.5" customHeight="1">
      <c r="A469" s="147">
        <f t="shared" si="2"/>
        <v>0</v>
      </c>
      <c r="B469" s="148" t="str">
        <f>IFERROR(__xludf.DUMMYFUNCTION("IFERROR(
TEXTJOIN("" \ "",TRUE,FILTER(D469:N469,ISNUMBER(D469:N469)=FALSE))
,"""")"),"")</f>
        <v/>
      </c>
      <c r="C469" s="153">
        <v>46002.0</v>
      </c>
      <c r="D469" s="154"/>
      <c r="E469" s="154"/>
      <c r="F469" s="154"/>
      <c r="G469" s="154"/>
      <c r="H469" s="154"/>
      <c r="I469" s="155"/>
      <c r="J469" s="154"/>
      <c r="K469" s="154"/>
      <c r="L469" s="154"/>
      <c r="M469" s="154"/>
      <c r="N469" s="154"/>
      <c r="O469" s="152"/>
      <c r="P469" s="152"/>
      <c r="Q469" s="152"/>
      <c r="R469" s="152"/>
      <c r="S469" s="152"/>
      <c r="T469" s="152"/>
      <c r="U469" s="152"/>
      <c r="V469" s="152"/>
      <c r="W469" s="152"/>
    </row>
    <row r="470" ht="22.5" customHeight="1">
      <c r="A470" s="147">
        <f t="shared" si="2"/>
        <v>0</v>
      </c>
      <c r="B470" s="148" t="str">
        <f>IFERROR(__xludf.DUMMYFUNCTION("IFERROR(
TEXTJOIN("" \ "",TRUE,FILTER(D470:N470,ISNUMBER(D470:N470)=FALSE))
,"""")"),"")</f>
        <v/>
      </c>
      <c r="C470" s="153">
        <v>46003.0</v>
      </c>
      <c r="D470" s="154"/>
      <c r="E470" s="154"/>
      <c r="F470" s="154"/>
      <c r="G470" s="154"/>
      <c r="H470" s="154"/>
      <c r="I470" s="155"/>
      <c r="J470" s="154"/>
      <c r="K470" s="154"/>
      <c r="L470" s="154"/>
      <c r="M470" s="154"/>
      <c r="N470" s="154"/>
      <c r="O470" s="152"/>
      <c r="P470" s="152"/>
      <c r="Q470" s="152"/>
      <c r="R470" s="152"/>
      <c r="S470" s="152"/>
      <c r="T470" s="152"/>
      <c r="U470" s="152"/>
      <c r="V470" s="152"/>
      <c r="W470" s="152"/>
    </row>
    <row r="471" ht="22.5" customHeight="1">
      <c r="A471" s="147">
        <f t="shared" si="2"/>
        <v>0</v>
      </c>
      <c r="B471" s="148" t="str">
        <f>IFERROR(__xludf.DUMMYFUNCTION("IFERROR(
TEXTJOIN("" \ "",TRUE,FILTER(D471:N471,ISNUMBER(D471:N471)=FALSE))
,"""")"),"")</f>
        <v/>
      </c>
      <c r="C471" s="153">
        <v>46004.0</v>
      </c>
      <c r="D471" s="154"/>
      <c r="E471" s="154"/>
      <c r="F471" s="154"/>
      <c r="G471" s="154"/>
      <c r="H471" s="154"/>
      <c r="I471" s="155"/>
      <c r="J471" s="154"/>
      <c r="K471" s="154"/>
      <c r="L471" s="154"/>
      <c r="M471" s="154"/>
      <c r="N471" s="154"/>
      <c r="O471" s="152"/>
      <c r="P471" s="152"/>
      <c r="Q471" s="152"/>
      <c r="R471" s="152"/>
      <c r="S471" s="152"/>
      <c r="T471" s="152"/>
      <c r="U471" s="152"/>
      <c r="V471" s="152"/>
      <c r="W471" s="152"/>
    </row>
    <row r="472" ht="22.5" customHeight="1">
      <c r="A472" s="147">
        <f t="shared" si="2"/>
        <v>0</v>
      </c>
      <c r="B472" s="148" t="str">
        <f>IFERROR(__xludf.DUMMYFUNCTION("IFERROR(
TEXTJOIN("" \ "",TRUE,FILTER(D472:N472,ISNUMBER(D472:N472)=FALSE))
,"""")"),"")</f>
        <v/>
      </c>
      <c r="C472" s="149">
        <v>46005.0</v>
      </c>
      <c r="D472" s="150"/>
      <c r="E472" s="150"/>
      <c r="F472" s="150"/>
      <c r="G472" s="150"/>
      <c r="H472" s="150"/>
      <c r="I472" s="151"/>
      <c r="J472" s="150"/>
      <c r="K472" s="150"/>
      <c r="L472" s="150"/>
      <c r="M472" s="150"/>
      <c r="N472" s="150"/>
      <c r="O472" s="152"/>
      <c r="P472" s="152"/>
      <c r="Q472" s="152"/>
      <c r="R472" s="152"/>
      <c r="S472" s="152"/>
      <c r="T472" s="152"/>
      <c r="U472" s="152"/>
      <c r="V472" s="152"/>
      <c r="W472" s="152"/>
    </row>
    <row r="473" ht="22.5" customHeight="1">
      <c r="A473" s="147">
        <f t="shared" si="2"/>
        <v>0</v>
      </c>
      <c r="B473" s="148" t="str">
        <f>IFERROR(__xludf.DUMMYFUNCTION("IFERROR(
TEXTJOIN("" \ "",TRUE,FILTER(D473:N473,ISNUMBER(D473:N473)=FALSE))
,"""")"),"")</f>
        <v/>
      </c>
      <c r="C473" s="153">
        <v>46006.0</v>
      </c>
      <c r="D473" s="154"/>
      <c r="E473" s="154"/>
      <c r="F473" s="154"/>
      <c r="G473" s="154"/>
      <c r="H473" s="154"/>
      <c r="I473" s="155"/>
      <c r="J473" s="154"/>
      <c r="K473" s="154"/>
      <c r="L473" s="154"/>
      <c r="M473" s="154"/>
      <c r="N473" s="154"/>
      <c r="O473" s="152"/>
      <c r="P473" s="152"/>
      <c r="Q473" s="152"/>
      <c r="R473" s="152"/>
      <c r="S473" s="152"/>
      <c r="T473" s="152"/>
      <c r="U473" s="152"/>
      <c r="V473" s="152"/>
      <c r="W473" s="152"/>
    </row>
    <row r="474" ht="22.5" customHeight="1">
      <c r="A474" s="147">
        <f t="shared" si="2"/>
        <v>0</v>
      </c>
      <c r="B474" s="148" t="str">
        <f>IFERROR(__xludf.DUMMYFUNCTION("IFERROR(
TEXTJOIN("" \ "",TRUE,FILTER(D474:N474,ISNUMBER(D474:N474)=FALSE))
,"""")"),"")</f>
        <v/>
      </c>
      <c r="C474" s="153">
        <v>46007.0</v>
      </c>
      <c r="D474" s="154"/>
      <c r="E474" s="154"/>
      <c r="F474" s="154"/>
      <c r="G474" s="154"/>
      <c r="H474" s="154"/>
      <c r="I474" s="155"/>
      <c r="J474" s="154"/>
      <c r="K474" s="154"/>
      <c r="L474" s="154"/>
      <c r="M474" s="154"/>
      <c r="N474" s="154"/>
      <c r="O474" s="152"/>
      <c r="P474" s="152"/>
      <c r="Q474" s="152"/>
      <c r="R474" s="152"/>
      <c r="S474" s="152"/>
      <c r="T474" s="152"/>
      <c r="U474" s="152"/>
      <c r="V474" s="152"/>
      <c r="W474" s="152"/>
    </row>
    <row r="475" ht="22.5" customHeight="1">
      <c r="A475" s="147">
        <f t="shared" si="2"/>
        <v>0</v>
      </c>
      <c r="B475" s="148" t="str">
        <f>IFERROR(__xludf.DUMMYFUNCTION("IFERROR(
TEXTJOIN("" \ "",TRUE,FILTER(D475:N475,ISNUMBER(D475:N475)=FALSE))
,"""")"),"")</f>
        <v/>
      </c>
      <c r="C475" s="153">
        <v>46008.0</v>
      </c>
      <c r="D475" s="154"/>
      <c r="E475" s="154"/>
      <c r="F475" s="154"/>
      <c r="G475" s="154"/>
      <c r="H475" s="154"/>
      <c r="I475" s="155"/>
      <c r="J475" s="154"/>
      <c r="K475" s="154"/>
      <c r="L475" s="154"/>
      <c r="M475" s="154"/>
      <c r="N475" s="154"/>
      <c r="O475" s="152"/>
      <c r="P475" s="152"/>
      <c r="Q475" s="152"/>
      <c r="R475" s="152"/>
      <c r="S475" s="152"/>
      <c r="T475" s="152"/>
      <c r="U475" s="152"/>
      <c r="V475" s="152"/>
      <c r="W475" s="152"/>
    </row>
    <row r="476" ht="22.5" customHeight="1">
      <c r="A476" s="147">
        <f t="shared" si="2"/>
        <v>0</v>
      </c>
      <c r="B476" s="148" t="str">
        <f>IFERROR(__xludf.DUMMYFUNCTION("IFERROR(
TEXTJOIN("" \ "",TRUE,FILTER(D476:N476,ISNUMBER(D476:N476)=FALSE))
,"""")"),"")</f>
        <v/>
      </c>
      <c r="C476" s="153">
        <v>46009.0</v>
      </c>
      <c r="D476" s="154"/>
      <c r="E476" s="154"/>
      <c r="F476" s="154"/>
      <c r="G476" s="154"/>
      <c r="H476" s="154"/>
      <c r="I476" s="155"/>
      <c r="J476" s="154"/>
      <c r="K476" s="154"/>
      <c r="L476" s="154"/>
      <c r="M476" s="154"/>
      <c r="N476" s="154"/>
      <c r="O476" s="152"/>
      <c r="P476" s="152"/>
      <c r="Q476" s="152"/>
      <c r="R476" s="152"/>
      <c r="S476" s="152"/>
      <c r="T476" s="152"/>
      <c r="U476" s="152"/>
      <c r="V476" s="152"/>
      <c r="W476" s="152"/>
    </row>
    <row r="477" ht="22.5" customHeight="1">
      <c r="A477" s="147">
        <f t="shared" si="2"/>
        <v>0</v>
      </c>
      <c r="B477" s="148" t="str">
        <f>IFERROR(__xludf.DUMMYFUNCTION("IFERROR(
TEXTJOIN("" \ "",TRUE,FILTER(D477:N477,ISNUMBER(D477:N477)=FALSE))
,"""")"),"")</f>
        <v/>
      </c>
      <c r="C477" s="153">
        <v>46010.0</v>
      </c>
      <c r="D477" s="154"/>
      <c r="E477" s="154"/>
      <c r="F477" s="154"/>
      <c r="G477" s="154"/>
      <c r="H477" s="154"/>
      <c r="I477" s="155"/>
      <c r="J477" s="154"/>
      <c r="K477" s="154"/>
      <c r="L477" s="154"/>
      <c r="M477" s="154"/>
      <c r="N477" s="154"/>
      <c r="O477" s="152"/>
      <c r="P477" s="152"/>
      <c r="Q477" s="152"/>
      <c r="R477" s="152"/>
      <c r="S477" s="152"/>
      <c r="T477" s="152"/>
      <c r="U477" s="152"/>
      <c r="V477" s="152"/>
      <c r="W477" s="152"/>
    </row>
    <row r="478" ht="22.5" customHeight="1">
      <c r="A478" s="147">
        <f t="shared" si="2"/>
        <v>0</v>
      </c>
      <c r="B478" s="148" t="str">
        <f>IFERROR(__xludf.DUMMYFUNCTION("IFERROR(
TEXTJOIN("" \ "",TRUE,FILTER(D478:N478,ISNUMBER(D478:N478)=FALSE))
,"""")"),"")</f>
        <v/>
      </c>
      <c r="C478" s="153">
        <v>46011.0</v>
      </c>
      <c r="D478" s="154"/>
      <c r="E478" s="154"/>
      <c r="F478" s="154"/>
      <c r="G478" s="154"/>
      <c r="H478" s="154"/>
      <c r="I478" s="155"/>
      <c r="J478" s="154"/>
      <c r="K478" s="154"/>
      <c r="L478" s="154"/>
      <c r="M478" s="154"/>
      <c r="N478" s="154"/>
      <c r="O478" s="152"/>
      <c r="P478" s="152"/>
      <c r="Q478" s="152"/>
      <c r="R478" s="152"/>
      <c r="S478" s="152"/>
      <c r="T478" s="152"/>
      <c r="U478" s="152"/>
      <c r="V478" s="152"/>
      <c r="W478" s="152"/>
    </row>
    <row r="479" ht="22.5" customHeight="1">
      <c r="A479" s="147">
        <f t="shared" si="2"/>
        <v>0</v>
      </c>
      <c r="B479" s="148" t="str">
        <f>IFERROR(__xludf.DUMMYFUNCTION("IFERROR(
TEXTJOIN("" \ "",TRUE,FILTER(D479:N479,ISNUMBER(D479:N479)=FALSE))
,"""")"),"")</f>
        <v/>
      </c>
      <c r="C479" s="149">
        <v>46012.0</v>
      </c>
      <c r="D479" s="150"/>
      <c r="E479" s="150"/>
      <c r="F479" s="150"/>
      <c r="G479" s="150"/>
      <c r="H479" s="150"/>
      <c r="I479" s="151"/>
      <c r="J479" s="150"/>
      <c r="K479" s="150"/>
      <c r="L479" s="150"/>
      <c r="M479" s="150"/>
      <c r="N479" s="150"/>
      <c r="O479" s="152"/>
      <c r="P479" s="152"/>
      <c r="Q479" s="152"/>
      <c r="R479" s="152"/>
      <c r="S479" s="152"/>
      <c r="T479" s="152"/>
      <c r="U479" s="152"/>
      <c r="V479" s="152"/>
      <c r="W479" s="152"/>
    </row>
    <row r="480" ht="22.5" customHeight="1">
      <c r="A480" s="147">
        <f t="shared" si="2"/>
        <v>0</v>
      </c>
      <c r="B480" s="148" t="str">
        <f>IFERROR(__xludf.DUMMYFUNCTION("IFERROR(
TEXTJOIN("" \ "",TRUE,FILTER(D480:N480,ISNUMBER(D480:N480)=FALSE))
,"""")"),"")</f>
        <v/>
      </c>
      <c r="C480" s="153">
        <v>46013.0</v>
      </c>
      <c r="D480" s="154"/>
      <c r="E480" s="154"/>
      <c r="F480" s="154"/>
      <c r="G480" s="154"/>
      <c r="H480" s="154"/>
      <c r="I480" s="155"/>
      <c r="J480" s="154"/>
      <c r="K480" s="154"/>
      <c r="L480" s="154"/>
      <c r="M480" s="154"/>
      <c r="N480" s="154"/>
      <c r="O480" s="152"/>
      <c r="P480" s="152"/>
      <c r="Q480" s="152"/>
      <c r="R480" s="152"/>
      <c r="S480" s="152"/>
      <c r="T480" s="152"/>
      <c r="U480" s="152"/>
      <c r="V480" s="152"/>
      <c r="W480" s="152"/>
    </row>
    <row r="481" ht="22.5" customHeight="1">
      <c r="A481" s="147">
        <f t="shared" si="2"/>
        <v>0</v>
      </c>
      <c r="B481" s="148" t="str">
        <f>IFERROR(__xludf.DUMMYFUNCTION("IFERROR(
TEXTJOIN("" \ "",TRUE,FILTER(D481:N481,ISNUMBER(D481:N481)=FALSE))
,"""")"),"")</f>
        <v/>
      </c>
      <c r="C481" s="153">
        <v>46014.0</v>
      </c>
      <c r="D481" s="154"/>
      <c r="E481" s="154"/>
      <c r="F481" s="154"/>
      <c r="G481" s="154"/>
      <c r="H481" s="154"/>
      <c r="I481" s="155"/>
      <c r="J481" s="154"/>
      <c r="K481" s="154"/>
      <c r="L481" s="154"/>
      <c r="M481" s="154"/>
      <c r="N481" s="154"/>
      <c r="O481" s="152"/>
      <c r="P481" s="152"/>
      <c r="Q481" s="152"/>
      <c r="R481" s="152"/>
      <c r="S481" s="152"/>
      <c r="T481" s="152"/>
      <c r="U481" s="152"/>
      <c r="V481" s="152"/>
      <c r="W481" s="152"/>
    </row>
    <row r="482" ht="22.5" customHeight="1">
      <c r="A482" s="147">
        <f t="shared" si="2"/>
        <v>0</v>
      </c>
      <c r="B482" s="148" t="str">
        <f>IFERROR(__xludf.DUMMYFUNCTION("IFERROR(
TEXTJOIN("" \ "",TRUE,FILTER(D482:N482,ISNUMBER(D482:N482)=FALSE))
,"""")"),"")</f>
        <v/>
      </c>
      <c r="C482" s="153">
        <v>46015.0</v>
      </c>
      <c r="D482" s="154"/>
      <c r="E482" s="154"/>
      <c r="F482" s="154"/>
      <c r="G482" s="154"/>
      <c r="H482" s="154"/>
      <c r="I482" s="155"/>
      <c r="J482" s="154"/>
      <c r="K482" s="154"/>
      <c r="L482" s="154"/>
      <c r="M482" s="154"/>
      <c r="N482" s="154"/>
      <c r="O482" s="152"/>
      <c r="P482" s="152"/>
      <c r="Q482" s="152"/>
      <c r="R482" s="152"/>
      <c r="S482" s="152"/>
      <c r="T482" s="152"/>
      <c r="U482" s="152"/>
      <c r="V482" s="152"/>
      <c r="W482" s="152"/>
    </row>
    <row r="483" ht="22.5" customHeight="1">
      <c r="A483" s="147">
        <f t="shared" si="2"/>
        <v>0</v>
      </c>
      <c r="B483" s="148" t="str">
        <f>IFERROR(__xludf.DUMMYFUNCTION("IFERROR(
TEXTJOIN("" \ "",TRUE,FILTER(D483:N483,ISNUMBER(D483:N483)=FALSE))
,"""")"),"")</f>
        <v/>
      </c>
      <c r="C483" s="153">
        <v>46016.0</v>
      </c>
      <c r="D483" s="154"/>
      <c r="E483" s="154"/>
      <c r="F483" s="154"/>
      <c r="G483" s="154"/>
      <c r="H483" s="154"/>
      <c r="I483" s="155"/>
      <c r="J483" s="154"/>
      <c r="K483" s="154"/>
      <c r="L483" s="154"/>
      <c r="M483" s="154"/>
      <c r="N483" s="154"/>
      <c r="O483" s="152"/>
      <c r="P483" s="152"/>
      <c r="Q483" s="152"/>
      <c r="R483" s="152"/>
      <c r="S483" s="152"/>
      <c r="T483" s="152"/>
      <c r="U483" s="152"/>
      <c r="V483" s="152"/>
      <c r="W483" s="152"/>
    </row>
    <row r="484" ht="22.5" customHeight="1">
      <c r="A484" s="147">
        <f t="shared" si="2"/>
        <v>0</v>
      </c>
      <c r="B484" s="148" t="str">
        <f>IFERROR(__xludf.DUMMYFUNCTION("IFERROR(
TEXTJOIN("" \ "",TRUE,FILTER(D484:N484,ISNUMBER(D484:N484)=FALSE))
,"""")"),"")</f>
        <v/>
      </c>
      <c r="C484" s="153">
        <v>46017.0</v>
      </c>
      <c r="D484" s="154"/>
      <c r="E484" s="154"/>
      <c r="F484" s="154"/>
      <c r="G484" s="154"/>
      <c r="H484" s="154"/>
      <c r="I484" s="155"/>
      <c r="J484" s="154"/>
      <c r="K484" s="154"/>
      <c r="L484" s="154"/>
      <c r="M484" s="154"/>
      <c r="N484" s="154"/>
      <c r="O484" s="152"/>
      <c r="P484" s="152"/>
      <c r="Q484" s="152"/>
      <c r="R484" s="152"/>
      <c r="S484" s="152"/>
      <c r="T484" s="152"/>
      <c r="U484" s="152"/>
      <c r="V484" s="152"/>
      <c r="W484" s="152"/>
    </row>
    <row r="485" ht="22.5" customHeight="1">
      <c r="A485" s="147">
        <f t="shared" si="2"/>
        <v>0</v>
      </c>
      <c r="B485" s="148" t="str">
        <f>IFERROR(__xludf.DUMMYFUNCTION("IFERROR(
TEXTJOIN("" \ "",TRUE,FILTER(D485:N485,ISNUMBER(D485:N485)=FALSE))
,"""")"),"")</f>
        <v/>
      </c>
      <c r="C485" s="153">
        <v>46018.0</v>
      </c>
      <c r="D485" s="154"/>
      <c r="E485" s="154"/>
      <c r="F485" s="154"/>
      <c r="G485" s="154"/>
      <c r="H485" s="154"/>
      <c r="I485" s="155"/>
      <c r="J485" s="154"/>
      <c r="K485" s="154"/>
      <c r="L485" s="154"/>
      <c r="M485" s="154"/>
      <c r="N485" s="154"/>
      <c r="O485" s="152"/>
      <c r="P485" s="152"/>
      <c r="Q485" s="152"/>
      <c r="R485" s="152"/>
      <c r="S485" s="152"/>
      <c r="T485" s="152"/>
      <c r="U485" s="152"/>
      <c r="V485" s="152"/>
      <c r="W485" s="152"/>
    </row>
    <row r="486" ht="22.5" customHeight="1">
      <c r="A486" s="147">
        <f t="shared" si="2"/>
        <v>0</v>
      </c>
      <c r="B486" s="148" t="str">
        <f>IFERROR(__xludf.DUMMYFUNCTION("IFERROR(
TEXTJOIN("" \ "",TRUE,FILTER(D486:N486,ISNUMBER(D486:N486)=FALSE))
,"""")"),"")</f>
        <v/>
      </c>
      <c r="C486" s="149">
        <v>46019.0</v>
      </c>
      <c r="D486" s="150"/>
      <c r="E486" s="150"/>
      <c r="F486" s="150"/>
      <c r="G486" s="150"/>
      <c r="H486" s="150"/>
      <c r="I486" s="151"/>
      <c r="J486" s="150"/>
      <c r="K486" s="150"/>
      <c r="L486" s="150"/>
      <c r="M486" s="150"/>
      <c r="N486" s="150"/>
      <c r="O486" s="152"/>
      <c r="P486" s="152"/>
      <c r="Q486" s="152"/>
      <c r="R486" s="152"/>
      <c r="S486" s="152"/>
      <c r="T486" s="152"/>
      <c r="U486" s="152"/>
      <c r="V486" s="152"/>
      <c r="W486" s="152"/>
    </row>
    <row r="487" ht="22.5" customHeight="1">
      <c r="A487" s="147">
        <f t="shared" si="2"/>
        <v>0</v>
      </c>
      <c r="B487" s="148" t="str">
        <f>IFERROR(__xludf.DUMMYFUNCTION("IFERROR(
TEXTJOIN("" \ "",TRUE,FILTER(D487:N487,ISNUMBER(D487:N487)=FALSE))
,"""")"),"")</f>
        <v/>
      </c>
      <c r="C487" s="153">
        <v>46020.0</v>
      </c>
      <c r="D487" s="154"/>
      <c r="E487" s="154"/>
      <c r="F487" s="154"/>
      <c r="G487" s="154"/>
      <c r="H487" s="154"/>
      <c r="I487" s="155"/>
      <c r="J487" s="154"/>
      <c r="K487" s="154"/>
      <c r="L487" s="154"/>
      <c r="M487" s="154"/>
      <c r="N487" s="154"/>
      <c r="O487" s="152"/>
      <c r="P487" s="152"/>
      <c r="Q487" s="152"/>
      <c r="R487" s="152"/>
      <c r="S487" s="152"/>
      <c r="T487" s="152"/>
      <c r="U487" s="152"/>
      <c r="V487" s="152"/>
      <c r="W487" s="152"/>
    </row>
    <row r="488" ht="22.5" customHeight="1">
      <c r="A488" s="147">
        <f t="shared" si="2"/>
        <v>0</v>
      </c>
      <c r="B488" s="148" t="str">
        <f>IFERROR(__xludf.DUMMYFUNCTION("IFERROR(
TEXTJOIN("" \ "",TRUE,FILTER(D488:N488,ISNUMBER(D488:N488)=FALSE))
,"""")"),"")</f>
        <v/>
      </c>
      <c r="C488" s="153">
        <v>46021.0</v>
      </c>
      <c r="D488" s="154"/>
      <c r="E488" s="154"/>
      <c r="F488" s="154"/>
      <c r="G488" s="154"/>
      <c r="H488" s="154"/>
      <c r="I488" s="155"/>
      <c r="J488" s="154"/>
      <c r="K488" s="154"/>
      <c r="L488" s="154"/>
      <c r="M488" s="154"/>
      <c r="N488" s="154"/>
      <c r="O488" s="152"/>
      <c r="P488" s="152"/>
      <c r="Q488" s="152"/>
      <c r="R488" s="152"/>
      <c r="S488" s="152"/>
      <c r="T488" s="152"/>
      <c r="U488" s="152"/>
      <c r="V488" s="152"/>
      <c r="W488" s="152"/>
    </row>
    <row r="489" ht="22.5" customHeight="1">
      <c r="A489" s="147">
        <f t="shared" si="2"/>
        <v>0</v>
      </c>
      <c r="B489" s="148" t="str">
        <f>IFERROR(__xludf.DUMMYFUNCTION("IFERROR(
TEXTJOIN("" \ "",TRUE,FILTER(D489:N489,ISNUMBER(D489:N489)=FALSE))
,"""")"),"")</f>
        <v/>
      </c>
      <c r="C489" s="156">
        <v>46022.0</v>
      </c>
      <c r="D489" s="154"/>
      <c r="E489" s="154"/>
      <c r="F489" s="154"/>
      <c r="G489" s="154"/>
      <c r="H489" s="154"/>
      <c r="I489" s="155"/>
      <c r="J489" s="154"/>
      <c r="K489" s="154"/>
      <c r="L489" s="154"/>
      <c r="M489" s="154"/>
      <c r="N489" s="154"/>
      <c r="O489" s="152"/>
      <c r="P489" s="152"/>
      <c r="Q489" s="152"/>
      <c r="R489" s="152"/>
      <c r="S489" s="152"/>
      <c r="T489" s="152"/>
      <c r="U489" s="152"/>
      <c r="V489" s="152"/>
      <c r="W489" s="152"/>
    </row>
    <row r="490" ht="22.5" customHeight="1">
      <c r="A490" s="147">
        <f t="shared" si="2"/>
        <v>0</v>
      </c>
      <c r="B490" s="148" t="str">
        <f>IFERROR(__xludf.DUMMYFUNCTION("IFERROR(
TEXTJOIN("" \ "",TRUE,FILTER(D490:N490,ISNUMBER(D490:N490)=FALSE))
,"""")"),"")</f>
        <v/>
      </c>
      <c r="C490" s="156">
        <v>46023.0</v>
      </c>
      <c r="D490" s="154"/>
      <c r="E490" s="154"/>
      <c r="F490" s="154"/>
      <c r="G490" s="154"/>
      <c r="H490" s="154"/>
      <c r="I490" s="155"/>
      <c r="J490" s="154"/>
      <c r="K490" s="154"/>
      <c r="L490" s="154"/>
      <c r="M490" s="154"/>
      <c r="N490" s="154"/>
      <c r="O490" s="152"/>
      <c r="P490" s="152"/>
      <c r="Q490" s="152"/>
      <c r="R490" s="152"/>
      <c r="S490" s="152"/>
      <c r="T490" s="152"/>
      <c r="U490" s="152"/>
      <c r="V490" s="152"/>
      <c r="W490" s="152"/>
    </row>
    <row r="491" ht="22.5" customHeight="1">
      <c r="A491" s="147">
        <f t="shared" si="2"/>
        <v>0</v>
      </c>
      <c r="B491" s="148" t="str">
        <f>IFERROR(__xludf.DUMMYFUNCTION("IFERROR(
TEXTJOIN("" \ "",TRUE,FILTER(D491:N491,ISNUMBER(D491:N491)=FALSE))
,"""")"),"")</f>
        <v/>
      </c>
      <c r="C491" s="153">
        <v>46024.0</v>
      </c>
      <c r="D491" s="154"/>
      <c r="E491" s="154"/>
      <c r="F491" s="154"/>
      <c r="G491" s="154"/>
      <c r="H491" s="154"/>
      <c r="I491" s="155"/>
      <c r="J491" s="154"/>
      <c r="K491" s="154"/>
      <c r="L491" s="154"/>
      <c r="M491" s="154"/>
      <c r="N491" s="154"/>
      <c r="O491" s="152"/>
      <c r="P491" s="152"/>
      <c r="Q491" s="152"/>
      <c r="R491" s="152"/>
      <c r="S491" s="152"/>
      <c r="T491" s="152"/>
      <c r="U491" s="152"/>
      <c r="V491" s="152"/>
      <c r="W491" s="152"/>
    </row>
    <row r="492" ht="22.5" customHeight="1">
      <c r="A492" s="147">
        <f t="shared" si="2"/>
        <v>0</v>
      </c>
      <c r="B492" s="148" t="str">
        <f>IFERROR(__xludf.DUMMYFUNCTION("IFERROR(
TEXTJOIN("" \ "",TRUE,FILTER(D492:N492,ISNUMBER(D492:N492)=FALSE))
,"""")"),"")</f>
        <v/>
      </c>
      <c r="C492" s="153">
        <v>46025.0</v>
      </c>
      <c r="D492" s="154"/>
      <c r="E492" s="154"/>
      <c r="F492" s="154"/>
      <c r="G492" s="154"/>
      <c r="H492" s="154"/>
      <c r="I492" s="155"/>
      <c r="J492" s="154"/>
      <c r="K492" s="154"/>
      <c r="L492" s="154"/>
      <c r="M492" s="154"/>
      <c r="N492" s="154"/>
      <c r="O492" s="152"/>
      <c r="P492" s="152"/>
      <c r="Q492" s="152"/>
      <c r="R492" s="152"/>
      <c r="S492" s="152"/>
      <c r="T492" s="152"/>
      <c r="U492" s="152"/>
      <c r="V492" s="152"/>
      <c r="W492" s="152"/>
    </row>
    <row r="493" ht="22.5" customHeight="1">
      <c r="A493" s="147">
        <f t="shared" si="2"/>
        <v>0</v>
      </c>
      <c r="B493" s="148" t="str">
        <f>IFERROR(__xludf.DUMMYFUNCTION("IFERROR(
TEXTJOIN("" \ "",TRUE,FILTER(D493:N493,ISNUMBER(D493:N493)=FALSE))
,"""")"),"")</f>
        <v/>
      </c>
      <c r="C493" s="149">
        <v>46026.0</v>
      </c>
      <c r="D493" s="150"/>
      <c r="E493" s="150"/>
      <c r="F493" s="150"/>
      <c r="G493" s="150"/>
      <c r="H493" s="150"/>
      <c r="I493" s="151"/>
      <c r="J493" s="150"/>
      <c r="K493" s="150"/>
      <c r="L493" s="150"/>
      <c r="M493" s="150"/>
      <c r="N493" s="150"/>
      <c r="O493" s="152"/>
      <c r="P493" s="152"/>
      <c r="Q493" s="152"/>
      <c r="R493" s="152"/>
      <c r="S493" s="152"/>
      <c r="T493" s="152"/>
      <c r="U493" s="152"/>
      <c r="V493" s="152"/>
      <c r="W493" s="152"/>
    </row>
    <row r="494" ht="22.5" customHeight="1">
      <c r="A494" s="147">
        <f t="shared" si="2"/>
        <v>0</v>
      </c>
      <c r="B494" s="148" t="str">
        <f>IFERROR(__xludf.DUMMYFUNCTION("IFERROR(
TEXTJOIN("" \ "",TRUE,FILTER(D494:N494,ISNUMBER(D494:N494)=FALSE))
,"""")"),"")</f>
        <v/>
      </c>
      <c r="C494" s="153">
        <v>46027.0</v>
      </c>
      <c r="D494" s="154"/>
      <c r="E494" s="154"/>
      <c r="F494" s="154"/>
      <c r="G494" s="154"/>
      <c r="H494" s="154"/>
      <c r="I494" s="155"/>
      <c r="J494" s="154"/>
      <c r="K494" s="154"/>
      <c r="L494" s="154"/>
      <c r="M494" s="154"/>
      <c r="N494" s="154"/>
      <c r="O494" s="152"/>
      <c r="P494" s="152"/>
      <c r="Q494" s="152"/>
      <c r="R494" s="152"/>
      <c r="S494" s="152"/>
      <c r="T494" s="152"/>
      <c r="U494" s="152"/>
      <c r="V494" s="152"/>
      <c r="W494" s="152"/>
    </row>
    <row r="495" ht="22.5" customHeight="1">
      <c r="A495" s="147">
        <f t="shared" si="2"/>
        <v>0</v>
      </c>
      <c r="B495" s="148" t="str">
        <f>IFERROR(__xludf.DUMMYFUNCTION("IFERROR(
TEXTJOIN("" \ "",TRUE,FILTER(D495:N495,ISNUMBER(D495:N495)=FALSE))
,"""")"),"")</f>
        <v/>
      </c>
      <c r="C495" s="153">
        <v>46028.0</v>
      </c>
      <c r="D495" s="154"/>
      <c r="E495" s="154"/>
      <c r="F495" s="154"/>
      <c r="G495" s="154"/>
      <c r="H495" s="154"/>
      <c r="I495" s="155"/>
      <c r="J495" s="154"/>
      <c r="K495" s="154"/>
      <c r="L495" s="154"/>
      <c r="M495" s="154"/>
      <c r="N495" s="154"/>
      <c r="O495" s="152"/>
      <c r="P495" s="152"/>
      <c r="Q495" s="152"/>
      <c r="R495" s="152"/>
      <c r="S495" s="152"/>
      <c r="T495" s="152"/>
      <c r="U495" s="152"/>
      <c r="V495" s="152"/>
      <c r="W495" s="152"/>
    </row>
    <row r="496" ht="22.5" customHeight="1">
      <c r="A496" s="147">
        <f t="shared" si="2"/>
        <v>0</v>
      </c>
      <c r="B496" s="148" t="str">
        <f>IFERROR(__xludf.DUMMYFUNCTION("IFERROR(
TEXTJOIN("" \ "",TRUE,FILTER(D496:N496,ISNUMBER(D496:N496)=FALSE))
,"""")"),"")</f>
        <v/>
      </c>
      <c r="C496" s="153">
        <v>46029.0</v>
      </c>
      <c r="D496" s="154"/>
      <c r="E496" s="154"/>
      <c r="F496" s="154"/>
      <c r="G496" s="154"/>
      <c r="H496" s="154"/>
      <c r="I496" s="155"/>
      <c r="J496" s="154"/>
      <c r="K496" s="154"/>
      <c r="L496" s="154"/>
      <c r="M496" s="154"/>
      <c r="N496" s="154"/>
      <c r="O496" s="152"/>
      <c r="P496" s="152"/>
      <c r="Q496" s="152"/>
      <c r="R496" s="152"/>
      <c r="S496" s="152"/>
      <c r="T496" s="152"/>
      <c r="U496" s="152"/>
      <c r="V496" s="152"/>
      <c r="W496" s="152"/>
    </row>
    <row r="497" ht="22.5" customHeight="1">
      <c r="A497" s="147">
        <f t="shared" si="2"/>
        <v>0</v>
      </c>
      <c r="B497" s="148" t="str">
        <f>IFERROR(__xludf.DUMMYFUNCTION("IFERROR(
TEXTJOIN("" \ "",TRUE,FILTER(D497:N497,ISNUMBER(D497:N497)=FALSE))
,"""")"),"")</f>
        <v/>
      </c>
      <c r="C497" s="153">
        <v>46030.0</v>
      </c>
      <c r="D497" s="154"/>
      <c r="E497" s="154"/>
      <c r="F497" s="154"/>
      <c r="G497" s="154"/>
      <c r="H497" s="154"/>
      <c r="I497" s="155"/>
      <c r="J497" s="154"/>
      <c r="K497" s="154"/>
      <c r="L497" s="154"/>
      <c r="M497" s="154"/>
      <c r="N497" s="154"/>
      <c r="O497" s="152"/>
      <c r="P497" s="152"/>
      <c r="Q497" s="152"/>
      <c r="R497" s="152"/>
      <c r="S497" s="152"/>
      <c r="T497" s="152"/>
      <c r="U497" s="152"/>
      <c r="V497" s="152"/>
      <c r="W497" s="152"/>
    </row>
    <row r="498" ht="22.5" customHeight="1">
      <c r="A498" s="147">
        <f t="shared" si="2"/>
        <v>0</v>
      </c>
      <c r="B498" s="148" t="str">
        <f>IFERROR(__xludf.DUMMYFUNCTION("IFERROR(
TEXTJOIN("" \ "",TRUE,FILTER(D498:N498,ISNUMBER(D498:N498)=FALSE))
,"""")"),"")</f>
        <v/>
      </c>
      <c r="C498" s="153">
        <v>46031.0</v>
      </c>
      <c r="D498" s="154"/>
      <c r="E498" s="154"/>
      <c r="F498" s="154"/>
      <c r="G498" s="154"/>
      <c r="H498" s="154"/>
      <c r="I498" s="155"/>
      <c r="J498" s="154"/>
      <c r="K498" s="154"/>
      <c r="L498" s="154"/>
      <c r="M498" s="154"/>
      <c r="N498" s="154"/>
      <c r="O498" s="152"/>
      <c r="P498" s="152"/>
      <c r="Q498" s="152"/>
      <c r="R498" s="152"/>
      <c r="S498" s="152"/>
      <c r="T498" s="152"/>
      <c r="U498" s="152"/>
      <c r="V498" s="152"/>
      <c r="W498" s="152"/>
    </row>
    <row r="499" ht="22.5" customHeight="1">
      <c r="A499" s="147">
        <f t="shared" si="2"/>
        <v>0</v>
      </c>
      <c r="B499" s="148" t="str">
        <f>IFERROR(__xludf.DUMMYFUNCTION("IFERROR(
TEXTJOIN("" \ "",TRUE,FILTER(D499:N499,ISNUMBER(D499:N499)=FALSE))
,"""")"),"")</f>
        <v/>
      </c>
      <c r="C499" s="153">
        <v>46032.0</v>
      </c>
      <c r="D499" s="154"/>
      <c r="E499" s="154"/>
      <c r="F499" s="154"/>
      <c r="G499" s="154"/>
      <c r="H499" s="154"/>
      <c r="I499" s="155"/>
      <c r="J499" s="154"/>
      <c r="K499" s="154"/>
      <c r="L499" s="154"/>
      <c r="M499" s="154"/>
      <c r="N499" s="154"/>
      <c r="O499" s="152"/>
      <c r="P499" s="152"/>
      <c r="Q499" s="152"/>
      <c r="R499" s="152"/>
      <c r="S499" s="152"/>
      <c r="T499" s="152"/>
      <c r="U499" s="152"/>
      <c r="V499" s="152"/>
      <c r="W499" s="152"/>
    </row>
    <row r="500" ht="22.5" customHeight="1">
      <c r="A500" s="147">
        <f t="shared" si="2"/>
        <v>0</v>
      </c>
      <c r="B500" s="148" t="str">
        <f>IFERROR(__xludf.DUMMYFUNCTION("IFERROR(
TEXTJOIN("" \ "",TRUE,FILTER(D500:N500,ISNUMBER(D500:N500)=FALSE))
,"""")"),"")</f>
        <v/>
      </c>
      <c r="C500" s="149">
        <v>46033.0</v>
      </c>
      <c r="D500" s="150"/>
      <c r="E500" s="150"/>
      <c r="F500" s="150"/>
      <c r="G500" s="150"/>
      <c r="H500" s="150"/>
      <c r="I500" s="151"/>
      <c r="J500" s="150"/>
      <c r="K500" s="150"/>
      <c r="L500" s="150"/>
      <c r="M500" s="150"/>
      <c r="N500" s="150"/>
      <c r="O500" s="152"/>
      <c r="P500" s="152"/>
      <c r="Q500" s="152"/>
      <c r="R500" s="152"/>
      <c r="S500" s="152"/>
      <c r="T500" s="152"/>
      <c r="U500" s="152"/>
      <c r="V500" s="152"/>
      <c r="W500" s="152"/>
    </row>
    <row r="501" ht="22.5" customHeight="1">
      <c r="A501" s="147">
        <f t="shared" si="2"/>
        <v>0</v>
      </c>
      <c r="B501" s="148" t="str">
        <f>IFERROR(__xludf.DUMMYFUNCTION("IFERROR(
TEXTJOIN("" \ "",TRUE,FILTER(D501:N501,ISNUMBER(D501:N501)=FALSE))
,"""")"),"")</f>
        <v/>
      </c>
      <c r="C501" s="153">
        <v>46034.0</v>
      </c>
      <c r="D501" s="154"/>
      <c r="E501" s="154"/>
      <c r="F501" s="154"/>
      <c r="G501" s="154"/>
      <c r="H501" s="154"/>
      <c r="I501" s="155"/>
      <c r="J501" s="154"/>
      <c r="K501" s="154"/>
      <c r="L501" s="154"/>
      <c r="M501" s="154"/>
      <c r="N501" s="154"/>
      <c r="O501" s="152"/>
      <c r="P501" s="152"/>
      <c r="Q501" s="152"/>
      <c r="R501" s="152"/>
      <c r="S501" s="152"/>
      <c r="T501" s="152"/>
      <c r="U501" s="152"/>
      <c r="V501" s="152"/>
      <c r="W501" s="152"/>
    </row>
    <row r="502" ht="22.5" customHeight="1">
      <c r="A502" s="147">
        <f t="shared" si="2"/>
        <v>0</v>
      </c>
      <c r="B502" s="148" t="str">
        <f>IFERROR(__xludf.DUMMYFUNCTION("IFERROR(
TEXTJOIN("" \ "",TRUE,FILTER(D502:N502,ISNUMBER(D502:N502)=FALSE))
,"""")"),"")</f>
        <v/>
      </c>
      <c r="C502" s="153">
        <v>46035.0</v>
      </c>
      <c r="D502" s="154"/>
      <c r="E502" s="154"/>
      <c r="F502" s="154"/>
      <c r="G502" s="154"/>
      <c r="H502" s="154"/>
      <c r="I502" s="155"/>
      <c r="J502" s="154"/>
      <c r="K502" s="154"/>
      <c r="L502" s="154"/>
      <c r="M502" s="154"/>
      <c r="N502" s="154"/>
      <c r="O502" s="152"/>
      <c r="P502" s="152"/>
      <c r="Q502" s="152"/>
      <c r="R502" s="152"/>
      <c r="S502" s="152"/>
      <c r="T502" s="152"/>
      <c r="U502" s="152"/>
      <c r="V502" s="152"/>
      <c r="W502" s="152"/>
    </row>
    <row r="503" ht="22.5" customHeight="1">
      <c r="A503" s="147">
        <f t="shared" si="2"/>
        <v>0</v>
      </c>
      <c r="B503" s="148" t="str">
        <f>IFERROR(__xludf.DUMMYFUNCTION("IFERROR(
TEXTJOIN("" \ "",TRUE,FILTER(D503:N503,ISNUMBER(D503:N503)=FALSE))
,"""")"),"")</f>
        <v/>
      </c>
      <c r="C503" s="153">
        <v>46036.0</v>
      </c>
      <c r="D503" s="154"/>
      <c r="E503" s="154"/>
      <c r="F503" s="154"/>
      <c r="G503" s="154"/>
      <c r="H503" s="154"/>
      <c r="I503" s="155"/>
      <c r="J503" s="154"/>
      <c r="K503" s="154"/>
      <c r="L503" s="154"/>
      <c r="M503" s="154"/>
      <c r="N503" s="154"/>
      <c r="O503" s="152"/>
      <c r="P503" s="152"/>
      <c r="Q503" s="152"/>
      <c r="R503" s="152"/>
      <c r="S503" s="152"/>
      <c r="T503" s="152"/>
      <c r="U503" s="152"/>
      <c r="V503" s="152"/>
      <c r="W503" s="152"/>
    </row>
    <row r="504" ht="22.5" customHeight="1">
      <c r="A504" s="147">
        <f t="shared" si="2"/>
        <v>0</v>
      </c>
      <c r="B504" s="148" t="str">
        <f>IFERROR(__xludf.DUMMYFUNCTION("IFERROR(
TEXTJOIN("" \ "",TRUE,FILTER(D504:N504,ISNUMBER(D504:N504)=FALSE))
,"""")"),"")</f>
        <v/>
      </c>
      <c r="C504" s="153">
        <v>46037.0</v>
      </c>
      <c r="D504" s="154"/>
      <c r="E504" s="154"/>
      <c r="F504" s="154"/>
      <c r="G504" s="154"/>
      <c r="H504" s="154"/>
      <c r="I504" s="155"/>
      <c r="J504" s="154"/>
      <c r="K504" s="154"/>
      <c r="L504" s="154"/>
      <c r="M504" s="154"/>
      <c r="N504" s="154"/>
      <c r="O504" s="152"/>
      <c r="P504" s="152"/>
      <c r="Q504" s="152"/>
      <c r="R504" s="152"/>
      <c r="S504" s="152"/>
      <c r="T504" s="152"/>
      <c r="U504" s="152"/>
      <c r="V504" s="152"/>
      <c r="W504" s="152"/>
    </row>
    <row r="505" ht="22.5" customHeight="1">
      <c r="A505" s="147">
        <f t="shared" si="2"/>
        <v>0</v>
      </c>
      <c r="B505" s="148" t="str">
        <f>IFERROR(__xludf.DUMMYFUNCTION("IFERROR(
TEXTJOIN("" \ "",TRUE,FILTER(D505:N505,ISNUMBER(D505:N505)=FALSE))
,"""")"),"")</f>
        <v/>
      </c>
      <c r="C505" s="153">
        <v>46038.0</v>
      </c>
      <c r="D505" s="154"/>
      <c r="E505" s="154"/>
      <c r="F505" s="154"/>
      <c r="G505" s="154"/>
      <c r="H505" s="154"/>
      <c r="I505" s="155"/>
      <c r="J505" s="154"/>
      <c r="K505" s="154"/>
      <c r="L505" s="154"/>
      <c r="M505" s="154"/>
      <c r="N505" s="154"/>
      <c r="O505" s="152"/>
      <c r="P505" s="152"/>
      <c r="Q505" s="152"/>
      <c r="R505" s="152"/>
      <c r="S505" s="152"/>
      <c r="T505" s="152"/>
      <c r="U505" s="152"/>
      <c r="V505" s="152"/>
      <c r="W505" s="152"/>
    </row>
    <row r="506" ht="22.5" customHeight="1">
      <c r="A506" s="147">
        <f t="shared" si="2"/>
        <v>0</v>
      </c>
      <c r="B506" s="148" t="str">
        <f>IFERROR(__xludf.DUMMYFUNCTION("IFERROR(
TEXTJOIN("" \ "",TRUE,FILTER(D506:N506,ISNUMBER(D506:N506)=FALSE))
,"""")"),"")</f>
        <v/>
      </c>
      <c r="C506" s="153">
        <v>46039.0</v>
      </c>
      <c r="D506" s="154"/>
      <c r="E506" s="154"/>
      <c r="F506" s="154"/>
      <c r="G506" s="154"/>
      <c r="H506" s="154"/>
      <c r="I506" s="155"/>
      <c r="J506" s="154"/>
      <c r="K506" s="154"/>
      <c r="L506" s="154"/>
      <c r="M506" s="154"/>
      <c r="N506" s="154"/>
      <c r="O506" s="152"/>
      <c r="P506" s="152"/>
      <c r="Q506" s="152"/>
      <c r="R506" s="152"/>
      <c r="S506" s="152"/>
      <c r="T506" s="152"/>
      <c r="U506" s="152"/>
      <c r="V506" s="152"/>
      <c r="W506" s="152"/>
    </row>
    <row r="507" ht="22.5" customHeight="1">
      <c r="A507" s="147">
        <f t="shared" si="2"/>
        <v>0</v>
      </c>
      <c r="B507" s="148" t="str">
        <f>IFERROR(__xludf.DUMMYFUNCTION("IFERROR(
TEXTJOIN("" \ "",TRUE,FILTER(D507:N507,ISNUMBER(D507:N507)=FALSE))
,"""")"),"")</f>
        <v/>
      </c>
      <c r="C507" s="149">
        <v>46040.0</v>
      </c>
      <c r="D507" s="150"/>
      <c r="E507" s="150"/>
      <c r="F507" s="150"/>
      <c r="G507" s="150"/>
      <c r="H507" s="150"/>
      <c r="I507" s="151"/>
      <c r="J507" s="150"/>
      <c r="K507" s="150"/>
      <c r="L507" s="150"/>
      <c r="M507" s="150"/>
      <c r="N507" s="150"/>
      <c r="O507" s="152"/>
      <c r="P507" s="152"/>
      <c r="Q507" s="152"/>
      <c r="R507" s="152"/>
      <c r="S507" s="152"/>
      <c r="T507" s="152"/>
      <c r="U507" s="152"/>
      <c r="V507" s="152"/>
      <c r="W507" s="152"/>
    </row>
    <row r="508" ht="22.5" customHeight="1">
      <c r="A508" s="147">
        <f t="shared" si="2"/>
        <v>0</v>
      </c>
      <c r="B508" s="148" t="str">
        <f>IFERROR(__xludf.DUMMYFUNCTION("IFERROR(
TEXTJOIN("" \ "",TRUE,FILTER(D508:N508,ISNUMBER(D508:N508)=FALSE))
,"""")"),"")</f>
        <v/>
      </c>
      <c r="C508" s="153">
        <v>46041.0</v>
      </c>
      <c r="D508" s="154"/>
      <c r="E508" s="154"/>
      <c r="F508" s="154"/>
      <c r="G508" s="154"/>
      <c r="H508" s="154"/>
      <c r="I508" s="155"/>
      <c r="J508" s="154"/>
      <c r="K508" s="154"/>
      <c r="L508" s="154"/>
      <c r="M508" s="154"/>
      <c r="N508" s="154"/>
      <c r="O508" s="152"/>
      <c r="P508" s="152"/>
      <c r="Q508" s="152"/>
      <c r="R508" s="152"/>
      <c r="S508" s="152"/>
      <c r="T508" s="152"/>
      <c r="U508" s="152"/>
      <c r="V508" s="152"/>
      <c r="W508" s="152"/>
    </row>
    <row r="509" ht="22.5" customHeight="1">
      <c r="A509" s="147">
        <f t="shared" si="2"/>
        <v>0</v>
      </c>
      <c r="B509" s="148" t="str">
        <f>IFERROR(__xludf.DUMMYFUNCTION("IFERROR(
TEXTJOIN("" \ "",TRUE,FILTER(D509:N509,ISNUMBER(D509:N509)=FALSE))
,"""")"),"")</f>
        <v/>
      </c>
      <c r="C509" s="153">
        <v>46042.0</v>
      </c>
      <c r="D509" s="154"/>
      <c r="E509" s="154"/>
      <c r="F509" s="154"/>
      <c r="G509" s="154"/>
      <c r="H509" s="154"/>
      <c r="I509" s="155"/>
      <c r="J509" s="154"/>
      <c r="K509" s="154"/>
      <c r="L509" s="154"/>
      <c r="M509" s="154"/>
      <c r="N509" s="154"/>
      <c r="O509" s="152"/>
      <c r="P509" s="152"/>
      <c r="Q509" s="152"/>
      <c r="R509" s="152"/>
      <c r="S509" s="152"/>
      <c r="T509" s="152"/>
      <c r="U509" s="152"/>
      <c r="V509" s="152"/>
      <c r="W509" s="152"/>
    </row>
    <row r="510" ht="22.5" customHeight="1">
      <c r="A510" s="147">
        <f t="shared" si="2"/>
        <v>0</v>
      </c>
      <c r="B510" s="148" t="str">
        <f>IFERROR(__xludf.DUMMYFUNCTION("IFERROR(
TEXTJOIN("" \ "",TRUE,FILTER(D510:N510,ISNUMBER(D510:N510)=FALSE))
,"""")"),"")</f>
        <v/>
      </c>
      <c r="C510" s="153">
        <v>46043.0</v>
      </c>
      <c r="D510" s="154"/>
      <c r="E510" s="154"/>
      <c r="F510" s="154"/>
      <c r="G510" s="154"/>
      <c r="H510" s="154"/>
      <c r="I510" s="155"/>
      <c r="J510" s="154"/>
      <c r="K510" s="154"/>
      <c r="L510" s="154"/>
      <c r="M510" s="154"/>
      <c r="N510" s="154"/>
      <c r="O510" s="152"/>
      <c r="P510" s="152"/>
      <c r="Q510" s="152"/>
      <c r="R510" s="152"/>
      <c r="S510" s="152"/>
      <c r="T510" s="152"/>
      <c r="U510" s="152"/>
      <c r="V510" s="152"/>
      <c r="W510" s="152"/>
    </row>
    <row r="511" ht="22.5" customHeight="1">
      <c r="A511" s="147">
        <f t="shared" si="2"/>
        <v>0</v>
      </c>
      <c r="B511" s="148" t="str">
        <f>IFERROR(__xludf.DUMMYFUNCTION("IFERROR(
TEXTJOIN("" \ "",TRUE,FILTER(D511:N511,ISNUMBER(D511:N511)=FALSE))
,"""")"),"")</f>
        <v/>
      </c>
      <c r="C511" s="153">
        <v>46044.0</v>
      </c>
      <c r="D511" s="154"/>
      <c r="E511" s="154"/>
      <c r="F511" s="154"/>
      <c r="G511" s="154"/>
      <c r="H511" s="154"/>
      <c r="I511" s="155"/>
      <c r="J511" s="154"/>
      <c r="K511" s="154"/>
      <c r="L511" s="154"/>
      <c r="M511" s="154"/>
      <c r="N511" s="154"/>
      <c r="O511" s="152"/>
      <c r="P511" s="152"/>
      <c r="Q511" s="152"/>
      <c r="R511" s="152"/>
      <c r="S511" s="152"/>
      <c r="T511" s="152"/>
      <c r="U511" s="152"/>
      <c r="V511" s="152"/>
      <c r="W511" s="152"/>
    </row>
    <row r="512" ht="22.5" customHeight="1">
      <c r="A512" s="147">
        <f t="shared" si="2"/>
        <v>0</v>
      </c>
      <c r="B512" s="148" t="str">
        <f>IFERROR(__xludf.DUMMYFUNCTION("IFERROR(
TEXTJOIN("" \ "",TRUE,FILTER(D512:N512,ISNUMBER(D512:N512)=FALSE))
,"""")"),"")</f>
        <v/>
      </c>
      <c r="C512" s="153">
        <v>46045.0</v>
      </c>
      <c r="D512" s="154"/>
      <c r="E512" s="154"/>
      <c r="F512" s="154"/>
      <c r="G512" s="154"/>
      <c r="H512" s="154"/>
      <c r="I512" s="155"/>
      <c r="J512" s="154"/>
      <c r="K512" s="154"/>
      <c r="L512" s="154"/>
      <c r="M512" s="154"/>
      <c r="N512" s="154"/>
      <c r="O512" s="152"/>
      <c r="P512" s="152"/>
      <c r="Q512" s="152"/>
      <c r="R512" s="152"/>
      <c r="S512" s="152"/>
      <c r="T512" s="152"/>
      <c r="U512" s="152"/>
      <c r="V512" s="152"/>
      <c r="W512" s="152"/>
    </row>
    <row r="513" ht="22.5" customHeight="1">
      <c r="A513" s="147">
        <f t="shared" si="2"/>
        <v>0</v>
      </c>
      <c r="B513" s="148" t="str">
        <f>IFERROR(__xludf.DUMMYFUNCTION("IFERROR(
TEXTJOIN("" \ "",TRUE,FILTER(D513:N513,ISNUMBER(D513:N513)=FALSE))
,"""")"),"")</f>
        <v/>
      </c>
      <c r="C513" s="153">
        <v>46046.0</v>
      </c>
      <c r="D513" s="154"/>
      <c r="E513" s="154"/>
      <c r="F513" s="154"/>
      <c r="G513" s="154"/>
      <c r="H513" s="154"/>
      <c r="I513" s="155"/>
      <c r="J513" s="154"/>
      <c r="K513" s="154"/>
      <c r="L513" s="154"/>
      <c r="M513" s="154"/>
      <c r="N513" s="154"/>
      <c r="O513" s="152"/>
      <c r="P513" s="152"/>
      <c r="Q513" s="152"/>
      <c r="R513" s="152"/>
      <c r="S513" s="152"/>
      <c r="T513" s="152"/>
      <c r="U513" s="152"/>
      <c r="V513" s="152"/>
      <c r="W513" s="152"/>
    </row>
    <row r="514" ht="22.5" customHeight="1">
      <c r="A514" s="147">
        <f t="shared" si="2"/>
        <v>0</v>
      </c>
      <c r="B514" s="148" t="str">
        <f>IFERROR(__xludf.DUMMYFUNCTION("IFERROR(
TEXTJOIN("" \ "",TRUE,FILTER(D514:N514,ISNUMBER(D514:N514)=FALSE))
,"""")"),"")</f>
        <v/>
      </c>
      <c r="C514" s="149">
        <v>46047.0</v>
      </c>
      <c r="D514" s="150"/>
      <c r="E514" s="150"/>
      <c r="F514" s="150"/>
      <c r="G514" s="150"/>
      <c r="H514" s="150"/>
      <c r="I514" s="151"/>
      <c r="J514" s="150"/>
      <c r="K514" s="150"/>
      <c r="L514" s="150"/>
      <c r="M514" s="150"/>
      <c r="N514" s="150"/>
      <c r="O514" s="152"/>
      <c r="P514" s="152"/>
      <c r="Q514" s="152"/>
      <c r="R514" s="152"/>
      <c r="S514" s="152"/>
      <c r="T514" s="152"/>
      <c r="U514" s="152"/>
      <c r="V514" s="152"/>
      <c r="W514" s="152"/>
    </row>
    <row r="515" ht="22.5" customHeight="1">
      <c r="A515" s="147">
        <f t="shared" si="2"/>
        <v>0</v>
      </c>
      <c r="B515" s="148" t="str">
        <f>IFERROR(__xludf.DUMMYFUNCTION("IFERROR(
TEXTJOIN("" \ "",TRUE,FILTER(D515:N515,ISNUMBER(D515:N515)=FALSE))
,"""")"),"")</f>
        <v/>
      </c>
      <c r="C515" s="153">
        <v>46048.0</v>
      </c>
      <c r="D515" s="154"/>
      <c r="E515" s="154"/>
      <c r="F515" s="154"/>
      <c r="G515" s="154"/>
      <c r="H515" s="154"/>
      <c r="I515" s="155"/>
      <c r="J515" s="154"/>
      <c r="K515" s="154"/>
      <c r="L515" s="154"/>
      <c r="M515" s="154"/>
      <c r="N515" s="154"/>
      <c r="O515" s="152"/>
      <c r="P515" s="152"/>
      <c r="Q515" s="152"/>
      <c r="R515" s="152"/>
      <c r="S515" s="152"/>
      <c r="T515" s="152"/>
      <c r="U515" s="152"/>
      <c r="V515" s="152"/>
      <c r="W515" s="152"/>
    </row>
    <row r="516" ht="22.5" customHeight="1">
      <c r="A516" s="147">
        <f t="shared" si="2"/>
        <v>0</v>
      </c>
      <c r="B516" s="148" t="str">
        <f>IFERROR(__xludf.DUMMYFUNCTION("IFERROR(
TEXTJOIN("" \ "",TRUE,FILTER(D516:N516,ISNUMBER(D516:N516)=FALSE))
,"""")"),"")</f>
        <v/>
      </c>
      <c r="C516" s="153">
        <v>46049.0</v>
      </c>
      <c r="D516" s="154"/>
      <c r="E516" s="154"/>
      <c r="F516" s="154"/>
      <c r="G516" s="154"/>
      <c r="H516" s="154"/>
      <c r="I516" s="155"/>
      <c r="J516" s="154"/>
      <c r="K516" s="154"/>
      <c r="L516" s="154"/>
      <c r="M516" s="154"/>
      <c r="N516" s="154"/>
      <c r="O516" s="152"/>
      <c r="P516" s="152"/>
      <c r="Q516" s="152"/>
      <c r="R516" s="152"/>
      <c r="S516" s="152"/>
      <c r="T516" s="152"/>
      <c r="U516" s="152"/>
      <c r="V516" s="152"/>
      <c r="W516" s="152"/>
    </row>
    <row r="517" ht="22.5" customHeight="1">
      <c r="A517" s="147">
        <f t="shared" si="2"/>
        <v>0</v>
      </c>
      <c r="B517" s="148" t="str">
        <f>IFERROR(__xludf.DUMMYFUNCTION("IFERROR(
TEXTJOIN("" \ "",TRUE,FILTER(D517:N517,ISNUMBER(D517:N517)=FALSE))
,"""")"),"")</f>
        <v/>
      </c>
      <c r="C517" s="153">
        <v>46050.0</v>
      </c>
      <c r="D517" s="154"/>
      <c r="E517" s="154"/>
      <c r="F517" s="154"/>
      <c r="G517" s="154"/>
      <c r="H517" s="154"/>
      <c r="I517" s="155"/>
      <c r="J517" s="154"/>
      <c r="K517" s="154"/>
      <c r="L517" s="154"/>
      <c r="M517" s="154"/>
      <c r="N517" s="154"/>
      <c r="O517" s="152"/>
      <c r="P517" s="152"/>
      <c r="Q517" s="152"/>
      <c r="R517" s="152"/>
      <c r="S517" s="152"/>
      <c r="T517" s="152"/>
      <c r="U517" s="152"/>
      <c r="V517" s="152"/>
      <c r="W517" s="152"/>
    </row>
    <row r="518" ht="22.5" customHeight="1">
      <c r="A518" s="147">
        <f t="shared" si="2"/>
        <v>0</v>
      </c>
      <c r="B518" s="148" t="str">
        <f>IFERROR(__xludf.DUMMYFUNCTION("IFERROR(
TEXTJOIN("" \ "",TRUE,FILTER(D518:N518,ISNUMBER(D518:N518)=FALSE))
,"""")"),"")</f>
        <v/>
      </c>
      <c r="C518" s="153">
        <v>46051.0</v>
      </c>
      <c r="D518" s="154"/>
      <c r="E518" s="154"/>
      <c r="F518" s="154"/>
      <c r="G518" s="154"/>
      <c r="H518" s="154"/>
      <c r="I518" s="155"/>
      <c r="J518" s="154"/>
      <c r="K518" s="154"/>
      <c r="L518" s="154"/>
      <c r="M518" s="154"/>
      <c r="N518" s="154"/>
      <c r="O518" s="152"/>
      <c r="P518" s="152"/>
      <c r="Q518" s="152"/>
      <c r="R518" s="152"/>
      <c r="S518" s="152"/>
      <c r="T518" s="152"/>
      <c r="U518" s="152"/>
      <c r="V518" s="152"/>
      <c r="W518" s="152"/>
    </row>
    <row r="519" ht="22.5" customHeight="1">
      <c r="A519" s="147">
        <f t="shared" si="2"/>
        <v>0</v>
      </c>
      <c r="B519" s="148" t="str">
        <f>IFERROR(__xludf.DUMMYFUNCTION("IFERROR(
TEXTJOIN("" \ "",TRUE,FILTER(D519:N519,ISNUMBER(D519:N519)=FALSE))
,"""")"),"")</f>
        <v/>
      </c>
      <c r="C519" s="153">
        <v>46052.0</v>
      </c>
      <c r="D519" s="154"/>
      <c r="E519" s="154"/>
      <c r="F519" s="154"/>
      <c r="G519" s="154"/>
      <c r="H519" s="154"/>
      <c r="I519" s="155"/>
      <c r="J519" s="154"/>
      <c r="K519" s="154"/>
      <c r="L519" s="154"/>
      <c r="M519" s="154"/>
      <c r="N519" s="154"/>
      <c r="O519" s="152"/>
      <c r="P519" s="152"/>
      <c r="Q519" s="152"/>
      <c r="R519" s="152"/>
      <c r="S519" s="152"/>
      <c r="T519" s="152"/>
      <c r="U519" s="152"/>
      <c r="V519" s="152"/>
      <c r="W519" s="152"/>
    </row>
    <row r="520" ht="22.5" customHeight="1">
      <c r="A520" s="147">
        <f t="shared" si="2"/>
        <v>0</v>
      </c>
      <c r="B520" s="148" t="str">
        <f>IFERROR(__xludf.DUMMYFUNCTION("IFERROR(
TEXTJOIN("" \ "",TRUE,FILTER(D520:N520,ISNUMBER(D520:N520)=FALSE))
,"""")"),"")</f>
        <v/>
      </c>
      <c r="C520" s="153">
        <v>46053.0</v>
      </c>
      <c r="D520" s="154"/>
      <c r="E520" s="154"/>
      <c r="F520" s="154"/>
      <c r="G520" s="154"/>
      <c r="H520" s="154"/>
      <c r="I520" s="155"/>
      <c r="J520" s="154"/>
      <c r="K520" s="154"/>
      <c r="L520" s="154"/>
      <c r="M520" s="154"/>
      <c r="N520" s="154"/>
      <c r="O520" s="152"/>
      <c r="P520" s="152"/>
      <c r="Q520" s="152"/>
      <c r="R520" s="152"/>
      <c r="S520" s="152"/>
      <c r="T520" s="152"/>
      <c r="U520" s="152"/>
      <c r="V520" s="152"/>
      <c r="W520" s="152"/>
    </row>
    <row r="521" ht="22.5" customHeight="1">
      <c r="A521" s="147">
        <f t="shared" si="2"/>
        <v>0</v>
      </c>
      <c r="B521" s="148" t="str">
        <f>IFERROR(__xludf.DUMMYFUNCTION("IFERROR(
TEXTJOIN("" \ "",TRUE,FILTER(D521:N521,ISNUMBER(D521:N521)=FALSE))
,"""")"),"")</f>
        <v/>
      </c>
      <c r="C521" s="149">
        <v>46054.0</v>
      </c>
      <c r="D521" s="150"/>
      <c r="E521" s="150"/>
      <c r="F521" s="150"/>
      <c r="G521" s="150"/>
      <c r="H521" s="150"/>
      <c r="I521" s="151"/>
      <c r="J521" s="150"/>
      <c r="K521" s="150"/>
      <c r="L521" s="150"/>
      <c r="M521" s="150"/>
      <c r="N521" s="150"/>
      <c r="O521" s="152"/>
      <c r="P521" s="152"/>
      <c r="Q521" s="152"/>
      <c r="R521" s="152"/>
      <c r="S521" s="152"/>
      <c r="T521" s="152"/>
      <c r="U521" s="152"/>
      <c r="V521" s="152"/>
      <c r="W521" s="152"/>
    </row>
    <row r="522" ht="22.5" customHeight="1">
      <c r="A522" s="147">
        <f t="shared" si="2"/>
        <v>0</v>
      </c>
      <c r="B522" s="148" t="str">
        <f>IFERROR(__xludf.DUMMYFUNCTION("IFERROR(
TEXTJOIN("" \ "",TRUE,FILTER(D522:N522,ISNUMBER(D522:N522)=FALSE))
,"""")"),"")</f>
        <v/>
      </c>
      <c r="C522" s="153">
        <v>46055.0</v>
      </c>
      <c r="D522" s="154"/>
      <c r="E522" s="154"/>
      <c r="F522" s="154"/>
      <c r="G522" s="154"/>
      <c r="H522" s="154"/>
      <c r="I522" s="155"/>
      <c r="J522" s="154"/>
      <c r="K522" s="154"/>
      <c r="L522" s="154"/>
      <c r="M522" s="154"/>
      <c r="N522" s="154"/>
      <c r="O522" s="152"/>
      <c r="P522" s="152"/>
      <c r="Q522" s="152"/>
      <c r="R522" s="152"/>
      <c r="S522" s="152"/>
      <c r="T522" s="152"/>
      <c r="U522" s="152"/>
      <c r="V522" s="152"/>
      <c r="W522" s="152"/>
    </row>
    <row r="523" ht="22.5" customHeight="1">
      <c r="A523" s="147">
        <f t="shared" si="2"/>
        <v>0</v>
      </c>
      <c r="B523" s="148" t="str">
        <f>IFERROR(__xludf.DUMMYFUNCTION("IFERROR(
TEXTJOIN("" \ "",TRUE,FILTER(D523:N523,ISNUMBER(D523:N523)=FALSE))
,"""")"),"")</f>
        <v/>
      </c>
      <c r="C523" s="153">
        <v>46056.0</v>
      </c>
      <c r="D523" s="154"/>
      <c r="E523" s="154"/>
      <c r="F523" s="154"/>
      <c r="G523" s="154"/>
      <c r="H523" s="154"/>
      <c r="I523" s="155"/>
      <c r="J523" s="154"/>
      <c r="K523" s="154"/>
      <c r="L523" s="154"/>
      <c r="M523" s="154"/>
      <c r="N523" s="154"/>
      <c r="O523" s="152"/>
      <c r="P523" s="152"/>
      <c r="Q523" s="152"/>
      <c r="R523" s="152"/>
      <c r="S523" s="152"/>
      <c r="T523" s="152"/>
      <c r="U523" s="152"/>
      <c r="V523" s="152"/>
      <c r="W523" s="152"/>
    </row>
    <row r="524" ht="22.5" customHeight="1">
      <c r="A524" s="147">
        <f t="shared" si="2"/>
        <v>0</v>
      </c>
      <c r="B524" s="148" t="str">
        <f>IFERROR(__xludf.DUMMYFUNCTION("IFERROR(
TEXTJOIN("" \ "",TRUE,FILTER(D524:N524,ISNUMBER(D524:N524)=FALSE))
,"""")"),"")</f>
        <v/>
      </c>
      <c r="C524" s="153">
        <v>46057.0</v>
      </c>
      <c r="D524" s="154"/>
      <c r="E524" s="154"/>
      <c r="F524" s="154"/>
      <c r="G524" s="154"/>
      <c r="H524" s="154"/>
      <c r="I524" s="155"/>
      <c r="J524" s="154"/>
      <c r="K524" s="154"/>
      <c r="L524" s="154"/>
      <c r="M524" s="154"/>
      <c r="N524" s="154"/>
      <c r="O524" s="152"/>
      <c r="P524" s="152"/>
      <c r="Q524" s="152"/>
      <c r="R524" s="152"/>
      <c r="S524" s="152"/>
      <c r="T524" s="152"/>
      <c r="U524" s="152"/>
      <c r="V524" s="152"/>
      <c r="W524" s="152"/>
    </row>
    <row r="525" ht="22.5" customHeight="1">
      <c r="A525" s="147">
        <f t="shared" si="2"/>
        <v>0</v>
      </c>
      <c r="B525" s="148" t="str">
        <f>IFERROR(__xludf.DUMMYFUNCTION("IFERROR(
TEXTJOIN("" \ "",TRUE,FILTER(D525:N525,ISNUMBER(D525:N525)=FALSE))
,"""")"),"")</f>
        <v/>
      </c>
      <c r="C525" s="153">
        <v>46058.0</v>
      </c>
      <c r="D525" s="154"/>
      <c r="E525" s="154"/>
      <c r="F525" s="154"/>
      <c r="G525" s="154"/>
      <c r="H525" s="154"/>
      <c r="I525" s="155"/>
      <c r="J525" s="154"/>
      <c r="K525" s="154"/>
      <c r="L525" s="154"/>
      <c r="M525" s="154"/>
      <c r="N525" s="154"/>
      <c r="O525" s="152"/>
      <c r="P525" s="152"/>
      <c r="Q525" s="152"/>
      <c r="R525" s="152"/>
      <c r="S525" s="152"/>
      <c r="T525" s="152"/>
      <c r="U525" s="152"/>
      <c r="V525" s="152"/>
      <c r="W525" s="152"/>
    </row>
    <row r="526" ht="22.5" customHeight="1">
      <c r="A526" s="147">
        <f t="shared" si="2"/>
        <v>0</v>
      </c>
      <c r="B526" s="148" t="str">
        <f>IFERROR(__xludf.DUMMYFUNCTION("IFERROR(
TEXTJOIN("" \ "",TRUE,FILTER(D526:N526,ISNUMBER(D526:N526)=FALSE))
,"""")"),"")</f>
        <v/>
      </c>
      <c r="C526" s="153">
        <v>46059.0</v>
      </c>
      <c r="D526" s="154"/>
      <c r="E526" s="154"/>
      <c r="F526" s="154"/>
      <c r="G526" s="154"/>
      <c r="H526" s="154"/>
      <c r="I526" s="155"/>
      <c r="J526" s="154"/>
      <c r="K526" s="154"/>
      <c r="L526" s="154"/>
      <c r="M526" s="154"/>
      <c r="N526" s="154"/>
      <c r="O526" s="152"/>
      <c r="P526" s="152"/>
      <c r="Q526" s="152"/>
      <c r="R526" s="152"/>
      <c r="S526" s="152"/>
      <c r="T526" s="152"/>
      <c r="U526" s="152"/>
      <c r="V526" s="152"/>
      <c r="W526" s="152"/>
    </row>
    <row r="527" ht="22.5" customHeight="1">
      <c r="A527" s="147">
        <f t="shared" si="2"/>
        <v>0</v>
      </c>
      <c r="B527" s="148" t="str">
        <f>IFERROR(__xludf.DUMMYFUNCTION("IFERROR(
TEXTJOIN("" \ "",TRUE,FILTER(D527:N527,ISNUMBER(D527:N527)=FALSE))
,"""")"),"")</f>
        <v/>
      </c>
      <c r="C527" s="153">
        <v>46060.0</v>
      </c>
      <c r="D527" s="154"/>
      <c r="E527" s="154"/>
      <c r="F527" s="154"/>
      <c r="G527" s="154"/>
      <c r="H527" s="154"/>
      <c r="I527" s="155"/>
      <c r="J527" s="154"/>
      <c r="K527" s="154"/>
      <c r="L527" s="154"/>
      <c r="M527" s="154"/>
      <c r="N527" s="154"/>
      <c r="O527" s="152"/>
      <c r="P527" s="152"/>
      <c r="Q527" s="152"/>
      <c r="R527" s="152"/>
      <c r="S527" s="152"/>
      <c r="T527" s="152"/>
      <c r="U527" s="152"/>
      <c r="V527" s="152"/>
      <c r="W527" s="152"/>
    </row>
    <row r="528" ht="22.5" customHeight="1">
      <c r="A528" s="147">
        <f t="shared" si="2"/>
        <v>0</v>
      </c>
      <c r="B528" s="148" t="str">
        <f>IFERROR(__xludf.DUMMYFUNCTION("IFERROR(
TEXTJOIN("" \ "",TRUE,FILTER(D528:N528,ISNUMBER(D528:N528)=FALSE))
,"""")"),"")</f>
        <v/>
      </c>
      <c r="C528" s="149">
        <v>46061.0</v>
      </c>
      <c r="D528" s="150"/>
      <c r="E528" s="150"/>
      <c r="F528" s="150"/>
      <c r="G528" s="150"/>
      <c r="H528" s="150"/>
      <c r="I528" s="151"/>
      <c r="J528" s="150"/>
      <c r="K528" s="150"/>
      <c r="L528" s="150"/>
      <c r="M528" s="150"/>
      <c r="N528" s="150"/>
      <c r="O528" s="152"/>
      <c r="P528" s="152"/>
      <c r="Q528" s="152"/>
      <c r="R528" s="152"/>
      <c r="S528" s="152"/>
      <c r="T528" s="152"/>
      <c r="U528" s="152"/>
      <c r="V528" s="152"/>
      <c r="W528" s="152"/>
    </row>
    <row r="529" ht="22.5" customHeight="1">
      <c r="A529" s="147">
        <f t="shared" si="2"/>
        <v>0</v>
      </c>
      <c r="B529" s="148" t="str">
        <f>IFERROR(__xludf.DUMMYFUNCTION("IFERROR(
TEXTJOIN("" \ "",TRUE,FILTER(D529:N529,ISNUMBER(D529:N529)=FALSE))
,"""")"),"")</f>
        <v/>
      </c>
      <c r="C529" s="153">
        <v>46062.0</v>
      </c>
      <c r="D529" s="154"/>
      <c r="E529" s="154"/>
      <c r="F529" s="154"/>
      <c r="G529" s="154"/>
      <c r="H529" s="154"/>
      <c r="I529" s="155"/>
      <c r="J529" s="154"/>
      <c r="K529" s="154"/>
      <c r="L529" s="154"/>
      <c r="M529" s="154"/>
      <c r="N529" s="154"/>
      <c r="O529" s="152"/>
      <c r="P529" s="152"/>
      <c r="Q529" s="152"/>
      <c r="R529" s="152"/>
      <c r="S529" s="152"/>
      <c r="T529" s="152"/>
      <c r="U529" s="152"/>
      <c r="V529" s="152"/>
      <c r="W529" s="152"/>
    </row>
    <row r="530" ht="22.5" customHeight="1">
      <c r="A530" s="147">
        <f t="shared" si="2"/>
        <v>0</v>
      </c>
      <c r="B530" s="148" t="str">
        <f>IFERROR(__xludf.DUMMYFUNCTION("IFERROR(
TEXTJOIN("" \ "",TRUE,FILTER(D530:N530,ISNUMBER(D530:N530)=FALSE))
,"""")"),"")</f>
        <v/>
      </c>
      <c r="C530" s="153">
        <v>46063.0</v>
      </c>
      <c r="D530" s="154"/>
      <c r="E530" s="154"/>
      <c r="F530" s="154"/>
      <c r="G530" s="154"/>
      <c r="H530" s="154"/>
      <c r="I530" s="155"/>
      <c r="J530" s="154"/>
      <c r="K530" s="154"/>
      <c r="L530" s="154"/>
      <c r="M530" s="154"/>
      <c r="N530" s="154"/>
      <c r="O530" s="152"/>
      <c r="P530" s="152"/>
      <c r="Q530" s="152"/>
      <c r="R530" s="152"/>
      <c r="S530" s="152"/>
      <c r="T530" s="152"/>
      <c r="U530" s="152"/>
      <c r="V530" s="152"/>
      <c r="W530" s="152"/>
    </row>
    <row r="531" ht="22.5" customHeight="1">
      <c r="A531" s="147">
        <f t="shared" si="2"/>
        <v>0</v>
      </c>
      <c r="B531" s="148" t="str">
        <f>IFERROR(__xludf.DUMMYFUNCTION("IFERROR(
TEXTJOIN("" \ "",TRUE,FILTER(D531:N531,ISNUMBER(D531:N531)=FALSE))
,"""")"),"")</f>
        <v/>
      </c>
      <c r="C531" s="153">
        <v>46064.0</v>
      </c>
      <c r="D531" s="154"/>
      <c r="E531" s="154"/>
      <c r="F531" s="154"/>
      <c r="G531" s="154"/>
      <c r="H531" s="154"/>
      <c r="I531" s="155"/>
      <c r="J531" s="154"/>
      <c r="K531" s="154"/>
      <c r="L531" s="154"/>
      <c r="M531" s="154"/>
      <c r="N531" s="154"/>
      <c r="O531" s="152"/>
      <c r="P531" s="152"/>
      <c r="Q531" s="152"/>
      <c r="R531" s="152"/>
      <c r="S531" s="152"/>
      <c r="T531" s="152"/>
      <c r="U531" s="152"/>
      <c r="V531" s="152"/>
      <c r="W531" s="152"/>
    </row>
    <row r="532" ht="22.5" customHeight="1">
      <c r="A532" s="147">
        <f t="shared" si="2"/>
        <v>0</v>
      </c>
      <c r="B532" s="148" t="str">
        <f>IFERROR(__xludf.DUMMYFUNCTION("IFERROR(
TEXTJOIN("" \ "",TRUE,FILTER(D532:N532,ISNUMBER(D532:N532)=FALSE))
,"""")"),"")</f>
        <v/>
      </c>
      <c r="C532" s="153">
        <v>46065.0</v>
      </c>
      <c r="D532" s="154"/>
      <c r="E532" s="154"/>
      <c r="F532" s="154"/>
      <c r="G532" s="154"/>
      <c r="H532" s="154"/>
      <c r="I532" s="155"/>
      <c r="J532" s="154"/>
      <c r="K532" s="154"/>
      <c r="L532" s="154"/>
      <c r="M532" s="154"/>
      <c r="N532" s="154"/>
      <c r="O532" s="152"/>
      <c r="P532" s="152"/>
      <c r="Q532" s="152"/>
      <c r="R532" s="152"/>
      <c r="S532" s="152"/>
      <c r="T532" s="152"/>
      <c r="U532" s="152"/>
      <c r="V532" s="152"/>
      <c r="W532" s="152"/>
    </row>
    <row r="533" ht="22.5" customHeight="1">
      <c r="A533" s="147">
        <f t="shared" si="2"/>
        <v>0</v>
      </c>
      <c r="B533" s="148" t="str">
        <f>IFERROR(__xludf.DUMMYFUNCTION("IFERROR(
TEXTJOIN("" \ "",TRUE,FILTER(D533:N533,ISNUMBER(D533:N533)=FALSE))
,"""")"),"")</f>
        <v/>
      </c>
      <c r="C533" s="153">
        <v>46066.0</v>
      </c>
      <c r="D533" s="154"/>
      <c r="E533" s="154"/>
      <c r="F533" s="154"/>
      <c r="G533" s="154"/>
      <c r="H533" s="154"/>
      <c r="I533" s="155"/>
      <c r="J533" s="154"/>
      <c r="K533" s="154"/>
      <c r="L533" s="154"/>
      <c r="M533" s="154"/>
      <c r="N533" s="154"/>
      <c r="O533" s="152"/>
      <c r="P533" s="152"/>
      <c r="Q533" s="152"/>
      <c r="R533" s="152"/>
      <c r="S533" s="152"/>
      <c r="T533" s="152"/>
      <c r="U533" s="152"/>
      <c r="V533" s="152"/>
      <c r="W533" s="152"/>
    </row>
    <row r="534" ht="22.5" customHeight="1">
      <c r="A534" s="147">
        <f t="shared" si="2"/>
        <v>0</v>
      </c>
      <c r="B534" s="148" t="str">
        <f>IFERROR(__xludf.DUMMYFUNCTION("IFERROR(
TEXTJOIN("" \ "",TRUE,FILTER(D534:N534,ISNUMBER(D534:N534)=FALSE))
,"""")"),"")</f>
        <v/>
      </c>
      <c r="C534" s="153">
        <v>46067.0</v>
      </c>
      <c r="D534" s="154"/>
      <c r="E534" s="154"/>
      <c r="F534" s="154"/>
      <c r="G534" s="154"/>
      <c r="H534" s="154"/>
      <c r="I534" s="155"/>
      <c r="J534" s="154"/>
      <c r="K534" s="154"/>
      <c r="L534" s="154"/>
      <c r="M534" s="154"/>
      <c r="N534" s="154"/>
      <c r="O534" s="152"/>
      <c r="P534" s="152"/>
      <c r="Q534" s="152"/>
      <c r="R534" s="152"/>
      <c r="S534" s="152"/>
      <c r="T534" s="152"/>
      <c r="U534" s="152"/>
      <c r="V534" s="152"/>
      <c r="W534" s="152"/>
    </row>
    <row r="535" ht="22.5" customHeight="1">
      <c r="A535" s="147">
        <f t="shared" si="2"/>
        <v>0</v>
      </c>
      <c r="B535" s="148" t="str">
        <f>IFERROR(__xludf.DUMMYFUNCTION("IFERROR(
TEXTJOIN("" \ "",TRUE,FILTER(D535:N535,ISNUMBER(D535:N535)=FALSE))
,"""")"),"")</f>
        <v/>
      </c>
      <c r="C535" s="149">
        <v>46068.0</v>
      </c>
      <c r="D535" s="150"/>
      <c r="E535" s="150"/>
      <c r="F535" s="150"/>
      <c r="G535" s="150"/>
      <c r="H535" s="150"/>
      <c r="I535" s="151"/>
      <c r="J535" s="150"/>
      <c r="K535" s="150"/>
      <c r="L535" s="150"/>
      <c r="M535" s="150"/>
      <c r="N535" s="150"/>
      <c r="O535" s="152"/>
      <c r="P535" s="152"/>
      <c r="Q535" s="152"/>
      <c r="R535" s="152"/>
      <c r="S535" s="152"/>
      <c r="T535" s="152"/>
      <c r="U535" s="152"/>
      <c r="V535" s="152"/>
      <c r="W535" s="152"/>
    </row>
    <row r="536" ht="22.5" customHeight="1">
      <c r="A536" s="147">
        <f t="shared" si="2"/>
        <v>0</v>
      </c>
      <c r="B536" s="148" t="str">
        <f>IFERROR(__xludf.DUMMYFUNCTION("IFERROR(
TEXTJOIN("" \ "",TRUE,FILTER(D536:N536,ISNUMBER(D536:N536)=FALSE))
,"""")"),"")</f>
        <v/>
      </c>
      <c r="C536" s="153">
        <v>46069.0</v>
      </c>
      <c r="D536" s="154"/>
      <c r="E536" s="154"/>
      <c r="F536" s="154"/>
      <c r="G536" s="154"/>
      <c r="H536" s="154"/>
      <c r="I536" s="155"/>
      <c r="J536" s="154"/>
      <c r="K536" s="154"/>
      <c r="L536" s="154"/>
      <c r="M536" s="154"/>
      <c r="N536" s="154"/>
      <c r="O536" s="152"/>
      <c r="P536" s="152"/>
      <c r="Q536" s="152"/>
      <c r="R536" s="152"/>
      <c r="S536" s="152"/>
      <c r="T536" s="152"/>
      <c r="U536" s="152"/>
      <c r="V536" s="152"/>
      <c r="W536" s="152"/>
    </row>
    <row r="537" ht="22.5" customHeight="1">
      <c r="A537" s="147">
        <f t="shared" si="2"/>
        <v>0</v>
      </c>
      <c r="B537" s="148" t="str">
        <f>IFERROR(__xludf.DUMMYFUNCTION("IFERROR(
TEXTJOIN("" \ "",TRUE,FILTER(D537:N537,ISNUMBER(D537:N537)=FALSE))
,"""")"),"")</f>
        <v/>
      </c>
      <c r="C537" s="153">
        <v>46070.0</v>
      </c>
      <c r="D537" s="154"/>
      <c r="E537" s="154"/>
      <c r="F537" s="154"/>
      <c r="G537" s="154"/>
      <c r="H537" s="154"/>
      <c r="I537" s="155"/>
      <c r="J537" s="154"/>
      <c r="K537" s="154"/>
      <c r="L537" s="154"/>
      <c r="M537" s="154"/>
      <c r="N537" s="154"/>
      <c r="O537" s="152"/>
      <c r="P537" s="152"/>
      <c r="Q537" s="152"/>
      <c r="R537" s="152"/>
      <c r="S537" s="152"/>
      <c r="T537" s="152"/>
      <c r="U537" s="152"/>
      <c r="V537" s="152"/>
      <c r="W537" s="152"/>
    </row>
    <row r="538" ht="22.5" customHeight="1">
      <c r="A538" s="147">
        <f t="shared" si="2"/>
        <v>0</v>
      </c>
      <c r="B538" s="148" t="str">
        <f>IFERROR(__xludf.DUMMYFUNCTION("IFERROR(
TEXTJOIN("" \ "",TRUE,FILTER(D538:N538,ISNUMBER(D538:N538)=FALSE))
,"""")"),"")</f>
        <v/>
      </c>
      <c r="C538" s="153">
        <v>46071.0</v>
      </c>
      <c r="D538" s="154"/>
      <c r="E538" s="154"/>
      <c r="F538" s="154"/>
      <c r="G538" s="154"/>
      <c r="H538" s="154"/>
      <c r="I538" s="155"/>
      <c r="J538" s="154"/>
      <c r="K538" s="154"/>
      <c r="L538" s="154"/>
      <c r="M538" s="154"/>
      <c r="N538" s="154"/>
      <c r="O538" s="152"/>
      <c r="P538" s="152"/>
      <c r="Q538" s="152"/>
      <c r="R538" s="152"/>
      <c r="S538" s="152"/>
      <c r="T538" s="152"/>
      <c r="U538" s="152"/>
      <c r="V538" s="152"/>
      <c r="W538" s="152"/>
    </row>
    <row r="539" ht="22.5" customHeight="1">
      <c r="A539" s="147">
        <f t="shared" si="2"/>
        <v>0</v>
      </c>
      <c r="B539" s="148" t="str">
        <f>IFERROR(__xludf.DUMMYFUNCTION("IFERROR(
TEXTJOIN("" \ "",TRUE,FILTER(D539:N539,ISNUMBER(D539:N539)=FALSE))
,"""")"),"")</f>
        <v/>
      </c>
      <c r="C539" s="153">
        <v>46072.0</v>
      </c>
      <c r="D539" s="154"/>
      <c r="E539" s="154"/>
      <c r="F539" s="154"/>
      <c r="G539" s="154"/>
      <c r="H539" s="154"/>
      <c r="I539" s="155"/>
      <c r="J539" s="154"/>
      <c r="K539" s="154"/>
      <c r="L539" s="154"/>
      <c r="M539" s="154"/>
      <c r="N539" s="154"/>
      <c r="O539" s="152"/>
      <c r="P539" s="152"/>
      <c r="Q539" s="152"/>
      <c r="R539" s="152"/>
      <c r="S539" s="152"/>
      <c r="T539" s="152"/>
      <c r="U539" s="152"/>
      <c r="V539" s="152"/>
      <c r="W539" s="152"/>
    </row>
    <row r="540" ht="22.5" customHeight="1">
      <c r="A540" s="147">
        <f t="shared" si="2"/>
        <v>0</v>
      </c>
      <c r="B540" s="148" t="str">
        <f>IFERROR(__xludf.DUMMYFUNCTION("IFERROR(
TEXTJOIN("" \ "",TRUE,FILTER(D540:N540,ISNUMBER(D540:N540)=FALSE))
,"""")"),"")</f>
        <v/>
      </c>
      <c r="C540" s="153">
        <v>46073.0</v>
      </c>
      <c r="D540" s="154"/>
      <c r="E540" s="154"/>
      <c r="F540" s="154"/>
      <c r="G540" s="154"/>
      <c r="H540" s="154"/>
      <c r="I540" s="155"/>
      <c r="J540" s="154"/>
      <c r="K540" s="154"/>
      <c r="L540" s="154"/>
      <c r="M540" s="154"/>
      <c r="N540" s="154"/>
      <c r="O540" s="152"/>
      <c r="P540" s="152"/>
      <c r="Q540" s="152"/>
      <c r="R540" s="152"/>
      <c r="S540" s="152"/>
      <c r="T540" s="152"/>
      <c r="U540" s="152"/>
      <c r="V540" s="152"/>
      <c r="W540" s="152"/>
    </row>
    <row r="541" ht="22.5" customHeight="1">
      <c r="A541" s="147">
        <f t="shared" si="2"/>
        <v>0</v>
      </c>
      <c r="B541" s="148" t="str">
        <f>IFERROR(__xludf.DUMMYFUNCTION("IFERROR(
TEXTJOIN("" \ "",TRUE,FILTER(D541:N541,ISNUMBER(D541:N541)=FALSE))
,"""")"),"")</f>
        <v/>
      </c>
      <c r="C541" s="153">
        <v>46074.0</v>
      </c>
      <c r="D541" s="154"/>
      <c r="E541" s="154"/>
      <c r="F541" s="154"/>
      <c r="G541" s="154"/>
      <c r="H541" s="154"/>
      <c r="I541" s="155"/>
      <c r="J541" s="154"/>
      <c r="K541" s="154"/>
      <c r="L541" s="154"/>
      <c r="M541" s="154"/>
      <c r="N541" s="154"/>
      <c r="O541" s="152"/>
      <c r="P541" s="152"/>
      <c r="Q541" s="152"/>
      <c r="R541" s="152"/>
      <c r="S541" s="152"/>
      <c r="T541" s="152"/>
      <c r="U541" s="152"/>
      <c r="V541" s="152"/>
      <c r="W541" s="152"/>
    </row>
    <row r="542" ht="22.5" customHeight="1">
      <c r="A542" s="147">
        <f t="shared" si="2"/>
        <v>0</v>
      </c>
      <c r="B542" s="148" t="str">
        <f>IFERROR(__xludf.DUMMYFUNCTION("IFERROR(
TEXTJOIN("" \ "",TRUE,FILTER(D542:N542,ISNUMBER(D542:N542)=FALSE))
,"""")"),"")</f>
        <v/>
      </c>
      <c r="C542" s="149">
        <v>46075.0</v>
      </c>
      <c r="D542" s="150"/>
      <c r="E542" s="150"/>
      <c r="F542" s="150"/>
      <c r="G542" s="150"/>
      <c r="H542" s="150"/>
      <c r="I542" s="151"/>
      <c r="J542" s="150"/>
      <c r="K542" s="150"/>
      <c r="L542" s="150"/>
      <c r="M542" s="150"/>
      <c r="N542" s="150"/>
      <c r="O542" s="152"/>
      <c r="P542" s="152"/>
      <c r="Q542" s="152"/>
      <c r="R542" s="152"/>
      <c r="S542" s="152"/>
      <c r="T542" s="152"/>
      <c r="U542" s="152"/>
      <c r="V542" s="152"/>
      <c r="W542" s="152"/>
    </row>
    <row r="543" ht="22.5" customHeight="1">
      <c r="A543" s="147">
        <f t="shared" si="2"/>
        <v>0</v>
      </c>
      <c r="B543" s="148" t="str">
        <f>IFERROR(__xludf.DUMMYFUNCTION("IFERROR(
TEXTJOIN("" \ "",TRUE,FILTER(D543:N543,ISNUMBER(D543:N543)=FALSE))
,"""")"),"")</f>
        <v/>
      </c>
      <c r="C543" s="153">
        <v>46076.0</v>
      </c>
      <c r="D543" s="154"/>
      <c r="E543" s="154"/>
      <c r="F543" s="154"/>
      <c r="G543" s="154"/>
      <c r="H543" s="154"/>
      <c r="I543" s="155"/>
      <c r="J543" s="154"/>
      <c r="K543" s="154"/>
      <c r="L543" s="154"/>
      <c r="M543" s="154"/>
      <c r="N543" s="154"/>
      <c r="O543" s="152"/>
      <c r="P543" s="152"/>
      <c r="Q543" s="152"/>
      <c r="R543" s="152"/>
      <c r="S543" s="152"/>
      <c r="T543" s="152"/>
      <c r="U543" s="152"/>
      <c r="V543" s="152"/>
      <c r="W543" s="152"/>
    </row>
    <row r="544" ht="22.5" customHeight="1">
      <c r="A544" s="147">
        <f t="shared" si="2"/>
        <v>0</v>
      </c>
      <c r="B544" s="148" t="str">
        <f>IFERROR(__xludf.DUMMYFUNCTION("IFERROR(
TEXTJOIN("" \ "",TRUE,FILTER(D544:N544,ISNUMBER(D544:N544)=FALSE))
,"""")"),"")</f>
        <v/>
      </c>
      <c r="C544" s="153">
        <v>46077.0</v>
      </c>
      <c r="D544" s="154"/>
      <c r="E544" s="154"/>
      <c r="F544" s="154"/>
      <c r="G544" s="154"/>
      <c r="H544" s="154"/>
      <c r="I544" s="155"/>
      <c r="J544" s="154"/>
      <c r="K544" s="154"/>
      <c r="L544" s="154"/>
      <c r="M544" s="154"/>
      <c r="N544" s="154"/>
      <c r="O544" s="152"/>
      <c r="P544" s="152"/>
      <c r="Q544" s="152"/>
      <c r="R544" s="152"/>
      <c r="S544" s="152"/>
      <c r="T544" s="152"/>
      <c r="U544" s="152"/>
      <c r="V544" s="152"/>
      <c r="W544" s="152"/>
    </row>
    <row r="545" ht="22.5" customHeight="1">
      <c r="A545" s="147">
        <f t="shared" si="2"/>
        <v>0</v>
      </c>
      <c r="B545" s="148" t="str">
        <f>IFERROR(__xludf.DUMMYFUNCTION("IFERROR(
TEXTJOIN("" \ "",TRUE,FILTER(D545:N545,ISNUMBER(D545:N545)=FALSE))
,"""")"),"")</f>
        <v/>
      </c>
      <c r="C545" s="153">
        <v>46078.0</v>
      </c>
      <c r="D545" s="154"/>
      <c r="E545" s="154"/>
      <c r="F545" s="154"/>
      <c r="G545" s="154"/>
      <c r="H545" s="154"/>
      <c r="I545" s="155"/>
      <c r="J545" s="154"/>
      <c r="K545" s="154"/>
      <c r="L545" s="154"/>
      <c r="M545" s="154"/>
      <c r="N545" s="154"/>
      <c r="O545" s="152"/>
      <c r="P545" s="152"/>
      <c r="Q545" s="152"/>
      <c r="R545" s="152"/>
      <c r="S545" s="152"/>
      <c r="T545" s="152"/>
      <c r="U545" s="152"/>
      <c r="V545" s="152"/>
      <c r="W545" s="152"/>
    </row>
    <row r="546" ht="22.5" customHeight="1">
      <c r="A546" s="147">
        <f t="shared" si="2"/>
        <v>0</v>
      </c>
      <c r="B546" s="148" t="str">
        <f>IFERROR(__xludf.DUMMYFUNCTION("IFERROR(
TEXTJOIN("" \ "",TRUE,FILTER(D546:N546,ISNUMBER(D546:N546)=FALSE))
,"""")"),"")</f>
        <v/>
      </c>
      <c r="C546" s="153">
        <v>46079.0</v>
      </c>
      <c r="D546" s="154"/>
      <c r="E546" s="154"/>
      <c r="F546" s="154"/>
      <c r="G546" s="154"/>
      <c r="H546" s="154"/>
      <c r="I546" s="155"/>
      <c r="J546" s="154"/>
      <c r="K546" s="154"/>
      <c r="L546" s="154"/>
      <c r="M546" s="154"/>
      <c r="N546" s="154"/>
      <c r="O546" s="152"/>
      <c r="P546" s="152"/>
      <c r="Q546" s="152"/>
      <c r="R546" s="152"/>
      <c r="S546" s="152"/>
      <c r="T546" s="152"/>
      <c r="U546" s="152"/>
      <c r="V546" s="152"/>
      <c r="W546" s="152"/>
    </row>
    <row r="547" ht="22.5" customHeight="1">
      <c r="A547" s="147">
        <f t="shared" si="2"/>
        <v>0</v>
      </c>
      <c r="B547" s="148" t="str">
        <f>IFERROR(__xludf.DUMMYFUNCTION("IFERROR(
TEXTJOIN("" \ "",TRUE,FILTER(D547:N547,ISNUMBER(D547:N547)=FALSE))
,"""")"),"")</f>
        <v/>
      </c>
      <c r="C547" s="153">
        <v>46080.0</v>
      </c>
      <c r="D547" s="154"/>
      <c r="E547" s="154"/>
      <c r="F547" s="154"/>
      <c r="G547" s="154"/>
      <c r="H547" s="154"/>
      <c r="I547" s="155"/>
      <c r="J547" s="154"/>
      <c r="K547" s="154"/>
      <c r="L547" s="154"/>
      <c r="M547" s="154"/>
      <c r="N547" s="154"/>
      <c r="O547" s="152"/>
      <c r="P547" s="152"/>
      <c r="Q547" s="152"/>
      <c r="R547" s="152"/>
      <c r="S547" s="152"/>
      <c r="T547" s="152"/>
      <c r="U547" s="152"/>
      <c r="V547" s="152"/>
      <c r="W547" s="152"/>
    </row>
    <row r="548" ht="22.5" customHeight="1">
      <c r="A548" s="147">
        <f t="shared" si="2"/>
        <v>0</v>
      </c>
      <c r="B548" s="148" t="str">
        <f>IFERROR(__xludf.DUMMYFUNCTION("IFERROR(
TEXTJOIN("" \ "",TRUE,FILTER(D548:N548,ISNUMBER(D548:N548)=FALSE))
,"""")"),"")</f>
        <v/>
      </c>
      <c r="C548" s="153">
        <v>46081.0</v>
      </c>
      <c r="D548" s="154"/>
      <c r="E548" s="154"/>
      <c r="F548" s="154"/>
      <c r="G548" s="154"/>
      <c r="H548" s="154"/>
      <c r="I548" s="155"/>
      <c r="J548" s="154"/>
      <c r="K548" s="154"/>
      <c r="L548" s="154"/>
      <c r="M548" s="154"/>
      <c r="N548" s="154"/>
      <c r="O548" s="152"/>
      <c r="P548" s="152"/>
      <c r="Q548" s="152"/>
      <c r="R548" s="152"/>
      <c r="S548" s="152"/>
      <c r="T548" s="152"/>
      <c r="U548" s="152"/>
      <c r="V548" s="152"/>
      <c r="W548" s="152"/>
    </row>
    <row r="549" ht="22.5" customHeight="1">
      <c r="A549" s="147">
        <f t="shared" si="2"/>
        <v>0</v>
      </c>
      <c r="B549" s="148" t="str">
        <f>IFERROR(__xludf.DUMMYFUNCTION("IFERROR(
TEXTJOIN("" \ "",TRUE,FILTER(D549:N549,ISNUMBER(D549:N549)=FALSE))
,"""")"),"")</f>
        <v/>
      </c>
      <c r="C549" s="149">
        <v>46082.0</v>
      </c>
      <c r="D549" s="150"/>
      <c r="E549" s="150"/>
      <c r="F549" s="150"/>
      <c r="G549" s="150"/>
      <c r="H549" s="150"/>
      <c r="I549" s="151"/>
      <c r="J549" s="150"/>
      <c r="K549" s="150"/>
      <c r="L549" s="150"/>
      <c r="M549" s="150"/>
      <c r="N549" s="150"/>
      <c r="O549" s="152"/>
      <c r="P549" s="152"/>
      <c r="Q549" s="152"/>
      <c r="R549" s="152"/>
      <c r="S549" s="152"/>
      <c r="T549" s="152"/>
      <c r="U549" s="152"/>
      <c r="V549" s="152"/>
      <c r="W549" s="152"/>
    </row>
    <row r="550" ht="22.5" customHeight="1">
      <c r="A550" s="147">
        <f t="shared" si="2"/>
        <v>0</v>
      </c>
      <c r="B550" s="148" t="str">
        <f>IFERROR(__xludf.DUMMYFUNCTION("IFERROR(
TEXTJOIN("" \ "",TRUE,FILTER(D550:N550,ISNUMBER(D550:N550)=FALSE))
,"""")"),"")</f>
        <v/>
      </c>
      <c r="C550" s="153">
        <v>46083.0</v>
      </c>
      <c r="D550" s="154"/>
      <c r="E550" s="154"/>
      <c r="F550" s="154"/>
      <c r="G550" s="154"/>
      <c r="H550" s="154"/>
      <c r="I550" s="155"/>
      <c r="J550" s="154"/>
      <c r="K550" s="154"/>
      <c r="L550" s="154"/>
      <c r="M550" s="154"/>
      <c r="N550" s="154"/>
      <c r="O550" s="152"/>
      <c r="P550" s="152"/>
      <c r="Q550" s="152"/>
      <c r="R550" s="152"/>
      <c r="S550" s="152"/>
      <c r="T550" s="152"/>
      <c r="U550" s="152"/>
      <c r="V550" s="152"/>
      <c r="W550" s="152"/>
    </row>
    <row r="551" ht="22.5" customHeight="1">
      <c r="A551" s="147">
        <f t="shared" si="2"/>
        <v>0</v>
      </c>
      <c r="B551" s="148" t="str">
        <f>IFERROR(__xludf.DUMMYFUNCTION("IFERROR(
TEXTJOIN("" \ "",TRUE,FILTER(D551:N551,ISNUMBER(D551:N551)=FALSE))
,"""")"),"")</f>
        <v/>
      </c>
      <c r="C551" s="153">
        <v>46084.0</v>
      </c>
      <c r="D551" s="154"/>
      <c r="E551" s="154"/>
      <c r="F551" s="154"/>
      <c r="G551" s="154"/>
      <c r="H551" s="154"/>
      <c r="I551" s="155"/>
      <c r="J551" s="154"/>
      <c r="K551" s="154"/>
      <c r="L551" s="154"/>
      <c r="M551" s="154"/>
      <c r="N551" s="154"/>
      <c r="O551" s="152"/>
      <c r="P551" s="152"/>
      <c r="Q551" s="152"/>
      <c r="R551" s="152"/>
      <c r="S551" s="152"/>
      <c r="T551" s="152"/>
      <c r="U551" s="152"/>
      <c r="V551" s="152"/>
      <c r="W551" s="152"/>
    </row>
    <row r="552" ht="22.5" customHeight="1">
      <c r="A552" s="147">
        <f t="shared" si="2"/>
        <v>0</v>
      </c>
      <c r="B552" s="148" t="str">
        <f>IFERROR(__xludf.DUMMYFUNCTION("IFERROR(
TEXTJOIN("" \ "",TRUE,FILTER(D552:N552,ISNUMBER(D552:N552)=FALSE))
,"""")"),"")</f>
        <v/>
      </c>
      <c r="C552" s="153">
        <v>46085.0</v>
      </c>
      <c r="D552" s="154"/>
      <c r="E552" s="154"/>
      <c r="F552" s="154"/>
      <c r="G552" s="154"/>
      <c r="H552" s="154"/>
      <c r="I552" s="155"/>
      <c r="J552" s="154"/>
      <c r="K552" s="154"/>
      <c r="L552" s="154"/>
      <c r="M552" s="154"/>
      <c r="N552" s="154"/>
      <c r="O552" s="152"/>
      <c r="P552" s="152"/>
      <c r="Q552" s="152"/>
      <c r="R552" s="152"/>
      <c r="S552" s="152"/>
      <c r="T552" s="152"/>
      <c r="U552" s="152"/>
      <c r="V552" s="152"/>
      <c r="W552" s="152"/>
    </row>
    <row r="553" ht="22.5" customHeight="1">
      <c r="A553" s="147">
        <f t="shared" si="2"/>
        <v>0</v>
      </c>
      <c r="B553" s="148" t="str">
        <f>IFERROR(__xludf.DUMMYFUNCTION("IFERROR(
TEXTJOIN("" \ "",TRUE,FILTER(D553:N553,ISNUMBER(D553:N553)=FALSE))
,"""")"),"")</f>
        <v/>
      </c>
      <c r="C553" s="153">
        <v>46086.0</v>
      </c>
      <c r="D553" s="154"/>
      <c r="E553" s="154"/>
      <c r="F553" s="154"/>
      <c r="G553" s="154"/>
      <c r="H553" s="154"/>
      <c r="I553" s="155"/>
      <c r="J553" s="154"/>
      <c r="K553" s="154"/>
      <c r="L553" s="154"/>
      <c r="M553" s="154"/>
      <c r="N553" s="154"/>
      <c r="O553" s="152"/>
      <c r="P553" s="152"/>
      <c r="Q553" s="152"/>
      <c r="R553" s="152"/>
      <c r="S553" s="152"/>
      <c r="T553" s="152"/>
      <c r="U553" s="152"/>
      <c r="V553" s="152"/>
      <c r="W553" s="152"/>
    </row>
    <row r="554" ht="22.5" customHeight="1">
      <c r="A554" s="147">
        <f t="shared" si="2"/>
        <v>0</v>
      </c>
      <c r="B554" s="148" t="str">
        <f>IFERROR(__xludf.DUMMYFUNCTION("IFERROR(
TEXTJOIN("" \ "",TRUE,FILTER(D554:N554,ISNUMBER(D554:N554)=FALSE))
,"""")"),"")</f>
        <v/>
      </c>
      <c r="C554" s="153">
        <v>46087.0</v>
      </c>
      <c r="D554" s="154"/>
      <c r="E554" s="154"/>
      <c r="F554" s="154"/>
      <c r="G554" s="154"/>
      <c r="H554" s="154"/>
      <c r="I554" s="155"/>
      <c r="J554" s="154"/>
      <c r="K554" s="154"/>
      <c r="L554" s="154"/>
      <c r="M554" s="154"/>
      <c r="N554" s="154"/>
      <c r="O554" s="152"/>
      <c r="P554" s="152"/>
      <c r="Q554" s="152"/>
      <c r="R554" s="152"/>
      <c r="S554" s="152"/>
      <c r="T554" s="152"/>
      <c r="U554" s="152"/>
      <c r="V554" s="152"/>
      <c r="W554" s="152"/>
    </row>
    <row r="555" ht="22.5" customHeight="1">
      <c r="A555" s="147">
        <f t="shared" si="2"/>
        <v>0</v>
      </c>
      <c r="B555" s="148" t="str">
        <f>IFERROR(__xludf.DUMMYFUNCTION("IFERROR(
TEXTJOIN("" \ "",TRUE,FILTER(D555:N555,ISNUMBER(D555:N555)=FALSE))
,"""")"),"")</f>
        <v/>
      </c>
      <c r="C555" s="153">
        <v>46088.0</v>
      </c>
      <c r="D555" s="154"/>
      <c r="E555" s="154"/>
      <c r="F555" s="154"/>
      <c r="G555" s="154"/>
      <c r="H555" s="154"/>
      <c r="I555" s="155"/>
      <c r="J555" s="154"/>
      <c r="K555" s="154"/>
      <c r="L555" s="154"/>
      <c r="M555" s="154"/>
      <c r="N555" s="154"/>
      <c r="O555" s="152"/>
      <c r="P555" s="152"/>
      <c r="Q555" s="152"/>
      <c r="R555" s="152"/>
      <c r="S555" s="152"/>
      <c r="T555" s="152"/>
      <c r="U555" s="152"/>
      <c r="V555" s="152"/>
      <c r="W555" s="152"/>
    </row>
    <row r="556" ht="22.5" customHeight="1">
      <c r="A556" s="147">
        <f t="shared" si="2"/>
        <v>0</v>
      </c>
      <c r="B556" s="148" t="str">
        <f>IFERROR(__xludf.DUMMYFUNCTION("IFERROR(
TEXTJOIN("" \ "",TRUE,FILTER(D556:N556,ISNUMBER(D556:N556)=FALSE))
,"""")"),"")</f>
        <v/>
      </c>
      <c r="C556" s="149">
        <v>46089.0</v>
      </c>
      <c r="D556" s="150"/>
      <c r="E556" s="150"/>
      <c r="F556" s="150"/>
      <c r="G556" s="150"/>
      <c r="H556" s="150"/>
      <c r="I556" s="151"/>
      <c r="J556" s="150"/>
      <c r="K556" s="150"/>
      <c r="L556" s="150"/>
      <c r="M556" s="150"/>
      <c r="N556" s="150"/>
      <c r="O556" s="152"/>
      <c r="P556" s="152"/>
      <c r="Q556" s="152"/>
      <c r="R556" s="152"/>
      <c r="S556" s="152"/>
      <c r="T556" s="152"/>
      <c r="U556" s="152"/>
      <c r="V556" s="152"/>
      <c r="W556" s="152"/>
    </row>
    <row r="557" ht="22.5" customHeight="1">
      <c r="A557" s="147">
        <f t="shared" si="2"/>
        <v>0</v>
      </c>
      <c r="B557" s="148" t="str">
        <f>IFERROR(__xludf.DUMMYFUNCTION("IFERROR(
TEXTJOIN("" \ "",TRUE,FILTER(D557:N557,ISNUMBER(D557:N557)=FALSE))
,"""")"),"")</f>
        <v/>
      </c>
      <c r="C557" s="153">
        <v>46090.0</v>
      </c>
      <c r="D557" s="154"/>
      <c r="E557" s="154"/>
      <c r="F557" s="154"/>
      <c r="G557" s="154"/>
      <c r="H557" s="154"/>
      <c r="I557" s="155"/>
      <c r="J557" s="154"/>
      <c r="K557" s="154"/>
      <c r="L557" s="154"/>
      <c r="M557" s="154"/>
      <c r="N557" s="154"/>
      <c r="O557" s="152"/>
      <c r="P557" s="152"/>
      <c r="Q557" s="152"/>
      <c r="R557" s="152"/>
      <c r="S557" s="152"/>
      <c r="T557" s="152"/>
      <c r="U557" s="152"/>
      <c r="V557" s="152"/>
      <c r="W557" s="152"/>
    </row>
    <row r="558" ht="22.5" customHeight="1">
      <c r="A558" s="147">
        <f t="shared" si="2"/>
        <v>0</v>
      </c>
      <c r="B558" s="148" t="str">
        <f>IFERROR(__xludf.DUMMYFUNCTION("IFERROR(
TEXTJOIN("" \ "",TRUE,FILTER(D558:N558,ISNUMBER(D558:N558)=FALSE))
,"""")"),"")</f>
        <v/>
      </c>
      <c r="C558" s="153">
        <v>46091.0</v>
      </c>
      <c r="D558" s="154"/>
      <c r="E558" s="154"/>
      <c r="F558" s="154"/>
      <c r="G558" s="154"/>
      <c r="H558" s="154"/>
      <c r="I558" s="155"/>
      <c r="J558" s="154"/>
      <c r="K558" s="154"/>
      <c r="L558" s="154"/>
      <c r="M558" s="154"/>
      <c r="N558" s="154"/>
      <c r="O558" s="152"/>
      <c r="P558" s="152"/>
      <c r="Q558" s="152"/>
      <c r="R558" s="152"/>
      <c r="S558" s="152"/>
      <c r="T558" s="152"/>
      <c r="U558" s="152"/>
      <c r="V558" s="152"/>
      <c r="W558" s="152"/>
    </row>
    <row r="559" ht="22.5" customHeight="1">
      <c r="A559" s="147">
        <f t="shared" si="2"/>
        <v>0</v>
      </c>
      <c r="B559" s="148" t="str">
        <f>IFERROR(__xludf.DUMMYFUNCTION("IFERROR(
TEXTJOIN("" \ "",TRUE,FILTER(D559:N559,ISNUMBER(D559:N559)=FALSE))
,"""")"),"")</f>
        <v/>
      </c>
      <c r="C559" s="153">
        <v>46092.0</v>
      </c>
      <c r="D559" s="154"/>
      <c r="E559" s="154"/>
      <c r="F559" s="154"/>
      <c r="G559" s="154"/>
      <c r="H559" s="154"/>
      <c r="I559" s="155"/>
      <c r="J559" s="154"/>
      <c r="K559" s="154"/>
      <c r="L559" s="154"/>
      <c r="M559" s="154"/>
      <c r="N559" s="154"/>
      <c r="O559" s="152"/>
      <c r="P559" s="152"/>
      <c r="Q559" s="152"/>
      <c r="R559" s="152"/>
      <c r="S559" s="152"/>
      <c r="T559" s="152"/>
      <c r="U559" s="152"/>
      <c r="V559" s="152"/>
      <c r="W559" s="152"/>
    </row>
    <row r="560" ht="22.5" customHeight="1">
      <c r="A560" s="147">
        <f t="shared" si="2"/>
        <v>0</v>
      </c>
      <c r="B560" s="148" t="str">
        <f>IFERROR(__xludf.DUMMYFUNCTION("IFERROR(
TEXTJOIN("" \ "",TRUE,FILTER(D560:N560,ISNUMBER(D560:N560)=FALSE))
,"""")"),"")</f>
        <v/>
      </c>
      <c r="C560" s="153">
        <v>46093.0</v>
      </c>
      <c r="D560" s="154"/>
      <c r="E560" s="154"/>
      <c r="F560" s="154"/>
      <c r="G560" s="154"/>
      <c r="H560" s="154"/>
      <c r="I560" s="155"/>
      <c r="J560" s="154"/>
      <c r="K560" s="154"/>
      <c r="L560" s="154"/>
      <c r="M560" s="154"/>
      <c r="N560" s="154"/>
      <c r="O560" s="152"/>
      <c r="P560" s="152"/>
      <c r="Q560" s="152"/>
      <c r="R560" s="152"/>
      <c r="S560" s="152"/>
      <c r="T560" s="152"/>
      <c r="U560" s="152"/>
      <c r="V560" s="152"/>
      <c r="W560" s="152"/>
    </row>
    <row r="561" ht="22.5" customHeight="1">
      <c r="A561" s="147">
        <f t="shared" si="2"/>
        <v>0</v>
      </c>
      <c r="B561" s="148" t="str">
        <f>IFERROR(__xludf.DUMMYFUNCTION("IFERROR(
TEXTJOIN("" \ "",TRUE,FILTER(D561:N561,ISNUMBER(D561:N561)=FALSE))
,"""")"),"")</f>
        <v/>
      </c>
      <c r="C561" s="153">
        <v>46094.0</v>
      </c>
      <c r="D561" s="154"/>
      <c r="E561" s="154"/>
      <c r="F561" s="154"/>
      <c r="G561" s="154"/>
      <c r="H561" s="154"/>
      <c r="I561" s="155"/>
      <c r="J561" s="154"/>
      <c r="K561" s="154"/>
      <c r="L561" s="154"/>
      <c r="M561" s="154"/>
      <c r="N561" s="154"/>
      <c r="O561" s="152"/>
      <c r="P561" s="152"/>
      <c r="Q561" s="152"/>
      <c r="R561" s="152"/>
      <c r="S561" s="152"/>
      <c r="T561" s="152"/>
      <c r="U561" s="152"/>
      <c r="V561" s="152"/>
      <c r="W561" s="152"/>
    </row>
    <row r="562" ht="22.5" customHeight="1">
      <c r="A562" s="147">
        <f t="shared" si="2"/>
        <v>0</v>
      </c>
      <c r="B562" s="148" t="str">
        <f>IFERROR(__xludf.DUMMYFUNCTION("IFERROR(
TEXTJOIN("" \ "",TRUE,FILTER(D562:N562,ISNUMBER(D562:N562)=FALSE))
,"""")"),"")</f>
        <v/>
      </c>
      <c r="C562" s="153">
        <v>46095.0</v>
      </c>
      <c r="D562" s="154"/>
      <c r="E562" s="154"/>
      <c r="F562" s="154"/>
      <c r="G562" s="154"/>
      <c r="H562" s="154"/>
      <c r="I562" s="155"/>
      <c r="J562" s="154"/>
      <c r="K562" s="154"/>
      <c r="L562" s="154"/>
      <c r="M562" s="154"/>
      <c r="N562" s="154"/>
      <c r="O562" s="152"/>
      <c r="P562" s="152"/>
      <c r="Q562" s="152"/>
      <c r="R562" s="152"/>
      <c r="S562" s="152"/>
      <c r="T562" s="152"/>
      <c r="U562" s="152"/>
      <c r="V562" s="152"/>
      <c r="W562" s="152"/>
    </row>
    <row r="563" ht="22.5" customHeight="1">
      <c r="A563" s="147">
        <f t="shared" si="2"/>
        <v>0</v>
      </c>
      <c r="B563" s="148" t="str">
        <f>IFERROR(__xludf.DUMMYFUNCTION("IFERROR(
TEXTJOIN("" \ "",TRUE,FILTER(D563:N563,ISNUMBER(D563:N563)=FALSE))
,"""")"),"")</f>
        <v/>
      </c>
      <c r="C563" s="149">
        <v>46096.0</v>
      </c>
      <c r="D563" s="150"/>
      <c r="E563" s="150"/>
      <c r="F563" s="150"/>
      <c r="G563" s="150"/>
      <c r="H563" s="150"/>
      <c r="I563" s="151"/>
      <c r="J563" s="150"/>
      <c r="K563" s="150"/>
      <c r="L563" s="150"/>
      <c r="M563" s="150"/>
      <c r="N563" s="150"/>
      <c r="O563" s="152"/>
      <c r="P563" s="152"/>
      <c r="Q563" s="152"/>
      <c r="R563" s="152"/>
      <c r="S563" s="152"/>
      <c r="T563" s="152"/>
      <c r="U563" s="152"/>
      <c r="V563" s="152"/>
      <c r="W563" s="152"/>
    </row>
    <row r="564" ht="22.5" customHeight="1">
      <c r="A564" s="147">
        <f t="shared" si="2"/>
        <v>0</v>
      </c>
      <c r="B564" s="148" t="str">
        <f>IFERROR(__xludf.DUMMYFUNCTION("IFERROR(
TEXTJOIN("" \ "",TRUE,FILTER(D564:N564,ISNUMBER(D564:N564)=FALSE))
,"""")"),"")</f>
        <v/>
      </c>
      <c r="C564" s="153">
        <v>46097.0</v>
      </c>
      <c r="D564" s="154"/>
      <c r="E564" s="154"/>
      <c r="F564" s="154"/>
      <c r="G564" s="154"/>
      <c r="H564" s="154"/>
      <c r="I564" s="155"/>
      <c r="J564" s="154"/>
      <c r="K564" s="154"/>
      <c r="L564" s="154"/>
      <c r="M564" s="154"/>
      <c r="N564" s="154"/>
      <c r="O564" s="152"/>
      <c r="P564" s="152"/>
      <c r="Q564" s="152"/>
      <c r="R564" s="152"/>
      <c r="S564" s="152"/>
      <c r="T564" s="152"/>
      <c r="U564" s="152"/>
      <c r="V564" s="152"/>
      <c r="W564" s="152"/>
    </row>
    <row r="565" ht="22.5" customHeight="1">
      <c r="A565" s="147">
        <f t="shared" si="2"/>
        <v>0</v>
      </c>
      <c r="B565" s="148" t="str">
        <f>IFERROR(__xludf.DUMMYFUNCTION("IFERROR(
TEXTJOIN("" \ "",TRUE,FILTER(D565:N565,ISNUMBER(D565:N565)=FALSE))
,"""")"),"")</f>
        <v/>
      </c>
      <c r="C565" s="153">
        <v>46098.0</v>
      </c>
      <c r="D565" s="154"/>
      <c r="E565" s="154"/>
      <c r="F565" s="154"/>
      <c r="G565" s="154"/>
      <c r="H565" s="154"/>
      <c r="I565" s="155"/>
      <c r="J565" s="154"/>
      <c r="K565" s="154"/>
      <c r="L565" s="154"/>
      <c r="M565" s="154"/>
      <c r="N565" s="154"/>
      <c r="O565" s="152"/>
      <c r="P565" s="152"/>
      <c r="Q565" s="152"/>
      <c r="R565" s="152"/>
      <c r="S565" s="152"/>
      <c r="T565" s="152"/>
      <c r="U565" s="152"/>
      <c r="V565" s="152"/>
      <c r="W565" s="152"/>
    </row>
    <row r="566" ht="22.5" customHeight="1">
      <c r="A566" s="147">
        <f t="shared" si="2"/>
        <v>0</v>
      </c>
      <c r="B566" s="148" t="str">
        <f>IFERROR(__xludf.DUMMYFUNCTION("IFERROR(
TEXTJOIN("" \ "",TRUE,FILTER(D566:N566,ISNUMBER(D566:N566)=FALSE))
,"""")"),"")</f>
        <v/>
      </c>
      <c r="C566" s="153">
        <v>46099.0</v>
      </c>
      <c r="D566" s="154"/>
      <c r="E566" s="154"/>
      <c r="F566" s="154"/>
      <c r="G566" s="154"/>
      <c r="H566" s="154"/>
      <c r="I566" s="155"/>
      <c r="J566" s="154"/>
      <c r="K566" s="154"/>
      <c r="L566" s="154"/>
      <c r="M566" s="154"/>
      <c r="N566" s="154"/>
      <c r="O566" s="152"/>
      <c r="P566" s="152"/>
      <c r="Q566" s="152"/>
      <c r="R566" s="152"/>
      <c r="S566" s="152"/>
      <c r="T566" s="152"/>
      <c r="U566" s="152"/>
      <c r="V566" s="152"/>
      <c r="W566" s="152"/>
    </row>
    <row r="567" ht="22.5" customHeight="1">
      <c r="A567" s="147">
        <f t="shared" si="2"/>
        <v>0</v>
      </c>
      <c r="B567" s="148" t="str">
        <f>IFERROR(__xludf.DUMMYFUNCTION("IFERROR(
TEXTJOIN("" \ "",TRUE,FILTER(D567:N567,ISNUMBER(D567:N567)=FALSE))
,"""")"),"")</f>
        <v/>
      </c>
      <c r="C567" s="153">
        <v>46100.0</v>
      </c>
      <c r="D567" s="154"/>
      <c r="E567" s="154"/>
      <c r="F567" s="154"/>
      <c r="G567" s="154"/>
      <c r="H567" s="154"/>
      <c r="I567" s="155"/>
      <c r="J567" s="154"/>
      <c r="K567" s="154"/>
      <c r="L567" s="154"/>
      <c r="M567" s="154"/>
      <c r="N567" s="154"/>
      <c r="O567" s="152"/>
      <c r="P567" s="152"/>
      <c r="Q567" s="152"/>
      <c r="R567" s="152"/>
      <c r="S567" s="152"/>
      <c r="T567" s="152"/>
      <c r="U567" s="152"/>
      <c r="V567" s="152"/>
      <c r="W567" s="152"/>
    </row>
    <row r="568" ht="22.5" customHeight="1">
      <c r="A568" s="147">
        <f t="shared" si="2"/>
        <v>0</v>
      </c>
      <c r="B568" s="148" t="str">
        <f>IFERROR(__xludf.DUMMYFUNCTION("IFERROR(
TEXTJOIN("" \ "",TRUE,FILTER(D568:N568,ISNUMBER(D568:N568)=FALSE))
,"""")"),"")</f>
        <v/>
      </c>
      <c r="C568" s="153">
        <v>46101.0</v>
      </c>
      <c r="D568" s="154"/>
      <c r="E568" s="154"/>
      <c r="F568" s="154"/>
      <c r="G568" s="154"/>
      <c r="H568" s="154"/>
      <c r="I568" s="155"/>
      <c r="J568" s="154"/>
      <c r="K568" s="154"/>
      <c r="L568" s="154"/>
      <c r="M568" s="154"/>
      <c r="N568" s="154"/>
      <c r="O568" s="152"/>
      <c r="P568" s="152"/>
      <c r="Q568" s="152"/>
      <c r="R568" s="152"/>
      <c r="S568" s="152"/>
      <c r="T568" s="152"/>
      <c r="U568" s="152"/>
      <c r="V568" s="152"/>
      <c r="W568" s="152"/>
    </row>
    <row r="569" ht="22.5" customHeight="1">
      <c r="A569" s="147">
        <f t="shared" si="2"/>
        <v>0</v>
      </c>
      <c r="B569" s="148" t="str">
        <f>IFERROR(__xludf.DUMMYFUNCTION("IFERROR(
TEXTJOIN("" \ "",TRUE,FILTER(D569:N569,ISNUMBER(D569:N569)=FALSE))
,"""")"),"")</f>
        <v/>
      </c>
      <c r="C569" s="153">
        <v>46102.0</v>
      </c>
      <c r="D569" s="154"/>
      <c r="E569" s="154"/>
      <c r="F569" s="154"/>
      <c r="G569" s="154"/>
      <c r="H569" s="154"/>
      <c r="I569" s="155"/>
      <c r="J569" s="154"/>
      <c r="K569" s="154"/>
      <c r="L569" s="154"/>
      <c r="M569" s="154"/>
      <c r="N569" s="154"/>
      <c r="O569" s="152"/>
      <c r="P569" s="152"/>
      <c r="Q569" s="152"/>
      <c r="R569" s="152"/>
      <c r="S569" s="152"/>
      <c r="T569" s="152"/>
      <c r="U569" s="152"/>
      <c r="V569" s="152"/>
      <c r="W569" s="152"/>
    </row>
    <row r="570" ht="22.5" customHeight="1">
      <c r="A570" s="147">
        <f t="shared" si="2"/>
        <v>0</v>
      </c>
      <c r="B570" s="148" t="str">
        <f>IFERROR(__xludf.DUMMYFUNCTION("IFERROR(
TEXTJOIN("" \ "",TRUE,FILTER(D570:N570,ISNUMBER(D570:N570)=FALSE))
,"""")"),"")</f>
        <v/>
      </c>
      <c r="C570" s="149">
        <v>46103.0</v>
      </c>
      <c r="D570" s="150"/>
      <c r="E570" s="150"/>
      <c r="F570" s="150"/>
      <c r="G570" s="150"/>
      <c r="H570" s="150"/>
      <c r="I570" s="151"/>
      <c r="J570" s="150"/>
      <c r="K570" s="150"/>
      <c r="L570" s="150"/>
      <c r="M570" s="150"/>
      <c r="N570" s="150"/>
      <c r="O570" s="152"/>
      <c r="P570" s="152"/>
      <c r="Q570" s="152"/>
      <c r="R570" s="152"/>
      <c r="S570" s="152"/>
      <c r="T570" s="152"/>
      <c r="U570" s="152"/>
      <c r="V570" s="152"/>
      <c r="W570" s="152"/>
    </row>
    <row r="571" ht="22.5" customHeight="1">
      <c r="A571" s="147">
        <f t="shared" si="2"/>
        <v>0</v>
      </c>
      <c r="B571" s="148" t="str">
        <f>IFERROR(__xludf.DUMMYFUNCTION("IFERROR(
TEXTJOIN("" \ "",TRUE,FILTER(D571:N571,ISNUMBER(D571:N571)=FALSE))
,"""")"),"")</f>
        <v/>
      </c>
      <c r="C571" s="153">
        <v>46104.0</v>
      </c>
      <c r="D571" s="154"/>
      <c r="E571" s="154"/>
      <c r="F571" s="154"/>
      <c r="G571" s="154"/>
      <c r="H571" s="154"/>
      <c r="I571" s="155"/>
      <c r="J571" s="154"/>
      <c r="K571" s="154"/>
      <c r="L571" s="154"/>
      <c r="M571" s="154"/>
      <c r="N571" s="154"/>
      <c r="O571" s="152"/>
      <c r="P571" s="152"/>
      <c r="Q571" s="152"/>
      <c r="R571" s="152"/>
      <c r="S571" s="152"/>
      <c r="T571" s="152"/>
      <c r="U571" s="152"/>
      <c r="V571" s="152"/>
      <c r="W571" s="152"/>
    </row>
    <row r="572" ht="22.5" customHeight="1">
      <c r="A572" s="147">
        <f t="shared" si="2"/>
        <v>0</v>
      </c>
      <c r="B572" s="148" t="str">
        <f>IFERROR(__xludf.DUMMYFUNCTION("IFERROR(
TEXTJOIN("" \ "",TRUE,FILTER(D572:N572,ISNUMBER(D572:N572)=FALSE))
,"""")"),"")</f>
        <v/>
      </c>
      <c r="C572" s="153">
        <v>46105.0</v>
      </c>
      <c r="D572" s="154"/>
      <c r="E572" s="154"/>
      <c r="F572" s="154"/>
      <c r="G572" s="154"/>
      <c r="H572" s="154"/>
      <c r="I572" s="155"/>
      <c r="J572" s="154"/>
      <c r="K572" s="154"/>
      <c r="L572" s="154"/>
      <c r="M572" s="154"/>
      <c r="N572" s="154"/>
      <c r="O572" s="152"/>
      <c r="P572" s="152"/>
      <c r="Q572" s="152"/>
      <c r="R572" s="152"/>
      <c r="S572" s="152"/>
      <c r="T572" s="152"/>
      <c r="U572" s="152"/>
      <c r="V572" s="152"/>
      <c r="W572" s="152"/>
    </row>
    <row r="573" ht="22.5" customHeight="1">
      <c r="A573" s="147">
        <f t="shared" si="2"/>
        <v>0</v>
      </c>
      <c r="B573" s="148" t="str">
        <f>IFERROR(__xludf.DUMMYFUNCTION("IFERROR(
TEXTJOIN("" \ "",TRUE,FILTER(D573:N573,ISNUMBER(D573:N573)=FALSE))
,"""")"),"")</f>
        <v/>
      </c>
      <c r="C573" s="153">
        <v>46106.0</v>
      </c>
      <c r="D573" s="154"/>
      <c r="E573" s="154"/>
      <c r="F573" s="154"/>
      <c r="G573" s="154"/>
      <c r="H573" s="154"/>
      <c r="I573" s="155"/>
      <c r="J573" s="154"/>
      <c r="K573" s="154"/>
      <c r="L573" s="154"/>
      <c r="M573" s="154"/>
      <c r="N573" s="154"/>
      <c r="O573" s="152"/>
      <c r="P573" s="152"/>
      <c r="Q573" s="152"/>
      <c r="R573" s="152"/>
      <c r="S573" s="152"/>
      <c r="T573" s="152"/>
      <c r="U573" s="152"/>
      <c r="V573" s="152"/>
      <c r="W573" s="152"/>
    </row>
    <row r="574" ht="22.5" customHeight="1">
      <c r="A574" s="147">
        <f t="shared" si="2"/>
        <v>0</v>
      </c>
      <c r="B574" s="148" t="str">
        <f>IFERROR(__xludf.DUMMYFUNCTION("IFERROR(
TEXTJOIN("" \ "",TRUE,FILTER(D574:N574,ISNUMBER(D574:N574)=FALSE))
,"""")"),"")</f>
        <v/>
      </c>
      <c r="C574" s="153">
        <v>46107.0</v>
      </c>
      <c r="D574" s="154"/>
      <c r="E574" s="154"/>
      <c r="F574" s="154"/>
      <c r="G574" s="154"/>
      <c r="H574" s="154"/>
      <c r="I574" s="155"/>
      <c r="J574" s="154"/>
      <c r="K574" s="154"/>
      <c r="L574" s="154"/>
      <c r="M574" s="154"/>
      <c r="N574" s="154"/>
      <c r="O574" s="152"/>
      <c r="P574" s="152"/>
      <c r="Q574" s="152"/>
      <c r="R574" s="152"/>
      <c r="S574" s="152"/>
      <c r="T574" s="152"/>
      <c r="U574" s="152"/>
      <c r="V574" s="152"/>
      <c r="W574" s="152"/>
    </row>
    <row r="575" ht="22.5" customHeight="1">
      <c r="A575" s="147">
        <f t="shared" si="2"/>
        <v>0</v>
      </c>
      <c r="B575" s="148" t="str">
        <f>IFERROR(__xludf.DUMMYFUNCTION("IFERROR(
TEXTJOIN("" \ "",TRUE,FILTER(D575:N575,ISNUMBER(D575:N575)=FALSE))
,"""")"),"")</f>
        <v/>
      </c>
      <c r="C575" s="153">
        <v>46108.0</v>
      </c>
      <c r="D575" s="154"/>
      <c r="E575" s="154"/>
      <c r="F575" s="154"/>
      <c r="G575" s="154"/>
      <c r="H575" s="154"/>
      <c r="I575" s="155"/>
      <c r="J575" s="154"/>
      <c r="K575" s="154"/>
      <c r="L575" s="154"/>
      <c r="M575" s="154"/>
      <c r="N575" s="154"/>
      <c r="O575" s="152"/>
      <c r="P575" s="152"/>
      <c r="Q575" s="152"/>
      <c r="R575" s="152"/>
      <c r="S575" s="152"/>
      <c r="T575" s="152"/>
      <c r="U575" s="152"/>
      <c r="V575" s="152"/>
      <c r="W575" s="152"/>
    </row>
    <row r="576" ht="22.5" customHeight="1">
      <c r="A576" s="147">
        <f t="shared" si="2"/>
        <v>0</v>
      </c>
      <c r="B576" s="148" t="str">
        <f>IFERROR(__xludf.DUMMYFUNCTION("IFERROR(
TEXTJOIN("" \ "",TRUE,FILTER(D576:N576,ISNUMBER(D576:N576)=FALSE))
,"""")"),"")</f>
        <v/>
      </c>
      <c r="C576" s="153">
        <v>46109.0</v>
      </c>
      <c r="D576" s="154"/>
      <c r="E576" s="154"/>
      <c r="F576" s="154"/>
      <c r="G576" s="154"/>
      <c r="H576" s="154"/>
      <c r="I576" s="155"/>
      <c r="J576" s="154"/>
      <c r="K576" s="154"/>
      <c r="L576" s="154"/>
      <c r="M576" s="154"/>
      <c r="N576" s="154"/>
      <c r="O576" s="152"/>
      <c r="P576" s="152"/>
      <c r="Q576" s="152"/>
      <c r="R576" s="152"/>
      <c r="S576" s="152"/>
      <c r="T576" s="152"/>
      <c r="U576" s="152"/>
      <c r="V576" s="152"/>
      <c r="W576" s="152"/>
    </row>
    <row r="577" ht="22.5" customHeight="1">
      <c r="A577" s="147">
        <f t="shared" si="2"/>
        <v>0</v>
      </c>
      <c r="B577" s="148" t="str">
        <f>IFERROR(__xludf.DUMMYFUNCTION("IFERROR(
TEXTJOIN("" \ "",TRUE,FILTER(D577:N577,ISNUMBER(D577:N577)=FALSE))
,"""")"),"")</f>
        <v/>
      </c>
      <c r="C577" s="149">
        <v>46110.0</v>
      </c>
      <c r="D577" s="150"/>
      <c r="E577" s="150"/>
      <c r="F577" s="150"/>
      <c r="G577" s="150"/>
      <c r="H577" s="150"/>
      <c r="I577" s="151"/>
      <c r="J577" s="150"/>
      <c r="K577" s="150"/>
      <c r="L577" s="150"/>
      <c r="M577" s="150"/>
      <c r="N577" s="150"/>
      <c r="O577" s="152"/>
      <c r="P577" s="152"/>
      <c r="Q577" s="152"/>
      <c r="R577" s="152"/>
      <c r="S577" s="152"/>
      <c r="T577" s="152"/>
      <c r="U577" s="152"/>
      <c r="V577" s="152"/>
      <c r="W577" s="152"/>
    </row>
    <row r="578" ht="22.5" customHeight="1">
      <c r="A578" s="147">
        <f t="shared" si="2"/>
        <v>0</v>
      </c>
      <c r="B578" s="148" t="str">
        <f>IFERROR(__xludf.DUMMYFUNCTION("IFERROR(
TEXTJOIN("" \ "",TRUE,FILTER(D578:N578,ISNUMBER(D578:N578)=FALSE))
,"""")"),"")</f>
        <v/>
      </c>
      <c r="C578" s="153">
        <v>46111.0</v>
      </c>
      <c r="D578" s="154"/>
      <c r="E578" s="154"/>
      <c r="F578" s="154"/>
      <c r="G578" s="154"/>
      <c r="H578" s="154"/>
      <c r="I578" s="155"/>
      <c r="J578" s="154"/>
      <c r="K578" s="154"/>
      <c r="L578" s="154"/>
      <c r="M578" s="154"/>
      <c r="N578" s="154"/>
      <c r="O578" s="152"/>
      <c r="P578" s="152"/>
      <c r="Q578" s="152"/>
      <c r="R578" s="152"/>
      <c r="S578" s="152"/>
      <c r="T578" s="152"/>
      <c r="U578" s="152"/>
      <c r="V578" s="152"/>
      <c r="W578" s="152"/>
    </row>
    <row r="579" ht="22.5" customHeight="1">
      <c r="A579" s="147">
        <f t="shared" si="2"/>
        <v>0</v>
      </c>
      <c r="B579" s="148" t="str">
        <f>IFERROR(__xludf.DUMMYFUNCTION("IFERROR(
TEXTJOIN("" \ "",TRUE,FILTER(D579:N579,ISNUMBER(D579:N579)=FALSE))
,"""")"),"")</f>
        <v/>
      </c>
      <c r="C579" s="153">
        <v>46112.0</v>
      </c>
      <c r="D579" s="154"/>
      <c r="E579" s="154"/>
      <c r="F579" s="154"/>
      <c r="G579" s="154"/>
      <c r="H579" s="154"/>
      <c r="I579" s="155"/>
      <c r="J579" s="154"/>
      <c r="K579" s="154"/>
      <c r="L579" s="154"/>
      <c r="M579" s="154"/>
      <c r="N579" s="154"/>
      <c r="O579" s="152"/>
      <c r="P579" s="152"/>
      <c r="Q579" s="152"/>
      <c r="R579" s="152"/>
      <c r="S579" s="152"/>
      <c r="T579" s="152"/>
      <c r="U579" s="152"/>
      <c r="V579" s="152"/>
      <c r="W579" s="152"/>
    </row>
    <row r="580" ht="22.5" customHeight="1">
      <c r="A580" s="147">
        <f t="shared" si="2"/>
        <v>0</v>
      </c>
      <c r="B580" s="148" t="str">
        <f>IFERROR(__xludf.DUMMYFUNCTION("IFERROR(
TEXTJOIN("" \ "",TRUE,FILTER(D580:N580,ISNUMBER(D580:N580)=FALSE))
,"""")"),"")</f>
        <v/>
      </c>
      <c r="C580" s="153">
        <v>46113.0</v>
      </c>
      <c r="D580" s="154"/>
      <c r="E580" s="154"/>
      <c r="F580" s="154"/>
      <c r="G580" s="154"/>
      <c r="H580" s="154"/>
      <c r="I580" s="155"/>
      <c r="J580" s="154"/>
      <c r="K580" s="154"/>
      <c r="L580" s="154"/>
      <c r="M580" s="154"/>
      <c r="N580" s="154"/>
      <c r="O580" s="152"/>
      <c r="P580" s="152"/>
      <c r="Q580" s="152"/>
      <c r="R580" s="152"/>
      <c r="S580" s="152"/>
      <c r="T580" s="152"/>
      <c r="U580" s="152"/>
      <c r="V580" s="152"/>
      <c r="W580" s="152"/>
    </row>
    <row r="581" ht="22.5" customHeight="1">
      <c r="A581" s="147">
        <f t="shared" si="2"/>
        <v>0</v>
      </c>
      <c r="B581" s="148" t="str">
        <f>IFERROR(__xludf.DUMMYFUNCTION("IFERROR(
TEXTJOIN("" \ "",TRUE,FILTER(D581:N581,ISNUMBER(D581:N581)=FALSE))
,"""")"),"")</f>
        <v/>
      </c>
      <c r="C581" s="153">
        <v>46114.0</v>
      </c>
      <c r="D581" s="154"/>
      <c r="E581" s="154"/>
      <c r="F581" s="154"/>
      <c r="G581" s="154"/>
      <c r="H581" s="154"/>
      <c r="I581" s="155"/>
      <c r="J581" s="154"/>
      <c r="K581" s="154"/>
      <c r="L581" s="154"/>
      <c r="M581" s="154"/>
      <c r="N581" s="154"/>
      <c r="O581" s="152"/>
      <c r="P581" s="152"/>
      <c r="Q581" s="152"/>
      <c r="R581" s="152"/>
      <c r="S581" s="152"/>
      <c r="T581" s="152"/>
      <c r="U581" s="152"/>
      <c r="V581" s="152"/>
      <c r="W581" s="152"/>
    </row>
    <row r="582" ht="22.5" customHeight="1">
      <c r="A582" s="147">
        <f t="shared" si="2"/>
        <v>0</v>
      </c>
      <c r="B582" s="148" t="str">
        <f>IFERROR(__xludf.DUMMYFUNCTION("IFERROR(
TEXTJOIN("" \ "",TRUE,FILTER(D582:N582,ISNUMBER(D582:N582)=FALSE))
,"""")"),"")</f>
        <v/>
      </c>
      <c r="C582" s="153">
        <v>46115.0</v>
      </c>
      <c r="D582" s="154"/>
      <c r="E582" s="154"/>
      <c r="F582" s="154"/>
      <c r="G582" s="154"/>
      <c r="H582" s="154"/>
      <c r="I582" s="155"/>
      <c r="J582" s="154"/>
      <c r="K582" s="154"/>
      <c r="L582" s="154"/>
      <c r="M582" s="154"/>
      <c r="N582" s="154"/>
      <c r="O582" s="152"/>
      <c r="P582" s="152"/>
      <c r="Q582" s="152"/>
      <c r="R582" s="152"/>
      <c r="S582" s="152"/>
      <c r="T582" s="152"/>
      <c r="U582" s="152"/>
      <c r="V582" s="152"/>
      <c r="W582" s="152"/>
    </row>
    <row r="583" ht="22.5" customHeight="1">
      <c r="A583" s="147">
        <f t="shared" si="2"/>
        <v>0</v>
      </c>
      <c r="B583" s="148" t="str">
        <f>IFERROR(__xludf.DUMMYFUNCTION("IFERROR(
TEXTJOIN("" \ "",TRUE,FILTER(D583:N583,ISNUMBER(D583:N583)=FALSE))
,"""")"),"")</f>
        <v/>
      </c>
      <c r="C583" s="153">
        <v>46116.0</v>
      </c>
      <c r="D583" s="154"/>
      <c r="E583" s="154"/>
      <c r="F583" s="154"/>
      <c r="G583" s="154"/>
      <c r="H583" s="154"/>
      <c r="I583" s="155"/>
      <c r="J583" s="154"/>
      <c r="K583" s="154"/>
      <c r="L583" s="154"/>
      <c r="M583" s="154"/>
      <c r="N583" s="154"/>
      <c r="O583" s="152"/>
      <c r="P583" s="152"/>
      <c r="Q583" s="152"/>
      <c r="R583" s="152"/>
      <c r="S583" s="152"/>
      <c r="T583" s="152"/>
      <c r="U583" s="152"/>
      <c r="V583" s="152"/>
      <c r="W583" s="152"/>
    </row>
    <row r="584" ht="22.5" customHeight="1">
      <c r="A584" s="147">
        <f t="shared" si="2"/>
        <v>0</v>
      </c>
      <c r="B584" s="148" t="str">
        <f>IFERROR(__xludf.DUMMYFUNCTION("IFERROR(
TEXTJOIN("" \ "",TRUE,FILTER(D584:N584,ISNUMBER(D584:N584)=FALSE))
,"""")"),"")</f>
        <v/>
      </c>
      <c r="C584" s="149">
        <v>46117.0</v>
      </c>
      <c r="D584" s="150"/>
      <c r="E584" s="150"/>
      <c r="F584" s="150"/>
      <c r="G584" s="150"/>
      <c r="H584" s="150"/>
      <c r="I584" s="151"/>
      <c r="J584" s="150"/>
      <c r="K584" s="150"/>
      <c r="L584" s="150"/>
      <c r="M584" s="150"/>
      <c r="N584" s="150"/>
      <c r="O584" s="152"/>
      <c r="P584" s="152"/>
      <c r="Q584" s="152"/>
      <c r="R584" s="152"/>
      <c r="S584" s="152"/>
      <c r="T584" s="152"/>
      <c r="U584" s="152"/>
      <c r="V584" s="152"/>
      <c r="W584" s="152"/>
    </row>
    <row r="585" ht="22.5" customHeight="1">
      <c r="A585" s="147">
        <f t="shared" si="2"/>
        <v>0</v>
      </c>
      <c r="B585" s="148" t="str">
        <f>IFERROR(__xludf.DUMMYFUNCTION("IFERROR(
TEXTJOIN("" \ "",TRUE,FILTER(D585:N585,ISNUMBER(D585:N585)=FALSE))
,"""")"),"")</f>
        <v/>
      </c>
      <c r="C585" s="153">
        <v>46118.0</v>
      </c>
      <c r="D585" s="154"/>
      <c r="E585" s="154"/>
      <c r="F585" s="154"/>
      <c r="G585" s="154"/>
      <c r="H585" s="154"/>
      <c r="I585" s="155"/>
      <c r="J585" s="154"/>
      <c r="K585" s="154"/>
      <c r="L585" s="154"/>
      <c r="M585" s="154"/>
      <c r="N585" s="154"/>
      <c r="O585" s="152"/>
      <c r="P585" s="152"/>
      <c r="Q585" s="152"/>
      <c r="R585" s="152"/>
      <c r="S585" s="152"/>
      <c r="T585" s="152"/>
      <c r="U585" s="152"/>
      <c r="V585" s="152"/>
      <c r="W585" s="152"/>
    </row>
    <row r="586" ht="22.5" customHeight="1">
      <c r="A586" s="147">
        <f t="shared" si="2"/>
        <v>0</v>
      </c>
      <c r="B586" s="148" t="str">
        <f>IFERROR(__xludf.DUMMYFUNCTION("IFERROR(
TEXTJOIN("" \ "",TRUE,FILTER(D586:N586,ISNUMBER(D586:N586)=FALSE))
,"""")"),"")</f>
        <v/>
      </c>
      <c r="C586" s="153">
        <v>46119.0</v>
      </c>
      <c r="D586" s="154"/>
      <c r="E586" s="154"/>
      <c r="F586" s="154"/>
      <c r="G586" s="154"/>
      <c r="H586" s="154"/>
      <c r="I586" s="155"/>
      <c r="J586" s="154"/>
      <c r="K586" s="154"/>
      <c r="L586" s="154"/>
      <c r="M586" s="154"/>
      <c r="N586" s="154"/>
      <c r="O586" s="152"/>
      <c r="P586" s="152"/>
      <c r="Q586" s="152"/>
      <c r="R586" s="152"/>
      <c r="S586" s="152"/>
      <c r="T586" s="152"/>
      <c r="U586" s="152"/>
      <c r="V586" s="152"/>
      <c r="W586" s="152"/>
    </row>
    <row r="587" ht="22.5" customHeight="1">
      <c r="A587" s="147">
        <f t="shared" si="2"/>
        <v>0</v>
      </c>
      <c r="B587" s="148" t="str">
        <f>IFERROR(__xludf.DUMMYFUNCTION("IFERROR(
TEXTJOIN("" \ "",TRUE,FILTER(D587:N587,ISNUMBER(D587:N587)=FALSE))
,"""")"),"")</f>
        <v/>
      </c>
      <c r="C587" s="153">
        <v>46120.0</v>
      </c>
      <c r="D587" s="154"/>
      <c r="E587" s="154"/>
      <c r="F587" s="154"/>
      <c r="G587" s="154"/>
      <c r="H587" s="154"/>
      <c r="I587" s="155"/>
      <c r="J587" s="154"/>
      <c r="K587" s="154"/>
      <c r="L587" s="154"/>
      <c r="M587" s="154"/>
      <c r="N587" s="154"/>
      <c r="O587" s="152"/>
      <c r="P587" s="152"/>
      <c r="Q587" s="152"/>
      <c r="R587" s="152"/>
      <c r="S587" s="152"/>
      <c r="T587" s="152"/>
      <c r="U587" s="152"/>
      <c r="V587" s="152"/>
      <c r="W587" s="152"/>
    </row>
    <row r="588" ht="22.5" customHeight="1">
      <c r="A588" s="147">
        <f t="shared" si="2"/>
        <v>0</v>
      </c>
      <c r="B588" s="148" t="str">
        <f>IFERROR(__xludf.DUMMYFUNCTION("IFERROR(
TEXTJOIN("" \ "",TRUE,FILTER(D588:N588,ISNUMBER(D588:N588)=FALSE))
,"""")"),"")</f>
        <v/>
      </c>
      <c r="C588" s="153">
        <v>46121.0</v>
      </c>
      <c r="D588" s="154"/>
      <c r="E588" s="154"/>
      <c r="F588" s="154"/>
      <c r="G588" s="154"/>
      <c r="H588" s="154"/>
      <c r="I588" s="155"/>
      <c r="J588" s="154"/>
      <c r="K588" s="154"/>
      <c r="L588" s="154"/>
      <c r="M588" s="154"/>
      <c r="N588" s="154"/>
      <c r="O588" s="152"/>
      <c r="P588" s="152"/>
      <c r="Q588" s="152"/>
      <c r="R588" s="152"/>
      <c r="S588" s="152"/>
      <c r="T588" s="152"/>
      <c r="U588" s="152"/>
      <c r="V588" s="152"/>
      <c r="W588" s="152"/>
    </row>
    <row r="589" ht="22.5" customHeight="1">
      <c r="A589" s="147">
        <f t="shared" si="2"/>
        <v>0</v>
      </c>
      <c r="B589" s="148" t="str">
        <f>IFERROR(__xludf.DUMMYFUNCTION("IFERROR(
TEXTJOIN("" \ "",TRUE,FILTER(D589:N589,ISNUMBER(D589:N589)=FALSE))
,"""")"),"")</f>
        <v/>
      </c>
      <c r="C589" s="153">
        <v>46122.0</v>
      </c>
      <c r="D589" s="154"/>
      <c r="E589" s="154"/>
      <c r="F589" s="154"/>
      <c r="G589" s="154"/>
      <c r="H589" s="154"/>
      <c r="I589" s="155"/>
      <c r="J589" s="154"/>
      <c r="K589" s="154"/>
      <c r="L589" s="154"/>
      <c r="M589" s="154"/>
      <c r="N589" s="154"/>
      <c r="O589" s="152"/>
      <c r="P589" s="152"/>
      <c r="Q589" s="152"/>
      <c r="R589" s="152"/>
      <c r="S589" s="152"/>
      <c r="T589" s="152"/>
      <c r="U589" s="152"/>
      <c r="V589" s="152"/>
      <c r="W589" s="152"/>
    </row>
    <row r="590" ht="22.5" customHeight="1">
      <c r="A590" s="147">
        <f t="shared" si="2"/>
        <v>0</v>
      </c>
      <c r="B590" s="148" t="str">
        <f>IFERROR(__xludf.DUMMYFUNCTION("IFERROR(
TEXTJOIN("" \ "",TRUE,FILTER(D590:N590,ISNUMBER(D590:N590)=FALSE))
,"""")"),"")</f>
        <v/>
      </c>
      <c r="C590" s="153">
        <v>46123.0</v>
      </c>
      <c r="D590" s="154"/>
      <c r="E590" s="154"/>
      <c r="F590" s="154"/>
      <c r="G590" s="154"/>
      <c r="H590" s="154"/>
      <c r="I590" s="155"/>
      <c r="J590" s="154"/>
      <c r="K590" s="154"/>
      <c r="L590" s="154"/>
      <c r="M590" s="154"/>
      <c r="N590" s="154"/>
      <c r="O590" s="152"/>
      <c r="P590" s="152"/>
      <c r="Q590" s="152"/>
      <c r="R590" s="152"/>
      <c r="S590" s="152"/>
      <c r="T590" s="152"/>
      <c r="U590" s="152"/>
      <c r="V590" s="152"/>
      <c r="W590" s="152"/>
    </row>
    <row r="591" ht="22.5" customHeight="1">
      <c r="A591" s="147">
        <f t="shared" si="2"/>
        <v>0</v>
      </c>
      <c r="B591" s="148" t="str">
        <f>IFERROR(__xludf.DUMMYFUNCTION("IFERROR(
TEXTJOIN("" \ "",TRUE,FILTER(D591:N591,ISNUMBER(D591:N591)=FALSE))
,"""")"),"")</f>
        <v/>
      </c>
      <c r="C591" s="149">
        <v>46124.0</v>
      </c>
      <c r="D591" s="150"/>
      <c r="E591" s="150"/>
      <c r="F591" s="150"/>
      <c r="G591" s="150"/>
      <c r="H591" s="150"/>
      <c r="I591" s="151"/>
      <c r="J591" s="150"/>
      <c r="K591" s="150"/>
      <c r="L591" s="150"/>
      <c r="M591" s="150"/>
      <c r="N591" s="150"/>
      <c r="O591" s="152"/>
      <c r="P591" s="152"/>
      <c r="Q591" s="152"/>
      <c r="R591" s="152"/>
      <c r="S591" s="152"/>
      <c r="T591" s="152"/>
      <c r="U591" s="152"/>
      <c r="V591" s="152"/>
      <c r="W591" s="152"/>
    </row>
    <row r="592" ht="22.5" customHeight="1">
      <c r="A592" s="147">
        <f t="shared" si="2"/>
        <v>0</v>
      </c>
      <c r="B592" s="148" t="str">
        <f>IFERROR(__xludf.DUMMYFUNCTION("IFERROR(
TEXTJOIN("" \ "",TRUE,FILTER(D592:N592,ISNUMBER(D592:N592)=FALSE))
,"""")"),"")</f>
        <v/>
      </c>
      <c r="C592" s="153">
        <v>46125.0</v>
      </c>
      <c r="D592" s="154"/>
      <c r="E592" s="154"/>
      <c r="F592" s="154"/>
      <c r="G592" s="154"/>
      <c r="H592" s="154"/>
      <c r="I592" s="155"/>
      <c r="J592" s="154"/>
      <c r="K592" s="154"/>
      <c r="L592" s="154"/>
      <c r="M592" s="154"/>
      <c r="N592" s="154"/>
      <c r="O592" s="152"/>
      <c r="P592" s="152"/>
      <c r="Q592" s="152"/>
      <c r="R592" s="152"/>
      <c r="S592" s="152"/>
      <c r="T592" s="152"/>
      <c r="U592" s="152"/>
      <c r="V592" s="152"/>
      <c r="W592" s="152"/>
    </row>
    <row r="593" ht="22.5" customHeight="1">
      <c r="A593" s="147">
        <f t="shared" si="2"/>
        <v>0</v>
      </c>
      <c r="B593" s="148" t="str">
        <f>IFERROR(__xludf.DUMMYFUNCTION("IFERROR(
TEXTJOIN("" \ "",TRUE,FILTER(D593:N593,ISNUMBER(D593:N593)=FALSE))
,"""")"),"")</f>
        <v/>
      </c>
      <c r="C593" s="153">
        <v>46126.0</v>
      </c>
      <c r="D593" s="154"/>
      <c r="E593" s="154"/>
      <c r="F593" s="154"/>
      <c r="G593" s="154"/>
      <c r="H593" s="154"/>
      <c r="I593" s="155"/>
      <c r="J593" s="154"/>
      <c r="K593" s="154"/>
      <c r="L593" s="154"/>
      <c r="M593" s="154"/>
      <c r="N593" s="154"/>
      <c r="O593" s="152"/>
      <c r="P593" s="152"/>
      <c r="Q593" s="152"/>
      <c r="R593" s="152"/>
      <c r="S593" s="152"/>
      <c r="T593" s="152"/>
      <c r="U593" s="152"/>
      <c r="V593" s="152"/>
      <c r="W593" s="152"/>
    </row>
    <row r="594" ht="22.5" customHeight="1">
      <c r="A594" s="147">
        <f t="shared" si="2"/>
        <v>0</v>
      </c>
      <c r="B594" s="148" t="str">
        <f>IFERROR(__xludf.DUMMYFUNCTION("IFERROR(
TEXTJOIN("" \ "",TRUE,FILTER(D594:N594,ISNUMBER(D594:N594)=FALSE))
,"""")"),"")</f>
        <v/>
      </c>
      <c r="C594" s="153">
        <v>46127.0</v>
      </c>
      <c r="D594" s="154"/>
      <c r="E594" s="154"/>
      <c r="F594" s="154"/>
      <c r="G594" s="154"/>
      <c r="H594" s="154"/>
      <c r="I594" s="155"/>
      <c r="J594" s="154"/>
      <c r="K594" s="154"/>
      <c r="L594" s="154"/>
      <c r="M594" s="154"/>
      <c r="N594" s="154"/>
      <c r="O594" s="152"/>
      <c r="P594" s="152"/>
      <c r="Q594" s="152"/>
      <c r="R594" s="152"/>
      <c r="S594" s="152"/>
      <c r="T594" s="152"/>
      <c r="U594" s="152"/>
      <c r="V594" s="152"/>
      <c r="W594" s="152"/>
    </row>
    <row r="595" ht="22.5" customHeight="1">
      <c r="A595" s="147">
        <f t="shared" si="2"/>
        <v>0</v>
      </c>
      <c r="B595" s="148" t="str">
        <f>IFERROR(__xludf.DUMMYFUNCTION("IFERROR(
TEXTJOIN("" \ "",TRUE,FILTER(D595:N595,ISNUMBER(D595:N595)=FALSE))
,"""")"),"")</f>
        <v/>
      </c>
      <c r="C595" s="153">
        <v>46128.0</v>
      </c>
      <c r="D595" s="154"/>
      <c r="E595" s="154"/>
      <c r="F595" s="154"/>
      <c r="G595" s="154"/>
      <c r="H595" s="154"/>
      <c r="I595" s="155"/>
      <c r="J595" s="154"/>
      <c r="K595" s="154"/>
      <c r="L595" s="154"/>
      <c r="M595" s="154"/>
      <c r="N595" s="154"/>
      <c r="O595" s="152"/>
      <c r="P595" s="152"/>
      <c r="Q595" s="152"/>
      <c r="R595" s="152"/>
      <c r="S595" s="152"/>
      <c r="T595" s="152"/>
      <c r="U595" s="152"/>
      <c r="V595" s="152"/>
      <c r="W595" s="152"/>
    </row>
    <row r="596" ht="22.5" customHeight="1">
      <c r="A596" s="147">
        <f t="shared" si="2"/>
        <v>0</v>
      </c>
      <c r="B596" s="148" t="str">
        <f>IFERROR(__xludf.DUMMYFUNCTION("IFERROR(
TEXTJOIN("" \ "",TRUE,FILTER(D596:N596,ISNUMBER(D596:N596)=FALSE))
,"""")"),"")</f>
        <v/>
      </c>
      <c r="C596" s="153">
        <v>46129.0</v>
      </c>
      <c r="D596" s="154"/>
      <c r="E596" s="154"/>
      <c r="F596" s="154"/>
      <c r="G596" s="154"/>
      <c r="H596" s="154"/>
      <c r="I596" s="155"/>
      <c r="J596" s="154"/>
      <c r="K596" s="154"/>
      <c r="L596" s="154"/>
      <c r="M596" s="154"/>
      <c r="N596" s="154"/>
      <c r="O596" s="152"/>
      <c r="P596" s="152"/>
      <c r="Q596" s="152"/>
      <c r="R596" s="152"/>
      <c r="S596" s="152"/>
      <c r="T596" s="152"/>
      <c r="U596" s="152"/>
      <c r="V596" s="152"/>
      <c r="W596" s="152"/>
    </row>
    <row r="597" ht="22.5" customHeight="1">
      <c r="A597" s="147">
        <f t="shared" si="2"/>
        <v>0</v>
      </c>
      <c r="B597" s="148" t="str">
        <f>IFERROR(__xludf.DUMMYFUNCTION("IFERROR(
TEXTJOIN("" \ "",TRUE,FILTER(D597:N597,ISNUMBER(D597:N597)=FALSE))
,"""")"),"")</f>
        <v/>
      </c>
      <c r="C597" s="153">
        <v>46130.0</v>
      </c>
      <c r="D597" s="154"/>
      <c r="E597" s="154"/>
      <c r="F597" s="154"/>
      <c r="G597" s="154"/>
      <c r="H597" s="154"/>
      <c r="I597" s="155"/>
      <c r="J597" s="154"/>
      <c r="K597" s="154"/>
      <c r="L597" s="154"/>
      <c r="M597" s="154"/>
      <c r="N597" s="154"/>
      <c r="O597" s="152"/>
      <c r="P597" s="152"/>
      <c r="Q597" s="152"/>
      <c r="R597" s="152"/>
      <c r="S597" s="152"/>
      <c r="T597" s="152"/>
      <c r="U597" s="152"/>
      <c r="V597" s="152"/>
      <c r="W597" s="152"/>
    </row>
    <row r="598" ht="22.5" customHeight="1">
      <c r="A598" s="147">
        <f t="shared" si="2"/>
        <v>0</v>
      </c>
      <c r="B598" s="148" t="str">
        <f>IFERROR(__xludf.DUMMYFUNCTION("IFERROR(
TEXTJOIN("" \ "",TRUE,FILTER(D598:N598,ISNUMBER(D598:N598)=FALSE))
,"""")"),"")</f>
        <v/>
      </c>
      <c r="C598" s="149">
        <v>46131.0</v>
      </c>
      <c r="D598" s="150"/>
      <c r="E598" s="150"/>
      <c r="F598" s="150"/>
      <c r="G598" s="150"/>
      <c r="H598" s="150"/>
      <c r="I598" s="151"/>
      <c r="J598" s="150"/>
      <c r="K598" s="150"/>
      <c r="L598" s="150"/>
      <c r="M598" s="150"/>
      <c r="N598" s="150"/>
      <c r="O598" s="152"/>
      <c r="P598" s="152"/>
      <c r="Q598" s="152"/>
      <c r="R598" s="152"/>
      <c r="S598" s="152"/>
      <c r="T598" s="152"/>
      <c r="U598" s="152"/>
      <c r="V598" s="152"/>
      <c r="W598" s="152"/>
    </row>
    <row r="599" ht="22.5" customHeight="1">
      <c r="A599" s="147">
        <f t="shared" si="2"/>
        <v>0</v>
      </c>
      <c r="B599" s="148" t="str">
        <f>IFERROR(__xludf.DUMMYFUNCTION("IFERROR(
TEXTJOIN("" \ "",TRUE,FILTER(D599:N599,ISNUMBER(D599:N599)=FALSE))
,"""")"),"")</f>
        <v/>
      </c>
      <c r="C599" s="153">
        <v>46132.0</v>
      </c>
      <c r="D599" s="154"/>
      <c r="E599" s="154"/>
      <c r="F599" s="154"/>
      <c r="G599" s="154"/>
      <c r="H599" s="154"/>
      <c r="I599" s="155"/>
      <c r="J599" s="154"/>
      <c r="K599" s="154"/>
      <c r="L599" s="154"/>
      <c r="M599" s="154"/>
      <c r="N599" s="154"/>
      <c r="O599" s="152"/>
      <c r="P599" s="152"/>
      <c r="Q599" s="152"/>
      <c r="R599" s="152"/>
      <c r="S599" s="152"/>
      <c r="T599" s="152"/>
      <c r="U599" s="152"/>
      <c r="V599" s="152"/>
      <c r="W599" s="152"/>
    </row>
    <row r="600" ht="22.5" customHeight="1">
      <c r="A600" s="147">
        <f t="shared" si="2"/>
        <v>0</v>
      </c>
      <c r="B600" s="148" t="str">
        <f>IFERROR(__xludf.DUMMYFUNCTION("IFERROR(
TEXTJOIN("" \ "",TRUE,FILTER(D600:N600,ISNUMBER(D600:N600)=FALSE))
,"""")"),"")</f>
        <v/>
      </c>
      <c r="C600" s="153">
        <v>46133.0</v>
      </c>
      <c r="D600" s="154"/>
      <c r="E600" s="154"/>
      <c r="F600" s="154"/>
      <c r="G600" s="154"/>
      <c r="H600" s="154"/>
      <c r="I600" s="155"/>
      <c r="J600" s="154"/>
      <c r="K600" s="154"/>
      <c r="L600" s="154"/>
      <c r="M600" s="154"/>
      <c r="N600" s="154"/>
      <c r="O600" s="152"/>
      <c r="P600" s="152"/>
      <c r="Q600" s="152"/>
      <c r="R600" s="152"/>
      <c r="S600" s="152"/>
      <c r="T600" s="152"/>
      <c r="U600" s="152"/>
      <c r="V600" s="152"/>
      <c r="W600" s="152"/>
    </row>
    <row r="601" ht="22.5" customHeight="1">
      <c r="A601" s="147">
        <f t="shared" si="2"/>
        <v>0</v>
      </c>
      <c r="B601" s="148" t="str">
        <f>IFERROR(__xludf.DUMMYFUNCTION("IFERROR(
TEXTJOIN("" \ "",TRUE,FILTER(D601:N601,ISNUMBER(D601:N601)=FALSE))
,"""")"),"")</f>
        <v/>
      </c>
      <c r="C601" s="153">
        <v>46134.0</v>
      </c>
      <c r="D601" s="154"/>
      <c r="E601" s="154"/>
      <c r="F601" s="154"/>
      <c r="G601" s="154"/>
      <c r="H601" s="154"/>
      <c r="I601" s="155"/>
      <c r="J601" s="154"/>
      <c r="K601" s="154"/>
      <c r="L601" s="154"/>
      <c r="M601" s="154"/>
      <c r="N601" s="154"/>
      <c r="O601" s="152"/>
      <c r="P601" s="152"/>
      <c r="Q601" s="152"/>
      <c r="R601" s="152"/>
      <c r="S601" s="152"/>
      <c r="T601" s="152"/>
      <c r="U601" s="152"/>
      <c r="V601" s="152"/>
      <c r="W601" s="152"/>
    </row>
    <row r="602" ht="22.5" customHeight="1">
      <c r="A602" s="147">
        <f t="shared" si="2"/>
        <v>0</v>
      </c>
      <c r="B602" s="148" t="str">
        <f>IFERROR(__xludf.DUMMYFUNCTION("IFERROR(
TEXTJOIN("" \ "",TRUE,FILTER(D602:N602,ISNUMBER(D602:N602)=FALSE))
,"""")"),"")</f>
        <v/>
      </c>
      <c r="C602" s="153">
        <v>46135.0</v>
      </c>
      <c r="D602" s="154"/>
      <c r="E602" s="154"/>
      <c r="F602" s="154"/>
      <c r="G602" s="154"/>
      <c r="H602" s="154"/>
      <c r="I602" s="155"/>
      <c r="J602" s="154"/>
      <c r="K602" s="154"/>
      <c r="L602" s="154"/>
      <c r="M602" s="154"/>
      <c r="N602" s="154"/>
      <c r="O602" s="152"/>
      <c r="P602" s="152"/>
      <c r="Q602" s="152"/>
      <c r="R602" s="152"/>
      <c r="S602" s="152"/>
      <c r="T602" s="152"/>
      <c r="U602" s="152"/>
      <c r="V602" s="152"/>
      <c r="W602" s="152"/>
    </row>
    <row r="603" ht="22.5" customHeight="1">
      <c r="A603" s="147">
        <f t="shared" si="2"/>
        <v>0</v>
      </c>
      <c r="B603" s="148" t="str">
        <f>IFERROR(__xludf.DUMMYFUNCTION("IFERROR(
TEXTJOIN("" \ "",TRUE,FILTER(D603:N603,ISNUMBER(D603:N603)=FALSE))
,"""")"),"")</f>
        <v/>
      </c>
      <c r="C603" s="153">
        <v>46136.0</v>
      </c>
      <c r="D603" s="154"/>
      <c r="E603" s="154"/>
      <c r="F603" s="154"/>
      <c r="G603" s="154"/>
      <c r="H603" s="154"/>
      <c r="I603" s="155"/>
      <c r="J603" s="154"/>
      <c r="K603" s="154"/>
      <c r="L603" s="154"/>
      <c r="M603" s="154"/>
      <c r="N603" s="154"/>
      <c r="O603" s="152"/>
      <c r="P603" s="152"/>
      <c r="Q603" s="152"/>
      <c r="R603" s="152"/>
      <c r="S603" s="152"/>
      <c r="T603" s="152"/>
      <c r="U603" s="152"/>
      <c r="V603" s="152"/>
      <c r="W603" s="152"/>
    </row>
    <row r="604" ht="22.5" customHeight="1">
      <c r="A604" s="147">
        <f t="shared" si="2"/>
        <v>0</v>
      </c>
      <c r="B604" s="148" t="str">
        <f>IFERROR(__xludf.DUMMYFUNCTION("IFERROR(
TEXTJOIN("" \ "",TRUE,FILTER(D604:N604,ISNUMBER(D604:N604)=FALSE))
,"""")"),"")</f>
        <v/>
      </c>
      <c r="C604" s="153">
        <v>46137.0</v>
      </c>
      <c r="D604" s="154"/>
      <c r="E604" s="154"/>
      <c r="F604" s="154"/>
      <c r="G604" s="154"/>
      <c r="H604" s="154"/>
      <c r="I604" s="155"/>
      <c r="J604" s="154"/>
      <c r="K604" s="154"/>
      <c r="L604" s="154"/>
      <c r="M604" s="154"/>
      <c r="N604" s="154"/>
      <c r="O604" s="152"/>
      <c r="P604" s="152"/>
      <c r="Q604" s="152"/>
      <c r="R604" s="152"/>
      <c r="S604" s="152"/>
      <c r="T604" s="152"/>
      <c r="U604" s="152"/>
      <c r="V604" s="152"/>
      <c r="W604" s="152"/>
    </row>
    <row r="605" ht="22.5" customHeight="1">
      <c r="A605" s="147">
        <f t="shared" si="2"/>
        <v>0</v>
      </c>
      <c r="B605" s="148" t="str">
        <f>IFERROR(__xludf.DUMMYFUNCTION("IFERROR(
TEXTJOIN("" \ "",TRUE,FILTER(D605:N605,ISNUMBER(D605:N605)=FALSE))
,"""")"),"")</f>
        <v/>
      </c>
      <c r="C605" s="149">
        <v>46138.0</v>
      </c>
      <c r="D605" s="150"/>
      <c r="E605" s="150"/>
      <c r="F605" s="150"/>
      <c r="G605" s="150"/>
      <c r="H605" s="150"/>
      <c r="I605" s="151"/>
      <c r="J605" s="150"/>
      <c r="K605" s="150"/>
      <c r="L605" s="150"/>
      <c r="M605" s="150"/>
      <c r="N605" s="150"/>
      <c r="O605" s="152"/>
      <c r="P605" s="152"/>
      <c r="Q605" s="152"/>
      <c r="R605" s="152"/>
      <c r="S605" s="152"/>
      <c r="T605" s="152"/>
      <c r="U605" s="152"/>
      <c r="V605" s="152"/>
      <c r="W605" s="152"/>
    </row>
    <row r="606" ht="22.5" customHeight="1">
      <c r="A606" s="147">
        <f t="shared" si="2"/>
        <v>0</v>
      </c>
      <c r="B606" s="148" t="str">
        <f>IFERROR(__xludf.DUMMYFUNCTION("IFERROR(
TEXTJOIN("" \ "",TRUE,FILTER(D606:N606,ISNUMBER(D606:N606)=FALSE))
,"""")"),"")</f>
        <v/>
      </c>
      <c r="C606" s="153">
        <v>46139.0</v>
      </c>
      <c r="D606" s="154"/>
      <c r="E606" s="154"/>
      <c r="F606" s="154"/>
      <c r="G606" s="154"/>
      <c r="H606" s="154"/>
      <c r="I606" s="155"/>
      <c r="J606" s="154"/>
      <c r="K606" s="154"/>
      <c r="L606" s="154"/>
      <c r="M606" s="154"/>
      <c r="N606" s="154"/>
      <c r="O606" s="152"/>
      <c r="P606" s="152"/>
      <c r="Q606" s="152"/>
      <c r="R606" s="152"/>
      <c r="S606" s="152"/>
      <c r="T606" s="152"/>
      <c r="U606" s="152"/>
      <c r="V606" s="152"/>
      <c r="W606" s="152"/>
    </row>
    <row r="607" ht="22.5" customHeight="1">
      <c r="A607" s="147">
        <f t="shared" si="2"/>
        <v>0</v>
      </c>
      <c r="B607" s="148" t="str">
        <f>IFERROR(__xludf.DUMMYFUNCTION("IFERROR(
TEXTJOIN("" \ "",TRUE,FILTER(D607:N607,ISNUMBER(D607:N607)=FALSE))
,"""")"),"")</f>
        <v/>
      </c>
      <c r="C607" s="153">
        <v>46140.0</v>
      </c>
      <c r="D607" s="154"/>
      <c r="E607" s="154"/>
      <c r="F607" s="154"/>
      <c r="G607" s="154"/>
      <c r="H607" s="154"/>
      <c r="I607" s="155"/>
      <c r="J607" s="154"/>
      <c r="K607" s="154"/>
      <c r="L607" s="154"/>
      <c r="M607" s="154"/>
      <c r="N607" s="154"/>
      <c r="O607" s="152"/>
      <c r="P607" s="152"/>
      <c r="Q607" s="152"/>
      <c r="R607" s="152"/>
      <c r="S607" s="152"/>
      <c r="T607" s="152"/>
      <c r="U607" s="152"/>
      <c r="V607" s="152"/>
      <c r="W607" s="152"/>
    </row>
    <row r="608" ht="22.5" customHeight="1">
      <c r="A608" s="147">
        <f t="shared" si="2"/>
        <v>0</v>
      </c>
      <c r="B608" s="148" t="str">
        <f>IFERROR(__xludf.DUMMYFUNCTION("IFERROR(
TEXTJOIN("" \ "",TRUE,FILTER(D608:N608,ISNUMBER(D608:N608)=FALSE))
,"""")"),"")</f>
        <v/>
      </c>
      <c r="C608" s="153">
        <v>46141.0</v>
      </c>
      <c r="D608" s="154"/>
      <c r="E608" s="154"/>
      <c r="F608" s="154"/>
      <c r="G608" s="154"/>
      <c r="H608" s="154"/>
      <c r="I608" s="155"/>
      <c r="J608" s="154"/>
      <c r="K608" s="154"/>
      <c r="L608" s="154"/>
      <c r="M608" s="154"/>
      <c r="N608" s="154"/>
      <c r="O608" s="152"/>
      <c r="P608" s="152"/>
      <c r="Q608" s="152"/>
      <c r="R608" s="152"/>
      <c r="S608" s="152"/>
      <c r="T608" s="152"/>
      <c r="U608" s="152"/>
      <c r="V608" s="152"/>
      <c r="W608" s="152"/>
    </row>
    <row r="609" ht="22.5" customHeight="1">
      <c r="A609" s="147">
        <f t="shared" si="2"/>
        <v>0</v>
      </c>
      <c r="B609" s="148" t="str">
        <f>IFERROR(__xludf.DUMMYFUNCTION("IFERROR(
TEXTJOIN("" \ "",TRUE,FILTER(D609:N609,ISNUMBER(D609:N609)=FALSE))
,"""")"),"")</f>
        <v/>
      </c>
      <c r="C609" s="153">
        <v>46142.0</v>
      </c>
      <c r="D609" s="154"/>
      <c r="E609" s="154"/>
      <c r="F609" s="154"/>
      <c r="G609" s="154"/>
      <c r="H609" s="154"/>
      <c r="I609" s="155"/>
      <c r="J609" s="154"/>
      <c r="K609" s="154"/>
      <c r="L609" s="154"/>
      <c r="M609" s="154"/>
      <c r="N609" s="154"/>
      <c r="O609" s="152"/>
      <c r="P609" s="152"/>
      <c r="Q609" s="152"/>
      <c r="R609" s="152"/>
      <c r="S609" s="152"/>
      <c r="T609" s="152"/>
      <c r="U609" s="152"/>
      <c r="V609" s="152"/>
      <c r="W609" s="152"/>
    </row>
    <row r="610" ht="22.5" customHeight="1">
      <c r="A610" s="147">
        <f t="shared" si="2"/>
        <v>0</v>
      </c>
      <c r="B610" s="148" t="str">
        <f>IFERROR(__xludf.DUMMYFUNCTION("IFERROR(
TEXTJOIN("" \ "",TRUE,FILTER(D610:N610,ISNUMBER(D610:N610)=FALSE))
,"""")"),"")</f>
        <v/>
      </c>
      <c r="C610" s="153">
        <v>46143.0</v>
      </c>
      <c r="D610" s="154"/>
      <c r="E610" s="154"/>
      <c r="F610" s="154"/>
      <c r="G610" s="154"/>
      <c r="H610" s="154"/>
      <c r="I610" s="155"/>
      <c r="J610" s="154"/>
      <c r="K610" s="154"/>
      <c r="L610" s="154"/>
      <c r="M610" s="154"/>
      <c r="N610" s="154"/>
      <c r="O610" s="152"/>
      <c r="P610" s="152"/>
      <c r="Q610" s="152"/>
      <c r="R610" s="152"/>
      <c r="S610" s="152"/>
      <c r="T610" s="152"/>
      <c r="U610" s="152"/>
      <c r="V610" s="152"/>
      <c r="W610" s="152"/>
    </row>
    <row r="611" ht="22.5" customHeight="1">
      <c r="A611" s="147">
        <f t="shared" si="2"/>
        <v>0</v>
      </c>
      <c r="B611" s="148" t="str">
        <f>IFERROR(__xludf.DUMMYFUNCTION("IFERROR(
TEXTJOIN("" \ "",TRUE,FILTER(D611:N611,ISNUMBER(D611:N611)=FALSE))
,"""")"),"")</f>
        <v/>
      </c>
      <c r="C611" s="153">
        <v>46144.0</v>
      </c>
      <c r="D611" s="154"/>
      <c r="E611" s="154"/>
      <c r="F611" s="154"/>
      <c r="G611" s="154"/>
      <c r="H611" s="154"/>
      <c r="I611" s="155"/>
      <c r="J611" s="154"/>
      <c r="K611" s="154"/>
      <c r="L611" s="154"/>
      <c r="M611" s="154"/>
      <c r="N611" s="154"/>
      <c r="O611" s="152"/>
      <c r="P611" s="152"/>
      <c r="Q611" s="152"/>
      <c r="R611" s="152"/>
      <c r="S611" s="152"/>
      <c r="T611" s="152"/>
      <c r="U611" s="152"/>
      <c r="V611" s="152"/>
      <c r="W611" s="152"/>
    </row>
    <row r="612" ht="22.5" customHeight="1">
      <c r="A612" s="147">
        <f t="shared" si="2"/>
        <v>0</v>
      </c>
      <c r="B612" s="148" t="str">
        <f>IFERROR(__xludf.DUMMYFUNCTION("IFERROR(
TEXTJOIN("" \ "",TRUE,FILTER(D612:N612,ISNUMBER(D612:N612)=FALSE))
,"""")"),"")</f>
        <v/>
      </c>
      <c r="C612" s="149">
        <v>46145.0</v>
      </c>
      <c r="D612" s="150"/>
      <c r="E612" s="150"/>
      <c r="F612" s="150"/>
      <c r="G612" s="150"/>
      <c r="H612" s="150"/>
      <c r="I612" s="151"/>
      <c r="J612" s="150"/>
      <c r="K612" s="150"/>
      <c r="L612" s="150"/>
      <c r="M612" s="150"/>
      <c r="N612" s="150"/>
      <c r="O612" s="152"/>
      <c r="P612" s="152"/>
      <c r="Q612" s="152"/>
      <c r="R612" s="152"/>
      <c r="S612" s="152"/>
      <c r="T612" s="152"/>
      <c r="U612" s="152"/>
      <c r="V612" s="152"/>
      <c r="W612" s="152"/>
    </row>
    <row r="613" ht="22.5" customHeight="1">
      <c r="A613" s="147">
        <f t="shared" si="2"/>
        <v>0</v>
      </c>
      <c r="B613" s="148" t="str">
        <f>IFERROR(__xludf.DUMMYFUNCTION("IFERROR(
TEXTJOIN("" \ "",TRUE,FILTER(D613:N613,ISNUMBER(D613:N613)=FALSE))
,"""")"),"")</f>
        <v/>
      </c>
      <c r="C613" s="153">
        <v>46146.0</v>
      </c>
      <c r="D613" s="154"/>
      <c r="E613" s="154"/>
      <c r="F613" s="154"/>
      <c r="G613" s="154"/>
      <c r="H613" s="154"/>
      <c r="I613" s="155"/>
      <c r="J613" s="154"/>
      <c r="K613" s="154"/>
      <c r="L613" s="154"/>
      <c r="M613" s="154"/>
      <c r="N613" s="154"/>
      <c r="O613" s="152"/>
      <c r="P613" s="152"/>
      <c r="Q613" s="152"/>
      <c r="R613" s="152"/>
      <c r="S613" s="152"/>
      <c r="T613" s="152"/>
      <c r="U613" s="152"/>
      <c r="V613" s="152"/>
      <c r="W613" s="152"/>
    </row>
    <row r="614" ht="22.5" customHeight="1">
      <c r="A614" s="147">
        <f t="shared" si="2"/>
        <v>0</v>
      </c>
      <c r="B614" s="148" t="str">
        <f>IFERROR(__xludf.DUMMYFUNCTION("IFERROR(
TEXTJOIN("" \ "",TRUE,FILTER(D614:N614,ISNUMBER(D614:N614)=FALSE))
,"""")"),"")</f>
        <v/>
      </c>
      <c r="C614" s="153">
        <v>46147.0</v>
      </c>
      <c r="D614" s="154"/>
      <c r="E614" s="154"/>
      <c r="F614" s="154"/>
      <c r="G614" s="154"/>
      <c r="H614" s="154"/>
      <c r="I614" s="155"/>
      <c r="J614" s="154"/>
      <c r="K614" s="154"/>
      <c r="L614" s="154"/>
      <c r="M614" s="154"/>
      <c r="N614" s="154"/>
      <c r="O614" s="152"/>
      <c r="P614" s="152"/>
      <c r="Q614" s="152"/>
      <c r="R614" s="152"/>
      <c r="S614" s="152"/>
      <c r="T614" s="152"/>
      <c r="U614" s="152"/>
      <c r="V614" s="152"/>
      <c r="W614" s="152"/>
    </row>
    <row r="615" ht="22.5" customHeight="1">
      <c r="A615" s="147">
        <f t="shared" si="2"/>
        <v>0</v>
      </c>
      <c r="B615" s="148" t="str">
        <f>IFERROR(__xludf.DUMMYFUNCTION("IFERROR(
TEXTJOIN("" \ "",TRUE,FILTER(D615:N615,ISNUMBER(D615:N615)=FALSE))
,"""")"),"")</f>
        <v/>
      </c>
      <c r="C615" s="153">
        <v>46148.0</v>
      </c>
      <c r="D615" s="154"/>
      <c r="E615" s="154"/>
      <c r="F615" s="154"/>
      <c r="G615" s="154"/>
      <c r="H615" s="154"/>
      <c r="I615" s="155"/>
      <c r="J615" s="154"/>
      <c r="K615" s="154"/>
      <c r="L615" s="154"/>
      <c r="M615" s="154"/>
      <c r="N615" s="154"/>
      <c r="O615" s="152"/>
      <c r="P615" s="152"/>
      <c r="Q615" s="152"/>
      <c r="R615" s="152"/>
      <c r="S615" s="152"/>
      <c r="T615" s="152"/>
      <c r="U615" s="152"/>
      <c r="V615" s="152"/>
      <c r="W615" s="152"/>
    </row>
    <row r="616" ht="22.5" customHeight="1">
      <c r="A616" s="147">
        <f t="shared" si="2"/>
        <v>0</v>
      </c>
      <c r="B616" s="148" t="str">
        <f>IFERROR(__xludf.DUMMYFUNCTION("IFERROR(
TEXTJOIN("" \ "",TRUE,FILTER(D616:N616,ISNUMBER(D616:N616)=FALSE))
,"""")"),"")</f>
        <v/>
      </c>
      <c r="C616" s="153">
        <v>46149.0</v>
      </c>
      <c r="D616" s="154"/>
      <c r="E616" s="154"/>
      <c r="F616" s="154"/>
      <c r="G616" s="154"/>
      <c r="H616" s="154"/>
      <c r="I616" s="155"/>
      <c r="J616" s="154"/>
      <c r="K616" s="154"/>
      <c r="L616" s="154"/>
      <c r="M616" s="154"/>
      <c r="N616" s="154"/>
      <c r="O616" s="152"/>
      <c r="P616" s="152"/>
      <c r="Q616" s="152"/>
      <c r="R616" s="152"/>
      <c r="S616" s="152"/>
      <c r="T616" s="152"/>
      <c r="U616" s="152"/>
      <c r="V616" s="152"/>
      <c r="W616" s="152"/>
    </row>
    <row r="617" ht="22.5" customHeight="1">
      <c r="A617" s="147">
        <f t="shared" si="2"/>
        <v>0</v>
      </c>
      <c r="B617" s="148" t="str">
        <f>IFERROR(__xludf.DUMMYFUNCTION("IFERROR(
TEXTJOIN("" \ "",TRUE,FILTER(D617:N617,ISNUMBER(D617:N617)=FALSE))
,"""")"),"")</f>
        <v/>
      </c>
      <c r="C617" s="153">
        <v>46150.0</v>
      </c>
      <c r="D617" s="154"/>
      <c r="E617" s="154"/>
      <c r="F617" s="154"/>
      <c r="G617" s="154"/>
      <c r="H617" s="154"/>
      <c r="I617" s="155"/>
      <c r="J617" s="154"/>
      <c r="K617" s="154"/>
      <c r="L617" s="154"/>
      <c r="M617" s="154"/>
      <c r="N617" s="154"/>
      <c r="O617" s="152"/>
      <c r="P617" s="152"/>
      <c r="Q617" s="152"/>
      <c r="R617" s="152"/>
      <c r="S617" s="152"/>
      <c r="T617" s="152"/>
      <c r="U617" s="152"/>
      <c r="V617" s="152"/>
      <c r="W617" s="152"/>
    </row>
    <row r="618" ht="22.5" customHeight="1">
      <c r="A618" s="147">
        <f t="shared" si="2"/>
        <v>0</v>
      </c>
      <c r="B618" s="148" t="str">
        <f>IFERROR(__xludf.DUMMYFUNCTION("IFERROR(
TEXTJOIN("" \ "",TRUE,FILTER(D618:N618,ISNUMBER(D618:N618)=FALSE))
,"""")"),"")</f>
        <v/>
      </c>
      <c r="C618" s="153">
        <v>46151.0</v>
      </c>
      <c r="D618" s="154"/>
      <c r="E618" s="154"/>
      <c r="F618" s="154"/>
      <c r="G618" s="154"/>
      <c r="H618" s="154"/>
      <c r="I618" s="155"/>
      <c r="J618" s="154"/>
      <c r="K618" s="154"/>
      <c r="L618" s="154"/>
      <c r="M618" s="154"/>
      <c r="N618" s="154"/>
      <c r="O618" s="152"/>
      <c r="P618" s="152"/>
      <c r="Q618" s="152"/>
      <c r="R618" s="152"/>
      <c r="S618" s="152"/>
      <c r="T618" s="152"/>
      <c r="U618" s="152"/>
      <c r="V618" s="152"/>
      <c r="W618" s="152"/>
    </row>
    <row r="619" ht="22.5" customHeight="1">
      <c r="A619" s="147">
        <f t="shared" si="2"/>
        <v>0</v>
      </c>
      <c r="B619" s="148" t="str">
        <f>IFERROR(__xludf.DUMMYFUNCTION("IFERROR(
TEXTJOIN("" \ "",TRUE,FILTER(D619:N619,ISNUMBER(D619:N619)=FALSE))
,"""")"),"")</f>
        <v/>
      </c>
      <c r="C619" s="149">
        <v>46152.0</v>
      </c>
      <c r="D619" s="150"/>
      <c r="E619" s="150"/>
      <c r="F619" s="150"/>
      <c r="G619" s="150"/>
      <c r="H619" s="150"/>
      <c r="I619" s="151"/>
      <c r="J619" s="150"/>
      <c r="K619" s="150"/>
      <c r="L619" s="150"/>
      <c r="M619" s="150"/>
      <c r="N619" s="150"/>
      <c r="O619" s="152"/>
      <c r="P619" s="152"/>
      <c r="Q619" s="152"/>
      <c r="R619" s="152"/>
      <c r="S619" s="152"/>
      <c r="T619" s="152"/>
      <c r="U619" s="152"/>
      <c r="V619" s="152"/>
      <c r="W619" s="152"/>
    </row>
    <row r="620" ht="22.5" customHeight="1">
      <c r="A620" s="147">
        <f t="shared" si="2"/>
        <v>0</v>
      </c>
      <c r="B620" s="148" t="str">
        <f>IFERROR(__xludf.DUMMYFUNCTION("IFERROR(
TEXTJOIN("" \ "",TRUE,FILTER(D620:N620,ISNUMBER(D620:N620)=FALSE))
,"""")"),"")</f>
        <v/>
      </c>
      <c r="C620" s="153">
        <v>46153.0</v>
      </c>
      <c r="D620" s="154"/>
      <c r="E620" s="154"/>
      <c r="F620" s="154"/>
      <c r="G620" s="154"/>
      <c r="H620" s="154"/>
      <c r="I620" s="155"/>
      <c r="J620" s="154"/>
      <c r="K620" s="154"/>
      <c r="L620" s="154"/>
      <c r="M620" s="154"/>
      <c r="N620" s="154"/>
      <c r="O620" s="152"/>
      <c r="P620" s="152"/>
      <c r="Q620" s="152"/>
      <c r="R620" s="152"/>
      <c r="S620" s="152"/>
      <c r="T620" s="152"/>
      <c r="U620" s="152"/>
      <c r="V620" s="152"/>
      <c r="W620" s="152"/>
    </row>
    <row r="621" ht="22.5" customHeight="1">
      <c r="A621" s="147">
        <f t="shared" si="2"/>
        <v>0</v>
      </c>
      <c r="B621" s="148" t="str">
        <f>IFERROR(__xludf.DUMMYFUNCTION("IFERROR(
TEXTJOIN("" \ "",TRUE,FILTER(D621:N621,ISNUMBER(D621:N621)=FALSE))
,"""")"),"")</f>
        <v/>
      </c>
      <c r="C621" s="153">
        <v>46154.0</v>
      </c>
      <c r="D621" s="154"/>
      <c r="E621" s="154"/>
      <c r="F621" s="154"/>
      <c r="G621" s="154"/>
      <c r="H621" s="154"/>
      <c r="I621" s="155"/>
      <c r="J621" s="154"/>
      <c r="K621" s="154"/>
      <c r="L621" s="154"/>
      <c r="M621" s="154"/>
      <c r="N621" s="154"/>
      <c r="O621" s="152"/>
      <c r="P621" s="152"/>
      <c r="Q621" s="152"/>
      <c r="R621" s="152"/>
      <c r="S621" s="152"/>
      <c r="T621" s="152"/>
      <c r="U621" s="152"/>
      <c r="V621" s="152"/>
      <c r="W621" s="152"/>
    </row>
    <row r="622" ht="22.5" customHeight="1">
      <c r="A622" s="147">
        <f t="shared" si="2"/>
        <v>0</v>
      </c>
      <c r="B622" s="148" t="str">
        <f>IFERROR(__xludf.DUMMYFUNCTION("IFERROR(
TEXTJOIN("" \ "",TRUE,FILTER(D622:N622,ISNUMBER(D622:N622)=FALSE))
,"""")"),"")</f>
        <v/>
      </c>
      <c r="C622" s="153">
        <v>46155.0</v>
      </c>
      <c r="D622" s="154"/>
      <c r="E622" s="154"/>
      <c r="F622" s="154"/>
      <c r="G622" s="154"/>
      <c r="H622" s="154"/>
      <c r="I622" s="155"/>
      <c r="J622" s="154"/>
      <c r="K622" s="154"/>
      <c r="L622" s="154"/>
      <c r="M622" s="154"/>
      <c r="N622" s="154"/>
      <c r="O622" s="152"/>
      <c r="P622" s="152"/>
      <c r="Q622" s="152"/>
      <c r="R622" s="152"/>
      <c r="S622" s="152"/>
      <c r="T622" s="152"/>
      <c r="U622" s="152"/>
      <c r="V622" s="152"/>
      <c r="W622" s="152"/>
    </row>
    <row r="623" ht="22.5" customHeight="1">
      <c r="A623" s="147">
        <f t="shared" si="2"/>
        <v>0</v>
      </c>
      <c r="B623" s="148" t="str">
        <f>IFERROR(__xludf.DUMMYFUNCTION("IFERROR(
TEXTJOIN("" \ "",TRUE,FILTER(D623:N623,ISNUMBER(D623:N623)=FALSE))
,"""")"),"")</f>
        <v/>
      </c>
      <c r="C623" s="153">
        <v>46156.0</v>
      </c>
      <c r="D623" s="154"/>
      <c r="E623" s="154"/>
      <c r="F623" s="154"/>
      <c r="G623" s="154"/>
      <c r="H623" s="154"/>
      <c r="I623" s="155"/>
      <c r="J623" s="154"/>
      <c r="K623" s="154"/>
      <c r="L623" s="154"/>
      <c r="M623" s="154"/>
      <c r="N623" s="154"/>
      <c r="O623" s="152"/>
      <c r="P623" s="152"/>
      <c r="Q623" s="152"/>
      <c r="R623" s="152"/>
      <c r="S623" s="152"/>
      <c r="T623" s="152"/>
      <c r="U623" s="152"/>
      <c r="V623" s="152"/>
      <c r="W623" s="152"/>
    </row>
    <row r="624" ht="22.5" customHeight="1">
      <c r="A624" s="147">
        <f t="shared" si="2"/>
        <v>0</v>
      </c>
      <c r="B624" s="148" t="str">
        <f>IFERROR(__xludf.DUMMYFUNCTION("IFERROR(
TEXTJOIN("" \ "",TRUE,FILTER(D624:N624,ISNUMBER(D624:N624)=FALSE))
,"""")"),"")</f>
        <v/>
      </c>
      <c r="C624" s="153">
        <v>46157.0</v>
      </c>
      <c r="D624" s="154"/>
      <c r="E624" s="154"/>
      <c r="F624" s="154"/>
      <c r="G624" s="154"/>
      <c r="H624" s="154"/>
      <c r="I624" s="155"/>
      <c r="J624" s="154"/>
      <c r="K624" s="154"/>
      <c r="L624" s="154"/>
      <c r="M624" s="154"/>
      <c r="N624" s="154"/>
      <c r="O624" s="152"/>
      <c r="P624" s="152"/>
      <c r="Q624" s="152"/>
      <c r="R624" s="152"/>
      <c r="S624" s="152"/>
      <c r="T624" s="152"/>
      <c r="U624" s="152"/>
      <c r="V624" s="152"/>
      <c r="W624" s="152"/>
    </row>
    <row r="625" ht="22.5" customHeight="1">
      <c r="A625" s="147">
        <f t="shared" si="2"/>
        <v>0</v>
      </c>
      <c r="B625" s="148" t="str">
        <f>IFERROR(__xludf.DUMMYFUNCTION("IFERROR(
TEXTJOIN("" \ "",TRUE,FILTER(D625:N625,ISNUMBER(D625:N625)=FALSE))
,"""")"),"")</f>
        <v/>
      </c>
      <c r="C625" s="153">
        <v>46158.0</v>
      </c>
      <c r="D625" s="154"/>
      <c r="E625" s="154"/>
      <c r="F625" s="154"/>
      <c r="G625" s="154"/>
      <c r="H625" s="154"/>
      <c r="I625" s="155"/>
      <c r="J625" s="154"/>
      <c r="K625" s="154"/>
      <c r="L625" s="154"/>
      <c r="M625" s="154"/>
      <c r="N625" s="154"/>
      <c r="O625" s="152"/>
      <c r="P625" s="152"/>
      <c r="Q625" s="152"/>
      <c r="R625" s="152"/>
      <c r="S625" s="152"/>
      <c r="T625" s="152"/>
      <c r="U625" s="152"/>
      <c r="V625" s="152"/>
      <c r="W625" s="152"/>
    </row>
    <row r="626" ht="22.5" customHeight="1">
      <c r="A626" s="147">
        <f t="shared" si="2"/>
        <v>0</v>
      </c>
      <c r="B626" s="148" t="str">
        <f>IFERROR(__xludf.DUMMYFUNCTION("IFERROR(
TEXTJOIN("" \ "",TRUE,FILTER(D626:N626,ISNUMBER(D626:N626)=FALSE))
,"""")"),"")</f>
        <v/>
      </c>
      <c r="C626" s="149">
        <v>46159.0</v>
      </c>
      <c r="D626" s="150"/>
      <c r="E626" s="150"/>
      <c r="F626" s="150"/>
      <c r="G626" s="150"/>
      <c r="H626" s="150"/>
      <c r="I626" s="151"/>
      <c r="J626" s="150"/>
      <c r="K626" s="150"/>
      <c r="L626" s="150"/>
      <c r="M626" s="150"/>
      <c r="N626" s="150"/>
      <c r="O626" s="152"/>
      <c r="P626" s="152"/>
      <c r="Q626" s="152"/>
      <c r="R626" s="152"/>
      <c r="S626" s="152"/>
      <c r="T626" s="152"/>
      <c r="U626" s="152"/>
      <c r="V626" s="152"/>
      <c r="W626" s="152"/>
    </row>
    <row r="627" ht="22.5" customHeight="1">
      <c r="A627" s="147">
        <f t="shared" si="2"/>
        <v>0</v>
      </c>
      <c r="B627" s="148" t="str">
        <f>IFERROR(__xludf.DUMMYFUNCTION("IFERROR(
TEXTJOIN("" \ "",TRUE,FILTER(D627:N627,ISNUMBER(D627:N627)=FALSE))
,"""")"),"")</f>
        <v/>
      </c>
      <c r="C627" s="153">
        <v>46160.0</v>
      </c>
      <c r="D627" s="154"/>
      <c r="E627" s="154"/>
      <c r="F627" s="154"/>
      <c r="G627" s="154"/>
      <c r="H627" s="154"/>
      <c r="I627" s="155"/>
      <c r="J627" s="154"/>
      <c r="K627" s="154"/>
      <c r="L627" s="154"/>
      <c r="M627" s="154"/>
      <c r="N627" s="154"/>
      <c r="O627" s="152"/>
      <c r="P627" s="152"/>
      <c r="Q627" s="152"/>
      <c r="R627" s="152"/>
      <c r="S627" s="152"/>
      <c r="T627" s="152"/>
      <c r="U627" s="152"/>
      <c r="V627" s="152"/>
      <c r="W627" s="152"/>
    </row>
    <row r="628" ht="22.5" customHeight="1">
      <c r="A628" s="147">
        <f t="shared" si="2"/>
        <v>0</v>
      </c>
      <c r="B628" s="148" t="str">
        <f>IFERROR(__xludf.DUMMYFUNCTION("IFERROR(
TEXTJOIN("" \ "",TRUE,FILTER(D628:N628,ISNUMBER(D628:N628)=FALSE))
,"""")"),"")</f>
        <v/>
      </c>
      <c r="C628" s="153">
        <v>46161.0</v>
      </c>
      <c r="D628" s="154"/>
      <c r="E628" s="154"/>
      <c r="F628" s="154"/>
      <c r="G628" s="154"/>
      <c r="H628" s="154"/>
      <c r="I628" s="155"/>
      <c r="J628" s="154"/>
      <c r="K628" s="154"/>
      <c r="L628" s="154"/>
      <c r="M628" s="154"/>
      <c r="N628" s="154"/>
      <c r="O628" s="152"/>
      <c r="P628" s="152"/>
      <c r="Q628" s="152"/>
      <c r="R628" s="152"/>
      <c r="S628" s="152"/>
      <c r="T628" s="152"/>
      <c r="U628" s="152"/>
      <c r="V628" s="152"/>
      <c r="W628" s="152"/>
    </row>
    <row r="629" ht="22.5" customHeight="1">
      <c r="A629" s="147">
        <f t="shared" si="2"/>
        <v>0</v>
      </c>
      <c r="B629" s="148" t="str">
        <f>IFERROR(__xludf.DUMMYFUNCTION("IFERROR(
TEXTJOIN("" \ "",TRUE,FILTER(D629:N629,ISNUMBER(D629:N629)=FALSE))
,"""")"),"")</f>
        <v/>
      </c>
      <c r="C629" s="153">
        <v>46162.0</v>
      </c>
      <c r="D629" s="154"/>
      <c r="E629" s="154"/>
      <c r="F629" s="154"/>
      <c r="G629" s="154"/>
      <c r="H629" s="154"/>
      <c r="I629" s="155"/>
      <c r="J629" s="154"/>
      <c r="K629" s="154"/>
      <c r="L629" s="154"/>
      <c r="M629" s="154"/>
      <c r="N629" s="154"/>
      <c r="O629" s="152"/>
      <c r="P629" s="152"/>
      <c r="Q629" s="152"/>
      <c r="R629" s="152"/>
      <c r="S629" s="152"/>
      <c r="T629" s="152"/>
      <c r="U629" s="152"/>
      <c r="V629" s="152"/>
      <c r="W629" s="152"/>
    </row>
    <row r="630" ht="22.5" customHeight="1">
      <c r="A630" s="147">
        <f t="shared" si="2"/>
        <v>0</v>
      </c>
      <c r="B630" s="148" t="str">
        <f>IFERROR(__xludf.DUMMYFUNCTION("IFERROR(
TEXTJOIN("" \ "",TRUE,FILTER(D630:N630,ISNUMBER(D630:N630)=FALSE))
,"""")"),"")</f>
        <v/>
      </c>
      <c r="C630" s="153">
        <v>46163.0</v>
      </c>
      <c r="D630" s="154"/>
      <c r="E630" s="154"/>
      <c r="F630" s="154"/>
      <c r="G630" s="154"/>
      <c r="H630" s="154"/>
      <c r="I630" s="155"/>
      <c r="J630" s="154"/>
      <c r="K630" s="154"/>
      <c r="L630" s="154"/>
      <c r="M630" s="154"/>
      <c r="N630" s="154"/>
      <c r="O630" s="152"/>
      <c r="P630" s="152"/>
      <c r="Q630" s="152"/>
      <c r="R630" s="152"/>
      <c r="S630" s="152"/>
      <c r="T630" s="152"/>
      <c r="U630" s="152"/>
      <c r="V630" s="152"/>
      <c r="W630" s="152"/>
    </row>
    <row r="631" ht="22.5" customHeight="1">
      <c r="A631" s="147">
        <f t="shared" si="2"/>
        <v>0</v>
      </c>
      <c r="B631" s="148" t="str">
        <f>IFERROR(__xludf.DUMMYFUNCTION("IFERROR(
TEXTJOIN("" \ "",TRUE,FILTER(D631:N631,ISNUMBER(D631:N631)=FALSE))
,"""")"),"")</f>
        <v/>
      </c>
      <c r="C631" s="153">
        <v>46164.0</v>
      </c>
      <c r="D631" s="154"/>
      <c r="E631" s="154"/>
      <c r="F631" s="154"/>
      <c r="G631" s="154"/>
      <c r="H631" s="154"/>
      <c r="I631" s="155"/>
      <c r="J631" s="154"/>
      <c r="K631" s="154"/>
      <c r="L631" s="154"/>
      <c r="M631" s="154"/>
      <c r="N631" s="154"/>
      <c r="O631" s="152"/>
      <c r="P631" s="152"/>
      <c r="Q631" s="152"/>
      <c r="R631" s="152"/>
      <c r="S631" s="152"/>
      <c r="T631" s="152"/>
      <c r="U631" s="152"/>
      <c r="V631" s="152"/>
      <c r="W631" s="152"/>
    </row>
    <row r="632" ht="22.5" customHeight="1">
      <c r="A632" s="147">
        <f t="shared" si="2"/>
        <v>0</v>
      </c>
      <c r="B632" s="148" t="str">
        <f>IFERROR(__xludf.DUMMYFUNCTION("IFERROR(
TEXTJOIN("" \ "",TRUE,FILTER(D632:N632,ISNUMBER(D632:N632)=FALSE))
,"""")"),"")</f>
        <v/>
      </c>
      <c r="C632" s="153">
        <v>46165.0</v>
      </c>
      <c r="D632" s="154"/>
      <c r="E632" s="154"/>
      <c r="F632" s="154"/>
      <c r="G632" s="154"/>
      <c r="H632" s="154"/>
      <c r="I632" s="155"/>
      <c r="J632" s="154"/>
      <c r="K632" s="154"/>
      <c r="L632" s="154"/>
      <c r="M632" s="154"/>
      <c r="N632" s="154"/>
      <c r="O632" s="152"/>
      <c r="P632" s="152"/>
      <c r="Q632" s="152"/>
      <c r="R632" s="152"/>
      <c r="S632" s="152"/>
      <c r="T632" s="152"/>
      <c r="U632" s="152"/>
      <c r="V632" s="152"/>
      <c r="W632" s="152"/>
    </row>
    <row r="633" ht="22.5" customHeight="1">
      <c r="A633" s="147">
        <f t="shared" si="2"/>
        <v>0</v>
      </c>
      <c r="B633" s="148" t="str">
        <f>IFERROR(__xludf.DUMMYFUNCTION("IFERROR(
TEXTJOIN("" \ "",TRUE,FILTER(D633:N633,ISNUMBER(D633:N633)=FALSE))
,"""")"),"")</f>
        <v/>
      </c>
      <c r="C633" s="149">
        <v>46166.0</v>
      </c>
      <c r="D633" s="150"/>
      <c r="E633" s="150"/>
      <c r="F633" s="150"/>
      <c r="G633" s="150"/>
      <c r="H633" s="150"/>
      <c r="I633" s="151"/>
      <c r="J633" s="150"/>
      <c r="K633" s="150"/>
      <c r="L633" s="150"/>
      <c r="M633" s="150"/>
      <c r="N633" s="150"/>
      <c r="O633" s="152"/>
      <c r="P633" s="152"/>
      <c r="Q633" s="152"/>
      <c r="R633" s="152"/>
      <c r="S633" s="152"/>
      <c r="T633" s="152"/>
      <c r="U633" s="152"/>
      <c r="V633" s="152"/>
      <c r="W633" s="152"/>
    </row>
    <row r="634" ht="22.5" customHeight="1">
      <c r="A634" s="147">
        <f t="shared" si="2"/>
        <v>0</v>
      </c>
      <c r="B634" s="148" t="str">
        <f>IFERROR(__xludf.DUMMYFUNCTION("IFERROR(
TEXTJOIN("" \ "",TRUE,FILTER(D634:N634,ISNUMBER(D634:N634)=FALSE))
,"""")"),"")</f>
        <v/>
      </c>
      <c r="C634" s="153">
        <v>46167.0</v>
      </c>
      <c r="D634" s="154"/>
      <c r="E634" s="154"/>
      <c r="F634" s="154"/>
      <c r="G634" s="154"/>
      <c r="H634" s="154"/>
      <c r="I634" s="155"/>
      <c r="J634" s="154"/>
      <c r="K634" s="154"/>
      <c r="L634" s="154"/>
      <c r="M634" s="154"/>
      <c r="N634" s="154"/>
      <c r="O634" s="152"/>
      <c r="P634" s="152"/>
      <c r="Q634" s="152"/>
      <c r="R634" s="152"/>
      <c r="S634" s="152"/>
      <c r="T634" s="152"/>
      <c r="U634" s="152"/>
      <c r="V634" s="152"/>
      <c r="W634" s="152"/>
    </row>
    <row r="635" ht="22.5" customHeight="1">
      <c r="A635" s="147">
        <f t="shared" si="2"/>
        <v>0</v>
      </c>
      <c r="B635" s="148" t="str">
        <f>IFERROR(__xludf.DUMMYFUNCTION("IFERROR(
TEXTJOIN("" \ "",TRUE,FILTER(D635:N635,ISNUMBER(D635:N635)=FALSE))
,"""")"),"")</f>
        <v/>
      </c>
      <c r="C635" s="153">
        <v>46168.0</v>
      </c>
      <c r="D635" s="154"/>
      <c r="E635" s="154"/>
      <c r="F635" s="154"/>
      <c r="G635" s="154"/>
      <c r="H635" s="154"/>
      <c r="I635" s="155"/>
      <c r="J635" s="154"/>
      <c r="K635" s="154"/>
      <c r="L635" s="154"/>
      <c r="M635" s="154"/>
      <c r="N635" s="154"/>
      <c r="O635" s="152"/>
      <c r="P635" s="152"/>
      <c r="Q635" s="152"/>
      <c r="R635" s="152"/>
      <c r="S635" s="152"/>
      <c r="T635" s="152"/>
      <c r="U635" s="152"/>
      <c r="V635" s="152"/>
      <c r="W635" s="152"/>
    </row>
    <row r="636" ht="22.5" customHeight="1">
      <c r="A636" s="147">
        <f t="shared" si="2"/>
        <v>0</v>
      </c>
      <c r="B636" s="148" t="str">
        <f>IFERROR(__xludf.DUMMYFUNCTION("IFERROR(
TEXTJOIN("" \ "",TRUE,FILTER(D636:N636,ISNUMBER(D636:N636)=FALSE))
,"""")"),"")</f>
        <v/>
      </c>
      <c r="C636" s="153">
        <v>46169.0</v>
      </c>
      <c r="D636" s="154"/>
      <c r="E636" s="154"/>
      <c r="F636" s="154"/>
      <c r="G636" s="154"/>
      <c r="H636" s="154"/>
      <c r="I636" s="155"/>
      <c r="J636" s="154"/>
      <c r="K636" s="154"/>
      <c r="L636" s="154"/>
      <c r="M636" s="154"/>
      <c r="N636" s="154"/>
      <c r="O636" s="152"/>
      <c r="P636" s="152"/>
      <c r="Q636" s="152"/>
      <c r="R636" s="152"/>
      <c r="S636" s="152"/>
      <c r="T636" s="152"/>
      <c r="U636" s="152"/>
      <c r="V636" s="152"/>
      <c r="W636" s="152"/>
    </row>
    <row r="637" ht="22.5" customHeight="1">
      <c r="A637" s="147">
        <f t="shared" si="2"/>
        <v>0</v>
      </c>
      <c r="B637" s="148" t="str">
        <f>IFERROR(__xludf.DUMMYFUNCTION("IFERROR(
TEXTJOIN("" \ "",TRUE,FILTER(D637:N637,ISNUMBER(D637:N637)=FALSE))
,"""")"),"")</f>
        <v/>
      </c>
      <c r="C637" s="153">
        <v>46170.0</v>
      </c>
      <c r="D637" s="154"/>
      <c r="E637" s="154"/>
      <c r="F637" s="154"/>
      <c r="G637" s="154"/>
      <c r="H637" s="154"/>
      <c r="I637" s="155"/>
      <c r="J637" s="154"/>
      <c r="K637" s="154"/>
      <c r="L637" s="154"/>
      <c r="M637" s="154"/>
      <c r="N637" s="154"/>
      <c r="O637" s="152"/>
      <c r="P637" s="152"/>
      <c r="Q637" s="152"/>
      <c r="R637" s="152"/>
      <c r="S637" s="152"/>
      <c r="T637" s="152"/>
      <c r="U637" s="152"/>
      <c r="V637" s="152"/>
      <c r="W637" s="152"/>
    </row>
    <row r="638" ht="22.5" customHeight="1">
      <c r="A638" s="147">
        <f t="shared" si="2"/>
        <v>0</v>
      </c>
      <c r="B638" s="148" t="str">
        <f>IFERROR(__xludf.DUMMYFUNCTION("IFERROR(
TEXTJOIN("" \ "",TRUE,FILTER(D638:N638,ISNUMBER(D638:N638)=FALSE))
,"""")"),"")</f>
        <v/>
      </c>
      <c r="C638" s="153">
        <v>46171.0</v>
      </c>
      <c r="D638" s="154"/>
      <c r="E638" s="154"/>
      <c r="F638" s="154"/>
      <c r="G638" s="154"/>
      <c r="H638" s="154"/>
      <c r="I638" s="155"/>
      <c r="J638" s="154"/>
      <c r="K638" s="154"/>
      <c r="L638" s="154"/>
      <c r="M638" s="154"/>
      <c r="N638" s="154"/>
      <c r="O638" s="152"/>
      <c r="P638" s="152"/>
      <c r="Q638" s="152"/>
      <c r="R638" s="152"/>
      <c r="S638" s="152"/>
      <c r="T638" s="152"/>
      <c r="U638" s="152"/>
      <c r="V638" s="152"/>
      <c r="W638" s="152"/>
    </row>
    <row r="639" ht="22.5" customHeight="1">
      <c r="A639" s="147">
        <f t="shared" si="2"/>
        <v>0</v>
      </c>
      <c r="B639" s="148" t="str">
        <f>IFERROR(__xludf.DUMMYFUNCTION("IFERROR(
TEXTJOIN("" \ "",TRUE,FILTER(D639:N639,ISNUMBER(D639:N639)=FALSE))
,"""")"),"")</f>
        <v/>
      </c>
      <c r="C639" s="153">
        <v>46172.0</v>
      </c>
      <c r="D639" s="154"/>
      <c r="E639" s="154"/>
      <c r="F639" s="154"/>
      <c r="G639" s="154"/>
      <c r="H639" s="154"/>
      <c r="I639" s="155"/>
      <c r="J639" s="154"/>
      <c r="K639" s="154"/>
      <c r="L639" s="154"/>
      <c r="M639" s="154"/>
      <c r="N639" s="154"/>
      <c r="O639" s="152"/>
      <c r="P639" s="152"/>
      <c r="Q639" s="152"/>
      <c r="R639" s="152"/>
      <c r="S639" s="152"/>
      <c r="T639" s="152"/>
      <c r="U639" s="152"/>
      <c r="V639" s="152"/>
      <c r="W639" s="152"/>
    </row>
    <row r="640" ht="22.5" customHeight="1">
      <c r="A640" s="147">
        <f t="shared" si="2"/>
        <v>0</v>
      </c>
      <c r="B640" s="148" t="str">
        <f>IFERROR(__xludf.DUMMYFUNCTION("IFERROR(
TEXTJOIN("" \ "",TRUE,FILTER(D640:N640,ISNUMBER(D640:N640)=FALSE))
,"""")"),"")</f>
        <v/>
      </c>
      <c r="C640" s="149">
        <v>46173.0</v>
      </c>
      <c r="D640" s="150"/>
      <c r="E640" s="150"/>
      <c r="F640" s="150"/>
      <c r="G640" s="150"/>
      <c r="H640" s="150"/>
      <c r="I640" s="151"/>
      <c r="J640" s="150"/>
      <c r="K640" s="150"/>
      <c r="L640" s="150"/>
      <c r="M640" s="150"/>
      <c r="N640" s="150"/>
      <c r="O640" s="152"/>
      <c r="P640" s="152"/>
      <c r="Q640" s="152"/>
      <c r="R640" s="152"/>
      <c r="S640" s="152"/>
      <c r="T640" s="152"/>
      <c r="U640" s="152"/>
      <c r="V640" s="152"/>
      <c r="W640" s="152"/>
    </row>
    <row r="641" ht="22.5" customHeight="1">
      <c r="A641" s="147">
        <f t="shared" si="2"/>
        <v>0</v>
      </c>
      <c r="B641" s="148" t="str">
        <f>IFERROR(__xludf.DUMMYFUNCTION("IFERROR(
TEXTJOIN("" \ "",TRUE,FILTER(D641:N641,ISNUMBER(D641:N641)=FALSE))
,"""")"),"")</f>
        <v/>
      </c>
      <c r="C641" s="153">
        <v>46174.0</v>
      </c>
      <c r="D641" s="154"/>
      <c r="E641" s="154"/>
      <c r="F641" s="154"/>
      <c r="G641" s="154"/>
      <c r="H641" s="154"/>
      <c r="I641" s="155"/>
      <c r="J641" s="154"/>
      <c r="K641" s="154"/>
      <c r="L641" s="154"/>
      <c r="M641" s="154"/>
      <c r="N641" s="154"/>
      <c r="O641" s="152"/>
      <c r="P641" s="152"/>
      <c r="Q641" s="152"/>
      <c r="R641" s="152"/>
      <c r="S641" s="152"/>
      <c r="T641" s="152"/>
      <c r="U641" s="152"/>
      <c r="V641" s="152"/>
      <c r="W641" s="152"/>
    </row>
    <row r="642" ht="22.5" customHeight="1">
      <c r="A642" s="147">
        <f t="shared" si="2"/>
        <v>0</v>
      </c>
      <c r="B642" s="148" t="str">
        <f>IFERROR(__xludf.DUMMYFUNCTION("IFERROR(
TEXTJOIN("" \ "",TRUE,FILTER(D642:N642,ISNUMBER(D642:N642)=FALSE))
,"""")"),"")</f>
        <v/>
      </c>
      <c r="C642" s="153">
        <v>46175.0</v>
      </c>
      <c r="D642" s="154"/>
      <c r="E642" s="154"/>
      <c r="F642" s="154"/>
      <c r="G642" s="154"/>
      <c r="H642" s="154"/>
      <c r="I642" s="155"/>
      <c r="J642" s="154"/>
      <c r="K642" s="154"/>
      <c r="L642" s="154"/>
      <c r="M642" s="154"/>
      <c r="N642" s="154"/>
      <c r="O642" s="152"/>
      <c r="P642" s="152"/>
      <c r="Q642" s="152"/>
      <c r="R642" s="152"/>
      <c r="S642" s="152"/>
      <c r="T642" s="152"/>
      <c r="U642" s="152"/>
      <c r="V642" s="152"/>
      <c r="W642" s="152"/>
    </row>
    <row r="643" ht="22.5" customHeight="1">
      <c r="A643" s="147">
        <f t="shared" si="2"/>
        <v>0</v>
      </c>
      <c r="B643" s="148" t="str">
        <f>IFERROR(__xludf.DUMMYFUNCTION("IFERROR(
TEXTJOIN("" \ "",TRUE,FILTER(D643:N643,ISNUMBER(D643:N643)=FALSE))
,"""")"),"")</f>
        <v/>
      </c>
      <c r="C643" s="153">
        <v>46176.0</v>
      </c>
      <c r="D643" s="154"/>
      <c r="E643" s="154"/>
      <c r="F643" s="154"/>
      <c r="G643" s="154"/>
      <c r="H643" s="154"/>
      <c r="I643" s="155"/>
      <c r="J643" s="154"/>
      <c r="K643" s="154"/>
      <c r="L643" s="154"/>
      <c r="M643" s="154"/>
      <c r="N643" s="154"/>
      <c r="O643" s="152"/>
      <c r="P643" s="152"/>
      <c r="Q643" s="152"/>
      <c r="R643" s="152"/>
      <c r="S643" s="152"/>
      <c r="T643" s="152"/>
      <c r="U643" s="152"/>
      <c r="V643" s="152"/>
      <c r="W643" s="152"/>
    </row>
    <row r="644" ht="22.5" customHeight="1">
      <c r="A644" s="147">
        <f t="shared" si="2"/>
        <v>0</v>
      </c>
      <c r="B644" s="148" t="str">
        <f>IFERROR(__xludf.DUMMYFUNCTION("IFERROR(
TEXTJOIN("" \ "",TRUE,FILTER(D644:N644,ISNUMBER(D644:N644)=FALSE))
,"""")"),"")</f>
        <v/>
      </c>
      <c r="C644" s="153">
        <v>46177.0</v>
      </c>
      <c r="D644" s="154"/>
      <c r="E644" s="154"/>
      <c r="F644" s="154"/>
      <c r="G644" s="154"/>
      <c r="H644" s="154"/>
      <c r="I644" s="155"/>
      <c r="J644" s="154"/>
      <c r="K644" s="154"/>
      <c r="L644" s="154"/>
      <c r="M644" s="154"/>
      <c r="N644" s="154"/>
      <c r="O644" s="152"/>
      <c r="P644" s="152"/>
      <c r="Q644" s="152"/>
      <c r="R644" s="152"/>
      <c r="S644" s="152"/>
      <c r="T644" s="152"/>
      <c r="U644" s="152"/>
      <c r="V644" s="152"/>
      <c r="W644" s="152"/>
    </row>
    <row r="645" ht="22.5" customHeight="1">
      <c r="A645" s="147">
        <f t="shared" si="2"/>
        <v>0</v>
      </c>
      <c r="B645" s="148" t="str">
        <f>IFERROR(__xludf.DUMMYFUNCTION("IFERROR(
TEXTJOIN("" \ "",TRUE,FILTER(D645:N645,ISNUMBER(D645:N645)=FALSE))
,"""")"),"")</f>
        <v/>
      </c>
      <c r="C645" s="153">
        <v>46178.0</v>
      </c>
      <c r="D645" s="154"/>
      <c r="E645" s="154"/>
      <c r="F645" s="154"/>
      <c r="G645" s="154"/>
      <c r="H645" s="154"/>
      <c r="I645" s="155"/>
      <c r="J645" s="154"/>
      <c r="K645" s="154"/>
      <c r="L645" s="154"/>
      <c r="M645" s="154"/>
      <c r="N645" s="154"/>
      <c r="O645" s="152"/>
      <c r="P645" s="152"/>
      <c r="Q645" s="152"/>
      <c r="R645" s="152"/>
      <c r="S645" s="152"/>
      <c r="T645" s="152"/>
      <c r="U645" s="152"/>
      <c r="V645" s="152"/>
      <c r="W645" s="152"/>
    </row>
    <row r="646" ht="22.5" customHeight="1">
      <c r="A646" s="147">
        <f t="shared" si="2"/>
        <v>0</v>
      </c>
      <c r="B646" s="148" t="str">
        <f>IFERROR(__xludf.DUMMYFUNCTION("IFERROR(
TEXTJOIN("" \ "",TRUE,FILTER(D646:N646,ISNUMBER(D646:N646)=FALSE))
,"""")"),"")</f>
        <v/>
      </c>
      <c r="C646" s="153">
        <v>46179.0</v>
      </c>
      <c r="D646" s="154"/>
      <c r="E646" s="154"/>
      <c r="F646" s="154"/>
      <c r="G646" s="154"/>
      <c r="H646" s="154"/>
      <c r="I646" s="155"/>
      <c r="J646" s="154"/>
      <c r="K646" s="154"/>
      <c r="L646" s="154"/>
      <c r="M646" s="154"/>
      <c r="N646" s="154"/>
      <c r="O646" s="152"/>
      <c r="P646" s="152"/>
      <c r="Q646" s="152"/>
      <c r="R646" s="152"/>
      <c r="S646" s="152"/>
      <c r="T646" s="152"/>
      <c r="U646" s="152"/>
      <c r="V646" s="152"/>
      <c r="W646" s="152"/>
    </row>
    <row r="647" ht="22.5" customHeight="1">
      <c r="A647" s="147">
        <f t="shared" si="2"/>
        <v>0</v>
      </c>
      <c r="B647" s="148" t="str">
        <f>IFERROR(__xludf.DUMMYFUNCTION("IFERROR(
TEXTJOIN("" \ "",TRUE,FILTER(D647:N647,ISNUMBER(D647:N647)=FALSE))
,"""")"),"")</f>
        <v/>
      </c>
      <c r="C647" s="149">
        <v>46180.0</v>
      </c>
      <c r="D647" s="150"/>
      <c r="E647" s="150"/>
      <c r="F647" s="150"/>
      <c r="G647" s="150"/>
      <c r="H647" s="150"/>
      <c r="I647" s="151"/>
      <c r="J647" s="150"/>
      <c r="K647" s="150"/>
      <c r="L647" s="150"/>
      <c r="M647" s="150"/>
      <c r="N647" s="150"/>
      <c r="O647" s="152"/>
      <c r="P647" s="152"/>
      <c r="Q647" s="152"/>
      <c r="R647" s="152"/>
      <c r="S647" s="152"/>
      <c r="T647" s="152"/>
      <c r="U647" s="152"/>
      <c r="V647" s="152"/>
      <c r="W647" s="152"/>
    </row>
    <row r="648" ht="22.5" customHeight="1">
      <c r="A648" s="147">
        <f t="shared" si="2"/>
        <v>0</v>
      </c>
      <c r="B648" s="148" t="str">
        <f>IFERROR(__xludf.DUMMYFUNCTION("IFERROR(
TEXTJOIN("" \ "",TRUE,FILTER(D648:N648,ISNUMBER(D648:N648)=FALSE))
,"""")"),"")</f>
        <v/>
      </c>
      <c r="C648" s="153">
        <v>46181.0</v>
      </c>
      <c r="D648" s="154"/>
      <c r="E648" s="154"/>
      <c r="F648" s="154"/>
      <c r="G648" s="154"/>
      <c r="H648" s="154"/>
      <c r="I648" s="155"/>
      <c r="J648" s="154"/>
      <c r="K648" s="154"/>
      <c r="L648" s="154"/>
      <c r="M648" s="154"/>
      <c r="N648" s="154"/>
      <c r="O648" s="152"/>
      <c r="P648" s="152"/>
      <c r="Q648" s="152"/>
      <c r="R648" s="152"/>
      <c r="S648" s="152"/>
      <c r="T648" s="152"/>
      <c r="U648" s="152"/>
      <c r="V648" s="152"/>
      <c r="W648" s="152"/>
    </row>
    <row r="649" ht="22.5" customHeight="1">
      <c r="A649" s="147">
        <f t="shared" si="2"/>
        <v>0</v>
      </c>
      <c r="B649" s="148" t="str">
        <f>IFERROR(__xludf.DUMMYFUNCTION("IFERROR(
TEXTJOIN("" \ "",TRUE,FILTER(D649:N649,ISNUMBER(D649:N649)=FALSE))
,"""")"),"")</f>
        <v/>
      </c>
      <c r="C649" s="153">
        <v>46182.0</v>
      </c>
      <c r="D649" s="154"/>
      <c r="E649" s="154"/>
      <c r="F649" s="154"/>
      <c r="G649" s="154"/>
      <c r="H649" s="154"/>
      <c r="I649" s="155"/>
      <c r="J649" s="154"/>
      <c r="K649" s="154"/>
      <c r="L649" s="154"/>
      <c r="M649" s="154"/>
      <c r="N649" s="154"/>
      <c r="O649" s="152"/>
      <c r="P649" s="152"/>
      <c r="Q649" s="152"/>
      <c r="R649" s="152"/>
      <c r="S649" s="152"/>
      <c r="T649" s="152"/>
      <c r="U649" s="152"/>
      <c r="V649" s="152"/>
      <c r="W649" s="152"/>
    </row>
    <row r="650" ht="22.5" customHeight="1">
      <c r="A650" s="147">
        <f t="shared" si="2"/>
        <v>0</v>
      </c>
      <c r="B650" s="148" t="str">
        <f>IFERROR(__xludf.DUMMYFUNCTION("IFERROR(
TEXTJOIN("" \ "",TRUE,FILTER(D650:N650,ISNUMBER(D650:N650)=FALSE))
,"""")"),"")</f>
        <v/>
      </c>
      <c r="C650" s="153">
        <v>46183.0</v>
      </c>
      <c r="D650" s="154"/>
      <c r="E650" s="154"/>
      <c r="F650" s="154"/>
      <c r="G650" s="154"/>
      <c r="H650" s="154"/>
      <c r="I650" s="155"/>
      <c r="J650" s="154"/>
      <c r="K650" s="154"/>
      <c r="L650" s="154"/>
      <c r="M650" s="154"/>
      <c r="N650" s="154"/>
      <c r="O650" s="152"/>
      <c r="P650" s="152"/>
      <c r="Q650" s="152"/>
      <c r="R650" s="152"/>
      <c r="S650" s="152"/>
      <c r="T650" s="152"/>
      <c r="U650" s="152"/>
      <c r="V650" s="152"/>
      <c r="W650" s="152"/>
    </row>
    <row r="651" ht="22.5" customHeight="1">
      <c r="A651" s="147">
        <f t="shared" si="2"/>
        <v>0</v>
      </c>
      <c r="B651" s="148" t="str">
        <f>IFERROR(__xludf.DUMMYFUNCTION("IFERROR(
TEXTJOIN("" \ "",TRUE,FILTER(D651:N651,ISNUMBER(D651:N651)=FALSE))
,"""")"),"")</f>
        <v/>
      </c>
      <c r="C651" s="153">
        <v>46184.0</v>
      </c>
      <c r="D651" s="154"/>
      <c r="E651" s="154"/>
      <c r="F651" s="154"/>
      <c r="G651" s="154"/>
      <c r="H651" s="154"/>
      <c r="I651" s="155"/>
      <c r="J651" s="154"/>
      <c r="K651" s="154"/>
      <c r="L651" s="154"/>
      <c r="M651" s="154"/>
      <c r="N651" s="154"/>
      <c r="O651" s="152"/>
      <c r="P651" s="152"/>
      <c r="Q651" s="152"/>
      <c r="R651" s="152"/>
      <c r="S651" s="152"/>
      <c r="T651" s="152"/>
      <c r="U651" s="152"/>
      <c r="V651" s="152"/>
      <c r="W651" s="152"/>
    </row>
    <row r="652" ht="22.5" customHeight="1">
      <c r="A652" s="147">
        <f t="shared" si="2"/>
        <v>0</v>
      </c>
      <c r="B652" s="148" t="str">
        <f>IFERROR(__xludf.DUMMYFUNCTION("IFERROR(
TEXTJOIN("" \ "",TRUE,FILTER(D652:N652,ISNUMBER(D652:N652)=FALSE))
,"""")"),"")</f>
        <v/>
      </c>
      <c r="C652" s="153">
        <v>46185.0</v>
      </c>
      <c r="D652" s="154"/>
      <c r="E652" s="154"/>
      <c r="F652" s="154"/>
      <c r="G652" s="154"/>
      <c r="H652" s="154"/>
      <c r="I652" s="155"/>
      <c r="J652" s="154"/>
      <c r="K652" s="154"/>
      <c r="L652" s="154"/>
      <c r="M652" s="154"/>
      <c r="N652" s="154"/>
      <c r="O652" s="152"/>
      <c r="P652" s="152"/>
      <c r="Q652" s="152"/>
      <c r="R652" s="152"/>
      <c r="S652" s="152"/>
      <c r="T652" s="152"/>
      <c r="U652" s="152"/>
      <c r="V652" s="152"/>
      <c r="W652" s="152"/>
    </row>
    <row r="653" ht="22.5" customHeight="1">
      <c r="A653" s="147">
        <f t="shared" si="2"/>
        <v>0</v>
      </c>
      <c r="B653" s="148" t="str">
        <f>IFERROR(__xludf.DUMMYFUNCTION("IFERROR(
TEXTJOIN("" \ "",TRUE,FILTER(D653:N653,ISNUMBER(D653:N653)=FALSE))
,"""")"),"")</f>
        <v/>
      </c>
      <c r="C653" s="153">
        <v>46186.0</v>
      </c>
      <c r="D653" s="154"/>
      <c r="E653" s="154"/>
      <c r="F653" s="154"/>
      <c r="G653" s="154"/>
      <c r="H653" s="154"/>
      <c r="I653" s="155"/>
      <c r="J653" s="154"/>
      <c r="K653" s="154"/>
      <c r="L653" s="154"/>
      <c r="M653" s="154"/>
      <c r="N653" s="154"/>
      <c r="O653" s="152"/>
      <c r="P653" s="152"/>
      <c r="Q653" s="152"/>
      <c r="R653" s="152"/>
      <c r="S653" s="152"/>
      <c r="T653" s="152"/>
      <c r="U653" s="152"/>
      <c r="V653" s="152"/>
      <c r="W653" s="152"/>
    </row>
    <row r="654" ht="22.5" customHeight="1">
      <c r="A654" s="147">
        <f t="shared" si="2"/>
        <v>0</v>
      </c>
      <c r="B654" s="148" t="str">
        <f>IFERROR(__xludf.DUMMYFUNCTION("IFERROR(
TEXTJOIN("" \ "",TRUE,FILTER(D654:N654,ISNUMBER(D654:N654)=FALSE))
,"""")"),"")</f>
        <v/>
      </c>
      <c r="C654" s="149">
        <v>46187.0</v>
      </c>
      <c r="D654" s="150"/>
      <c r="E654" s="150"/>
      <c r="F654" s="150"/>
      <c r="G654" s="150"/>
      <c r="H654" s="150"/>
      <c r="I654" s="151"/>
      <c r="J654" s="150"/>
      <c r="K654" s="150"/>
      <c r="L654" s="150"/>
      <c r="M654" s="150"/>
      <c r="N654" s="150"/>
      <c r="O654" s="152"/>
      <c r="P654" s="152"/>
      <c r="Q654" s="152"/>
      <c r="R654" s="152"/>
      <c r="S654" s="152"/>
      <c r="T654" s="152"/>
      <c r="U654" s="152"/>
      <c r="V654" s="152"/>
      <c r="W654" s="152"/>
    </row>
    <row r="655" ht="22.5" customHeight="1">
      <c r="A655" s="147">
        <f t="shared" si="2"/>
        <v>0</v>
      </c>
      <c r="B655" s="148" t="str">
        <f>IFERROR(__xludf.DUMMYFUNCTION("IFERROR(
TEXTJOIN("" \ "",TRUE,FILTER(D655:N655,ISNUMBER(D655:N655)=FALSE))
,"""")"),"")</f>
        <v/>
      </c>
      <c r="C655" s="153">
        <v>46188.0</v>
      </c>
      <c r="D655" s="154"/>
      <c r="E655" s="154"/>
      <c r="F655" s="154"/>
      <c r="G655" s="154"/>
      <c r="H655" s="154"/>
      <c r="I655" s="155"/>
      <c r="J655" s="154"/>
      <c r="K655" s="154"/>
      <c r="L655" s="154"/>
      <c r="M655" s="154"/>
      <c r="N655" s="154"/>
      <c r="O655" s="152"/>
      <c r="P655" s="152"/>
      <c r="Q655" s="152"/>
      <c r="R655" s="152"/>
      <c r="S655" s="152"/>
      <c r="T655" s="152"/>
      <c r="U655" s="152"/>
      <c r="V655" s="152"/>
      <c r="W655" s="152"/>
    </row>
    <row r="656" ht="22.5" customHeight="1">
      <c r="A656" s="147">
        <f t="shared" si="2"/>
        <v>0</v>
      </c>
      <c r="B656" s="148" t="str">
        <f>IFERROR(__xludf.DUMMYFUNCTION("IFERROR(
TEXTJOIN("" \ "",TRUE,FILTER(D656:N656,ISNUMBER(D656:N656)=FALSE))
,"""")"),"")</f>
        <v/>
      </c>
      <c r="C656" s="153">
        <v>46189.0</v>
      </c>
      <c r="D656" s="154"/>
      <c r="E656" s="154"/>
      <c r="F656" s="154"/>
      <c r="G656" s="154"/>
      <c r="H656" s="154"/>
      <c r="I656" s="155"/>
      <c r="J656" s="154"/>
      <c r="K656" s="154"/>
      <c r="L656" s="154"/>
      <c r="M656" s="154"/>
      <c r="N656" s="154"/>
      <c r="O656" s="152"/>
      <c r="P656" s="152"/>
      <c r="Q656" s="152"/>
      <c r="R656" s="152"/>
      <c r="S656" s="152"/>
      <c r="T656" s="152"/>
      <c r="U656" s="152"/>
      <c r="V656" s="152"/>
      <c r="W656" s="152"/>
    </row>
    <row r="657" ht="22.5" customHeight="1">
      <c r="A657" s="147">
        <f t="shared" si="2"/>
        <v>0</v>
      </c>
      <c r="B657" s="148" t="str">
        <f>IFERROR(__xludf.DUMMYFUNCTION("IFERROR(
TEXTJOIN("" \ "",TRUE,FILTER(D657:N657,ISNUMBER(D657:N657)=FALSE))
,"""")"),"")</f>
        <v/>
      </c>
      <c r="C657" s="153">
        <v>46190.0</v>
      </c>
      <c r="D657" s="154"/>
      <c r="E657" s="154"/>
      <c r="F657" s="154"/>
      <c r="G657" s="154"/>
      <c r="H657" s="154"/>
      <c r="I657" s="155"/>
      <c r="J657" s="154"/>
      <c r="K657" s="154"/>
      <c r="L657" s="154"/>
      <c r="M657" s="154"/>
      <c r="N657" s="154"/>
      <c r="O657" s="152"/>
      <c r="P657" s="152"/>
      <c r="Q657" s="152"/>
      <c r="R657" s="152"/>
      <c r="S657" s="152"/>
      <c r="T657" s="152"/>
      <c r="U657" s="152"/>
      <c r="V657" s="152"/>
      <c r="W657" s="152"/>
    </row>
    <row r="658" ht="22.5" customHeight="1">
      <c r="A658" s="147">
        <f t="shared" si="2"/>
        <v>0</v>
      </c>
      <c r="B658" s="148" t="str">
        <f>IFERROR(__xludf.DUMMYFUNCTION("IFERROR(
TEXTJOIN("" \ "",TRUE,FILTER(D658:N658,ISNUMBER(D658:N658)=FALSE))
,"""")"),"")</f>
        <v/>
      </c>
      <c r="C658" s="153">
        <v>46191.0</v>
      </c>
      <c r="D658" s="154"/>
      <c r="E658" s="154"/>
      <c r="F658" s="154"/>
      <c r="G658" s="154"/>
      <c r="H658" s="154"/>
      <c r="I658" s="155"/>
      <c r="J658" s="154"/>
      <c r="K658" s="154"/>
      <c r="L658" s="154"/>
      <c r="M658" s="154"/>
      <c r="N658" s="154"/>
      <c r="O658" s="152"/>
      <c r="P658" s="152"/>
      <c r="Q658" s="152"/>
      <c r="R658" s="152"/>
      <c r="S658" s="152"/>
      <c r="T658" s="152"/>
      <c r="U658" s="152"/>
      <c r="V658" s="152"/>
      <c r="W658" s="152"/>
    </row>
    <row r="659" ht="22.5" customHeight="1">
      <c r="A659" s="147">
        <f t="shared" si="2"/>
        <v>0</v>
      </c>
      <c r="B659" s="148" t="str">
        <f>IFERROR(__xludf.DUMMYFUNCTION("IFERROR(
TEXTJOIN("" \ "",TRUE,FILTER(D659:N659,ISNUMBER(D659:N659)=FALSE))
,"""")"),"")</f>
        <v/>
      </c>
      <c r="C659" s="153">
        <v>46192.0</v>
      </c>
      <c r="D659" s="154"/>
      <c r="E659" s="154"/>
      <c r="F659" s="154"/>
      <c r="G659" s="154"/>
      <c r="H659" s="154"/>
      <c r="I659" s="155"/>
      <c r="J659" s="154"/>
      <c r="K659" s="154"/>
      <c r="L659" s="154"/>
      <c r="M659" s="154"/>
      <c r="N659" s="154"/>
      <c r="O659" s="152"/>
      <c r="P659" s="152"/>
      <c r="Q659" s="152"/>
      <c r="R659" s="152"/>
      <c r="S659" s="152"/>
      <c r="T659" s="152"/>
      <c r="U659" s="152"/>
      <c r="V659" s="152"/>
      <c r="W659" s="152"/>
    </row>
    <row r="660" ht="22.5" customHeight="1">
      <c r="A660" s="147">
        <f t="shared" si="2"/>
        <v>0</v>
      </c>
      <c r="B660" s="148" t="str">
        <f>IFERROR(__xludf.DUMMYFUNCTION("IFERROR(
TEXTJOIN("" \ "",TRUE,FILTER(D660:N660,ISNUMBER(D660:N660)=FALSE))
,"""")"),"")</f>
        <v/>
      </c>
      <c r="C660" s="153">
        <v>46193.0</v>
      </c>
      <c r="D660" s="154"/>
      <c r="E660" s="154"/>
      <c r="F660" s="154"/>
      <c r="G660" s="154"/>
      <c r="H660" s="154"/>
      <c r="I660" s="155"/>
      <c r="J660" s="154"/>
      <c r="K660" s="154"/>
      <c r="L660" s="154"/>
      <c r="M660" s="154"/>
      <c r="N660" s="154"/>
      <c r="O660" s="152"/>
      <c r="P660" s="152"/>
      <c r="Q660" s="152"/>
      <c r="R660" s="152"/>
      <c r="S660" s="152"/>
      <c r="T660" s="152"/>
      <c r="U660" s="152"/>
      <c r="V660" s="152"/>
      <c r="W660" s="152"/>
    </row>
    <row r="661" ht="22.5" customHeight="1">
      <c r="A661" s="147">
        <f t="shared" si="2"/>
        <v>0</v>
      </c>
      <c r="B661" s="148" t="str">
        <f>IFERROR(__xludf.DUMMYFUNCTION("IFERROR(
TEXTJOIN("" \ "",TRUE,FILTER(D661:N661,ISNUMBER(D661:N661)=FALSE))
,"""")"),"")</f>
        <v/>
      </c>
      <c r="C661" s="149">
        <v>46194.0</v>
      </c>
      <c r="D661" s="150"/>
      <c r="E661" s="150"/>
      <c r="F661" s="150"/>
      <c r="G661" s="150"/>
      <c r="H661" s="150"/>
      <c r="I661" s="151"/>
      <c r="J661" s="150"/>
      <c r="K661" s="150"/>
      <c r="L661" s="150"/>
      <c r="M661" s="150"/>
      <c r="N661" s="150"/>
      <c r="O661" s="152"/>
      <c r="P661" s="152"/>
      <c r="Q661" s="152"/>
      <c r="R661" s="152"/>
      <c r="S661" s="152"/>
      <c r="T661" s="152"/>
      <c r="U661" s="152"/>
      <c r="V661" s="152"/>
      <c r="W661" s="152"/>
    </row>
    <row r="662" ht="22.5" customHeight="1">
      <c r="A662" s="147">
        <f t="shared" si="2"/>
        <v>0</v>
      </c>
      <c r="B662" s="148" t="str">
        <f>IFERROR(__xludf.DUMMYFUNCTION("IFERROR(
TEXTJOIN("" \ "",TRUE,FILTER(D662:N662,ISNUMBER(D662:N662)=FALSE))
,"""")"),"")</f>
        <v/>
      </c>
      <c r="C662" s="153">
        <v>46195.0</v>
      </c>
      <c r="D662" s="154"/>
      <c r="E662" s="154"/>
      <c r="F662" s="154"/>
      <c r="G662" s="154"/>
      <c r="H662" s="154"/>
      <c r="I662" s="155"/>
      <c r="J662" s="154"/>
      <c r="K662" s="154"/>
      <c r="L662" s="154"/>
      <c r="M662" s="154"/>
      <c r="N662" s="154"/>
      <c r="O662" s="152"/>
      <c r="P662" s="152"/>
      <c r="Q662" s="152"/>
      <c r="R662" s="152"/>
      <c r="S662" s="152"/>
      <c r="T662" s="152"/>
      <c r="U662" s="152"/>
      <c r="V662" s="152"/>
      <c r="W662" s="152"/>
    </row>
    <row r="663" ht="22.5" customHeight="1">
      <c r="A663" s="147">
        <f t="shared" si="2"/>
        <v>0</v>
      </c>
      <c r="B663" s="148" t="str">
        <f>IFERROR(__xludf.DUMMYFUNCTION("IFERROR(
TEXTJOIN("" \ "",TRUE,FILTER(D663:N663,ISNUMBER(D663:N663)=FALSE))
,"""")"),"")</f>
        <v/>
      </c>
      <c r="C663" s="153">
        <v>46196.0</v>
      </c>
      <c r="D663" s="154"/>
      <c r="E663" s="154"/>
      <c r="F663" s="154"/>
      <c r="G663" s="154"/>
      <c r="H663" s="154"/>
      <c r="I663" s="155"/>
      <c r="J663" s="154"/>
      <c r="K663" s="154"/>
      <c r="L663" s="154"/>
      <c r="M663" s="154"/>
      <c r="N663" s="154"/>
      <c r="O663" s="152"/>
      <c r="P663" s="152"/>
      <c r="Q663" s="152"/>
      <c r="R663" s="152"/>
      <c r="S663" s="152"/>
      <c r="T663" s="152"/>
      <c r="U663" s="152"/>
      <c r="V663" s="152"/>
      <c r="W663" s="152"/>
    </row>
    <row r="664" ht="22.5" customHeight="1">
      <c r="A664" s="147">
        <f t="shared" si="2"/>
        <v>0</v>
      </c>
      <c r="B664" s="148" t="str">
        <f>IFERROR(__xludf.DUMMYFUNCTION("IFERROR(
TEXTJOIN("" \ "",TRUE,FILTER(D664:N664,ISNUMBER(D664:N664)=FALSE))
,"""")"),"")</f>
        <v/>
      </c>
      <c r="C664" s="153">
        <v>46197.0</v>
      </c>
      <c r="D664" s="154"/>
      <c r="E664" s="154"/>
      <c r="F664" s="154"/>
      <c r="G664" s="154"/>
      <c r="H664" s="154"/>
      <c r="I664" s="155"/>
      <c r="J664" s="154"/>
      <c r="K664" s="154"/>
      <c r="L664" s="154"/>
      <c r="M664" s="154"/>
      <c r="N664" s="154"/>
      <c r="O664" s="152"/>
      <c r="P664" s="152"/>
      <c r="Q664" s="152"/>
      <c r="R664" s="152"/>
      <c r="S664" s="152"/>
      <c r="T664" s="152"/>
      <c r="U664" s="152"/>
      <c r="V664" s="152"/>
      <c r="W664" s="152"/>
    </row>
    <row r="665" ht="22.5" customHeight="1">
      <c r="A665" s="147">
        <f t="shared" si="2"/>
        <v>0</v>
      </c>
      <c r="B665" s="148" t="str">
        <f>IFERROR(__xludf.DUMMYFUNCTION("IFERROR(
TEXTJOIN("" \ "",TRUE,FILTER(D665:N665,ISNUMBER(D665:N665)=FALSE))
,"""")"),"")</f>
        <v/>
      </c>
      <c r="C665" s="153">
        <v>46198.0</v>
      </c>
      <c r="D665" s="154"/>
      <c r="E665" s="154"/>
      <c r="F665" s="154"/>
      <c r="G665" s="154"/>
      <c r="H665" s="154"/>
      <c r="I665" s="155"/>
      <c r="J665" s="154"/>
      <c r="K665" s="154"/>
      <c r="L665" s="154"/>
      <c r="M665" s="154"/>
      <c r="N665" s="154"/>
      <c r="O665" s="152"/>
      <c r="P665" s="152"/>
      <c r="Q665" s="152"/>
      <c r="R665" s="152"/>
      <c r="S665" s="152"/>
      <c r="T665" s="152"/>
      <c r="U665" s="152"/>
      <c r="V665" s="152"/>
      <c r="W665" s="152"/>
    </row>
    <row r="666" ht="22.5" customHeight="1">
      <c r="A666" s="147">
        <f t="shared" si="2"/>
        <v>0</v>
      </c>
      <c r="B666" s="148" t="str">
        <f>IFERROR(__xludf.DUMMYFUNCTION("IFERROR(
TEXTJOIN("" \ "",TRUE,FILTER(D666:N666,ISNUMBER(D666:N666)=FALSE))
,"""")"),"")</f>
        <v/>
      </c>
      <c r="C666" s="153">
        <v>46199.0</v>
      </c>
      <c r="D666" s="154"/>
      <c r="E666" s="154"/>
      <c r="F666" s="154"/>
      <c r="G666" s="154"/>
      <c r="H666" s="154"/>
      <c r="I666" s="155"/>
      <c r="J666" s="154"/>
      <c r="K666" s="154"/>
      <c r="L666" s="154"/>
      <c r="M666" s="154"/>
      <c r="N666" s="154"/>
      <c r="O666" s="152"/>
      <c r="P666" s="152"/>
      <c r="Q666" s="152"/>
      <c r="R666" s="152"/>
      <c r="S666" s="152"/>
      <c r="T666" s="152"/>
      <c r="U666" s="152"/>
      <c r="V666" s="152"/>
      <c r="W666" s="152"/>
    </row>
    <row r="667" ht="22.5" customHeight="1">
      <c r="A667" s="147">
        <f t="shared" si="2"/>
        <v>0</v>
      </c>
      <c r="B667" s="148" t="str">
        <f>IFERROR(__xludf.DUMMYFUNCTION("IFERROR(
TEXTJOIN("" \ "",TRUE,FILTER(D667:N667,ISNUMBER(D667:N667)=FALSE))
,"""")"),"")</f>
        <v/>
      </c>
      <c r="C667" s="153">
        <v>46200.0</v>
      </c>
      <c r="D667" s="154"/>
      <c r="E667" s="154"/>
      <c r="F667" s="154"/>
      <c r="G667" s="154"/>
      <c r="H667" s="154"/>
      <c r="I667" s="155"/>
      <c r="J667" s="154"/>
      <c r="K667" s="154"/>
      <c r="L667" s="154"/>
      <c r="M667" s="154"/>
      <c r="N667" s="154"/>
      <c r="O667" s="152"/>
      <c r="P667" s="152"/>
      <c r="Q667" s="152"/>
      <c r="R667" s="152"/>
      <c r="S667" s="152"/>
      <c r="T667" s="152"/>
      <c r="U667" s="152"/>
      <c r="V667" s="152"/>
      <c r="W667" s="152"/>
    </row>
    <row r="668" ht="22.5" customHeight="1">
      <c r="A668" s="147">
        <f t="shared" si="2"/>
        <v>0</v>
      </c>
      <c r="B668" s="148" t="str">
        <f>IFERROR(__xludf.DUMMYFUNCTION("IFERROR(
TEXTJOIN("" \ "",TRUE,FILTER(D668:N668,ISNUMBER(D668:N668)=FALSE))
,"""")"),"")</f>
        <v/>
      </c>
      <c r="C668" s="149">
        <v>46201.0</v>
      </c>
      <c r="D668" s="150"/>
      <c r="E668" s="150"/>
      <c r="F668" s="150"/>
      <c r="G668" s="150"/>
      <c r="H668" s="150"/>
      <c r="I668" s="151"/>
      <c r="J668" s="150"/>
      <c r="K668" s="150"/>
      <c r="L668" s="150"/>
      <c r="M668" s="150"/>
      <c r="N668" s="150"/>
      <c r="O668" s="152"/>
      <c r="P668" s="152"/>
      <c r="Q668" s="152"/>
      <c r="R668" s="152"/>
      <c r="S668" s="152"/>
      <c r="T668" s="152"/>
      <c r="U668" s="152"/>
      <c r="V668" s="152"/>
      <c r="W668" s="152"/>
    </row>
    <row r="669" ht="22.5" customHeight="1">
      <c r="A669" s="147">
        <f t="shared" si="2"/>
        <v>0</v>
      </c>
      <c r="B669" s="148" t="str">
        <f>IFERROR(__xludf.DUMMYFUNCTION("IFERROR(
TEXTJOIN("" \ "",TRUE,FILTER(D669:N669,ISNUMBER(D669:N669)=FALSE))
,"""")"),"")</f>
        <v/>
      </c>
      <c r="C669" s="153">
        <v>46202.0</v>
      </c>
      <c r="D669" s="154"/>
      <c r="E669" s="154"/>
      <c r="F669" s="154"/>
      <c r="G669" s="154"/>
      <c r="H669" s="154"/>
      <c r="I669" s="155"/>
      <c r="J669" s="154"/>
      <c r="K669" s="154"/>
      <c r="L669" s="154"/>
      <c r="M669" s="154"/>
      <c r="N669" s="154"/>
      <c r="O669" s="152"/>
      <c r="P669" s="152"/>
      <c r="Q669" s="152"/>
      <c r="R669" s="152"/>
      <c r="S669" s="152"/>
      <c r="T669" s="152"/>
      <c r="U669" s="152"/>
      <c r="V669" s="152"/>
      <c r="W669" s="152"/>
    </row>
    <row r="670" ht="22.5" customHeight="1">
      <c r="A670" s="147">
        <f t="shared" si="2"/>
        <v>0</v>
      </c>
      <c r="B670" s="148" t="str">
        <f>IFERROR(__xludf.DUMMYFUNCTION("IFERROR(
TEXTJOIN("" \ "",TRUE,FILTER(D670:N670,ISNUMBER(D670:N670)=FALSE))
,"""")"),"")</f>
        <v/>
      </c>
      <c r="C670" s="153">
        <v>46203.0</v>
      </c>
      <c r="D670" s="154"/>
      <c r="E670" s="154"/>
      <c r="F670" s="154"/>
      <c r="G670" s="154"/>
      <c r="H670" s="154"/>
      <c r="I670" s="155"/>
      <c r="J670" s="154"/>
      <c r="K670" s="154"/>
      <c r="L670" s="154"/>
      <c r="M670" s="154"/>
      <c r="N670" s="154"/>
      <c r="O670" s="152"/>
      <c r="P670" s="152"/>
      <c r="Q670" s="152"/>
      <c r="R670" s="152"/>
      <c r="S670" s="152"/>
      <c r="T670" s="152"/>
      <c r="U670" s="152"/>
      <c r="V670" s="152"/>
      <c r="W670" s="152"/>
    </row>
    <row r="671" ht="22.5" customHeight="1">
      <c r="A671" s="147">
        <f t="shared" si="2"/>
        <v>0</v>
      </c>
      <c r="B671" s="148" t="str">
        <f>IFERROR(__xludf.DUMMYFUNCTION("IFERROR(
TEXTJOIN("" \ "",TRUE,FILTER(D671:N671,ISNUMBER(D671:N671)=FALSE))
,"""")"),"")</f>
        <v/>
      </c>
      <c r="C671" s="153">
        <v>46204.0</v>
      </c>
      <c r="D671" s="154"/>
      <c r="E671" s="154"/>
      <c r="F671" s="154"/>
      <c r="G671" s="154"/>
      <c r="H671" s="154"/>
      <c r="I671" s="155"/>
      <c r="J671" s="154"/>
      <c r="K671" s="154"/>
      <c r="L671" s="154"/>
      <c r="M671" s="154"/>
      <c r="N671" s="154"/>
      <c r="O671" s="152"/>
      <c r="P671" s="152"/>
      <c r="Q671" s="152"/>
      <c r="R671" s="152"/>
      <c r="S671" s="152"/>
      <c r="T671" s="152"/>
      <c r="U671" s="152"/>
      <c r="V671" s="152"/>
      <c r="W671" s="152"/>
    </row>
    <row r="672" ht="22.5" customHeight="1">
      <c r="A672" s="147">
        <f t="shared" si="2"/>
        <v>0</v>
      </c>
      <c r="B672" s="148" t="str">
        <f>IFERROR(__xludf.DUMMYFUNCTION("IFERROR(
TEXTJOIN("" \ "",TRUE,FILTER(D672:N672,ISNUMBER(D672:N672)=FALSE))
,"""")"),"")</f>
        <v/>
      </c>
      <c r="C672" s="153">
        <v>46205.0</v>
      </c>
      <c r="D672" s="154"/>
      <c r="E672" s="154"/>
      <c r="F672" s="154"/>
      <c r="G672" s="154"/>
      <c r="H672" s="154"/>
      <c r="I672" s="155"/>
      <c r="J672" s="154"/>
      <c r="K672" s="154"/>
      <c r="L672" s="154"/>
      <c r="M672" s="154"/>
      <c r="N672" s="154"/>
      <c r="O672" s="152"/>
      <c r="P672" s="152"/>
      <c r="Q672" s="152"/>
      <c r="R672" s="152"/>
      <c r="S672" s="152"/>
      <c r="T672" s="152"/>
      <c r="U672" s="152"/>
      <c r="V672" s="152"/>
      <c r="W672" s="152"/>
    </row>
    <row r="673" ht="22.5" customHeight="1">
      <c r="A673" s="147">
        <f t="shared" si="2"/>
        <v>0</v>
      </c>
      <c r="B673" s="148" t="str">
        <f>IFERROR(__xludf.DUMMYFUNCTION("IFERROR(
TEXTJOIN("" \ "",TRUE,FILTER(D673:N673,ISNUMBER(D673:N673)=FALSE))
,"""")"),"")</f>
        <v/>
      </c>
      <c r="C673" s="153">
        <v>46206.0</v>
      </c>
      <c r="D673" s="154"/>
      <c r="E673" s="154"/>
      <c r="F673" s="154"/>
      <c r="G673" s="154"/>
      <c r="H673" s="154"/>
      <c r="I673" s="155"/>
      <c r="J673" s="154"/>
      <c r="K673" s="154"/>
      <c r="L673" s="154"/>
      <c r="M673" s="154"/>
      <c r="N673" s="154"/>
      <c r="O673" s="152"/>
      <c r="P673" s="152"/>
      <c r="Q673" s="152"/>
      <c r="R673" s="152"/>
      <c r="S673" s="152"/>
      <c r="T673" s="152"/>
      <c r="U673" s="152"/>
      <c r="V673" s="152"/>
      <c r="W673" s="152"/>
    </row>
    <row r="674" ht="22.5" customHeight="1">
      <c r="A674" s="147">
        <f t="shared" si="2"/>
        <v>0</v>
      </c>
      <c r="B674" s="148" t="str">
        <f>IFERROR(__xludf.DUMMYFUNCTION("IFERROR(
TEXTJOIN("" \ "",TRUE,FILTER(D674:N674,ISNUMBER(D674:N674)=FALSE))
,"""")"),"")</f>
        <v/>
      </c>
      <c r="C674" s="153">
        <v>46207.0</v>
      </c>
      <c r="D674" s="154"/>
      <c r="E674" s="154"/>
      <c r="F674" s="154"/>
      <c r="G674" s="154"/>
      <c r="H674" s="154"/>
      <c r="I674" s="155"/>
      <c r="J674" s="154"/>
      <c r="K674" s="154"/>
      <c r="L674" s="154"/>
      <c r="M674" s="154"/>
      <c r="N674" s="154"/>
      <c r="O674" s="152"/>
      <c r="P674" s="152"/>
      <c r="Q674" s="152"/>
      <c r="R674" s="152"/>
      <c r="S674" s="152"/>
      <c r="T674" s="152"/>
      <c r="U674" s="152"/>
      <c r="V674" s="152"/>
      <c r="W674" s="152"/>
    </row>
    <row r="675" ht="22.5" customHeight="1">
      <c r="A675" s="147">
        <f t="shared" si="2"/>
        <v>0</v>
      </c>
      <c r="B675" s="148" t="str">
        <f>IFERROR(__xludf.DUMMYFUNCTION("IFERROR(
TEXTJOIN("" \ "",TRUE,FILTER(D675:N675,ISNUMBER(D675:N675)=FALSE))
,"""")"),"")</f>
        <v/>
      </c>
      <c r="C675" s="149">
        <v>46208.0</v>
      </c>
      <c r="D675" s="150"/>
      <c r="E675" s="150"/>
      <c r="F675" s="150"/>
      <c r="G675" s="150"/>
      <c r="H675" s="150"/>
      <c r="I675" s="151"/>
      <c r="J675" s="150"/>
      <c r="K675" s="150"/>
      <c r="L675" s="150"/>
      <c r="M675" s="150"/>
      <c r="N675" s="150"/>
      <c r="O675" s="152"/>
      <c r="P675" s="152"/>
      <c r="Q675" s="152"/>
      <c r="R675" s="152"/>
      <c r="S675" s="152"/>
      <c r="T675" s="152"/>
      <c r="U675" s="152"/>
      <c r="V675" s="152"/>
      <c r="W675" s="152"/>
    </row>
    <row r="676" ht="22.5" customHeight="1">
      <c r="A676" s="147">
        <f t="shared" si="2"/>
        <v>0</v>
      </c>
      <c r="B676" s="148" t="str">
        <f>IFERROR(__xludf.DUMMYFUNCTION("IFERROR(
TEXTJOIN("" \ "",TRUE,FILTER(D676:N676,ISNUMBER(D676:N676)=FALSE))
,"""")"),"")</f>
        <v/>
      </c>
      <c r="C676" s="153">
        <v>46209.0</v>
      </c>
      <c r="D676" s="154"/>
      <c r="E676" s="154"/>
      <c r="F676" s="154"/>
      <c r="G676" s="154"/>
      <c r="H676" s="154"/>
      <c r="I676" s="155"/>
      <c r="J676" s="154"/>
      <c r="K676" s="154"/>
      <c r="L676" s="154"/>
      <c r="M676" s="154"/>
      <c r="N676" s="154"/>
      <c r="O676" s="152"/>
      <c r="P676" s="152"/>
      <c r="Q676" s="152"/>
      <c r="R676" s="152"/>
      <c r="S676" s="152"/>
      <c r="T676" s="152"/>
      <c r="U676" s="152"/>
      <c r="V676" s="152"/>
      <c r="W676" s="152"/>
    </row>
    <row r="677" ht="22.5" customHeight="1">
      <c r="A677" s="147">
        <f t="shared" si="2"/>
        <v>0</v>
      </c>
      <c r="B677" s="148" t="str">
        <f>IFERROR(__xludf.DUMMYFUNCTION("IFERROR(
TEXTJOIN("" \ "",TRUE,FILTER(D677:N677,ISNUMBER(D677:N677)=FALSE))
,"""")"),"")</f>
        <v/>
      </c>
      <c r="C677" s="153">
        <v>46210.0</v>
      </c>
      <c r="D677" s="154"/>
      <c r="E677" s="154"/>
      <c r="F677" s="154"/>
      <c r="G677" s="154"/>
      <c r="H677" s="154"/>
      <c r="I677" s="155"/>
      <c r="J677" s="154"/>
      <c r="K677" s="154"/>
      <c r="L677" s="154"/>
      <c r="M677" s="154"/>
      <c r="N677" s="154"/>
      <c r="O677" s="152"/>
      <c r="P677" s="152"/>
      <c r="Q677" s="152"/>
      <c r="R677" s="152"/>
      <c r="S677" s="152"/>
      <c r="T677" s="152"/>
      <c r="U677" s="152"/>
      <c r="V677" s="152"/>
      <c r="W677" s="152"/>
    </row>
    <row r="678" ht="22.5" customHeight="1">
      <c r="A678" s="147">
        <f t="shared" si="2"/>
        <v>0</v>
      </c>
      <c r="B678" s="148" t="str">
        <f>IFERROR(__xludf.DUMMYFUNCTION("IFERROR(
TEXTJOIN("" \ "",TRUE,FILTER(D678:N678,ISNUMBER(D678:N678)=FALSE))
,"""")"),"")</f>
        <v/>
      </c>
      <c r="C678" s="153">
        <v>46211.0</v>
      </c>
      <c r="D678" s="154"/>
      <c r="E678" s="154"/>
      <c r="F678" s="154"/>
      <c r="G678" s="154"/>
      <c r="H678" s="154"/>
      <c r="I678" s="155"/>
      <c r="J678" s="154"/>
      <c r="K678" s="154"/>
      <c r="L678" s="154"/>
      <c r="M678" s="154"/>
      <c r="N678" s="154"/>
      <c r="O678" s="152"/>
      <c r="P678" s="152"/>
      <c r="Q678" s="152"/>
      <c r="R678" s="152"/>
      <c r="S678" s="152"/>
      <c r="T678" s="152"/>
      <c r="U678" s="152"/>
      <c r="V678" s="152"/>
      <c r="W678" s="152"/>
    </row>
    <row r="679" ht="22.5" customHeight="1">
      <c r="A679" s="147">
        <f t="shared" si="2"/>
        <v>0</v>
      </c>
      <c r="B679" s="148" t="str">
        <f>IFERROR(__xludf.DUMMYFUNCTION("IFERROR(
TEXTJOIN("" \ "",TRUE,FILTER(D679:N679,ISNUMBER(D679:N679)=FALSE))
,"""")"),"")</f>
        <v/>
      </c>
      <c r="C679" s="153">
        <v>46212.0</v>
      </c>
      <c r="D679" s="154"/>
      <c r="E679" s="154"/>
      <c r="F679" s="154"/>
      <c r="G679" s="154"/>
      <c r="H679" s="154"/>
      <c r="I679" s="155"/>
      <c r="J679" s="154"/>
      <c r="K679" s="154"/>
      <c r="L679" s="154"/>
      <c r="M679" s="154"/>
      <c r="N679" s="154"/>
      <c r="O679" s="152"/>
      <c r="P679" s="152"/>
      <c r="Q679" s="152"/>
      <c r="R679" s="152"/>
      <c r="S679" s="152"/>
      <c r="T679" s="152"/>
      <c r="U679" s="152"/>
      <c r="V679" s="152"/>
      <c r="W679" s="152"/>
    </row>
    <row r="680" ht="22.5" customHeight="1">
      <c r="A680" s="147">
        <f t="shared" si="2"/>
        <v>0</v>
      </c>
      <c r="B680" s="148" t="str">
        <f>IFERROR(__xludf.DUMMYFUNCTION("IFERROR(
TEXTJOIN("" \ "",TRUE,FILTER(D680:N680,ISNUMBER(D680:N680)=FALSE))
,"""")"),"")</f>
        <v/>
      </c>
      <c r="C680" s="153">
        <v>46213.0</v>
      </c>
      <c r="D680" s="154"/>
      <c r="E680" s="154"/>
      <c r="F680" s="154"/>
      <c r="G680" s="154"/>
      <c r="H680" s="154"/>
      <c r="I680" s="155"/>
      <c r="J680" s="154"/>
      <c r="K680" s="154"/>
      <c r="L680" s="154"/>
      <c r="M680" s="154"/>
      <c r="N680" s="154"/>
      <c r="O680" s="152"/>
      <c r="P680" s="152"/>
      <c r="Q680" s="152"/>
      <c r="R680" s="152"/>
      <c r="S680" s="152"/>
      <c r="T680" s="152"/>
      <c r="U680" s="152"/>
      <c r="V680" s="152"/>
      <c r="W680" s="152"/>
    </row>
    <row r="681" ht="22.5" customHeight="1">
      <c r="A681" s="147">
        <f t="shared" si="2"/>
        <v>0</v>
      </c>
      <c r="B681" s="148" t="str">
        <f>IFERROR(__xludf.DUMMYFUNCTION("IFERROR(
TEXTJOIN("" \ "",TRUE,FILTER(D681:N681,ISNUMBER(D681:N681)=FALSE))
,"""")"),"")</f>
        <v/>
      </c>
      <c r="C681" s="153">
        <v>46214.0</v>
      </c>
      <c r="D681" s="154"/>
      <c r="E681" s="154"/>
      <c r="F681" s="154"/>
      <c r="G681" s="154"/>
      <c r="H681" s="154"/>
      <c r="I681" s="155"/>
      <c r="J681" s="154"/>
      <c r="K681" s="154"/>
      <c r="L681" s="154"/>
      <c r="M681" s="154"/>
      <c r="N681" s="154"/>
      <c r="O681" s="152"/>
      <c r="P681" s="152"/>
      <c r="Q681" s="152"/>
      <c r="R681" s="152"/>
      <c r="S681" s="152"/>
      <c r="T681" s="152"/>
      <c r="U681" s="152"/>
      <c r="V681" s="152"/>
      <c r="W681" s="152"/>
    </row>
    <row r="682" ht="22.5" customHeight="1">
      <c r="A682" s="147">
        <f t="shared" si="2"/>
        <v>0</v>
      </c>
      <c r="B682" s="148" t="str">
        <f>IFERROR(__xludf.DUMMYFUNCTION("IFERROR(
TEXTJOIN("" \ "",TRUE,FILTER(D682:N682,ISNUMBER(D682:N682)=FALSE))
,"""")"),"")</f>
        <v/>
      </c>
      <c r="C682" s="149">
        <v>46215.0</v>
      </c>
      <c r="D682" s="150"/>
      <c r="E682" s="150"/>
      <c r="F682" s="150"/>
      <c r="G682" s="150"/>
      <c r="H682" s="150"/>
      <c r="I682" s="151"/>
      <c r="J682" s="150"/>
      <c r="K682" s="150"/>
      <c r="L682" s="150"/>
      <c r="M682" s="150"/>
      <c r="N682" s="150"/>
      <c r="O682" s="152"/>
      <c r="P682" s="152"/>
      <c r="Q682" s="152"/>
      <c r="R682" s="152"/>
      <c r="S682" s="152"/>
      <c r="T682" s="152"/>
      <c r="U682" s="152"/>
      <c r="V682" s="152"/>
      <c r="W682" s="152"/>
    </row>
    <row r="683" ht="22.5" customHeight="1">
      <c r="A683" s="147">
        <f t="shared" si="2"/>
        <v>0</v>
      </c>
      <c r="B683" s="148" t="str">
        <f>IFERROR(__xludf.DUMMYFUNCTION("IFERROR(
TEXTJOIN("" \ "",TRUE,FILTER(D683:N683,ISNUMBER(D683:N683)=FALSE))
,"""")"),"")</f>
        <v/>
      </c>
      <c r="C683" s="153">
        <v>46216.0</v>
      </c>
      <c r="D683" s="154"/>
      <c r="E683" s="154"/>
      <c r="F683" s="154"/>
      <c r="G683" s="154"/>
      <c r="H683" s="154"/>
      <c r="I683" s="155"/>
      <c r="J683" s="154"/>
      <c r="K683" s="154"/>
      <c r="L683" s="154"/>
      <c r="M683" s="154"/>
      <c r="N683" s="154"/>
      <c r="O683" s="152"/>
      <c r="P683" s="152"/>
      <c r="Q683" s="152"/>
      <c r="R683" s="152"/>
      <c r="S683" s="152"/>
      <c r="T683" s="152"/>
      <c r="U683" s="152"/>
      <c r="V683" s="152"/>
      <c r="W683" s="152"/>
    </row>
    <row r="684" ht="22.5" customHeight="1">
      <c r="A684" s="147">
        <f t="shared" si="2"/>
        <v>0</v>
      </c>
      <c r="B684" s="148" t="str">
        <f>IFERROR(__xludf.DUMMYFUNCTION("IFERROR(
TEXTJOIN("" \ "",TRUE,FILTER(D684:N684,ISNUMBER(D684:N684)=FALSE))
,"""")"),"")</f>
        <v/>
      </c>
      <c r="C684" s="153">
        <v>46217.0</v>
      </c>
      <c r="D684" s="154"/>
      <c r="E684" s="154"/>
      <c r="F684" s="154"/>
      <c r="G684" s="154"/>
      <c r="H684" s="154"/>
      <c r="I684" s="155"/>
      <c r="J684" s="154"/>
      <c r="K684" s="154"/>
      <c r="L684" s="154"/>
      <c r="M684" s="154"/>
      <c r="N684" s="154"/>
      <c r="O684" s="152"/>
      <c r="P684" s="152"/>
      <c r="Q684" s="152"/>
      <c r="R684" s="152"/>
      <c r="S684" s="152"/>
      <c r="T684" s="152"/>
      <c r="U684" s="152"/>
      <c r="V684" s="152"/>
      <c r="W684" s="152"/>
    </row>
    <row r="685" ht="22.5" customHeight="1">
      <c r="A685" s="147">
        <f t="shared" si="2"/>
        <v>0</v>
      </c>
      <c r="B685" s="148" t="str">
        <f>IFERROR(__xludf.DUMMYFUNCTION("IFERROR(
TEXTJOIN("" \ "",TRUE,FILTER(D685:N685,ISNUMBER(D685:N685)=FALSE))
,"""")"),"")</f>
        <v/>
      </c>
      <c r="C685" s="153">
        <v>46218.0</v>
      </c>
      <c r="D685" s="154"/>
      <c r="E685" s="154"/>
      <c r="F685" s="154"/>
      <c r="G685" s="154"/>
      <c r="H685" s="154"/>
      <c r="I685" s="155"/>
      <c r="J685" s="154"/>
      <c r="K685" s="154"/>
      <c r="L685" s="154"/>
      <c r="M685" s="154"/>
      <c r="N685" s="154"/>
      <c r="O685" s="152"/>
      <c r="P685" s="152"/>
      <c r="Q685" s="152"/>
      <c r="R685" s="152"/>
      <c r="S685" s="152"/>
      <c r="T685" s="152"/>
      <c r="U685" s="152"/>
      <c r="V685" s="152"/>
      <c r="W685" s="152"/>
    </row>
    <row r="686" ht="22.5" customHeight="1">
      <c r="A686" s="147">
        <f t="shared" si="2"/>
        <v>0</v>
      </c>
      <c r="B686" s="148" t="str">
        <f>IFERROR(__xludf.DUMMYFUNCTION("IFERROR(
TEXTJOIN("" \ "",TRUE,FILTER(D686:N686,ISNUMBER(D686:N686)=FALSE))
,"""")"),"")</f>
        <v/>
      </c>
      <c r="C686" s="153">
        <v>46219.0</v>
      </c>
      <c r="D686" s="154"/>
      <c r="E686" s="154"/>
      <c r="F686" s="154"/>
      <c r="G686" s="154"/>
      <c r="H686" s="154"/>
      <c r="I686" s="155"/>
      <c r="J686" s="154"/>
      <c r="K686" s="154"/>
      <c r="L686" s="154"/>
      <c r="M686" s="154"/>
      <c r="N686" s="154"/>
      <c r="O686" s="152"/>
      <c r="P686" s="152"/>
      <c r="Q686" s="152"/>
      <c r="R686" s="152"/>
      <c r="S686" s="152"/>
      <c r="T686" s="152"/>
      <c r="U686" s="152"/>
      <c r="V686" s="152"/>
      <c r="W686" s="152"/>
    </row>
    <row r="687" ht="22.5" customHeight="1">
      <c r="A687" s="147">
        <f t="shared" si="2"/>
        <v>0</v>
      </c>
      <c r="B687" s="148" t="str">
        <f>IFERROR(__xludf.DUMMYFUNCTION("IFERROR(
TEXTJOIN("" \ "",TRUE,FILTER(D687:N687,ISNUMBER(D687:N687)=FALSE))
,"""")"),"")</f>
        <v/>
      </c>
      <c r="C687" s="153">
        <v>46220.0</v>
      </c>
      <c r="D687" s="154"/>
      <c r="E687" s="154"/>
      <c r="F687" s="154"/>
      <c r="G687" s="154"/>
      <c r="H687" s="154"/>
      <c r="I687" s="155"/>
      <c r="J687" s="154"/>
      <c r="K687" s="154"/>
      <c r="L687" s="154"/>
      <c r="M687" s="154"/>
      <c r="N687" s="154"/>
      <c r="O687" s="152"/>
      <c r="P687" s="152"/>
      <c r="Q687" s="152"/>
      <c r="R687" s="152"/>
      <c r="S687" s="152"/>
      <c r="T687" s="152"/>
      <c r="U687" s="152"/>
      <c r="V687" s="152"/>
      <c r="W687" s="152"/>
    </row>
    <row r="688" ht="22.5" customHeight="1">
      <c r="A688" s="147">
        <f t="shared" si="2"/>
        <v>0</v>
      </c>
      <c r="B688" s="148" t="str">
        <f>IFERROR(__xludf.DUMMYFUNCTION("IFERROR(
TEXTJOIN("" \ "",TRUE,FILTER(D688:N688,ISNUMBER(D688:N688)=FALSE))
,"""")"),"")</f>
        <v/>
      </c>
      <c r="C688" s="153">
        <v>46221.0</v>
      </c>
      <c r="D688" s="154"/>
      <c r="E688" s="154"/>
      <c r="F688" s="154"/>
      <c r="G688" s="154"/>
      <c r="H688" s="154"/>
      <c r="I688" s="155"/>
      <c r="J688" s="154"/>
      <c r="K688" s="154"/>
      <c r="L688" s="154"/>
      <c r="M688" s="154"/>
      <c r="N688" s="154"/>
      <c r="O688" s="152"/>
      <c r="P688" s="152"/>
      <c r="Q688" s="152"/>
      <c r="R688" s="152"/>
      <c r="S688" s="152"/>
      <c r="T688" s="152"/>
      <c r="U688" s="152"/>
      <c r="V688" s="152"/>
      <c r="W688" s="152"/>
    </row>
    <row r="689" ht="22.5" customHeight="1">
      <c r="A689" s="147">
        <f t="shared" si="2"/>
        <v>0</v>
      </c>
      <c r="B689" s="148" t="str">
        <f>IFERROR(__xludf.DUMMYFUNCTION("IFERROR(
TEXTJOIN("" \ "",TRUE,FILTER(D689:N689,ISNUMBER(D689:N689)=FALSE))
,"""")"),"")</f>
        <v/>
      </c>
      <c r="C689" s="149">
        <v>46222.0</v>
      </c>
      <c r="D689" s="150"/>
      <c r="E689" s="150"/>
      <c r="F689" s="150"/>
      <c r="G689" s="150"/>
      <c r="H689" s="150"/>
      <c r="I689" s="151"/>
      <c r="J689" s="150"/>
      <c r="K689" s="150"/>
      <c r="L689" s="150"/>
      <c r="M689" s="150"/>
      <c r="N689" s="150"/>
      <c r="O689" s="152"/>
      <c r="P689" s="152"/>
      <c r="Q689" s="152"/>
      <c r="R689" s="152"/>
      <c r="S689" s="152"/>
      <c r="T689" s="152"/>
      <c r="U689" s="152"/>
      <c r="V689" s="152"/>
      <c r="W689" s="152"/>
    </row>
    <row r="690" ht="22.5" customHeight="1">
      <c r="A690" s="147">
        <f t="shared" si="2"/>
        <v>0</v>
      </c>
      <c r="B690" s="148" t="str">
        <f>IFERROR(__xludf.DUMMYFUNCTION("IFERROR(
TEXTJOIN("" \ "",TRUE,FILTER(D690:N690,ISNUMBER(D690:N690)=FALSE))
,"""")"),"")</f>
        <v/>
      </c>
      <c r="C690" s="153">
        <v>46223.0</v>
      </c>
      <c r="D690" s="154"/>
      <c r="E690" s="154"/>
      <c r="F690" s="154"/>
      <c r="G690" s="154"/>
      <c r="H690" s="154"/>
      <c r="I690" s="155"/>
      <c r="J690" s="154"/>
      <c r="K690" s="154"/>
      <c r="L690" s="154"/>
      <c r="M690" s="154"/>
      <c r="N690" s="154"/>
      <c r="O690" s="152"/>
      <c r="P690" s="152"/>
      <c r="Q690" s="152"/>
      <c r="R690" s="152"/>
      <c r="S690" s="152"/>
      <c r="T690" s="152"/>
      <c r="U690" s="152"/>
      <c r="V690" s="152"/>
      <c r="W690" s="152"/>
    </row>
    <row r="691" ht="22.5" customHeight="1">
      <c r="A691" s="147">
        <f t="shared" si="2"/>
        <v>0</v>
      </c>
      <c r="B691" s="148" t="str">
        <f>IFERROR(__xludf.DUMMYFUNCTION("IFERROR(
TEXTJOIN("" \ "",TRUE,FILTER(D691:N691,ISNUMBER(D691:N691)=FALSE))
,"""")"),"")</f>
        <v/>
      </c>
      <c r="C691" s="153">
        <v>46224.0</v>
      </c>
      <c r="D691" s="154"/>
      <c r="E691" s="154"/>
      <c r="F691" s="154"/>
      <c r="G691" s="154"/>
      <c r="H691" s="154"/>
      <c r="I691" s="155"/>
      <c r="J691" s="154"/>
      <c r="K691" s="154"/>
      <c r="L691" s="154"/>
      <c r="M691" s="154"/>
      <c r="N691" s="154"/>
      <c r="O691" s="152"/>
      <c r="P691" s="152"/>
      <c r="Q691" s="152"/>
      <c r="R691" s="152"/>
      <c r="S691" s="152"/>
      <c r="T691" s="152"/>
      <c r="U691" s="152"/>
      <c r="V691" s="152"/>
      <c r="W691" s="152"/>
    </row>
    <row r="692" ht="22.5" customHeight="1">
      <c r="A692" s="147">
        <f t="shared" si="2"/>
        <v>0</v>
      </c>
      <c r="B692" s="148" t="str">
        <f>IFERROR(__xludf.DUMMYFUNCTION("IFERROR(
TEXTJOIN("" \ "",TRUE,FILTER(D692:N692,ISNUMBER(D692:N692)=FALSE))
,"""")"),"")</f>
        <v/>
      </c>
      <c r="C692" s="153">
        <v>46225.0</v>
      </c>
      <c r="D692" s="154"/>
      <c r="E692" s="154"/>
      <c r="F692" s="154"/>
      <c r="G692" s="154"/>
      <c r="H692" s="154"/>
      <c r="I692" s="155"/>
      <c r="J692" s="154"/>
      <c r="K692" s="154"/>
      <c r="L692" s="154"/>
      <c r="M692" s="154"/>
      <c r="N692" s="154"/>
      <c r="O692" s="152"/>
      <c r="P692" s="152"/>
      <c r="Q692" s="152"/>
      <c r="R692" s="152"/>
      <c r="S692" s="152"/>
      <c r="T692" s="152"/>
      <c r="U692" s="152"/>
      <c r="V692" s="152"/>
      <c r="W692" s="152"/>
    </row>
    <row r="693" ht="22.5" customHeight="1">
      <c r="A693" s="147">
        <f t="shared" si="2"/>
        <v>0</v>
      </c>
      <c r="B693" s="148" t="str">
        <f>IFERROR(__xludf.DUMMYFUNCTION("IFERROR(
TEXTJOIN("" \ "",TRUE,FILTER(D693:N693,ISNUMBER(D693:N693)=FALSE))
,"""")"),"")</f>
        <v/>
      </c>
      <c r="C693" s="153">
        <v>46226.0</v>
      </c>
      <c r="D693" s="154"/>
      <c r="E693" s="154"/>
      <c r="F693" s="154"/>
      <c r="G693" s="154"/>
      <c r="H693" s="154"/>
      <c r="I693" s="155"/>
      <c r="J693" s="154"/>
      <c r="K693" s="154"/>
      <c r="L693" s="154"/>
      <c r="M693" s="154"/>
      <c r="N693" s="154"/>
      <c r="O693" s="152"/>
      <c r="P693" s="152"/>
      <c r="Q693" s="152"/>
      <c r="R693" s="152"/>
      <c r="S693" s="152"/>
      <c r="T693" s="152"/>
      <c r="U693" s="152"/>
      <c r="V693" s="152"/>
      <c r="W693" s="152"/>
    </row>
    <row r="694" ht="22.5" customHeight="1">
      <c r="A694" s="147">
        <f t="shared" si="2"/>
        <v>0</v>
      </c>
      <c r="B694" s="148" t="str">
        <f>IFERROR(__xludf.DUMMYFUNCTION("IFERROR(
TEXTJOIN("" \ "",TRUE,FILTER(D694:N694,ISNUMBER(D694:N694)=FALSE))
,"""")"),"")</f>
        <v/>
      </c>
      <c r="C694" s="153">
        <v>46227.0</v>
      </c>
      <c r="D694" s="154"/>
      <c r="E694" s="154"/>
      <c r="F694" s="154"/>
      <c r="G694" s="154"/>
      <c r="H694" s="154"/>
      <c r="I694" s="155"/>
      <c r="J694" s="154"/>
      <c r="K694" s="154"/>
      <c r="L694" s="154"/>
      <c r="M694" s="154"/>
      <c r="N694" s="154"/>
      <c r="O694" s="152"/>
      <c r="P694" s="152"/>
      <c r="Q694" s="152"/>
      <c r="R694" s="152"/>
      <c r="S694" s="152"/>
      <c r="T694" s="152"/>
      <c r="U694" s="152"/>
      <c r="V694" s="152"/>
      <c r="W694" s="152"/>
    </row>
    <row r="695" ht="22.5" customHeight="1">
      <c r="A695" s="147">
        <f t="shared" si="2"/>
        <v>0</v>
      </c>
      <c r="B695" s="148" t="str">
        <f>IFERROR(__xludf.DUMMYFUNCTION("IFERROR(
TEXTJOIN("" \ "",TRUE,FILTER(D695:N695,ISNUMBER(D695:N695)=FALSE))
,"""")"),"")</f>
        <v/>
      </c>
      <c r="C695" s="153">
        <v>46228.0</v>
      </c>
      <c r="D695" s="154"/>
      <c r="E695" s="154"/>
      <c r="F695" s="154"/>
      <c r="G695" s="154"/>
      <c r="H695" s="154"/>
      <c r="I695" s="155"/>
      <c r="J695" s="154"/>
      <c r="K695" s="154"/>
      <c r="L695" s="154"/>
      <c r="M695" s="154"/>
      <c r="N695" s="154"/>
      <c r="O695" s="152"/>
      <c r="P695" s="152"/>
      <c r="Q695" s="152"/>
      <c r="R695" s="152"/>
      <c r="S695" s="152"/>
      <c r="T695" s="152"/>
      <c r="U695" s="152"/>
      <c r="V695" s="152"/>
      <c r="W695" s="152"/>
    </row>
    <row r="696" ht="22.5" customHeight="1">
      <c r="A696" s="147">
        <f t="shared" si="2"/>
        <v>0</v>
      </c>
      <c r="B696" s="148" t="str">
        <f>IFERROR(__xludf.DUMMYFUNCTION("IFERROR(
TEXTJOIN("" \ "",TRUE,FILTER(D696:N696,ISNUMBER(D696:N696)=FALSE))
,"""")"),"")</f>
        <v/>
      </c>
      <c r="C696" s="149">
        <v>46229.0</v>
      </c>
      <c r="D696" s="150"/>
      <c r="E696" s="150"/>
      <c r="F696" s="150"/>
      <c r="G696" s="150"/>
      <c r="H696" s="150"/>
      <c r="I696" s="151"/>
      <c r="J696" s="150"/>
      <c r="K696" s="150"/>
      <c r="L696" s="150"/>
      <c r="M696" s="150"/>
      <c r="N696" s="150"/>
      <c r="O696" s="152"/>
      <c r="P696" s="152"/>
      <c r="Q696" s="152"/>
      <c r="R696" s="152"/>
      <c r="S696" s="152"/>
      <c r="T696" s="152"/>
      <c r="U696" s="152"/>
      <c r="V696" s="152"/>
      <c r="W696" s="152"/>
    </row>
    <row r="697" ht="22.5" customHeight="1">
      <c r="A697" s="147">
        <f t="shared" si="2"/>
        <v>0</v>
      </c>
      <c r="B697" s="148" t="str">
        <f>IFERROR(__xludf.DUMMYFUNCTION("IFERROR(
TEXTJOIN("" \ "",TRUE,FILTER(D697:N697,ISNUMBER(D697:N697)=FALSE))
,"""")"),"")</f>
        <v/>
      </c>
      <c r="C697" s="153">
        <v>46230.0</v>
      </c>
      <c r="D697" s="154"/>
      <c r="E697" s="154"/>
      <c r="F697" s="154"/>
      <c r="G697" s="154"/>
      <c r="H697" s="154"/>
      <c r="I697" s="155"/>
      <c r="J697" s="154"/>
      <c r="K697" s="154"/>
      <c r="L697" s="154"/>
      <c r="M697" s="154"/>
      <c r="N697" s="154"/>
      <c r="O697" s="152"/>
      <c r="P697" s="152"/>
      <c r="Q697" s="152"/>
      <c r="R697" s="152"/>
      <c r="S697" s="152"/>
      <c r="T697" s="152"/>
      <c r="U697" s="152"/>
      <c r="V697" s="152"/>
      <c r="W697" s="152"/>
    </row>
    <row r="698" ht="22.5" customHeight="1">
      <c r="A698" s="147">
        <f t="shared" si="2"/>
        <v>0</v>
      </c>
      <c r="B698" s="148" t="str">
        <f>IFERROR(__xludf.DUMMYFUNCTION("IFERROR(
TEXTJOIN("" \ "",TRUE,FILTER(D698:N698,ISNUMBER(D698:N698)=FALSE))
,"""")"),"")</f>
        <v/>
      </c>
      <c r="C698" s="153">
        <v>46231.0</v>
      </c>
      <c r="D698" s="154"/>
      <c r="E698" s="154"/>
      <c r="F698" s="154"/>
      <c r="G698" s="154"/>
      <c r="H698" s="154"/>
      <c r="I698" s="155"/>
      <c r="J698" s="154"/>
      <c r="K698" s="154"/>
      <c r="L698" s="154"/>
      <c r="M698" s="154"/>
      <c r="N698" s="154"/>
      <c r="O698" s="152"/>
      <c r="P698" s="152"/>
      <c r="Q698" s="152"/>
      <c r="R698" s="152"/>
      <c r="S698" s="152"/>
      <c r="T698" s="152"/>
      <c r="U698" s="152"/>
      <c r="V698" s="152"/>
      <c r="W698" s="152"/>
    </row>
    <row r="699" ht="22.5" customHeight="1">
      <c r="A699" s="147">
        <f t="shared" si="2"/>
        <v>0</v>
      </c>
      <c r="B699" s="148" t="str">
        <f>IFERROR(__xludf.DUMMYFUNCTION("IFERROR(
TEXTJOIN("" \ "",TRUE,FILTER(D699:N699,ISNUMBER(D699:N699)=FALSE))
,"""")"),"")</f>
        <v/>
      </c>
      <c r="C699" s="153">
        <v>46232.0</v>
      </c>
      <c r="D699" s="154"/>
      <c r="E699" s="154"/>
      <c r="F699" s="154"/>
      <c r="G699" s="154"/>
      <c r="H699" s="154"/>
      <c r="I699" s="155"/>
      <c r="J699" s="154"/>
      <c r="K699" s="154"/>
      <c r="L699" s="154"/>
      <c r="M699" s="154"/>
      <c r="N699" s="154"/>
      <c r="O699" s="152"/>
      <c r="P699" s="152"/>
      <c r="Q699" s="152"/>
      <c r="R699" s="152"/>
      <c r="S699" s="152"/>
      <c r="T699" s="152"/>
      <c r="U699" s="152"/>
      <c r="V699" s="152"/>
      <c r="W699" s="152"/>
    </row>
    <row r="700" ht="22.5" customHeight="1">
      <c r="A700" s="147">
        <f t="shared" si="2"/>
        <v>0</v>
      </c>
      <c r="B700" s="148" t="str">
        <f>IFERROR(__xludf.DUMMYFUNCTION("IFERROR(
TEXTJOIN("" \ "",TRUE,FILTER(D700:N700,ISNUMBER(D700:N700)=FALSE))
,"""")"),"")</f>
        <v/>
      </c>
      <c r="C700" s="153">
        <v>46233.0</v>
      </c>
      <c r="D700" s="154"/>
      <c r="E700" s="154"/>
      <c r="F700" s="154"/>
      <c r="G700" s="154"/>
      <c r="H700" s="154"/>
      <c r="I700" s="155"/>
      <c r="J700" s="154"/>
      <c r="K700" s="154"/>
      <c r="L700" s="154"/>
      <c r="M700" s="154"/>
      <c r="N700" s="154"/>
      <c r="O700" s="152"/>
      <c r="P700" s="152"/>
      <c r="Q700" s="152"/>
      <c r="R700" s="152"/>
      <c r="S700" s="152"/>
      <c r="T700" s="152"/>
      <c r="U700" s="152"/>
      <c r="V700" s="152"/>
      <c r="W700" s="152"/>
    </row>
    <row r="701" ht="22.5" customHeight="1">
      <c r="A701" s="147">
        <f t="shared" si="2"/>
        <v>0</v>
      </c>
      <c r="B701" s="148" t="str">
        <f>IFERROR(__xludf.DUMMYFUNCTION("IFERROR(
TEXTJOIN("" \ "",TRUE,FILTER(D701:N701,ISNUMBER(D701:N701)=FALSE))
,"""")"),"")</f>
        <v/>
      </c>
      <c r="C701" s="153">
        <v>46234.0</v>
      </c>
      <c r="D701" s="154"/>
      <c r="E701" s="154"/>
      <c r="F701" s="154"/>
      <c r="G701" s="154"/>
      <c r="H701" s="154"/>
      <c r="I701" s="155"/>
      <c r="J701" s="154"/>
      <c r="K701" s="154"/>
      <c r="L701" s="154"/>
      <c r="M701" s="154"/>
      <c r="N701" s="154"/>
      <c r="O701" s="152"/>
      <c r="P701" s="152"/>
      <c r="Q701" s="152"/>
      <c r="R701" s="152"/>
      <c r="S701" s="152"/>
      <c r="T701" s="152"/>
      <c r="U701" s="152"/>
      <c r="V701" s="152"/>
      <c r="W701" s="152"/>
    </row>
    <row r="702" ht="22.5" customHeight="1">
      <c r="A702" s="147">
        <f t="shared" si="2"/>
        <v>0</v>
      </c>
      <c r="B702" s="148" t="str">
        <f>IFERROR(__xludf.DUMMYFUNCTION("IFERROR(
TEXTJOIN("" \ "",TRUE,FILTER(D702:N702,ISNUMBER(D702:N702)=FALSE))
,"""")"),"")</f>
        <v/>
      </c>
      <c r="C702" s="153">
        <v>46235.0</v>
      </c>
      <c r="D702" s="154"/>
      <c r="E702" s="154"/>
      <c r="F702" s="154"/>
      <c r="G702" s="154"/>
      <c r="H702" s="154"/>
      <c r="I702" s="155"/>
      <c r="J702" s="154"/>
      <c r="K702" s="154"/>
      <c r="L702" s="154"/>
      <c r="M702" s="154"/>
      <c r="N702" s="154"/>
      <c r="O702" s="152"/>
      <c r="P702" s="152"/>
      <c r="Q702" s="152"/>
      <c r="R702" s="152"/>
      <c r="S702" s="152"/>
      <c r="T702" s="152"/>
      <c r="U702" s="152"/>
      <c r="V702" s="152"/>
      <c r="W702" s="152"/>
    </row>
    <row r="703" ht="22.5" customHeight="1">
      <c r="A703" s="147">
        <f t="shared" si="2"/>
        <v>0</v>
      </c>
      <c r="B703" s="148" t="str">
        <f>IFERROR(__xludf.DUMMYFUNCTION("IFERROR(
TEXTJOIN("" \ "",TRUE,FILTER(D703:N703,ISNUMBER(D703:N703)=FALSE))
,"""")"),"")</f>
        <v/>
      </c>
      <c r="C703" s="149">
        <v>46236.0</v>
      </c>
      <c r="D703" s="150"/>
      <c r="E703" s="150"/>
      <c r="F703" s="150"/>
      <c r="G703" s="150"/>
      <c r="H703" s="150"/>
      <c r="I703" s="151"/>
      <c r="J703" s="150"/>
      <c r="K703" s="150"/>
      <c r="L703" s="150"/>
      <c r="M703" s="150"/>
      <c r="N703" s="150"/>
      <c r="O703" s="152"/>
      <c r="P703" s="152"/>
      <c r="Q703" s="152"/>
      <c r="R703" s="152"/>
      <c r="S703" s="152"/>
      <c r="T703" s="152"/>
      <c r="U703" s="152"/>
      <c r="V703" s="152"/>
      <c r="W703" s="152"/>
    </row>
    <row r="704" ht="22.5" customHeight="1">
      <c r="A704" s="147">
        <f t="shared" si="2"/>
        <v>0</v>
      </c>
      <c r="B704" s="148" t="str">
        <f>IFERROR(__xludf.DUMMYFUNCTION("IFERROR(
TEXTJOIN("" \ "",TRUE,FILTER(D704:N704,ISNUMBER(D704:N704)=FALSE))
,"""")"),"")</f>
        <v/>
      </c>
      <c r="C704" s="153">
        <v>46237.0</v>
      </c>
      <c r="D704" s="154"/>
      <c r="E704" s="154"/>
      <c r="F704" s="154"/>
      <c r="G704" s="154"/>
      <c r="H704" s="154"/>
      <c r="I704" s="155"/>
      <c r="J704" s="154"/>
      <c r="K704" s="154"/>
      <c r="L704" s="154"/>
      <c r="M704" s="154"/>
      <c r="N704" s="154"/>
      <c r="O704" s="152"/>
      <c r="P704" s="152"/>
      <c r="Q704" s="152"/>
      <c r="R704" s="152"/>
      <c r="S704" s="152"/>
      <c r="T704" s="152"/>
      <c r="U704" s="152"/>
      <c r="V704" s="152"/>
      <c r="W704" s="152"/>
    </row>
    <row r="705" ht="22.5" customHeight="1">
      <c r="A705" s="147">
        <f t="shared" si="2"/>
        <v>0</v>
      </c>
      <c r="B705" s="148" t="str">
        <f>IFERROR(__xludf.DUMMYFUNCTION("IFERROR(
TEXTJOIN("" \ "",TRUE,FILTER(D705:N705,ISNUMBER(D705:N705)=FALSE))
,"""")"),"")</f>
        <v/>
      </c>
      <c r="C705" s="153">
        <v>46238.0</v>
      </c>
      <c r="D705" s="154"/>
      <c r="E705" s="154"/>
      <c r="F705" s="154"/>
      <c r="G705" s="154"/>
      <c r="H705" s="154"/>
      <c r="I705" s="155"/>
      <c r="J705" s="154"/>
      <c r="K705" s="154"/>
      <c r="L705" s="154"/>
      <c r="M705" s="154"/>
      <c r="N705" s="154"/>
      <c r="O705" s="152"/>
      <c r="P705" s="152"/>
      <c r="Q705" s="152"/>
      <c r="R705" s="152"/>
      <c r="S705" s="152"/>
      <c r="T705" s="152"/>
      <c r="U705" s="152"/>
      <c r="V705" s="152"/>
      <c r="W705" s="152"/>
    </row>
    <row r="706" ht="22.5" customHeight="1">
      <c r="A706" s="147">
        <f t="shared" si="2"/>
        <v>0</v>
      </c>
      <c r="B706" s="148" t="str">
        <f>IFERROR(__xludf.DUMMYFUNCTION("IFERROR(
TEXTJOIN("" \ "",TRUE,FILTER(D706:N706,ISNUMBER(D706:N706)=FALSE))
,"""")"),"")</f>
        <v/>
      </c>
      <c r="C706" s="153">
        <v>46239.0</v>
      </c>
      <c r="D706" s="154"/>
      <c r="E706" s="154"/>
      <c r="F706" s="154"/>
      <c r="G706" s="154"/>
      <c r="H706" s="154"/>
      <c r="I706" s="155"/>
      <c r="J706" s="154"/>
      <c r="K706" s="154"/>
      <c r="L706" s="154"/>
      <c r="M706" s="154"/>
      <c r="N706" s="154"/>
      <c r="O706" s="152"/>
      <c r="P706" s="152"/>
      <c r="Q706" s="152"/>
      <c r="R706" s="152"/>
      <c r="S706" s="152"/>
      <c r="T706" s="152"/>
      <c r="U706" s="152"/>
      <c r="V706" s="152"/>
      <c r="W706" s="152"/>
    </row>
    <row r="707" ht="22.5" customHeight="1">
      <c r="A707" s="147">
        <f t="shared" si="2"/>
        <v>0</v>
      </c>
      <c r="B707" s="148" t="str">
        <f>IFERROR(__xludf.DUMMYFUNCTION("IFERROR(
TEXTJOIN("" \ "",TRUE,FILTER(D707:N707,ISNUMBER(D707:N707)=FALSE))
,"""")"),"")</f>
        <v/>
      </c>
      <c r="C707" s="153">
        <v>46240.0</v>
      </c>
      <c r="D707" s="154"/>
      <c r="E707" s="154"/>
      <c r="F707" s="154"/>
      <c r="G707" s="154"/>
      <c r="H707" s="154"/>
      <c r="I707" s="155"/>
      <c r="J707" s="154"/>
      <c r="K707" s="154"/>
      <c r="L707" s="154"/>
      <c r="M707" s="154"/>
      <c r="N707" s="154"/>
      <c r="O707" s="152"/>
      <c r="P707" s="152"/>
      <c r="Q707" s="152"/>
      <c r="R707" s="152"/>
      <c r="S707" s="152"/>
      <c r="T707" s="152"/>
      <c r="U707" s="152"/>
      <c r="V707" s="152"/>
      <c r="W707" s="152"/>
    </row>
    <row r="708" ht="22.5" customHeight="1">
      <c r="A708" s="147">
        <f t="shared" si="2"/>
        <v>0</v>
      </c>
      <c r="B708" s="148" t="str">
        <f>IFERROR(__xludf.DUMMYFUNCTION("IFERROR(
TEXTJOIN("" \ "",TRUE,FILTER(D708:N708,ISNUMBER(D708:N708)=FALSE))
,"""")"),"")</f>
        <v/>
      </c>
      <c r="C708" s="153">
        <v>46241.0</v>
      </c>
      <c r="D708" s="154"/>
      <c r="E708" s="154"/>
      <c r="F708" s="154"/>
      <c r="G708" s="154"/>
      <c r="H708" s="154"/>
      <c r="I708" s="155"/>
      <c r="J708" s="154"/>
      <c r="K708" s="154"/>
      <c r="L708" s="154"/>
      <c r="M708" s="154"/>
      <c r="N708" s="154"/>
      <c r="O708" s="152"/>
      <c r="P708" s="152"/>
      <c r="Q708" s="152"/>
      <c r="R708" s="152"/>
      <c r="S708" s="152"/>
      <c r="T708" s="152"/>
      <c r="U708" s="152"/>
      <c r="V708" s="152"/>
      <c r="W708" s="152"/>
    </row>
    <row r="709" ht="22.5" customHeight="1">
      <c r="A709" s="147">
        <f t="shared" si="2"/>
        <v>0</v>
      </c>
      <c r="B709" s="148" t="str">
        <f>IFERROR(__xludf.DUMMYFUNCTION("IFERROR(
TEXTJOIN("" \ "",TRUE,FILTER(D709:N709,ISNUMBER(D709:N709)=FALSE))
,"""")"),"")</f>
        <v/>
      </c>
      <c r="C709" s="153">
        <v>46242.0</v>
      </c>
      <c r="D709" s="154"/>
      <c r="E709" s="154"/>
      <c r="F709" s="154"/>
      <c r="G709" s="154"/>
      <c r="H709" s="154"/>
      <c r="I709" s="155"/>
      <c r="J709" s="154"/>
      <c r="K709" s="154"/>
      <c r="L709" s="154"/>
      <c r="M709" s="154"/>
      <c r="N709" s="154"/>
      <c r="O709" s="152"/>
      <c r="P709" s="152"/>
      <c r="Q709" s="152"/>
      <c r="R709" s="152"/>
      <c r="S709" s="152"/>
      <c r="T709" s="152"/>
      <c r="U709" s="152"/>
      <c r="V709" s="152"/>
      <c r="W709" s="152"/>
    </row>
    <row r="710" ht="22.5" customHeight="1">
      <c r="A710" s="147">
        <f t="shared" si="2"/>
        <v>0</v>
      </c>
      <c r="B710" s="148" t="str">
        <f>IFERROR(__xludf.DUMMYFUNCTION("IFERROR(
TEXTJOIN("" \ "",TRUE,FILTER(D710:N710,ISNUMBER(D710:N710)=FALSE))
,"""")"),"")</f>
        <v/>
      </c>
      <c r="C710" s="149">
        <v>46243.0</v>
      </c>
      <c r="D710" s="150"/>
      <c r="E710" s="150"/>
      <c r="F710" s="150"/>
      <c r="G710" s="150"/>
      <c r="H710" s="150"/>
      <c r="I710" s="151"/>
      <c r="J710" s="150"/>
      <c r="K710" s="150"/>
      <c r="L710" s="150"/>
      <c r="M710" s="150"/>
      <c r="N710" s="150"/>
      <c r="O710" s="152"/>
      <c r="P710" s="152"/>
      <c r="Q710" s="152"/>
      <c r="R710" s="152"/>
      <c r="S710" s="152"/>
      <c r="T710" s="152"/>
      <c r="U710" s="152"/>
      <c r="V710" s="152"/>
      <c r="W710" s="152"/>
    </row>
    <row r="711" ht="22.5" customHeight="1">
      <c r="A711" s="147">
        <f t="shared" si="2"/>
        <v>0</v>
      </c>
      <c r="B711" s="148" t="str">
        <f>IFERROR(__xludf.DUMMYFUNCTION("IFERROR(
TEXTJOIN("" \ "",TRUE,FILTER(D711:N711,ISNUMBER(D711:N711)=FALSE))
,"""")"),"")</f>
        <v/>
      </c>
      <c r="C711" s="153">
        <v>46244.0</v>
      </c>
      <c r="D711" s="154"/>
      <c r="E711" s="154"/>
      <c r="F711" s="154"/>
      <c r="G711" s="154"/>
      <c r="H711" s="154"/>
      <c r="I711" s="155"/>
      <c r="J711" s="154"/>
      <c r="K711" s="154"/>
      <c r="L711" s="154"/>
      <c r="M711" s="154"/>
      <c r="N711" s="154"/>
      <c r="O711" s="152"/>
      <c r="P711" s="152"/>
      <c r="Q711" s="152"/>
      <c r="R711" s="152"/>
      <c r="S711" s="152"/>
      <c r="T711" s="152"/>
      <c r="U711" s="152"/>
      <c r="V711" s="152"/>
      <c r="W711" s="152"/>
    </row>
    <row r="712" ht="22.5" customHeight="1">
      <c r="A712" s="147">
        <f t="shared" si="2"/>
        <v>0</v>
      </c>
      <c r="B712" s="148" t="str">
        <f>IFERROR(__xludf.DUMMYFUNCTION("IFERROR(
TEXTJOIN("" \ "",TRUE,FILTER(D712:N712,ISNUMBER(D712:N712)=FALSE))
,"""")"),"")</f>
        <v/>
      </c>
      <c r="C712" s="153">
        <v>46245.0</v>
      </c>
      <c r="D712" s="154"/>
      <c r="E712" s="154"/>
      <c r="F712" s="154"/>
      <c r="G712" s="154"/>
      <c r="H712" s="154"/>
      <c r="I712" s="155"/>
      <c r="J712" s="154"/>
      <c r="K712" s="154"/>
      <c r="L712" s="154"/>
      <c r="M712" s="154"/>
      <c r="N712" s="154"/>
      <c r="O712" s="152"/>
      <c r="P712" s="152"/>
      <c r="Q712" s="152"/>
      <c r="R712" s="152"/>
      <c r="S712" s="152"/>
      <c r="T712" s="152"/>
      <c r="U712" s="152"/>
      <c r="V712" s="152"/>
      <c r="W712" s="152"/>
    </row>
    <row r="713" ht="22.5" customHeight="1">
      <c r="A713" s="147">
        <f t="shared" si="2"/>
        <v>0</v>
      </c>
      <c r="B713" s="148" t="str">
        <f>IFERROR(__xludf.DUMMYFUNCTION("IFERROR(
TEXTJOIN("" \ "",TRUE,FILTER(D713:N713,ISNUMBER(D713:N713)=FALSE))
,"""")"),"")</f>
        <v/>
      </c>
      <c r="C713" s="153">
        <v>46246.0</v>
      </c>
      <c r="D713" s="154"/>
      <c r="E713" s="154"/>
      <c r="F713" s="154"/>
      <c r="G713" s="154"/>
      <c r="H713" s="154"/>
      <c r="I713" s="155"/>
      <c r="J713" s="154"/>
      <c r="K713" s="154"/>
      <c r="L713" s="154"/>
      <c r="M713" s="154"/>
      <c r="N713" s="154"/>
      <c r="O713" s="152"/>
      <c r="P713" s="152"/>
      <c r="Q713" s="152"/>
      <c r="R713" s="152"/>
      <c r="S713" s="152"/>
      <c r="T713" s="152"/>
      <c r="U713" s="152"/>
      <c r="V713" s="152"/>
      <c r="W713" s="152"/>
    </row>
    <row r="714" ht="22.5" customHeight="1">
      <c r="A714" s="147">
        <f t="shared" si="2"/>
        <v>0</v>
      </c>
      <c r="B714" s="148" t="str">
        <f>IFERROR(__xludf.DUMMYFUNCTION("IFERROR(
TEXTJOIN("" \ "",TRUE,FILTER(D714:N714,ISNUMBER(D714:N714)=FALSE))
,"""")"),"")</f>
        <v/>
      </c>
      <c r="C714" s="153">
        <v>46247.0</v>
      </c>
      <c r="D714" s="154"/>
      <c r="E714" s="154"/>
      <c r="F714" s="154"/>
      <c r="G714" s="154"/>
      <c r="H714" s="154"/>
      <c r="I714" s="155"/>
      <c r="J714" s="154"/>
      <c r="K714" s="154"/>
      <c r="L714" s="154"/>
      <c r="M714" s="154"/>
      <c r="N714" s="154"/>
      <c r="O714" s="152"/>
      <c r="P714" s="152"/>
      <c r="Q714" s="152"/>
      <c r="R714" s="152"/>
      <c r="S714" s="152"/>
      <c r="T714" s="152"/>
      <c r="U714" s="152"/>
      <c r="V714" s="152"/>
      <c r="W714" s="152"/>
    </row>
    <row r="715" ht="22.5" customHeight="1">
      <c r="A715" s="147">
        <f t="shared" si="2"/>
        <v>0</v>
      </c>
      <c r="B715" s="148" t="str">
        <f>IFERROR(__xludf.DUMMYFUNCTION("IFERROR(
TEXTJOIN("" \ "",TRUE,FILTER(D715:N715,ISNUMBER(D715:N715)=FALSE))
,"""")"),"")</f>
        <v/>
      </c>
      <c r="C715" s="153">
        <v>46248.0</v>
      </c>
      <c r="D715" s="154"/>
      <c r="E715" s="154"/>
      <c r="F715" s="154"/>
      <c r="G715" s="154"/>
      <c r="H715" s="154"/>
      <c r="I715" s="155"/>
      <c r="J715" s="154"/>
      <c r="K715" s="154"/>
      <c r="L715" s="154"/>
      <c r="M715" s="154"/>
      <c r="N715" s="154"/>
      <c r="O715" s="152"/>
      <c r="P715" s="152"/>
      <c r="Q715" s="152"/>
      <c r="R715" s="152"/>
      <c r="S715" s="152"/>
      <c r="T715" s="152"/>
      <c r="U715" s="152"/>
      <c r="V715" s="152"/>
      <c r="W715" s="152"/>
    </row>
    <row r="716" ht="22.5" customHeight="1">
      <c r="A716" s="147">
        <f t="shared" si="2"/>
        <v>0</v>
      </c>
      <c r="B716" s="148" t="str">
        <f>IFERROR(__xludf.DUMMYFUNCTION("IFERROR(
TEXTJOIN("" \ "",TRUE,FILTER(D716:N716,ISNUMBER(D716:N716)=FALSE))
,"""")"),"")</f>
        <v/>
      </c>
      <c r="C716" s="153">
        <v>46249.0</v>
      </c>
      <c r="D716" s="154"/>
      <c r="E716" s="154"/>
      <c r="F716" s="154"/>
      <c r="G716" s="154"/>
      <c r="H716" s="154"/>
      <c r="I716" s="155"/>
      <c r="J716" s="154"/>
      <c r="K716" s="154"/>
      <c r="L716" s="154"/>
      <c r="M716" s="154"/>
      <c r="N716" s="154"/>
      <c r="O716" s="152"/>
      <c r="P716" s="152"/>
      <c r="Q716" s="152"/>
      <c r="R716" s="152"/>
      <c r="S716" s="152"/>
      <c r="T716" s="152"/>
      <c r="U716" s="152"/>
      <c r="V716" s="152"/>
      <c r="W716" s="152"/>
    </row>
    <row r="717" ht="22.5" customHeight="1">
      <c r="A717" s="147">
        <f t="shared" si="2"/>
        <v>0</v>
      </c>
      <c r="B717" s="148" t="str">
        <f>IFERROR(__xludf.DUMMYFUNCTION("IFERROR(
TEXTJOIN("" \ "",TRUE,FILTER(D717:N717,ISNUMBER(D717:N717)=FALSE))
,"""")"),"")</f>
        <v/>
      </c>
      <c r="C717" s="149">
        <v>46250.0</v>
      </c>
      <c r="D717" s="150"/>
      <c r="E717" s="150"/>
      <c r="F717" s="150"/>
      <c r="G717" s="150"/>
      <c r="H717" s="150"/>
      <c r="I717" s="151"/>
      <c r="J717" s="150"/>
      <c r="K717" s="150"/>
      <c r="L717" s="150"/>
      <c r="M717" s="150"/>
      <c r="N717" s="150"/>
      <c r="O717" s="152"/>
      <c r="P717" s="152"/>
      <c r="Q717" s="152"/>
      <c r="R717" s="152"/>
      <c r="S717" s="152"/>
      <c r="T717" s="152"/>
      <c r="U717" s="152"/>
      <c r="V717" s="152"/>
      <c r="W717" s="152"/>
    </row>
    <row r="718" ht="22.5" customHeight="1">
      <c r="A718" s="147">
        <f t="shared" si="2"/>
        <v>0</v>
      </c>
      <c r="B718" s="148" t="str">
        <f>IFERROR(__xludf.DUMMYFUNCTION("IFERROR(
TEXTJOIN("" \ "",TRUE,FILTER(D718:N718,ISNUMBER(D718:N718)=FALSE))
,"""")"),"")</f>
        <v/>
      </c>
      <c r="C718" s="153">
        <v>46251.0</v>
      </c>
      <c r="D718" s="154"/>
      <c r="E718" s="154"/>
      <c r="F718" s="154"/>
      <c r="G718" s="154"/>
      <c r="H718" s="154"/>
      <c r="I718" s="155"/>
      <c r="J718" s="154"/>
      <c r="K718" s="154"/>
      <c r="L718" s="154"/>
      <c r="M718" s="154"/>
      <c r="N718" s="154"/>
      <c r="O718" s="152"/>
      <c r="P718" s="152"/>
      <c r="Q718" s="152"/>
      <c r="R718" s="152"/>
      <c r="S718" s="152"/>
      <c r="T718" s="152"/>
      <c r="U718" s="152"/>
      <c r="V718" s="152"/>
      <c r="W718" s="152"/>
    </row>
    <row r="719" ht="22.5" customHeight="1">
      <c r="A719" s="147">
        <f t="shared" si="2"/>
        <v>0</v>
      </c>
      <c r="B719" s="148" t="str">
        <f>IFERROR(__xludf.DUMMYFUNCTION("IFERROR(
TEXTJOIN("" \ "",TRUE,FILTER(D719:N719,ISNUMBER(D719:N719)=FALSE))
,"""")"),"")</f>
        <v/>
      </c>
      <c r="C719" s="153">
        <v>46252.0</v>
      </c>
      <c r="D719" s="154"/>
      <c r="E719" s="154"/>
      <c r="F719" s="154"/>
      <c r="G719" s="154"/>
      <c r="H719" s="154"/>
      <c r="I719" s="155"/>
      <c r="J719" s="154"/>
      <c r="K719" s="154"/>
      <c r="L719" s="154"/>
      <c r="M719" s="154"/>
      <c r="N719" s="154"/>
      <c r="O719" s="152"/>
      <c r="P719" s="152"/>
      <c r="Q719" s="152"/>
      <c r="R719" s="152"/>
      <c r="S719" s="152"/>
      <c r="T719" s="152"/>
      <c r="U719" s="152"/>
      <c r="V719" s="152"/>
      <c r="W719" s="152"/>
    </row>
    <row r="720" ht="22.5" customHeight="1">
      <c r="A720" s="147">
        <f t="shared" si="2"/>
        <v>0</v>
      </c>
      <c r="B720" s="148" t="str">
        <f>IFERROR(__xludf.DUMMYFUNCTION("IFERROR(
TEXTJOIN("" \ "",TRUE,FILTER(D720:N720,ISNUMBER(D720:N720)=FALSE))
,"""")"),"")</f>
        <v/>
      </c>
      <c r="C720" s="153">
        <v>46253.0</v>
      </c>
      <c r="D720" s="154"/>
      <c r="E720" s="154"/>
      <c r="F720" s="154"/>
      <c r="G720" s="154"/>
      <c r="H720" s="154"/>
      <c r="I720" s="155"/>
      <c r="J720" s="154"/>
      <c r="K720" s="154"/>
      <c r="L720" s="154"/>
      <c r="M720" s="154"/>
      <c r="N720" s="154"/>
      <c r="O720" s="152"/>
      <c r="P720" s="152"/>
      <c r="Q720" s="152"/>
      <c r="R720" s="152"/>
      <c r="S720" s="152"/>
      <c r="T720" s="152"/>
      <c r="U720" s="152"/>
      <c r="V720" s="152"/>
      <c r="W720" s="152"/>
    </row>
    <row r="721" ht="22.5" customHeight="1">
      <c r="A721" s="147">
        <f t="shared" si="2"/>
        <v>0</v>
      </c>
      <c r="B721" s="148" t="str">
        <f>IFERROR(__xludf.DUMMYFUNCTION("IFERROR(
TEXTJOIN("" \ "",TRUE,FILTER(D721:N721,ISNUMBER(D721:N721)=FALSE))
,"""")"),"")</f>
        <v/>
      </c>
      <c r="C721" s="153">
        <v>46254.0</v>
      </c>
      <c r="D721" s="154"/>
      <c r="E721" s="154"/>
      <c r="F721" s="154"/>
      <c r="G721" s="154"/>
      <c r="H721" s="154"/>
      <c r="I721" s="155"/>
      <c r="J721" s="154"/>
      <c r="K721" s="154"/>
      <c r="L721" s="154"/>
      <c r="M721" s="154"/>
      <c r="N721" s="154"/>
      <c r="O721" s="152"/>
      <c r="P721" s="152"/>
      <c r="Q721" s="152"/>
      <c r="R721" s="152"/>
      <c r="S721" s="152"/>
      <c r="T721" s="152"/>
      <c r="U721" s="152"/>
      <c r="V721" s="152"/>
      <c r="W721" s="152"/>
    </row>
    <row r="722" ht="22.5" customHeight="1">
      <c r="A722" s="147">
        <f t="shared" si="2"/>
        <v>0</v>
      </c>
      <c r="B722" s="148" t="str">
        <f>IFERROR(__xludf.DUMMYFUNCTION("IFERROR(
TEXTJOIN("" \ "",TRUE,FILTER(D722:N722,ISNUMBER(D722:N722)=FALSE))
,"""")"),"")</f>
        <v/>
      </c>
      <c r="C722" s="153">
        <v>46255.0</v>
      </c>
      <c r="D722" s="154"/>
      <c r="E722" s="154"/>
      <c r="F722" s="154"/>
      <c r="G722" s="154"/>
      <c r="H722" s="154"/>
      <c r="I722" s="155"/>
      <c r="J722" s="154"/>
      <c r="K722" s="154"/>
      <c r="L722" s="154"/>
      <c r="M722" s="154"/>
      <c r="N722" s="154"/>
      <c r="O722" s="152"/>
      <c r="P722" s="152"/>
      <c r="Q722" s="152"/>
      <c r="R722" s="152"/>
      <c r="S722" s="152"/>
      <c r="T722" s="152"/>
      <c r="U722" s="152"/>
      <c r="V722" s="152"/>
      <c r="W722" s="152"/>
    </row>
    <row r="723" ht="22.5" customHeight="1">
      <c r="A723" s="147">
        <f t="shared" si="2"/>
        <v>0</v>
      </c>
      <c r="B723" s="148" t="str">
        <f>IFERROR(__xludf.DUMMYFUNCTION("IFERROR(
TEXTJOIN("" \ "",TRUE,FILTER(D723:N723,ISNUMBER(D723:N723)=FALSE))
,"""")"),"")</f>
        <v/>
      </c>
      <c r="C723" s="153">
        <v>46256.0</v>
      </c>
      <c r="D723" s="154"/>
      <c r="E723" s="154"/>
      <c r="F723" s="154"/>
      <c r="G723" s="154"/>
      <c r="H723" s="154"/>
      <c r="I723" s="155"/>
      <c r="J723" s="154"/>
      <c r="K723" s="154"/>
      <c r="L723" s="154"/>
      <c r="M723" s="154"/>
      <c r="N723" s="154"/>
      <c r="O723" s="152"/>
      <c r="P723" s="152"/>
      <c r="Q723" s="152"/>
      <c r="R723" s="152"/>
      <c r="S723" s="152"/>
      <c r="T723" s="152"/>
      <c r="U723" s="152"/>
      <c r="V723" s="152"/>
      <c r="W723" s="152"/>
    </row>
    <row r="724" ht="22.5" customHeight="1">
      <c r="A724" s="147">
        <f t="shared" si="2"/>
        <v>0</v>
      </c>
      <c r="B724" s="148" t="str">
        <f>IFERROR(__xludf.DUMMYFUNCTION("IFERROR(
TEXTJOIN("" \ "",TRUE,FILTER(D724:N724,ISNUMBER(D724:N724)=FALSE))
,"""")"),"")</f>
        <v/>
      </c>
      <c r="C724" s="149">
        <v>46257.0</v>
      </c>
      <c r="D724" s="150"/>
      <c r="E724" s="150"/>
      <c r="F724" s="150"/>
      <c r="G724" s="150"/>
      <c r="H724" s="150"/>
      <c r="I724" s="151"/>
      <c r="J724" s="150"/>
      <c r="K724" s="150"/>
      <c r="L724" s="150"/>
      <c r="M724" s="150"/>
      <c r="N724" s="150"/>
      <c r="O724" s="152"/>
      <c r="P724" s="152"/>
      <c r="Q724" s="152"/>
      <c r="R724" s="152"/>
      <c r="S724" s="152"/>
      <c r="T724" s="152"/>
      <c r="U724" s="152"/>
      <c r="V724" s="152"/>
      <c r="W724" s="152"/>
    </row>
    <row r="725" ht="22.5" customHeight="1">
      <c r="A725" s="147">
        <f t="shared" si="2"/>
        <v>0</v>
      </c>
      <c r="B725" s="148" t="str">
        <f>IFERROR(__xludf.DUMMYFUNCTION("IFERROR(
TEXTJOIN("" \ "",TRUE,FILTER(D725:N725,ISNUMBER(D725:N725)=FALSE))
,"""")"),"")</f>
        <v/>
      </c>
      <c r="C725" s="153">
        <v>46258.0</v>
      </c>
      <c r="D725" s="154"/>
      <c r="E725" s="154"/>
      <c r="F725" s="154"/>
      <c r="G725" s="154"/>
      <c r="H725" s="154"/>
      <c r="I725" s="155"/>
      <c r="J725" s="154"/>
      <c r="K725" s="154"/>
      <c r="L725" s="154"/>
      <c r="M725" s="154"/>
      <c r="N725" s="154"/>
      <c r="O725" s="152"/>
      <c r="P725" s="152"/>
      <c r="Q725" s="152"/>
      <c r="R725" s="152"/>
      <c r="S725" s="152"/>
      <c r="T725" s="152"/>
      <c r="U725" s="152"/>
      <c r="V725" s="152"/>
      <c r="W725" s="152"/>
    </row>
    <row r="726" ht="22.5" customHeight="1">
      <c r="A726" s="147">
        <f t="shared" si="2"/>
        <v>0</v>
      </c>
      <c r="B726" s="148" t="str">
        <f>IFERROR(__xludf.DUMMYFUNCTION("IFERROR(
TEXTJOIN("" \ "",TRUE,FILTER(D726:N726,ISNUMBER(D726:N726)=FALSE))
,"""")"),"")</f>
        <v/>
      </c>
      <c r="C726" s="153">
        <v>46259.0</v>
      </c>
      <c r="D726" s="154"/>
      <c r="E726" s="154"/>
      <c r="F726" s="154"/>
      <c r="G726" s="154"/>
      <c r="H726" s="154"/>
      <c r="I726" s="155"/>
      <c r="J726" s="154"/>
      <c r="K726" s="154"/>
      <c r="L726" s="154"/>
      <c r="M726" s="154"/>
      <c r="N726" s="154"/>
      <c r="O726" s="152"/>
      <c r="P726" s="152"/>
      <c r="Q726" s="152"/>
      <c r="R726" s="152"/>
      <c r="S726" s="152"/>
      <c r="T726" s="152"/>
      <c r="U726" s="152"/>
      <c r="V726" s="152"/>
      <c r="W726" s="152"/>
    </row>
    <row r="727" ht="22.5" customHeight="1">
      <c r="A727" s="147">
        <f t="shared" si="2"/>
        <v>0</v>
      </c>
      <c r="B727" s="148" t="str">
        <f>IFERROR(__xludf.DUMMYFUNCTION("IFERROR(
TEXTJOIN("" \ "",TRUE,FILTER(D727:N727,ISNUMBER(D727:N727)=FALSE))
,"""")"),"")</f>
        <v/>
      </c>
      <c r="C727" s="153">
        <v>46260.0</v>
      </c>
      <c r="D727" s="154"/>
      <c r="E727" s="154"/>
      <c r="F727" s="154"/>
      <c r="G727" s="154"/>
      <c r="H727" s="154"/>
      <c r="I727" s="155"/>
      <c r="J727" s="154"/>
      <c r="K727" s="154"/>
      <c r="L727" s="154"/>
      <c r="M727" s="154"/>
      <c r="N727" s="154"/>
      <c r="O727" s="152"/>
      <c r="P727" s="152"/>
      <c r="Q727" s="152"/>
      <c r="R727" s="152"/>
      <c r="S727" s="152"/>
      <c r="T727" s="152"/>
      <c r="U727" s="152"/>
      <c r="V727" s="152"/>
      <c r="W727" s="152"/>
    </row>
    <row r="728" ht="22.5" customHeight="1">
      <c r="A728" s="147">
        <f t="shared" si="2"/>
        <v>0</v>
      </c>
      <c r="B728" s="148" t="str">
        <f>IFERROR(__xludf.DUMMYFUNCTION("IFERROR(
TEXTJOIN("" \ "",TRUE,FILTER(D728:N728,ISNUMBER(D728:N728)=FALSE))
,"""")"),"")</f>
        <v/>
      </c>
      <c r="C728" s="153">
        <v>46261.0</v>
      </c>
      <c r="D728" s="154"/>
      <c r="E728" s="154"/>
      <c r="F728" s="154"/>
      <c r="G728" s="154"/>
      <c r="H728" s="154"/>
      <c r="I728" s="155"/>
      <c r="J728" s="154"/>
      <c r="K728" s="154"/>
      <c r="L728" s="154"/>
      <c r="M728" s="154"/>
      <c r="N728" s="154"/>
      <c r="O728" s="152"/>
      <c r="P728" s="152"/>
      <c r="Q728" s="152"/>
      <c r="R728" s="152"/>
      <c r="S728" s="152"/>
      <c r="T728" s="152"/>
      <c r="U728" s="152"/>
      <c r="V728" s="152"/>
      <c r="W728" s="152"/>
    </row>
    <row r="729" ht="22.5" customHeight="1">
      <c r="A729" s="147">
        <f t="shared" si="2"/>
        <v>0</v>
      </c>
      <c r="B729" s="148" t="str">
        <f>IFERROR(__xludf.DUMMYFUNCTION("IFERROR(
TEXTJOIN("" \ "",TRUE,FILTER(D729:N729,ISNUMBER(D729:N729)=FALSE))
,"""")"),"")</f>
        <v/>
      </c>
      <c r="C729" s="153">
        <v>46262.0</v>
      </c>
      <c r="D729" s="154"/>
      <c r="E729" s="154"/>
      <c r="F729" s="154"/>
      <c r="G729" s="154"/>
      <c r="H729" s="154"/>
      <c r="I729" s="155"/>
      <c r="J729" s="154"/>
      <c r="K729" s="154"/>
      <c r="L729" s="154"/>
      <c r="M729" s="154"/>
      <c r="N729" s="154"/>
      <c r="O729" s="152"/>
      <c r="P729" s="152"/>
      <c r="Q729" s="152"/>
      <c r="R729" s="152"/>
      <c r="S729" s="152"/>
      <c r="T729" s="152"/>
      <c r="U729" s="152"/>
      <c r="V729" s="152"/>
      <c r="W729" s="152"/>
    </row>
    <row r="730" ht="22.5" customHeight="1">
      <c r="A730" s="147">
        <f t="shared" si="2"/>
        <v>0</v>
      </c>
      <c r="B730" s="148" t="str">
        <f>IFERROR(__xludf.DUMMYFUNCTION("IFERROR(
TEXTJOIN("" \ "",TRUE,FILTER(D730:N730,ISNUMBER(D730:N730)=FALSE))
,"""")"),"")</f>
        <v/>
      </c>
      <c r="C730" s="153">
        <v>46263.0</v>
      </c>
      <c r="D730" s="154"/>
      <c r="E730" s="154"/>
      <c r="F730" s="154"/>
      <c r="G730" s="154"/>
      <c r="H730" s="154"/>
      <c r="I730" s="155"/>
      <c r="J730" s="154"/>
      <c r="K730" s="154"/>
      <c r="L730" s="154"/>
      <c r="M730" s="154"/>
      <c r="N730" s="154"/>
      <c r="O730" s="152"/>
      <c r="P730" s="152"/>
      <c r="Q730" s="152"/>
      <c r="R730" s="152"/>
      <c r="S730" s="152"/>
      <c r="T730" s="152"/>
      <c r="U730" s="152"/>
      <c r="V730" s="152"/>
      <c r="W730" s="152"/>
    </row>
    <row r="731" ht="22.5" customHeight="1">
      <c r="A731" s="147">
        <f t="shared" si="2"/>
        <v>0</v>
      </c>
      <c r="B731" s="148" t="str">
        <f>IFERROR(__xludf.DUMMYFUNCTION("IFERROR(
TEXTJOIN("" \ "",TRUE,FILTER(D731:N731,ISNUMBER(D731:N731)=FALSE))
,"""")"),"")</f>
        <v/>
      </c>
      <c r="C731" s="149">
        <v>46264.0</v>
      </c>
      <c r="D731" s="150"/>
      <c r="E731" s="150"/>
      <c r="F731" s="150"/>
      <c r="G731" s="150"/>
      <c r="H731" s="150"/>
      <c r="I731" s="151"/>
      <c r="J731" s="150"/>
      <c r="K731" s="150"/>
      <c r="L731" s="150"/>
      <c r="M731" s="150"/>
      <c r="N731" s="150"/>
      <c r="O731" s="152"/>
      <c r="P731" s="152"/>
      <c r="Q731" s="152"/>
      <c r="R731" s="152"/>
      <c r="S731" s="152"/>
      <c r="T731" s="152"/>
      <c r="U731" s="152"/>
      <c r="V731" s="152"/>
      <c r="W731" s="152"/>
    </row>
    <row r="732" ht="22.5" customHeight="1">
      <c r="A732" s="147">
        <f t="shared" si="2"/>
        <v>0</v>
      </c>
      <c r="B732" s="148" t="str">
        <f>IFERROR(__xludf.DUMMYFUNCTION("IFERROR(
TEXTJOIN("" \ "",TRUE,FILTER(D732:N732,ISNUMBER(D732:N732)=FALSE))
,"""")"),"")</f>
        <v/>
      </c>
      <c r="C732" s="153">
        <v>46265.0</v>
      </c>
      <c r="D732" s="154"/>
      <c r="E732" s="154"/>
      <c r="F732" s="154"/>
      <c r="G732" s="154"/>
      <c r="H732" s="154"/>
      <c r="I732" s="155"/>
      <c r="J732" s="154"/>
      <c r="K732" s="154"/>
      <c r="L732" s="154"/>
      <c r="M732" s="154"/>
      <c r="N732" s="154"/>
      <c r="O732" s="152"/>
      <c r="P732" s="152"/>
      <c r="Q732" s="152"/>
      <c r="R732" s="152"/>
      <c r="S732" s="152"/>
      <c r="T732" s="152"/>
      <c r="U732" s="152"/>
      <c r="V732" s="152"/>
      <c r="W732" s="152"/>
    </row>
    <row r="733" ht="22.5" customHeight="1">
      <c r="A733" s="147">
        <f t="shared" si="2"/>
        <v>0</v>
      </c>
      <c r="B733" s="148" t="str">
        <f>IFERROR(__xludf.DUMMYFUNCTION("IFERROR(
TEXTJOIN("" \ "",TRUE,FILTER(D733:N733,ISNUMBER(D733:N733)=FALSE))
,"""")"),"")</f>
        <v/>
      </c>
      <c r="C733" s="153">
        <v>46266.0</v>
      </c>
      <c r="D733" s="154"/>
      <c r="E733" s="154"/>
      <c r="F733" s="154"/>
      <c r="G733" s="154"/>
      <c r="H733" s="154"/>
      <c r="I733" s="155"/>
      <c r="J733" s="154"/>
      <c r="K733" s="154"/>
      <c r="L733" s="154"/>
      <c r="M733" s="154"/>
      <c r="N733" s="154"/>
      <c r="O733" s="152"/>
      <c r="P733" s="152"/>
      <c r="Q733" s="152"/>
      <c r="R733" s="152"/>
      <c r="S733" s="152"/>
      <c r="T733" s="152"/>
      <c r="U733" s="152"/>
      <c r="V733" s="152"/>
      <c r="W733" s="152"/>
    </row>
    <row r="734" ht="22.5" customHeight="1">
      <c r="A734" s="147">
        <f t="shared" si="2"/>
        <v>0</v>
      </c>
      <c r="B734" s="148" t="str">
        <f>IFERROR(__xludf.DUMMYFUNCTION("IFERROR(
TEXTJOIN("" \ "",TRUE,FILTER(D734:N734,ISNUMBER(D734:N734)=FALSE))
,"""")"),"")</f>
        <v/>
      </c>
      <c r="C734" s="153">
        <v>46267.0</v>
      </c>
      <c r="D734" s="154"/>
      <c r="E734" s="154"/>
      <c r="F734" s="154"/>
      <c r="G734" s="154"/>
      <c r="H734" s="154"/>
      <c r="I734" s="155"/>
      <c r="J734" s="154"/>
      <c r="K734" s="154"/>
      <c r="L734" s="154"/>
      <c r="M734" s="154"/>
      <c r="N734" s="154"/>
      <c r="O734" s="152"/>
      <c r="P734" s="152"/>
      <c r="Q734" s="152"/>
      <c r="R734" s="152"/>
      <c r="S734" s="152"/>
      <c r="T734" s="152"/>
      <c r="U734" s="152"/>
      <c r="V734" s="152"/>
      <c r="W734" s="152"/>
    </row>
    <row r="735" ht="22.5" customHeight="1">
      <c r="A735" s="147">
        <f t="shared" si="2"/>
        <v>0</v>
      </c>
      <c r="B735" s="148" t="str">
        <f>IFERROR(__xludf.DUMMYFUNCTION("IFERROR(
TEXTJOIN("" \ "",TRUE,FILTER(D735:N735,ISNUMBER(D735:N735)=FALSE))
,"""")"),"")</f>
        <v/>
      </c>
      <c r="C735" s="153">
        <v>46268.0</v>
      </c>
      <c r="D735" s="154"/>
      <c r="E735" s="154"/>
      <c r="F735" s="154"/>
      <c r="G735" s="154"/>
      <c r="H735" s="154"/>
      <c r="I735" s="155"/>
      <c r="J735" s="154"/>
      <c r="K735" s="154"/>
      <c r="L735" s="154"/>
      <c r="M735" s="154"/>
      <c r="N735" s="154"/>
      <c r="O735" s="152"/>
      <c r="P735" s="152"/>
      <c r="Q735" s="152"/>
      <c r="R735" s="152"/>
      <c r="S735" s="152"/>
      <c r="T735" s="152"/>
      <c r="U735" s="152"/>
      <c r="V735" s="152"/>
      <c r="W735" s="152"/>
    </row>
    <row r="736" ht="22.5" customHeight="1">
      <c r="A736" s="147">
        <f t="shared" si="2"/>
        <v>0</v>
      </c>
      <c r="B736" s="148" t="str">
        <f>IFERROR(__xludf.DUMMYFUNCTION("IFERROR(
TEXTJOIN("" \ "",TRUE,FILTER(D736:N736,ISNUMBER(D736:N736)=FALSE))
,"""")"),"")</f>
        <v/>
      </c>
      <c r="C736" s="153">
        <v>46269.0</v>
      </c>
      <c r="D736" s="154"/>
      <c r="E736" s="154"/>
      <c r="F736" s="154"/>
      <c r="G736" s="154"/>
      <c r="H736" s="154"/>
      <c r="I736" s="155"/>
      <c r="J736" s="154"/>
      <c r="K736" s="154"/>
      <c r="L736" s="154"/>
      <c r="M736" s="154"/>
      <c r="N736" s="154"/>
      <c r="O736" s="152"/>
      <c r="P736" s="152"/>
      <c r="Q736" s="152"/>
      <c r="R736" s="152"/>
      <c r="S736" s="152"/>
      <c r="T736" s="152"/>
      <c r="U736" s="152"/>
      <c r="V736" s="152"/>
      <c r="W736" s="152"/>
    </row>
    <row r="737" ht="22.5" customHeight="1">
      <c r="A737" s="147">
        <f t="shared" si="2"/>
        <v>0</v>
      </c>
      <c r="B737" s="148" t="str">
        <f>IFERROR(__xludf.DUMMYFUNCTION("IFERROR(
TEXTJOIN("" \ "",TRUE,FILTER(D737:N737,ISNUMBER(D737:N737)=FALSE))
,"""")"),"")</f>
        <v/>
      </c>
      <c r="C737" s="153">
        <v>46270.0</v>
      </c>
      <c r="D737" s="154"/>
      <c r="E737" s="154"/>
      <c r="F737" s="154"/>
      <c r="G737" s="154"/>
      <c r="H737" s="154"/>
      <c r="I737" s="155"/>
      <c r="J737" s="154"/>
      <c r="K737" s="154"/>
      <c r="L737" s="154"/>
      <c r="M737" s="154"/>
      <c r="N737" s="154"/>
      <c r="O737" s="152"/>
      <c r="P737" s="152"/>
      <c r="Q737" s="152"/>
      <c r="R737" s="152"/>
      <c r="S737" s="152"/>
      <c r="T737" s="152"/>
      <c r="U737" s="152"/>
      <c r="V737" s="152"/>
      <c r="W737" s="152"/>
    </row>
    <row r="738" ht="22.5" customHeight="1">
      <c r="A738" s="147">
        <f t="shared" si="2"/>
        <v>0</v>
      </c>
      <c r="B738" s="148" t="str">
        <f>IFERROR(__xludf.DUMMYFUNCTION("IFERROR(
TEXTJOIN("" \ "",TRUE,FILTER(D738:N738,ISNUMBER(D738:N738)=FALSE))
,"""")"),"")</f>
        <v/>
      </c>
      <c r="C738" s="149">
        <v>46271.0</v>
      </c>
      <c r="D738" s="150"/>
      <c r="E738" s="150"/>
      <c r="F738" s="150"/>
      <c r="G738" s="150"/>
      <c r="H738" s="150"/>
      <c r="I738" s="151"/>
      <c r="J738" s="150"/>
      <c r="K738" s="150"/>
      <c r="L738" s="150"/>
      <c r="M738" s="150"/>
      <c r="N738" s="150"/>
      <c r="O738" s="152"/>
      <c r="P738" s="152"/>
      <c r="Q738" s="152"/>
      <c r="R738" s="152"/>
      <c r="S738" s="152"/>
      <c r="T738" s="152"/>
      <c r="U738" s="152"/>
      <c r="V738" s="152"/>
      <c r="W738" s="152"/>
    </row>
    <row r="739" ht="22.5" customHeight="1">
      <c r="A739" s="147">
        <f t="shared" si="2"/>
        <v>0</v>
      </c>
      <c r="B739" s="148" t="str">
        <f>IFERROR(__xludf.DUMMYFUNCTION("IFERROR(
TEXTJOIN("" \ "",TRUE,FILTER(D739:N739,ISNUMBER(D739:N739)=FALSE))
,"""")"),"")</f>
        <v/>
      </c>
      <c r="C739" s="153">
        <v>46272.0</v>
      </c>
      <c r="D739" s="154"/>
      <c r="E739" s="154"/>
      <c r="F739" s="154"/>
      <c r="G739" s="154"/>
      <c r="H739" s="154"/>
      <c r="I739" s="155"/>
      <c r="J739" s="154"/>
      <c r="K739" s="154"/>
      <c r="L739" s="154"/>
      <c r="M739" s="154"/>
      <c r="N739" s="154"/>
      <c r="O739" s="152"/>
      <c r="P739" s="152"/>
      <c r="Q739" s="152"/>
      <c r="R739" s="152"/>
      <c r="S739" s="152"/>
      <c r="T739" s="152"/>
      <c r="U739" s="152"/>
      <c r="V739" s="152"/>
      <c r="W739" s="152"/>
    </row>
    <row r="740" ht="22.5" customHeight="1">
      <c r="A740" s="147">
        <f t="shared" si="2"/>
        <v>0</v>
      </c>
      <c r="B740" s="148" t="str">
        <f>IFERROR(__xludf.DUMMYFUNCTION("IFERROR(
TEXTJOIN("" \ "",TRUE,FILTER(D740:N740,ISNUMBER(D740:N740)=FALSE))
,"""")"),"")</f>
        <v/>
      </c>
      <c r="C740" s="153">
        <v>46273.0</v>
      </c>
      <c r="D740" s="154"/>
      <c r="E740" s="154"/>
      <c r="F740" s="154"/>
      <c r="G740" s="154"/>
      <c r="H740" s="154"/>
      <c r="I740" s="155"/>
      <c r="J740" s="154"/>
      <c r="K740" s="154"/>
      <c r="L740" s="154"/>
      <c r="M740" s="154"/>
      <c r="N740" s="154"/>
      <c r="O740" s="152"/>
      <c r="P740" s="152"/>
      <c r="Q740" s="152"/>
      <c r="R740" s="152"/>
      <c r="S740" s="152"/>
      <c r="T740" s="152"/>
      <c r="U740" s="152"/>
      <c r="V740" s="152"/>
      <c r="W740" s="152"/>
    </row>
    <row r="741" ht="22.5" customHeight="1">
      <c r="A741" s="147">
        <f t="shared" si="2"/>
        <v>0</v>
      </c>
      <c r="B741" s="148" t="str">
        <f>IFERROR(__xludf.DUMMYFUNCTION("IFERROR(
TEXTJOIN("" \ "",TRUE,FILTER(D741:N741,ISNUMBER(D741:N741)=FALSE))
,"""")"),"")</f>
        <v/>
      </c>
      <c r="C741" s="153">
        <v>46274.0</v>
      </c>
      <c r="D741" s="154"/>
      <c r="E741" s="154"/>
      <c r="F741" s="154"/>
      <c r="G741" s="154"/>
      <c r="H741" s="154"/>
      <c r="I741" s="155"/>
      <c r="J741" s="154"/>
      <c r="K741" s="154"/>
      <c r="L741" s="154"/>
      <c r="M741" s="154"/>
      <c r="N741" s="154"/>
      <c r="O741" s="152"/>
      <c r="P741" s="152"/>
      <c r="Q741" s="152"/>
      <c r="R741" s="152"/>
      <c r="S741" s="152"/>
      <c r="T741" s="152"/>
      <c r="U741" s="152"/>
      <c r="V741" s="152"/>
      <c r="W741" s="152"/>
    </row>
    <row r="742" ht="22.5" customHeight="1">
      <c r="A742" s="147">
        <f t="shared" si="2"/>
        <v>0</v>
      </c>
      <c r="B742" s="148" t="str">
        <f>IFERROR(__xludf.DUMMYFUNCTION("IFERROR(
TEXTJOIN("" \ "",TRUE,FILTER(D742:N742,ISNUMBER(D742:N742)=FALSE))
,"""")"),"")</f>
        <v/>
      </c>
      <c r="C742" s="153">
        <v>46275.0</v>
      </c>
      <c r="D742" s="154"/>
      <c r="E742" s="154"/>
      <c r="F742" s="154"/>
      <c r="G742" s="154"/>
      <c r="H742" s="154"/>
      <c r="I742" s="155"/>
      <c r="J742" s="154"/>
      <c r="K742" s="154"/>
      <c r="L742" s="154"/>
      <c r="M742" s="154"/>
      <c r="N742" s="154"/>
      <c r="O742" s="152"/>
      <c r="P742" s="152"/>
      <c r="Q742" s="152"/>
      <c r="R742" s="152"/>
      <c r="S742" s="152"/>
      <c r="T742" s="152"/>
      <c r="U742" s="152"/>
      <c r="V742" s="152"/>
      <c r="W742" s="152"/>
    </row>
    <row r="743" ht="22.5" customHeight="1">
      <c r="A743" s="147">
        <f t="shared" si="2"/>
        <v>0</v>
      </c>
      <c r="B743" s="148" t="str">
        <f>IFERROR(__xludf.DUMMYFUNCTION("IFERROR(
TEXTJOIN("" \ "",TRUE,FILTER(D743:N743,ISNUMBER(D743:N743)=FALSE))
,"""")"),"")</f>
        <v/>
      </c>
      <c r="C743" s="153">
        <v>46276.0</v>
      </c>
      <c r="D743" s="154"/>
      <c r="E743" s="154"/>
      <c r="F743" s="154"/>
      <c r="G743" s="154"/>
      <c r="H743" s="154"/>
      <c r="I743" s="155"/>
      <c r="J743" s="154"/>
      <c r="K743" s="154"/>
      <c r="L743" s="154"/>
      <c r="M743" s="154"/>
      <c r="N743" s="154"/>
      <c r="O743" s="152"/>
      <c r="P743" s="152"/>
      <c r="Q743" s="152"/>
      <c r="R743" s="152"/>
      <c r="S743" s="152"/>
      <c r="T743" s="152"/>
      <c r="U743" s="152"/>
      <c r="V743" s="152"/>
      <c r="W743" s="152"/>
    </row>
    <row r="744" ht="22.5" customHeight="1">
      <c r="A744" s="147">
        <f t="shared" si="2"/>
        <v>0</v>
      </c>
      <c r="B744" s="148" t="str">
        <f>IFERROR(__xludf.DUMMYFUNCTION("IFERROR(
TEXTJOIN("" \ "",TRUE,FILTER(D744:N744,ISNUMBER(D744:N744)=FALSE))
,"""")"),"")</f>
        <v/>
      </c>
      <c r="C744" s="153">
        <v>46277.0</v>
      </c>
      <c r="D744" s="154"/>
      <c r="E744" s="154"/>
      <c r="F744" s="154"/>
      <c r="G744" s="154"/>
      <c r="H744" s="154"/>
      <c r="I744" s="155"/>
      <c r="J744" s="154"/>
      <c r="K744" s="154"/>
      <c r="L744" s="154"/>
      <c r="M744" s="154"/>
      <c r="N744" s="154"/>
      <c r="O744" s="152"/>
      <c r="P744" s="152"/>
      <c r="Q744" s="152"/>
      <c r="R744" s="152"/>
      <c r="S744" s="152"/>
      <c r="T744" s="152"/>
      <c r="U744" s="152"/>
      <c r="V744" s="152"/>
      <c r="W744" s="152"/>
    </row>
    <row r="745" ht="22.5" customHeight="1">
      <c r="A745" s="147">
        <f t="shared" si="2"/>
        <v>0</v>
      </c>
      <c r="B745" s="148" t="str">
        <f>IFERROR(__xludf.DUMMYFUNCTION("IFERROR(
TEXTJOIN("" \ "",TRUE,FILTER(D745:N745,ISNUMBER(D745:N745)=FALSE))
,"""")"),"")</f>
        <v/>
      </c>
      <c r="C745" s="149">
        <v>46278.0</v>
      </c>
      <c r="D745" s="150"/>
      <c r="E745" s="150"/>
      <c r="F745" s="150"/>
      <c r="G745" s="150"/>
      <c r="H745" s="150"/>
      <c r="I745" s="151"/>
      <c r="J745" s="150"/>
      <c r="K745" s="150"/>
      <c r="L745" s="150"/>
      <c r="M745" s="150"/>
      <c r="N745" s="150"/>
      <c r="O745" s="152"/>
      <c r="P745" s="152"/>
      <c r="Q745" s="152"/>
      <c r="R745" s="152"/>
      <c r="S745" s="152"/>
      <c r="T745" s="152"/>
      <c r="U745" s="152"/>
      <c r="V745" s="152"/>
      <c r="W745" s="152"/>
    </row>
    <row r="746" ht="22.5" customHeight="1">
      <c r="A746" s="147">
        <f t="shared" si="2"/>
        <v>0</v>
      </c>
      <c r="B746" s="148" t="str">
        <f>IFERROR(__xludf.DUMMYFUNCTION("IFERROR(
TEXTJOIN("" \ "",TRUE,FILTER(D746:N746,ISNUMBER(D746:N746)=FALSE))
,"""")"),"")</f>
        <v/>
      </c>
      <c r="C746" s="153">
        <v>46279.0</v>
      </c>
      <c r="D746" s="154"/>
      <c r="E746" s="154"/>
      <c r="F746" s="154"/>
      <c r="G746" s="154"/>
      <c r="H746" s="154"/>
      <c r="I746" s="155"/>
      <c r="J746" s="154"/>
      <c r="K746" s="154"/>
      <c r="L746" s="154"/>
      <c r="M746" s="154"/>
      <c r="N746" s="154"/>
      <c r="O746" s="152"/>
      <c r="P746" s="152"/>
      <c r="Q746" s="152"/>
      <c r="R746" s="152"/>
      <c r="S746" s="152"/>
      <c r="T746" s="152"/>
      <c r="U746" s="152"/>
      <c r="V746" s="152"/>
      <c r="W746" s="152"/>
    </row>
    <row r="747" ht="22.5" customHeight="1">
      <c r="A747" s="147">
        <f t="shared" si="2"/>
        <v>0</v>
      </c>
      <c r="B747" s="148" t="str">
        <f>IFERROR(__xludf.DUMMYFUNCTION("IFERROR(
TEXTJOIN("" \ "",TRUE,FILTER(D747:N747,ISNUMBER(D747:N747)=FALSE))
,"""")"),"")</f>
        <v/>
      </c>
      <c r="C747" s="153">
        <v>46280.0</v>
      </c>
      <c r="D747" s="154"/>
      <c r="E747" s="154"/>
      <c r="F747" s="154"/>
      <c r="G747" s="154"/>
      <c r="H747" s="154"/>
      <c r="I747" s="155"/>
      <c r="J747" s="154"/>
      <c r="K747" s="154"/>
      <c r="L747" s="154"/>
      <c r="M747" s="154"/>
      <c r="N747" s="154"/>
      <c r="O747" s="152"/>
      <c r="P747" s="152"/>
      <c r="Q747" s="152"/>
      <c r="R747" s="152"/>
      <c r="S747" s="152"/>
      <c r="T747" s="152"/>
      <c r="U747" s="152"/>
      <c r="V747" s="152"/>
      <c r="W747" s="152"/>
    </row>
    <row r="748" ht="22.5" customHeight="1">
      <c r="A748" s="147">
        <f t="shared" si="2"/>
        <v>0</v>
      </c>
      <c r="B748" s="148" t="str">
        <f>IFERROR(__xludf.DUMMYFUNCTION("IFERROR(
TEXTJOIN("" \ "",TRUE,FILTER(D748:N748,ISNUMBER(D748:N748)=FALSE))
,"""")"),"")</f>
        <v/>
      </c>
      <c r="C748" s="153">
        <v>46281.0</v>
      </c>
      <c r="D748" s="154"/>
      <c r="E748" s="154"/>
      <c r="F748" s="154"/>
      <c r="G748" s="154"/>
      <c r="H748" s="154"/>
      <c r="I748" s="155"/>
      <c r="J748" s="154"/>
      <c r="K748" s="154"/>
      <c r="L748" s="154"/>
      <c r="M748" s="154"/>
      <c r="N748" s="154"/>
      <c r="O748" s="152"/>
      <c r="P748" s="152"/>
      <c r="Q748" s="152"/>
      <c r="R748" s="152"/>
      <c r="S748" s="152"/>
      <c r="T748" s="152"/>
      <c r="U748" s="152"/>
      <c r="V748" s="152"/>
      <c r="W748" s="152"/>
    </row>
    <row r="749" ht="22.5" customHeight="1">
      <c r="A749" s="147">
        <f t="shared" si="2"/>
        <v>0</v>
      </c>
      <c r="B749" s="148" t="str">
        <f>IFERROR(__xludf.DUMMYFUNCTION("IFERROR(
TEXTJOIN("" \ "",TRUE,FILTER(D749:N749,ISNUMBER(D749:N749)=FALSE))
,"""")"),"")</f>
        <v/>
      </c>
      <c r="C749" s="153">
        <v>46282.0</v>
      </c>
      <c r="D749" s="154"/>
      <c r="E749" s="154"/>
      <c r="F749" s="154"/>
      <c r="G749" s="154"/>
      <c r="H749" s="154"/>
      <c r="I749" s="155"/>
      <c r="J749" s="154"/>
      <c r="K749" s="154"/>
      <c r="L749" s="154"/>
      <c r="M749" s="154"/>
      <c r="N749" s="154"/>
      <c r="O749" s="152"/>
      <c r="P749" s="152"/>
      <c r="Q749" s="152"/>
      <c r="R749" s="152"/>
      <c r="S749" s="152"/>
      <c r="T749" s="152"/>
      <c r="U749" s="152"/>
      <c r="V749" s="152"/>
      <c r="W749" s="152"/>
    </row>
    <row r="750" ht="22.5" customHeight="1">
      <c r="A750" s="147">
        <f t="shared" si="2"/>
        <v>0</v>
      </c>
      <c r="B750" s="148" t="str">
        <f>IFERROR(__xludf.DUMMYFUNCTION("IFERROR(
TEXTJOIN("" \ "",TRUE,FILTER(D750:N750,ISNUMBER(D750:N750)=FALSE))
,"""")"),"")</f>
        <v/>
      </c>
      <c r="C750" s="153">
        <v>46283.0</v>
      </c>
      <c r="D750" s="154"/>
      <c r="E750" s="154"/>
      <c r="F750" s="154"/>
      <c r="G750" s="154"/>
      <c r="H750" s="154"/>
      <c r="I750" s="155"/>
      <c r="J750" s="154"/>
      <c r="K750" s="154"/>
      <c r="L750" s="154"/>
      <c r="M750" s="154"/>
      <c r="N750" s="154"/>
      <c r="O750" s="152"/>
      <c r="P750" s="152"/>
      <c r="Q750" s="152"/>
      <c r="R750" s="152"/>
      <c r="S750" s="152"/>
      <c r="T750" s="152"/>
      <c r="U750" s="152"/>
      <c r="V750" s="152"/>
      <c r="W750" s="152"/>
    </row>
    <row r="751" ht="22.5" customHeight="1">
      <c r="A751" s="147">
        <f t="shared" si="2"/>
        <v>0</v>
      </c>
      <c r="B751" s="148" t="str">
        <f>IFERROR(__xludf.DUMMYFUNCTION("IFERROR(
TEXTJOIN("" \ "",TRUE,FILTER(D751:N751,ISNUMBER(D751:N751)=FALSE))
,"""")"),"")</f>
        <v/>
      </c>
      <c r="C751" s="153">
        <v>46284.0</v>
      </c>
      <c r="D751" s="154"/>
      <c r="E751" s="154"/>
      <c r="F751" s="154"/>
      <c r="G751" s="154"/>
      <c r="H751" s="154"/>
      <c r="I751" s="155"/>
      <c r="J751" s="154"/>
      <c r="K751" s="154"/>
      <c r="L751" s="154"/>
      <c r="M751" s="154"/>
      <c r="N751" s="154"/>
      <c r="O751" s="152"/>
      <c r="P751" s="152"/>
      <c r="Q751" s="152"/>
      <c r="R751" s="152"/>
      <c r="S751" s="152"/>
      <c r="T751" s="152"/>
      <c r="U751" s="152"/>
      <c r="V751" s="152"/>
      <c r="W751" s="152"/>
    </row>
    <row r="752" ht="22.5" customHeight="1">
      <c r="A752" s="147">
        <f t="shared" si="2"/>
        <v>0</v>
      </c>
      <c r="B752" s="148" t="str">
        <f>IFERROR(__xludf.DUMMYFUNCTION("IFERROR(
TEXTJOIN("" \ "",TRUE,FILTER(D752:N752,ISNUMBER(D752:N752)=FALSE))
,"""")"),"")</f>
        <v/>
      </c>
      <c r="C752" s="149">
        <v>46285.0</v>
      </c>
      <c r="D752" s="150"/>
      <c r="E752" s="150"/>
      <c r="F752" s="150"/>
      <c r="G752" s="150"/>
      <c r="H752" s="150"/>
      <c r="I752" s="151"/>
      <c r="J752" s="150"/>
      <c r="K752" s="150"/>
      <c r="L752" s="150"/>
      <c r="M752" s="150"/>
      <c r="N752" s="150"/>
      <c r="O752" s="152"/>
      <c r="P752" s="152"/>
      <c r="Q752" s="152"/>
      <c r="R752" s="152"/>
      <c r="S752" s="152"/>
      <c r="T752" s="152"/>
      <c r="U752" s="152"/>
      <c r="V752" s="152"/>
      <c r="W752" s="152"/>
    </row>
    <row r="753" ht="22.5" customHeight="1">
      <c r="A753" s="147">
        <f t="shared" si="2"/>
        <v>0</v>
      </c>
      <c r="B753" s="148" t="str">
        <f>IFERROR(__xludf.DUMMYFUNCTION("IFERROR(
TEXTJOIN("" \ "",TRUE,FILTER(D753:N753,ISNUMBER(D753:N753)=FALSE))
,"""")"),"")</f>
        <v/>
      </c>
      <c r="C753" s="153">
        <v>46286.0</v>
      </c>
      <c r="D753" s="154"/>
      <c r="E753" s="154"/>
      <c r="F753" s="154"/>
      <c r="G753" s="154"/>
      <c r="H753" s="154"/>
      <c r="I753" s="155"/>
      <c r="J753" s="154"/>
      <c r="K753" s="154"/>
      <c r="L753" s="154"/>
      <c r="M753" s="154"/>
      <c r="N753" s="154"/>
      <c r="O753" s="152"/>
      <c r="P753" s="152"/>
      <c r="Q753" s="152"/>
      <c r="R753" s="152"/>
      <c r="S753" s="152"/>
      <c r="T753" s="152"/>
      <c r="U753" s="152"/>
      <c r="V753" s="152"/>
      <c r="W753" s="152"/>
    </row>
    <row r="754" ht="22.5" customHeight="1">
      <c r="A754" s="147">
        <f t="shared" si="2"/>
        <v>0</v>
      </c>
      <c r="B754" s="148" t="str">
        <f>IFERROR(__xludf.DUMMYFUNCTION("IFERROR(
TEXTJOIN("" \ "",TRUE,FILTER(D754:N754,ISNUMBER(D754:N754)=FALSE))
,"""")"),"")</f>
        <v/>
      </c>
      <c r="C754" s="153">
        <v>46287.0</v>
      </c>
      <c r="D754" s="154"/>
      <c r="E754" s="154"/>
      <c r="F754" s="154"/>
      <c r="G754" s="154"/>
      <c r="H754" s="154"/>
      <c r="I754" s="155"/>
      <c r="J754" s="154"/>
      <c r="K754" s="154"/>
      <c r="L754" s="154"/>
      <c r="M754" s="154"/>
      <c r="N754" s="154"/>
      <c r="O754" s="152"/>
      <c r="P754" s="152"/>
      <c r="Q754" s="152"/>
      <c r="R754" s="152"/>
      <c r="S754" s="152"/>
      <c r="T754" s="152"/>
      <c r="U754" s="152"/>
      <c r="V754" s="152"/>
      <c r="W754" s="152"/>
    </row>
    <row r="755" ht="22.5" customHeight="1">
      <c r="A755" s="147">
        <f t="shared" si="2"/>
        <v>0</v>
      </c>
      <c r="B755" s="148" t="str">
        <f>IFERROR(__xludf.DUMMYFUNCTION("IFERROR(
TEXTJOIN("" \ "",TRUE,FILTER(D755:N755,ISNUMBER(D755:N755)=FALSE))
,"""")"),"")</f>
        <v/>
      </c>
      <c r="C755" s="153">
        <v>46288.0</v>
      </c>
      <c r="D755" s="154"/>
      <c r="E755" s="154"/>
      <c r="F755" s="154"/>
      <c r="G755" s="154"/>
      <c r="H755" s="154"/>
      <c r="I755" s="155"/>
      <c r="J755" s="154"/>
      <c r="K755" s="154"/>
      <c r="L755" s="154"/>
      <c r="M755" s="154"/>
      <c r="N755" s="154"/>
      <c r="O755" s="152"/>
      <c r="P755" s="152"/>
      <c r="Q755" s="152"/>
      <c r="R755" s="152"/>
      <c r="S755" s="152"/>
      <c r="T755" s="152"/>
      <c r="U755" s="152"/>
      <c r="V755" s="152"/>
      <c r="W755" s="152"/>
    </row>
    <row r="756" ht="22.5" customHeight="1">
      <c r="A756" s="147">
        <f t="shared" si="2"/>
        <v>0</v>
      </c>
      <c r="B756" s="148" t="str">
        <f>IFERROR(__xludf.DUMMYFUNCTION("IFERROR(
TEXTJOIN("" \ "",TRUE,FILTER(D756:N756,ISNUMBER(D756:N756)=FALSE))
,"""")"),"")</f>
        <v/>
      </c>
      <c r="C756" s="153">
        <v>46289.0</v>
      </c>
      <c r="D756" s="154"/>
      <c r="E756" s="154"/>
      <c r="F756" s="154"/>
      <c r="G756" s="154"/>
      <c r="H756" s="154"/>
      <c r="I756" s="155"/>
      <c r="J756" s="154"/>
      <c r="K756" s="154"/>
      <c r="L756" s="154"/>
      <c r="M756" s="154"/>
      <c r="N756" s="154"/>
      <c r="O756" s="152"/>
      <c r="P756" s="152"/>
      <c r="Q756" s="152"/>
      <c r="R756" s="152"/>
      <c r="S756" s="152"/>
      <c r="T756" s="152"/>
      <c r="U756" s="152"/>
      <c r="V756" s="152"/>
      <c r="W756" s="152"/>
    </row>
    <row r="757" ht="22.5" customHeight="1">
      <c r="A757" s="147">
        <f t="shared" si="2"/>
        <v>0</v>
      </c>
      <c r="B757" s="148" t="str">
        <f>IFERROR(__xludf.DUMMYFUNCTION("IFERROR(
TEXTJOIN("" \ "",TRUE,FILTER(D757:N757,ISNUMBER(D757:N757)=FALSE))
,"""")"),"")</f>
        <v/>
      </c>
      <c r="C757" s="153">
        <v>46290.0</v>
      </c>
      <c r="D757" s="154"/>
      <c r="E757" s="154"/>
      <c r="F757" s="154"/>
      <c r="G757" s="154"/>
      <c r="H757" s="154"/>
      <c r="I757" s="155"/>
      <c r="J757" s="154"/>
      <c r="K757" s="154"/>
      <c r="L757" s="154"/>
      <c r="M757" s="154"/>
      <c r="N757" s="154"/>
      <c r="O757" s="152"/>
      <c r="P757" s="152"/>
      <c r="Q757" s="152"/>
      <c r="R757" s="152"/>
      <c r="S757" s="152"/>
      <c r="T757" s="152"/>
      <c r="U757" s="152"/>
      <c r="V757" s="152"/>
      <c r="W757" s="152"/>
    </row>
    <row r="758" ht="22.5" customHeight="1">
      <c r="A758" s="147">
        <f t="shared" si="2"/>
        <v>0</v>
      </c>
      <c r="B758" s="148" t="str">
        <f>IFERROR(__xludf.DUMMYFUNCTION("IFERROR(
TEXTJOIN("" \ "",TRUE,FILTER(D758:N758,ISNUMBER(D758:N758)=FALSE))
,"""")"),"")</f>
        <v/>
      </c>
      <c r="C758" s="153">
        <v>46291.0</v>
      </c>
      <c r="D758" s="154"/>
      <c r="E758" s="154"/>
      <c r="F758" s="154"/>
      <c r="G758" s="154"/>
      <c r="H758" s="154"/>
      <c r="I758" s="155"/>
      <c r="J758" s="154"/>
      <c r="K758" s="154"/>
      <c r="L758" s="154"/>
      <c r="M758" s="154"/>
      <c r="N758" s="154"/>
      <c r="O758" s="152"/>
      <c r="P758" s="152"/>
      <c r="Q758" s="152"/>
      <c r="R758" s="152"/>
      <c r="S758" s="152"/>
      <c r="T758" s="152"/>
      <c r="U758" s="152"/>
      <c r="V758" s="152"/>
      <c r="W758" s="152"/>
    </row>
    <row r="759" ht="22.5" customHeight="1">
      <c r="A759" s="147">
        <f t="shared" si="2"/>
        <v>0</v>
      </c>
      <c r="B759" s="148" t="str">
        <f>IFERROR(__xludf.DUMMYFUNCTION("IFERROR(
TEXTJOIN("" \ "",TRUE,FILTER(D759:N759,ISNUMBER(D759:N759)=FALSE))
,"""")"),"")</f>
        <v/>
      </c>
      <c r="C759" s="149">
        <v>46292.0</v>
      </c>
      <c r="D759" s="150"/>
      <c r="E759" s="150"/>
      <c r="F759" s="150"/>
      <c r="G759" s="150"/>
      <c r="H759" s="150"/>
      <c r="I759" s="151"/>
      <c r="J759" s="150"/>
      <c r="K759" s="150"/>
      <c r="L759" s="150"/>
      <c r="M759" s="150"/>
      <c r="N759" s="150"/>
      <c r="O759" s="152"/>
      <c r="P759" s="152"/>
      <c r="Q759" s="152"/>
      <c r="R759" s="152"/>
      <c r="S759" s="152"/>
      <c r="T759" s="152"/>
      <c r="U759" s="152"/>
      <c r="V759" s="152"/>
      <c r="W759" s="152"/>
    </row>
    <row r="760" ht="22.5" customHeight="1">
      <c r="A760" s="147">
        <f t="shared" si="2"/>
        <v>0</v>
      </c>
      <c r="B760" s="148" t="str">
        <f>IFERROR(__xludf.DUMMYFUNCTION("IFERROR(
TEXTJOIN("" \ "",TRUE,FILTER(D760:N760,ISNUMBER(D760:N760)=FALSE))
,"""")"),"")</f>
        <v/>
      </c>
      <c r="C760" s="153">
        <v>46293.0</v>
      </c>
      <c r="D760" s="154"/>
      <c r="E760" s="154"/>
      <c r="F760" s="154"/>
      <c r="G760" s="154"/>
      <c r="H760" s="154"/>
      <c r="I760" s="155"/>
      <c r="J760" s="154"/>
      <c r="K760" s="154"/>
      <c r="L760" s="154"/>
      <c r="M760" s="154"/>
      <c r="N760" s="154"/>
      <c r="O760" s="152"/>
      <c r="P760" s="152"/>
      <c r="Q760" s="152"/>
      <c r="R760" s="152"/>
      <c r="S760" s="152"/>
      <c r="T760" s="152"/>
      <c r="U760" s="152"/>
      <c r="V760" s="152"/>
      <c r="W760" s="152"/>
    </row>
    <row r="761" ht="22.5" customHeight="1">
      <c r="A761" s="147">
        <f t="shared" si="2"/>
        <v>0</v>
      </c>
      <c r="B761" s="148" t="str">
        <f>IFERROR(__xludf.DUMMYFUNCTION("IFERROR(
TEXTJOIN("" \ "",TRUE,FILTER(D761:N761,ISNUMBER(D761:N761)=FALSE))
,"""")"),"")</f>
        <v/>
      </c>
      <c r="C761" s="153">
        <v>46294.0</v>
      </c>
      <c r="D761" s="154"/>
      <c r="E761" s="154"/>
      <c r="F761" s="154"/>
      <c r="G761" s="154"/>
      <c r="H761" s="154"/>
      <c r="I761" s="155"/>
      <c r="J761" s="154"/>
      <c r="K761" s="154"/>
      <c r="L761" s="154"/>
      <c r="M761" s="154"/>
      <c r="N761" s="154"/>
      <c r="O761" s="152"/>
      <c r="P761" s="152"/>
      <c r="Q761" s="152"/>
      <c r="R761" s="152"/>
      <c r="S761" s="152"/>
      <c r="T761" s="152"/>
      <c r="U761" s="152"/>
      <c r="V761" s="152"/>
      <c r="W761" s="152"/>
    </row>
    <row r="762" ht="22.5" customHeight="1">
      <c r="A762" s="147">
        <f t="shared" si="2"/>
        <v>0</v>
      </c>
      <c r="B762" s="148" t="str">
        <f>IFERROR(__xludf.DUMMYFUNCTION("IFERROR(
TEXTJOIN("" \ "",TRUE,FILTER(D762:N762,ISNUMBER(D762:N762)=FALSE))
,"""")"),"")</f>
        <v/>
      </c>
      <c r="C762" s="153">
        <v>46295.0</v>
      </c>
      <c r="D762" s="154"/>
      <c r="E762" s="154"/>
      <c r="F762" s="154"/>
      <c r="G762" s="154"/>
      <c r="H762" s="154"/>
      <c r="I762" s="155"/>
      <c r="J762" s="154"/>
      <c r="K762" s="154"/>
      <c r="L762" s="154"/>
      <c r="M762" s="154"/>
      <c r="N762" s="154"/>
      <c r="O762" s="152"/>
      <c r="P762" s="152"/>
      <c r="Q762" s="152"/>
      <c r="R762" s="152"/>
      <c r="S762" s="152"/>
      <c r="T762" s="152"/>
      <c r="U762" s="152"/>
      <c r="V762" s="152"/>
      <c r="W762" s="152"/>
    </row>
    <row r="763" ht="22.5" customHeight="1">
      <c r="A763" s="147">
        <f t="shared" si="2"/>
        <v>0</v>
      </c>
      <c r="B763" s="148" t="str">
        <f>IFERROR(__xludf.DUMMYFUNCTION("IFERROR(
TEXTJOIN("" \ "",TRUE,FILTER(D763:N763,ISNUMBER(D763:N763)=FALSE))
,"""")"),"")</f>
        <v/>
      </c>
      <c r="C763" s="153">
        <v>46296.0</v>
      </c>
      <c r="D763" s="154"/>
      <c r="E763" s="154"/>
      <c r="F763" s="154"/>
      <c r="G763" s="154"/>
      <c r="H763" s="154"/>
      <c r="I763" s="155"/>
      <c r="J763" s="154"/>
      <c r="K763" s="154"/>
      <c r="L763" s="154"/>
      <c r="M763" s="154"/>
      <c r="N763" s="154"/>
      <c r="O763" s="152"/>
      <c r="P763" s="152"/>
      <c r="Q763" s="152"/>
      <c r="R763" s="152"/>
      <c r="S763" s="152"/>
      <c r="T763" s="152"/>
      <c r="U763" s="152"/>
      <c r="V763" s="152"/>
      <c r="W763" s="152"/>
    </row>
    <row r="764" ht="22.5" customHeight="1">
      <c r="A764" s="147">
        <f t="shared" si="2"/>
        <v>0</v>
      </c>
      <c r="B764" s="148" t="str">
        <f>IFERROR(__xludf.DUMMYFUNCTION("IFERROR(
TEXTJOIN("" \ "",TRUE,FILTER(D764:N764,ISNUMBER(D764:N764)=FALSE))
,"""")"),"")</f>
        <v/>
      </c>
      <c r="C764" s="153">
        <v>46297.0</v>
      </c>
      <c r="D764" s="154"/>
      <c r="E764" s="154"/>
      <c r="F764" s="154"/>
      <c r="G764" s="154"/>
      <c r="H764" s="154"/>
      <c r="I764" s="155"/>
      <c r="J764" s="154"/>
      <c r="K764" s="154"/>
      <c r="L764" s="154"/>
      <c r="M764" s="154"/>
      <c r="N764" s="154"/>
      <c r="O764" s="152"/>
      <c r="P764" s="152"/>
      <c r="Q764" s="152"/>
      <c r="R764" s="152"/>
      <c r="S764" s="152"/>
      <c r="T764" s="152"/>
      <c r="U764" s="152"/>
      <c r="V764" s="152"/>
      <c r="W764" s="152"/>
    </row>
    <row r="765" ht="22.5" customHeight="1">
      <c r="A765" s="147">
        <f t="shared" si="2"/>
        <v>0</v>
      </c>
      <c r="B765" s="148" t="str">
        <f>IFERROR(__xludf.DUMMYFUNCTION("IFERROR(
TEXTJOIN("" \ "",TRUE,FILTER(D765:N765,ISNUMBER(D765:N765)=FALSE))
,"""")"),"")</f>
        <v/>
      </c>
      <c r="C765" s="153">
        <v>46298.0</v>
      </c>
      <c r="D765" s="154"/>
      <c r="E765" s="154"/>
      <c r="F765" s="154"/>
      <c r="G765" s="154"/>
      <c r="H765" s="154"/>
      <c r="I765" s="155"/>
      <c r="J765" s="154"/>
      <c r="K765" s="154"/>
      <c r="L765" s="154"/>
      <c r="M765" s="154"/>
      <c r="N765" s="154"/>
      <c r="O765" s="152"/>
      <c r="P765" s="152"/>
      <c r="Q765" s="152"/>
      <c r="R765" s="152"/>
      <c r="S765" s="152"/>
      <c r="T765" s="152"/>
      <c r="U765" s="152"/>
      <c r="V765" s="152"/>
      <c r="W765" s="152"/>
    </row>
    <row r="766" ht="22.5" customHeight="1">
      <c r="A766" s="147">
        <f t="shared" si="2"/>
        <v>0</v>
      </c>
      <c r="B766" s="148" t="str">
        <f>IFERROR(__xludf.DUMMYFUNCTION("IFERROR(
TEXTJOIN("" \ "",TRUE,FILTER(D766:N766,ISNUMBER(D766:N766)=FALSE))
,"""")"),"")</f>
        <v/>
      </c>
      <c r="C766" s="149">
        <v>46299.0</v>
      </c>
      <c r="D766" s="150"/>
      <c r="E766" s="150"/>
      <c r="F766" s="150"/>
      <c r="G766" s="150"/>
      <c r="H766" s="150"/>
      <c r="I766" s="151"/>
      <c r="J766" s="150"/>
      <c r="K766" s="150"/>
      <c r="L766" s="150"/>
      <c r="M766" s="150"/>
      <c r="N766" s="150"/>
      <c r="O766" s="152"/>
      <c r="P766" s="152"/>
      <c r="Q766" s="152"/>
      <c r="R766" s="152"/>
      <c r="S766" s="152"/>
      <c r="T766" s="152"/>
      <c r="U766" s="152"/>
      <c r="V766" s="152"/>
      <c r="W766" s="152"/>
    </row>
    <row r="767" ht="22.5" customHeight="1">
      <c r="A767" s="147">
        <f t="shared" si="2"/>
        <v>0</v>
      </c>
      <c r="B767" s="148" t="str">
        <f>IFERROR(__xludf.DUMMYFUNCTION("IFERROR(
TEXTJOIN("" \ "",TRUE,FILTER(D767:N767,ISNUMBER(D767:N767)=FALSE))
,"""")"),"")</f>
        <v/>
      </c>
      <c r="C767" s="153">
        <v>46300.0</v>
      </c>
      <c r="D767" s="154"/>
      <c r="E767" s="154"/>
      <c r="F767" s="154"/>
      <c r="G767" s="154"/>
      <c r="H767" s="154"/>
      <c r="I767" s="155"/>
      <c r="J767" s="154"/>
      <c r="K767" s="154"/>
      <c r="L767" s="154"/>
      <c r="M767" s="154"/>
      <c r="N767" s="154"/>
      <c r="O767" s="152"/>
      <c r="P767" s="152"/>
      <c r="Q767" s="152"/>
      <c r="R767" s="152"/>
      <c r="S767" s="152"/>
      <c r="T767" s="152"/>
      <c r="U767" s="152"/>
      <c r="V767" s="152"/>
      <c r="W767" s="152"/>
    </row>
    <row r="768" ht="22.5" customHeight="1">
      <c r="A768" s="147">
        <f t="shared" si="2"/>
        <v>0</v>
      </c>
      <c r="B768" s="148" t="str">
        <f>IFERROR(__xludf.DUMMYFUNCTION("IFERROR(
TEXTJOIN("" \ "",TRUE,FILTER(D768:N768,ISNUMBER(D768:N768)=FALSE))
,"""")"),"")</f>
        <v/>
      </c>
      <c r="C768" s="153">
        <v>46301.0</v>
      </c>
      <c r="D768" s="154"/>
      <c r="E768" s="154"/>
      <c r="F768" s="154"/>
      <c r="G768" s="154"/>
      <c r="H768" s="154"/>
      <c r="I768" s="155"/>
      <c r="J768" s="154"/>
      <c r="K768" s="154"/>
      <c r="L768" s="154"/>
      <c r="M768" s="154"/>
      <c r="N768" s="154"/>
      <c r="O768" s="152"/>
      <c r="P768" s="152"/>
      <c r="Q768" s="152"/>
      <c r="R768" s="152"/>
      <c r="S768" s="152"/>
      <c r="T768" s="152"/>
      <c r="U768" s="152"/>
      <c r="V768" s="152"/>
      <c r="W768" s="152"/>
    </row>
    <row r="769" ht="22.5" customHeight="1">
      <c r="A769" s="147">
        <f t="shared" si="2"/>
        <v>0</v>
      </c>
      <c r="B769" s="148" t="str">
        <f>IFERROR(__xludf.DUMMYFUNCTION("IFERROR(
TEXTJOIN("" \ "",TRUE,FILTER(D769:N769,ISNUMBER(D769:N769)=FALSE))
,"""")"),"")</f>
        <v/>
      </c>
      <c r="C769" s="153">
        <v>46302.0</v>
      </c>
      <c r="D769" s="154"/>
      <c r="E769" s="154"/>
      <c r="F769" s="154"/>
      <c r="G769" s="154"/>
      <c r="H769" s="154"/>
      <c r="I769" s="155"/>
      <c r="J769" s="154"/>
      <c r="K769" s="154"/>
      <c r="L769" s="154"/>
      <c r="M769" s="154"/>
      <c r="N769" s="154"/>
      <c r="O769" s="152"/>
      <c r="P769" s="152"/>
      <c r="Q769" s="152"/>
      <c r="R769" s="152"/>
      <c r="S769" s="152"/>
      <c r="T769" s="152"/>
      <c r="U769" s="152"/>
      <c r="V769" s="152"/>
      <c r="W769" s="152"/>
    </row>
    <row r="770" ht="22.5" customHeight="1">
      <c r="A770" s="147">
        <f t="shared" si="2"/>
        <v>0</v>
      </c>
      <c r="B770" s="148" t="str">
        <f>IFERROR(__xludf.DUMMYFUNCTION("IFERROR(
TEXTJOIN("" \ "",TRUE,FILTER(D770:N770,ISNUMBER(D770:N770)=FALSE))
,"""")"),"")</f>
        <v/>
      </c>
      <c r="C770" s="153">
        <v>46303.0</v>
      </c>
      <c r="D770" s="154"/>
      <c r="E770" s="154"/>
      <c r="F770" s="154"/>
      <c r="G770" s="154"/>
      <c r="H770" s="154"/>
      <c r="I770" s="155"/>
      <c r="J770" s="154"/>
      <c r="K770" s="154"/>
      <c r="L770" s="154"/>
      <c r="M770" s="154"/>
      <c r="N770" s="154"/>
      <c r="O770" s="152"/>
      <c r="P770" s="152"/>
      <c r="Q770" s="152"/>
      <c r="R770" s="152"/>
      <c r="S770" s="152"/>
      <c r="T770" s="152"/>
      <c r="U770" s="152"/>
      <c r="V770" s="152"/>
      <c r="W770" s="152"/>
    </row>
    <row r="771" ht="22.5" customHeight="1">
      <c r="A771" s="147">
        <f t="shared" si="2"/>
        <v>0</v>
      </c>
      <c r="B771" s="148" t="str">
        <f>IFERROR(__xludf.DUMMYFUNCTION("IFERROR(
TEXTJOIN("" \ "",TRUE,FILTER(D771:N771,ISNUMBER(D771:N771)=FALSE))
,"""")"),"")</f>
        <v/>
      </c>
      <c r="C771" s="153">
        <v>46304.0</v>
      </c>
      <c r="D771" s="154"/>
      <c r="E771" s="154"/>
      <c r="F771" s="154"/>
      <c r="G771" s="154"/>
      <c r="H771" s="154"/>
      <c r="I771" s="155"/>
      <c r="J771" s="154"/>
      <c r="K771" s="154"/>
      <c r="L771" s="154"/>
      <c r="M771" s="154"/>
      <c r="N771" s="154"/>
      <c r="O771" s="152"/>
      <c r="P771" s="152"/>
      <c r="Q771" s="152"/>
      <c r="R771" s="152"/>
      <c r="S771" s="152"/>
      <c r="T771" s="152"/>
      <c r="U771" s="152"/>
      <c r="V771" s="152"/>
      <c r="W771" s="152"/>
    </row>
    <row r="772" ht="22.5" customHeight="1">
      <c r="A772" s="147">
        <f t="shared" si="2"/>
        <v>0</v>
      </c>
      <c r="B772" s="148" t="str">
        <f>IFERROR(__xludf.DUMMYFUNCTION("IFERROR(
TEXTJOIN("" \ "",TRUE,FILTER(D772:N772,ISNUMBER(D772:N772)=FALSE))
,"""")"),"")</f>
        <v/>
      </c>
      <c r="C772" s="153">
        <v>46305.0</v>
      </c>
      <c r="D772" s="154"/>
      <c r="E772" s="154"/>
      <c r="F772" s="154"/>
      <c r="G772" s="154"/>
      <c r="H772" s="154"/>
      <c r="I772" s="155"/>
      <c r="J772" s="154"/>
      <c r="K772" s="154"/>
      <c r="L772" s="154"/>
      <c r="M772" s="154"/>
      <c r="N772" s="154"/>
      <c r="O772" s="152"/>
      <c r="P772" s="152"/>
      <c r="Q772" s="152"/>
      <c r="R772" s="152"/>
      <c r="S772" s="152"/>
      <c r="T772" s="152"/>
      <c r="U772" s="152"/>
      <c r="V772" s="152"/>
      <c r="W772" s="152"/>
    </row>
    <row r="773" ht="22.5" customHeight="1">
      <c r="A773" s="147">
        <f t="shared" si="2"/>
        <v>0</v>
      </c>
      <c r="B773" s="148" t="str">
        <f>IFERROR(__xludf.DUMMYFUNCTION("IFERROR(
TEXTJOIN("" \ "",TRUE,FILTER(D773:N773,ISNUMBER(D773:N773)=FALSE))
,"""")"),"")</f>
        <v/>
      </c>
      <c r="C773" s="149">
        <v>46306.0</v>
      </c>
      <c r="D773" s="150"/>
      <c r="E773" s="150"/>
      <c r="F773" s="150"/>
      <c r="G773" s="150"/>
      <c r="H773" s="150"/>
      <c r="I773" s="151"/>
      <c r="J773" s="150"/>
      <c r="K773" s="150"/>
      <c r="L773" s="150"/>
      <c r="M773" s="150"/>
      <c r="N773" s="150"/>
      <c r="O773" s="152"/>
      <c r="P773" s="152"/>
      <c r="Q773" s="152"/>
      <c r="R773" s="152"/>
      <c r="S773" s="152"/>
      <c r="T773" s="152"/>
      <c r="U773" s="152"/>
      <c r="V773" s="152"/>
      <c r="W773" s="152"/>
    </row>
    <row r="774" ht="22.5" customHeight="1">
      <c r="A774" s="147">
        <f t="shared" si="2"/>
        <v>0</v>
      </c>
      <c r="B774" s="148" t="str">
        <f>IFERROR(__xludf.DUMMYFUNCTION("IFERROR(
TEXTJOIN("" \ "",TRUE,FILTER(D774:N774,ISNUMBER(D774:N774)=FALSE))
,"""")"),"")</f>
        <v/>
      </c>
      <c r="C774" s="153">
        <v>46307.0</v>
      </c>
      <c r="D774" s="154"/>
      <c r="E774" s="154"/>
      <c r="F774" s="154"/>
      <c r="G774" s="154"/>
      <c r="H774" s="154"/>
      <c r="I774" s="155"/>
      <c r="J774" s="154"/>
      <c r="K774" s="154"/>
      <c r="L774" s="154"/>
      <c r="M774" s="154"/>
      <c r="N774" s="154"/>
      <c r="O774" s="152"/>
      <c r="P774" s="152"/>
      <c r="Q774" s="152"/>
      <c r="R774" s="152"/>
      <c r="S774" s="152"/>
      <c r="T774" s="152"/>
      <c r="U774" s="152"/>
      <c r="V774" s="152"/>
      <c r="W774" s="152"/>
    </row>
    <row r="775" ht="22.5" customHeight="1">
      <c r="A775" s="147">
        <f t="shared" si="2"/>
        <v>0</v>
      </c>
      <c r="B775" s="148" t="str">
        <f>IFERROR(__xludf.DUMMYFUNCTION("IFERROR(
TEXTJOIN("" \ "",TRUE,FILTER(D775:N775,ISNUMBER(D775:N775)=FALSE))
,"""")"),"")</f>
        <v/>
      </c>
      <c r="C775" s="153">
        <v>46308.0</v>
      </c>
      <c r="D775" s="154"/>
      <c r="E775" s="154"/>
      <c r="F775" s="154"/>
      <c r="G775" s="154"/>
      <c r="H775" s="154"/>
      <c r="I775" s="155"/>
      <c r="J775" s="154"/>
      <c r="K775" s="154"/>
      <c r="L775" s="154"/>
      <c r="M775" s="154"/>
      <c r="N775" s="154"/>
      <c r="O775" s="152"/>
      <c r="P775" s="152"/>
      <c r="Q775" s="152"/>
      <c r="R775" s="152"/>
      <c r="S775" s="152"/>
      <c r="T775" s="152"/>
      <c r="U775" s="152"/>
      <c r="V775" s="152"/>
      <c r="W775" s="152"/>
    </row>
    <row r="776" ht="22.5" customHeight="1">
      <c r="A776" s="147">
        <f t="shared" si="2"/>
        <v>0</v>
      </c>
      <c r="B776" s="148" t="str">
        <f>IFERROR(__xludf.DUMMYFUNCTION("IFERROR(
TEXTJOIN("" \ "",TRUE,FILTER(D776:N776,ISNUMBER(D776:N776)=FALSE))
,"""")"),"")</f>
        <v/>
      </c>
      <c r="C776" s="153">
        <v>46309.0</v>
      </c>
      <c r="D776" s="154"/>
      <c r="E776" s="154"/>
      <c r="F776" s="154"/>
      <c r="G776" s="154"/>
      <c r="H776" s="154"/>
      <c r="I776" s="155"/>
      <c r="J776" s="154"/>
      <c r="K776" s="154"/>
      <c r="L776" s="154"/>
      <c r="M776" s="154"/>
      <c r="N776" s="154"/>
      <c r="O776" s="152"/>
      <c r="P776" s="152"/>
      <c r="Q776" s="152"/>
      <c r="R776" s="152"/>
      <c r="S776" s="152"/>
      <c r="T776" s="152"/>
      <c r="U776" s="152"/>
      <c r="V776" s="152"/>
      <c r="W776" s="152"/>
    </row>
    <row r="777" ht="22.5" customHeight="1">
      <c r="A777" s="147">
        <f t="shared" si="2"/>
        <v>0</v>
      </c>
      <c r="B777" s="148" t="str">
        <f>IFERROR(__xludf.DUMMYFUNCTION("IFERROR(
TEXTJOIN("" \ "",TRUE,FILTER(D777:N777,ISNUMBER(D777:N777)=FALSE))
,"""")"),"")</f>
        <v/>
      </c>
      <c r="C777" s="153">
        <v>46310.0</v>
      </c>
      <c r="D777" s="154"/>
      <c r="E777" s="154"/>
      <c r="F777" s="154"/>
      <c r="G777" s="154"/>
      <c r="H777" s="154"/>
      <c r="I777" s="155"/>
      <c r="J777" s="154"/>
      <c r="K777" s="154"/>
      <c r="L777" s="154"/>
      <c r="M777" s="154"/>
      <c r="N777" s="154"/>
      <c r="O777" s="152"/>
      <c r="P777" s="152"/>
      <c r="Q777" s="152"/>
      <c r="R777" s="152"/>
      <c r="S777" s="152"/>
      <c r="T777" s="152"/>
      <c r="U777" s="152"/>
      <c r="V777" s="152"/>
      <c r="W777" s="152"/>
    </row>
    <row r="778" ht="22.5" customHeight="1">
      <c r="A778" s="147">
        <f t="shared" si="2"/>
        <v>0</v>
      </c>
      <c r="B778" s="148" t="str">
        <f>IFERROR(__xludf.DUMMYFUNCTION("IFERROR(
TEXTJOIN("" \ "",TRUE,FILTER(D778:N778,ISNUMBER(D778:N778)=FALSE))
,"""")"),"")</f>
        <v/>
      </c>
      <c r="C778" s="153">
        <v>46311.0</v>
      </c>
      <c r="D778" s="154"/>
      <c r="E778" s="154"/>
      <c r="F778" s="154"/>
      <c r="G778" s="154"/>
      <c r="H778" s="154"/>
      <c r="I778" s="155"/>
      <c r="J778" s="154"/>
      <c r="K778" s="154"/>
      <c r="L778" s="154"/>
      <c r="M778" s="154"/>
      <c r="N778" s="154"/>
      <c r="O778" s="152"/>
      <c r="P778" s="152"/>
      <c r="Q778" s="152"/>
      <c r="R778" s="152"/>
      <c r="S778" s="152"/>
      <c r="T778" s="152"/>
      <c r="U778" s="152"/>
      <c r="V778" s="152"/>
      <c r="W778" s="152"/>
    </row>
    <row r="779" ht="22.5" customHeight="1">
      <c r="A779" s="147">
        <f t="shared" si="2"/>
        <v>0</v>
      </c>
      <c r="B779" s="148" t="str">
        <f>IFERROR(__xludf.DUMMYFUNCTION("IFERROR(
TEXTJOIN("" \ "",TRUE,FILTER(D779:N779,ISNUMBER(D779:N779)=FALSE))
,"""")"),"")</f>
        <v/>
      </c>
      <c r="C779" s="153">
        <v>46312.0</v>
      </c>
      <c r="D779" s="154"/>
      <c r="E779" s="154"/>
      <c r="F779" s="154"/>
      <c r="G779" s="154"/>
      <c r="H779" s="154"/>
      <c r="I779" s="155"/>
      <c r="J779" s="154"/>
      <c r="K779" s="154"/>
      <c r="L779" s="154"/>
      <c r="M779" s="154"/>
      <c r="N779" s="154"/>
      <c r="O779" s="152"/>
      <c r="P779" s="152"/>
      <c r="Q779" s="152"/>
      <c r="R779" s="152"/>
      <c r="S779" s="152"/>
      <c r="T779" s="152"/>
      <c r="U779" s="152"/>
      <c r="V779" s="152"/>
      <c r="W779" s="152"/>
    </row>
    <row r="780" ht="22.5" customHeight="1">
      <c r="A780" s="147">
        <f t="shared" si="2"/>
        <v>0</v>
      </c>
      <c r="B780" s="148" t="str">
        <f>IFERROR(__xludf.DUMMYFUNCTION("IFERROR(
TEXTJOIN("" \ "",TRUE,FILTER(D780:N780,ISNUMBER(D780:N780)=FALSE))
,"""")"),"")</f>
        <v/>
      </c>
      <c r="C780" s="149">
        <v>46313.0</v>
      </c>
      <c r="D780" s="150"/>
      <c r="E780" s="150"/>
      <c r="F780" s="150"/>
      <c r="G780" s="150"/>
      <c r="H780" s="150"/>
      <c r="I780" s="151"/>
      <c r="J780" s="150"/>
      <c r="K780" s="150"/>
      <c r="L780" s="150"/>
      <c r="M780" s="150"/>
      <c r="N780" s="150"/>
      <c r="O780" s="152"/>
      <c r="P780" s="152"/>
      <c r="Q780" s="152"/>
      <c r="R780" s="152"/>
      <c r="S780" s="152"/>
      <c r="T780" s="152"/>
      <c r="U780" s="152"/>
      <c r="V780" s="152"/>
      <c r="W780" s="152"/>
    </row>
    <row r="781" ht="22.5" customHeight="1">
      <c r="A781" s="147">
        <f t="shared" si="2"/>
        <v>0</v>
      </c>
      <c r="B781" s="148" t="str">
        <f>IFERROR(__xludf.DUMMYFUNCTION("IFERROR(
TEXTJOIN("" \ "",TRUE,FILTER(D781:N781,ISNUMBER(D781:N781)=FALSE))
,"""")"),"")</f>
        <v/>
      </c>
      <c r="C781" s="153">
        <v>46314.0</v>
      </c>
      <c r="D781" s="154"/>
      <c r="E781" s="154"/>
      <c r="F781" s="154"/>
      <c r="G781" s="154"/>
      <c r="H781" s="154"/>
      <c r="I781" s="155"/>
      <c r="J781" s="154"/>
      <c r="K781" s="154"/>
      <c r="L781" s="154"/>
      <c r="M781" s="154"/>
      <c r="N781" s="154"/>
      <c r="O781" s="152"/>
      <c r="P781" s="152"/>
      <c r="Q781" s="152"/>
      <c r="R781" s="152"/>
      <c r="S781" s="152"/>
      <c r="T781" s="152"/>
      <c r="U781" s="152"/>
      <c r="V781" s="152"/>
      <c r="W781" s="152"/>
    </row>
    <row r="782" ht="22.5" customHeight="1">
      <c r="A782" s="147">
        <f t="shared" si="2"/>
        <v>0</v>
      </c>
      <c r="B782" s="148" t="str">
        <f>IFERROR(__xludf.DUMMYFUNCTION("IFERROR(
TEXTJOIN("" \ "",TRUE,FILTER(D782:N782,ISNUMBER(D782:N782)=FALSE))
,"""")"),"")</f>
        <v/>
      </c>
      <c r="C782" s="153">
        <v>46315.0</v>
      </c>
      <c r="D782" s="154"/>
      <c r="E782" s="154"/>
      <c r="F782" s="154"/>
      <c r="G782" s="154"/>
      <c r="H782" s="154"/>
      <c r="I782" s="155"/>
      <c r="J782" s="154"/>
      <c r="K782" s="154"/>
      <c r="L782" s="154"/>
      <c r="M782" s="154"/>
      <c r="N782" s="154"/>
      <c r="O782" s="152"/>
      <c r="P782" s="152"/>
      <c r="Q782" s="152"/>
      <c r="R782" s="152"/>
      <c r="S782" s="152"/>
      <c r="T782" s="152"/>
      <c r="U782" s="152"/>
      <c r="V782" s="152"/>
      <c r="W782" s="152"/>
    </row>
    <row r="783" ht="22.5" customHeight="1">
      <c r="A783" s="147">
        <f t="shared" si="2"/>
        <v>0</v>
      </c>
      <c r="B783" s="148" t="str">
        <f>IFERROR(__xludf.DUMMYFUNCTION("IFERROR(
TEXTJOIN("" \ "",TRUE,FILTER(D783:N783,ISNUMBER(D783:N783)=FALSE))
,"""")"),"")</f>
        <v/>
      </c>
      <c r="C783" s="153">
        <v>46316.0</v>
      </c>
      <c r="D783" s="154"/>
      <c r="E783" s="154"/>
      <c r="F783" s="154"/>
      <c r="G783" s="154"/>
      <c r="H783" s="154"/>
      <c r="I783" s="155"/>
      <c r="J783" s="154"/>
      <c r="K783" s="154"/>
      <c r="L783" s="154"/>
      <c r="M783" s="154"/>
      <c r="N783" s="154"/>
      <c r="O783" s="152"/>
      <c r="P783" s="152"/>
      <c r="Q783" s="152"/>
      <c r="R783" s="152"/>
      <c r="S783" s="152"/>
      <c r="T783" s="152"/>
      <c r="U783" s="152"/>
      <c r="V783" s="152"/>
      <c r="W783" s="152"/>
    </row>
    <row r="784" ht="22.5" customHeight="1">
      <c r="A784" s="147">
        <f t="shared" si="2"/>
        <v>0</v>
      </c>
      <c r="B784" s="148" t="str">
        <f>IFERROR(__xludf.DUMMYFUNCTION("IFERROR(
TEXTJOIN("" \ "",TRUE,FILTER(D784:N784,ISNUMBER(D784:N784)=FALSE))
,"""")"),"")</f>
        <v/>
      </c>
      <c r="C784" s="153">
        <v>46317.0</v>
      </c>
      <c r="D784" s="154"/>
      <c r="E784" s="154"/>
      <c r="F784" s="154"/>
      <c r="G784" s="154"/>
      <c r="H784" s="154"/>
      <c r="I784" s="155"/>
      <c r="J784" s="154"/>
      <c r="K784" s="154"/>
      <c r="L784" s="154"/>
      <c r="M784" s="154"/>
      <c r="N784" s="154"/>
      <c r="O784" s="152"/>
      <c r="P784" s="152"/>
      <c r="Q784" s="152"/>
      <c r="R784" s="152"/>
      <c r="S784" s="152"/>
      <c r="T784" s="152"/>
      <c r="U784" s="152"/>
      <c r="V784" s="152"/>
      <c r="W784" s="152"/>
    </row>
    <row r="785" ht="22.5" customHeight="1">
      <c r="A785" s="147">
        <f t="shared" si="2"/>
        <v>0</v>
      </c>
      <c r="B785" s="148" t="str">
        <f>IFERROR(__xludf.DUMMYFUNCTION("IFERROR(
TEXTJOIN("" \ "",TRUE,FILTER(D785:N785,ISNUMBER(D785:N785)=FALSE))
,"""")"),"")</f>
        <v/>
      </c>
      <c r="C785" s="153">
        <v>46318.0</v>
      </c>
      <c r="D785" s="154"/>
      <c r="E785" s="154"/>
      <c r="F785" s="154"/>
      <c r="G785" s="154"/>
      <c r="H785" s="154"/>
      <c r="I785" s="155"/>
      <c r="J785" s="154"/>
      <c r="K785" s="154"/>
      <c r="L785" s="154"/>
      <c r="M785" s="154"/>
      <c r="N785" s="154"/>
      <c r="O785" s="152"/>
      <c r="P785" s="152"/>
      <c r="Q785" s="152"/>
      <c r="R785" s="152"/>
      <c r="S785" s="152"/>
      <c r="T785" s="152"/>
      <c r="U785" s="152"/>
      <c r="V785" s="152"/>
      <c r="W785" s="152"/>
    </row>
    <row r="786" ht="22.5" customHeight="1">
      <c r="A786" s="147">
        <f t="shared" si="2"/>
        <v>0</v>
      </c>
      <c r="B786" s="148" t="str">
        <f>IFERROR(__xludf.DUMMYFUNCTION("IFERROR(
TEXTJOIN("" \ "",TRUE,FILTER(D786:N786,ISNUMBER(D786:N786)=FALSE))
,"""")"),"")</f>
        <v/>
      </c>
      <c r="C786" s="153">
        <v>46319.0</v>
      </c>
      <c r="D786" s="154"/>
      <c r="E786" s="154"/>
      <c r="F786" s="154"/>
      <c r="G786" s="154"/>
      <c r="H786" s="154"/>
      <c r="I786" s="155"/>
      <c r="J786" s="154"/>
      <c r="K786" s="154"/>
      <c r="L786" s="154"/>
      <c r="M786" s="154"/>
      <c r="N786" s="154"/>
      <c r="O786" s="152"/>
      <c r="P786" s="152"/>
      <c r="Q786" s="152"/>
      <c r="R786" s="152"/>
      <c r="S786" s="152"/>
      <c r="T786" s="152"/>
      <c r="U786" s="152"/>
      <c r="V786" s="152"/>
      <c r="W786" s="152"/>
    </row>
    <row r="787" ht="22.5" customHeight="1">
      <c r="A787" s="147">
        <f t="shared" si="2"/>
        <v>0</v>
      </c>
      <c r="B787" s="148" t="str">
        <f>IFERROR(__xludf.DUMMYFUNCTION("IFERROR(
TEXTJOIN("" \ "",TRUE,FILTER(D787:N787,ISNUMBER(D787:N787)=FALSE))
,"""")"),"")</f>
        <v/>
      </c>
      <c r="C787" s="149">
        <v>46320.0</v>
      </c>
      <c r="D787" s="150"/>
      <c r="E787" s="150"/>
      <c r="F787" s="150"/>
      <c r="G787" s="150"/>
      <c r="H787" s="150"/>
      <c r="I787" s="151"/>
      <c r="J787" s="150"/>
      <c r="K787" s="150"/>
      <c r="L787" s="150"/>
      <c r="M787" s="150"/>
      <c r="N787" s="150"/>
      <c r="O787" s="152"/>
      <c r="P787" s="152"/>
      <c r="Q787" s="152"/>
      <c r="R787" s="152"/>
      <c r="S787" s="152"/>
      <c r="T787" s="152"/>
      <c r="U787" s="152"/>
      <c r="V787" s="152"/>
      <c r="W787" s="152"/>
    </row>
    <row r="788" ht="22.5" customHeight="1">
      <c r="A788" s="147">
        <f t="shared" si="2"/>
        <v>0</v>
      </c>
      <c r="B788" s="148" t="str">
        <f>IFERROR(__xludf.DUMMYFUNCTION("IFERROR(
TEXTJOIN("" \ "",TRUE,FILTER(D788:N788,ISNUMBER(D788:N788)=FALSE))
,"""")"),"")</f>
        <v/>
      </c>
      <c r="C788" s="153">
        <v>46321.0</v>
      </c>
      <c r="D788" s="154"/>
      <c r="E788" s="154"/>
      <c r="F788" s="154"/>
      <c r="G788" s="154"/>
      <c r="H788" s="154"/>
      <c r="I788" s="155"/>
      <c r="J788" s="154"/>
      <c r="K788" s="154"/>
      <c r="L788" s="154"/>
      <c r="M788" s="154"/>
      <c r="N788" s="154"/>
      <c r="O788" s="152"/>
      <c r="P788" s="152"/>
      <c r="Q788" s="152"/>
      <c r="R788" s="152"/>
      <c r="S788" s="152"/>
      <c r="T788" s="152"/>
      <c r="U788" s="152"/>
      <c r="V788" s="152"/>
      <c r="W788" s="152"/>
    </row>
    <row r="789" ht="22.5" customHeight="1">
      <c r="A789" s="147">
        <f t="shared" si="2"/>
        <v>0</v>
      </c>
      <c r="B789" s="148" t="str">
        <f>IFERROR(__xludf.DUMMYFUNCTION("IFERROR(
TEXTJOIN("" \ "",TRUE,FILTER(D789:N789,ISNUMBER(D789:N789)=FALSE))
,"""")"),"")</f>
        <v/>
      </c>
      <c r="C789" s="153">
        <v>46322.0</v>
      </c>
      <c r="D789" s="154"/>
      <c r="E789" s="154"/>
      <c r="F789" s="154"/>
      <c r="G789" s="154"/>
      <c r="H789" s="154"/>
      <c r="I789" s="155"/>
      <c r="J789" s="154"/>
      <c r="K789" s="154"/>
      <c r="L789" s="154"/>
      <c r="M789" s="154"/>
      <c r="N789" s="154"/>
      <c r="O789" s="152"/>
      <c r="P789" s="152"/>
      <c r="Q789" s="152"/>
      <c r="R789" s="152"/>
      <c r="S789" s="152"/>
      <c r="T789" s="152"/>
      <c r="U789" s="152"/>
      <c r="V789" s="152"/>
      <c r="W789" s="152"/>
    </row>
    <row r="790" ht="22.5" customHeight="1">
      <c r="A790" s="147">
        <f t="shared" si="2"/>
        <v>0</v>
      </c>
      <c r="B790" s="148" t="str">
        <f>IFERROR(__xludf.DUMMYFUNCTION("IFERROR(
TEXTJOIN("" \ "",TRUE,FILTER(D790:N790,ISNUMBER(D790:N790)=FALSE))
,"""")"),"")</f>
        <v/>
      </c>
      <c r="C790" s="153">
        <v>46323.0</v>
      </c>
      <c r="D790" s="154"/>
      <c r="E790" s="154"/>
      <c r="F790" s="154"/>
      <c r="G790" s="154"/>
      <c r="H790" s="154"/>
      <c r="I790" s="155"/>
      <c r="J790" s="154"/>
      <c r="K790" s="154"/>
      <c r="L790" s="154"/>
      <c r="M790" s="154"/>
      <c r="N790" s="154"/>
      <c r="O790" s="152"/>
      <c r="P790" s="152"/>
      <c r="Q790" s="152"/>
      <c r="R790" s="152"/>
      <c r="S790" s="152"/>
      <c r="T790" s="152"/>
      <c r="U790" s="152"/>
      <c r="V790" s="152"/>
      <c r="W790" s="152"/>
    </row>
    <row r="791" ht="22.5" customHeight="1">
      <c r="A791" s="147">
        <f t="shared" si="2"/>
        <v>0</v>
      </c>
      <c r="B791" s="148" t="str">
        <f>IFERROR(__xludf.DUMMYFUNCTION("IFERROR(
TEXTJOIN("" \ "",TRUE,FILTER(D791:N791,ISNUMBER(D791:N791)=FALSE))
,"""")"),"")</f>
        <v/>
      </c>
      <c r="C791" s="153">
        <v>46324.0</v>
      </c>
      <c r="D791" s="154"/>
      <c r="E791" s="154"/>
      <c r="F791" s="154"/>
      <c r="G791" s="154"/>
      <c r="H791" s="154"/>
      <c r="I791" s="155"/>
      <c r="J791" s="154"/>
      <c r="K791" s="154"/>
      <c r="L791" s="154"/>
      <c r="M791" s="154"/>
      <c r="N791" s="154"/>
      <c r="O791" s="152"/>
      <c r="P791" s="152"/>
      <c r="Q791" s="152"/>
      <c r="R791" s="152"/>
      <c r="S791" s="152"/>
      <c r="T791" s="152"/>
      <c r="U791" s="152"/>
      <c r="V791" s="152"/>
      <c r="W791" s="152"/>
    </row>
    <row r="792" ht="22.5" customHeight="1">
      <c r="A792" s="147">
        <f t="shared" si="2"/>
        <v>0</v>
      </c>
      <c r="B792" s="148" t="str">
        <f>IFERROR(__xludf.DUMMYFUNCTION("IFERROR(
TEXTJOIN("" \ "",TRUE,FILTER(D792:N792,ISNUMBER(D792:N792)=FALSE))
,"""")"),"")</f>
        <v/>
      </c>
      <c r="C792" s="153">
        <v>46325.0</v>
      </c>
      <c r="D792" s="154"/>
      <c r="E792" s="154"/>
      <c r="F792" s="154"/>
      <c r="G792" s="154"/>
      <c r="H792" s="154"/>
      <c r="I792" s="155"/>
      <c r="J792" s="154"/>
      <c r="K792" s="154"/>
      <c r="L792" s="154"/>
      <c r="M792" s="154"/>
      <c r="N792" s="154"/>
      <c r="O792" s="152"/>
      <c r="P792" s="152"/>
      <c r="Q792" s="152"/>
      <c r="R792" s="152"/>
      <c r="S792" s="152"/>
      <c r="T792" s="152"/>
      <c r="U792" s="152"/>
      <c r="V792" s="152"/>
      <c r="W792" s="152"/>
    </row>
    <row r="793" ht="22.5" customHeight="1">
      <c r="A793" s="147">
        <f t="shared" si="2"/>
        <v>0</v>
      </c>
      <c r="B793" s="148" t="str">
        <f>IFERROR(__xludf.DUMMYFUNCTION("IFERROR(
TEXTJOIN("" \ "",TRUE,FILTER(D793:N793,ISNUMBER(D793:N793)=FALSE))
,"""")"),"")</f>
        <v/>
      </c>
      <c r="C793" s="153">
        <v>46326.0</v>
      </c>
      <c r="D793" s="154"/>
      <c r="E793" s="154"/>
      <c r="F793" s="154"/>
      <c r="G793" s="154"/>
      <c r="H793" s="154"/>
      <c r="I793" s="155"/>
      <c r="J793" s="154"/>
      <c r="K793" s="154"/>
      <c r="L793" s="154"/>
      <c r="M793" s="154"/>
      <c r="N793" s="154"/>
      <c r="O793" s="152"/>
      <c r="P793" s="152"/>
      <c r="Q793" s="152"/>
      <c r="R793" s="152"/>
      <c r="S793" s="152"/>
      <c r="T793" s="152"/>
      <c r="U793" s="152"/>
      <c r="V793" s="152"/>
      <c r="W793" s="152"/>
    </row>
    <row r="794" ht="22.5" customHeight="1">
      <c r="A794" s="147">
        <f t="shared" si="2"/>
        <v>0</v>
      </c>
      <c r="B794" s="148" t="str">
        <f>IFERROR(__xludf.DUMMYFUNCTION("IFERROR(
TEXTJOIN("" \ "",TRUE,FILTER(D794:N794,ISNUMBER(D794:N794)=FALSE))
,"""")"),"")</f>
        <v/>
      </c>
      <c r="C794" s="149">
        <v>46327.0</v>
      </c>
      <c r="D794" s="150"/>
      <c r="E794" s="150"/>
      <c r="F794" s="150"/>
      <c r="G794" s="150"/>
      <c r="H794" s="150"/>
      <c r="I794" s="151"/>
      <c r="J794" s="150"/>
      <c r="K794" s="150"/>
      <c r="L794" s="150"/>
      <c r="M794" s="150"/>
      <c r="N794" s="150"/>
      <c r="O794" s="152"/>
      <c r="P794" s="152"/>
      <c r="Q794" s="152"/>
      <c r="R794" s="152"/>
      <c r="S794" s="152"/>
      <c r="T794" s="152"/>
      <c r="U794" s="152"/>
      <c r="V794" s="152"/>
      <c r="W794" s="152"/>
    </row>
    <row r="795" ht="22.5" customHeight="1">
      <c r="A795" s="147">
        <f t="shared" si="2"/>
        <v>0</v>
      </c>
      <c r="B795" s="148" t="str">
        <f>IFERROR(__xludf.DUMMYFUNCTION("IFERROR(
TEXTJOIN("" \ "",TRUE,FILTER(D795:N795,ISNUMBER(D795:N795)=FALSE))
,"""")"),"")</f>
        <v/>
      </c>
      <c r="C795" s="153">
        <v>46328.0</v>
      </c>
      <c r="D795" s="154"/>
      <c r="E795" s="154"/>
      <c r="F795" s="154"/>
      <c r="G795" s="154"/>
      <c r="H795" s="154"/>
      <c r="I795" s="155"/>
      <c r="J795" s="154"/>
      <c r="K795" s="154"/>
      <c r="L795" s="154"/>
      <c r="M795" s="154"/>
      <c r="N795" s="154"/>
      <c r="O795" s="152"/>
      <c r="P795" s="152"/>
      <c r="Q795" s="152"/>
      <c r="R795" s="152"/>
      <c r="S795" s="152"/>
      <c r="T795" s="152"/>
      <c r="U795" s="152"/>
      <c r="V795" s="152"/>
      <c r="W795" s="152"/>
    </row>
    <row r="796" ht="22.5" customHeight="1">
      <c r="A796" s="147">
        <f t="shared" si="2"/>
        <v>0</v>
      </c>
      <c r="B796" s="148" t="str">
        <f>IFERROR(__xludf.DUMMYFUNCTION("IFERROR(
TEXTJOIN("" \ "",TRUE,FILTER(D796:N796,ISNUMBER(D796:N796)=FALSE))
,"""")"),"")</f>
        <v/>
      </c>
      <c r="C796" s="153">
        <v>46329.0</v>
      </c>
      <c r="D796" s="154"/>
      <c r="E796" s="154"/>
      <c r="F796" s="154"/>
      <c r="G796" s="154"/>
      <c r="H796" s="154"/>
      <c r="I796" s="155"/>
      <c r="J796" s="154"/>
      <c r="K796" s="154"/>
      <c r="L796" s="154"/>
      <c r="M796" s="154"/>
      <c r="N796" s="154"/>
      <c r="O796" s="152"/>
      <c r="P796" s="152"/>
      <c r="Q796" s="152"/>
      <c r="R796" s="152"/>
      <c r="S796" s="152"/>
      <c r="T796" s="152"/>
      <c r="U796" s="152"/>
      <c r="V796" s="152"/>
      <c r="W796" s="152"/>
    </row>
    <row r="797" ht="22.5" customHeight="1">
      <c r="A797" s="147">
        <f t="shared" si="2"/>
        <v>0</v>
      </c>
      <c r="B797" s="148" t="str">
        <f>IFERROR(__xludf.DUMMYFUNCTION("IFERROR(
TEXTJOIN("" \ "",TRUE,FILTER(D797:N797,ISNUMBER(D797:N797)=FALSE))
,"""")"),"")</f>
        <v/>
      </c>
      <c r="C797" s="153">
        <v>46330.0</v>
      </c>
      <c r="D797" s="154"/>
      <c r="E797" s="154"/>
      <c r="F797" s="154"/>
      <c r="G797" s="154"/>
      <c r="H797" s="154"/>
      <c r="I797" s="155"/>
      <c r="J797" s="154"/>
      <c r="K797" s="154"/>
      <c r="L797" s="154"/>
      <c r="M797" s="154"/>
      <c r="N797" s="154"/>
      <c r="O797" s="152"/>
      <c r="P797" s="152"/>
      <c r="Q797" s="152"/>
      <c r="R797" s="152"/>
      <c r="S797" s="152"/>
      <c r="T797" s="152"/>
      <c r="U797" s="152"/>
      <c r="V797" s="152"/>
      <c r="W797" s="152"/>
    </row>
    <row r="798" ht="22.5" customHeight="1">
      <c r="A798" s="147">
        <f t="shared" si="2"/>
        <v>0</v>
      </c>
      <c r="B798" s="148" t="str">
        <f>IFERROR(__xludf.DUMMYFUNCTION("IFERROR(
TEXTJOIN("" \ "",TRUE,FILTER(D798:N798,ISNUMBER(D798:N798)=FALSE))
,"""")"),"")</f>
        <v/>
      </c>
      <c r="C798" s="153">
        <v>46331.0</v>
      </c>
      <c r="D798" s="154"/>
      <c r="E798" s="154"/>
      <c r="F798" s="154"/>
      <c r="G798" s="154"/>
      <c r="H798" s="154"/>
      <c r="I798" s="155"/>
      <c r="J798" s="154"/>
      <c r="K798" s="154"/>
      <c r="L798" s="154"/>
      <c r="M798" s="154"/>
      <c r="N798" s="154"/>
      <c r="O798" s="152"/>
      <c r="P798" s="152"/>
      <c r="Q798" s="152"/>
      <c r="R798" s="152"/>
      <c r="S798" s="152"/>
      <c r="T798" s="152"/>
      <c r="U798" s="152"/>
      <c r="V798" s="152"/>
      <c r="W798" s="152"/>
    </row>
    <row r="799" ht="22.5" customHeight="1">
      <c r="A799" s="147">
        <f t="shared" si="2"/>
        <v>0</v>
      </c>
      <c r="B799" s="148" t="str">
        <f>IFERROR(__xludf.DUMMYFUNCTION("IFERROR(
TEXTJOIN("" \ "",TRUE,FILTER(D799:N799,ISNUMBER(D799:N799)=FALSE))
,"""")"),"")</f>
        <v/>
      </c>
      <c r="C799" s="153">
        <v>46332.0</v>
      </c>
      <c r="D799" s="154"/>
      <c r="E799" s="154"/>
      <c r="F799" s="154"/>
      <c r="G799" s="154"/>
      <c r="H799" s="154"/>
      <c r="I799" s="155"/>
      <c r="J799" s="154"/>
      <c r="K799" s="154"/>
      <c r="L799" s="154"/>
      <c r="M799" s="154"/>
      <c r="N799" s="154"/>
      <c r="O799" s="152"/>
      <c r="P799" s="152"/>
      <c r="Q799" s="152"/>
      <c r="R799" s="152"/>
      <c r="S799" s="152"/>
      <c r="T799" s="152"/>
      <c r="U799" s="152"/>
      <c r="V799" s="152"/>
      <c r="W799" s="152"/>
    </row>
    <row r="800" ht="22.5" customHeight="1">
      <c r="A800" s="147">
        <f t="shared" si="2"/>
        <v>0</v>
      </c>
      <c r="B800" s="148" t="str">
        <f>IFERROR(__xludf.DUMMYFUNCTION("IFERROR(
TEXTJOIN("" \ "",TRUE,FILTER(D800:N800,ISNUMBER(D800:N800)=FALSE))
,"""")"),"")</f>
        <v/>
      </c>
      <c r="C800" s="153">
        <v>46333.0</v>
      </c>
      <c r="D800" s="154"/>
      <c r="E800" s="154"/>
      <c r="F800" s="154"/>
      <c r="G800" s="154"/>
      <c r="H800" s="154"/>
      <c r="I800" s="155"/>
      <c r="J800" s="154"/>
      <c r="K800" s="154"/>
      <c r="L800" s="154"/>
      <c r="M800" s="154"/>
      <c r="N800" s="154"/>
      <c r="O800" s="152"/>
      <c r="P800" s="152"/>
      <c r="Q800" s="152"/>
      <c r="R800" s="152"/>
      <c r="S800" s="152"/>
      <c r="T800" s="152"/>
      <c r="U800" s="152"/>
      <c r="V800" s="152"/>
      <c r="W800" s="152"/>
    </row>
    <row r="801" ht="22.5" customHeight="1">
      <c r="A801" s="147">
        <f t="shared" si="2"/>
        <v>0</v>
      </c>
      <c r="B801" s="148" t="str">
        <f>IFERROR(__xludf.DUMMYFUNCTION("IFERROR(
TEXTJOIN("" \ "",TRUE,FILTER(D801:N801,ISNUMBER(D801:N801)=FALSE))
,"""")"),"")</f>
        <v/>
      </c>
      <c r="C801" s="149">
        <v>46334.0</v>
      </c>
      <c r="D801" s="150"/>
      <c r="E801" s="150"/>
      <c r="F801" s="150"/>
      <c r="G801" s="150"/>
      <c r="H801" s="150"/>
      <c r="I801" s="151"/>
      <c r="J801" s="150"/>
      <c r="K801" s="150"/>
      <c r="L801" s="150"/>
      <c r="M801" s="150"/>
      <c r="N801" s="150"/>
      <c r="O801" s="152"/>
      <c r="P801" s="152"/>
      <c r="Q801" s="152"/>
      <c r="R801" s="152"/>
      <c r="S801" s="152"/>
      <c r="T801" s="152"/>
      <c r="U801" s="152"/>
      <c r="V801" s="152"/>
      <c r="W801" s="152"/>
    </row>
    <row r="802" ht="22.5" customHeight="1">
      <c r="A802" s="147">
        <f t="shared" si="2"/>
        <v>0</v>
      </c>
      <c r="B802" s="148" t="str">
        <f>IFERROR(__xludf.DUMMYFUNCTION("IFERROR(
TEXTJOIN("" \ "",TRUE,FILTER(D802:N802,ISNUMBER(D802:N802)=FALSE))
,"""")"),"")</f>
        <v/>
      </c>
      <c r="C802" s="153">
        <v>46335.0</v>
      </c>
      <c r="D802" s="154"/>
      <c r="E802" s="154"/>
      <c r="F802" s="154"/>
      <c r="G802" s="154"/>
      <c r="H802" s="154"/>
      <c r="I802" s="155"/>
      <c r="J802" s="154"/>
      <c r="K802" s="154"/>
      <c r="L802" s="154"/>
      <c r="M802" s="154"/>
      <c r="N802" s="154"/>
      <c r="O802" s="152"/>
      <c r="P802" s="152"/>
      <c r="Q802" s="152"/>
      <c r="R802" s="152"/>
      <c r="S802" s="152"/>
      <c r="T802" s="152"/>
      <c r="U802" s="152"/>
      <c r="V802" s="152"/>
      <c r="W802" s="152"/>
    </row>
    <row r="803" ht="22.5" customHeight="1">
      <c r="A803" s="147">
        <f t="shared" si="2"/>
        <v>0</v>
      </c>
      <c r="B803" s="148" t="str">
        <f>IFERROR(__xludf.DUMMYFUNCTION("IFERROR(
TEXTJOIN("" \ "",TRUE,FILTER(D803:N803,ISNUMBER(D803:N803)=FALSE))
,"""")"),"")</f>
        <v/>
      </c>
      <c r="C803" s="153">
        <v>46336.0</v>
      </c>
      <c r="D803" s="154"/>
      <c r="E803" s="154"/>
      <c r="F803" s="154"/>
      <c r="G803" s="154"/>
      <c r="H803" s="154"/>
      <c r="I803" s="155"/>
      <c r="J803" s="154"/>
      <c r="K803" s="154"/>
      <c r="L803" s="154"/>
      <c r="M803" s="154"/>
      <c r="N803" s="154"/>
      <c r="O803" s="152"/>
      <c r="P803" s="152"/>
      <c r="Q803" s="152"/>
      <c r="R803" s="152"/>
      <c r="S803" s="152"/>
      <c r="T803" s="152"/>
      <c r="U803" s="152"/>
      <c r="V803" s="152"/>
      <c r="W803" s="152"/>
    </row>
    <row r="804" ht="22.5" customHeight="1">
      <c r="A804" s="147">
        <f t="shared" si="2"/>
        <v>0</v>
      </c>
      <c r="B804" s="148" t="str">
        <f>IFERROR(__xludf.DUMMYFUNCTION("IFERROR(
TEXTJOIN("" \ "",TRUE,FILTER(D804:N804,ISNUMBER(D804:N804)=FALSE))
,"""")"),"")</f>
        <v/>
      </c>
      <c r="C804" s="153">
        <v>46337.0</v>
      </c>
      <c r="D804" s="154"/>
      <c r="E804" s="154"/>
      <c r="F804" s="154"/>
      <c r="G804" s="154"/>
      <c r="H804" s="154"/>
      <c r="I804" s="155"/>
      <c r="J804" s="154"/>
      <c r="K804" s="154"/>
      <c r="L804" s="154"/>
      <c r="M804" s="154"/>
      <c r="N804" s="154"/>
      <c r="O804" s="152"/>
      <c r="P804" s="152"/>
      <c r="Q804" s="152"/>
      <c r="R804" s="152"/>
      <c r="S804" s="152"/>
      <c r="T804" s="152"/>
      <c r="U804" s="152"/>
      <c r="V804" s="152"/>
      <c r="W804" s="152"/>
    </row>
    <row r="805" ht="22.5" customHeight="1">
      <c r="A805" s="147">
        <f t="shared" si="2"/>
        <v>0</v>
      </c>
      <c r="B805" s="148" t="str">
        <f>IFERROR(__xludf.DUMMYFUNCTION("IFERROR(
TEXTJOIN("" \ "",TRUE,FILTER(D805:N805,ISNUMBER(D805:N805)=FALSE))
,"""")"),"")</f>
        <v/>
      </c>
      <c r="C805" s="153">
        <v>46338.0</v>
      </c>
      <c r="D805" s="154"/>
      <c r="E805" s="154"/>
      <c r="F805" s="154"/>
      <c r="G805" s="154"/>
      <c r="H805" s="154"/>
      <c r="I805" s="155"/>
      <c r="J805" s="154"/>
      <c r="K805" s="154"/>
      <c r="L805" s="154"/>
      <c r="M805" s="154"/>
      <c r="N805" s="154"/>
      <c r="O805" s="152"/>
      <c r="P805" s="152"/>
      <c r="Q805" s="152"/>
      <c r="R805" s="152"/>
      <c r="S805" s="152"/>
      <c r="T805" s="152"/>
      <c r="U805" s="152"/>
      <c r="V805" s="152"/>
      <c r="W805" s="152"/>
    </row>
    <row r="806" ht="22.5" customHeight="1">
      <c r="A806" s="147">
        <f t="shared" si="2"/>
        <v>0</v>
      </c>
      <c r="B806" s="148" t="str">
        <f>IFERROR(__xludf.DUMMYFUNCTION("IFERROR(
TEXTJOIN("" \ "",TRUE,FILTER(D806:N806,ISNUMBER(D806:N806)=FALSE))
,"""")"),"")</f>
        <v/>
      </c>
      <c r="C806" s="153">
        <v>46339.0</v>
      </c>
      <c r="D806" s="154"/>
      <c r="E806" s="154"/>
      <c r="F806" s="154"/>
      <c r="G806" s="154"/>
      <c r="H806" s="154"/>
      <c r="I806" s="155"/>
      <c r="J806" s="154"/>
      <c r="K806" s="154"/>
      <c r="L806" s="154"/>
      <c r="M806" s="154"/>
      <c r="N806" s="154"/>
      <c r="O806" s="152"/>
      <c r="P806" s="152"/>
      <c r="Q806" s="152"/>
      <c r="R806" s="152"/>
      <c r="S806" s="152"/>
      <c r="T806" s="152"/>
      <c r="U806" s="152"/>
      <c r="V806" s="152"/>
      <c r="W806" s="152"/>
    </row>
    <row r="807" ht="22.5" customHeight="1">
      <c r="A807" s="147">
        <f t="shared" si="2"/>
        <v>0</v>
      </c>
      <c r="B807" s="148" t="str">
        <f>IFERROR(__xludf.DUMMYFUNCTION("IFERROR(
TEXTJOIN("" \ "",TRUE,FILTER(D807:N807,ISNUMBER(D807:N807)=FALSE))
,"""")"),"")</f>
        <v/>
      </c>
      <c r="C807" s="153">
        <v>46340.0</v>
      </c>
      <c r="D807" s="154"/>
      <c r="E807" s="154"/>
      <c r="F807" s="154"/>
      <c r="G807" s="154"/>
      <c r="H807" s="154"/>
      <c r="I807" s="155"/>
      <c r="J807" s="154"/>
      <c r="K807" s="154"/>
      <c r="L807" s="154"/>
      <c r="M807" s="154"/>
      <c r="N807" s="154"/>
      <c r="O807" s="152"/>
      <c r="P807" s="152"/>
      <c r="Q807" s="152"/>
      <c r="R807" s="152"/>
      <c r="S807" s="152"/>
      <c r="T807" s="152"/>
      <c r="U807" s="152"/>
      <c r="V807" s="152"/>
      <c r="W807" s="152"/>
    </row>
    <row r="808" ht="22.5" customHeight="1">
      <c r="A808" s="147">
        <f t="shared" si="2"/>
        <v>0</v>
      </c>
      <c r="B808" s="148" t="str">
        <f>IFERROR(__xludf.DUMMYFUNCTION("IFERROR(
TEXTJOIN("" \ "",TRUE,FILTER(D808:N808,ISNUMBER(D808:N808)=FALSE))
,"""")"),"")</f>
        <v/>
      </c>
      <c r="C808" s="149">
        <v>46341.0</v>
      </c>
      <c r="D808" s="150"/>
      <c r="E808" s="150"/>
      <c r="F808" s="150"/>
      <c r="G808" s="150"/>
      <c r="H808" s="150"/>
      <c r="I808" s="151"/>
      <c r="J808" s="150"/>
      <c r="K808" s="150"/>
      <c r="L808" s="150"/>
      <c r="M808" s="150"/>
      <c r="N808" s="150"/>
      <c r="O808" s="152"/>
      <c r="P808" s="152"/>
      <c r="Q808" s="152"/>
      <c r="R808" s="152"/>
      <c r="S808" s="152"/>
      <c r="T808" s="152"/>
      <c r="U808" s="152"/>
      <c r="V808" s="152"/>
      <c r="W808" s="152"/>
    </row>
    <row r="809" ht="22.5" customHeight="1">
      <c r="A809" s="147">
        <f t="shared" si="2"/>
        <v>0</v>
      </c>
      <c r="B809" s="148" t="str">
        <f>IFERROR(__xludf.DUMMYFUNCTION("IFERROR(
TEXTJOIN("" \ "",TRUE,FILTER(D809:N809,ISNUMBER(D809:N809)=FALSE))
,"""")"),"")</f>
        <v/>
      </c>
      <c r="C809" s="153">
        <v>46342.0</v>
      </c>
      <c r="D809" s="154"/>
      <c r="E809" s="154"/>
      <c r="F809" s="154"/>
      <c r="G809" s="154"/>
      <c r="H809" s="154"/>
      <c r="I809" s="155"/>
      <c r="J809" s="154"/>
      <c r="K809" s="154"/>
      <c r="L809" s="154"/>
      <c r="M809" s="154"/>
      <c r="N809" s="154"/>
      <c r="O809" s="152"/>
      <c r="P809" s="152"/>
      <c r="Q809" s="152"/>
      <c r="R809" s="152"/>
      <c r="S809" s="152"/>
      <c r="T809" s="152"/>
      <c r="U809" s="152"/>
      <c r="V809" s="152"/>
      <c r="W809" s="152"/>
    </row>
    <row r="810" ht="22.5" customHeight="1">
      <c r="A810" s="147">
        <f t="shared" si="2"/>
        <v>0</v>
      </c>
      <c r="B810" s="148" t="str">
        <f>IFERROR(__xludf.DUMMYFUNCTION("IFERROR(
TEXTJOIN("" \ "",TRUE,FILTER(D810:N810,ISNUMBER(D810:N810)=FALSE))
,"""")"),"")</f>
        <v/>
      </c>
      <c r="C810" s="153">
        <v>46343.0</v>
      </c>
      <c r="D810" s="154"/>
      <c r="E810" s="154"/>
      <c r="F810" s="154"/>
      <c r="G810" s="154"/>
      <c r="H810" s="154"/>
      <c r="I810" s="155"/>
      <c r="J810" s="154"/>
      <c r="K810" s="154"/>
      <c r="L810" s="154"/>
      <c r="M810" s="154"/>
      <c r="N810" s="154"/>
      <c r="O810" s="152"/>
      <c r="P810" s="152"/>
      <c r="Q810" s="152"/>
      <c r="R810" s="152"/>
      <c r="S810" s="152"/>
      <c r="T810" s="152"/>
      <c r="U810" s="152"/>
      <c r="V810" s="152"/>
      <c r="W810" s="152"/>
    </row>
    <row r="811" ht="22.5" customHeight="1">
      <c r="A811" s="147">
        <f t="shared" si="2"/>
        <v>0</v>
      </c>
      <c r="B811" s="148" t="str">
        <f>IFERROR(__xludf.DUMMYFUNCTION("IFERROR(
TEXTJOIN("" \ "",TRUE,FILTER(D811:N811,ISNUMBER(D811:N811)=FALSE))
,"""")"),"")</f>
        <v/>
      </c>
      <c r="C811" s="153">
        <v>46344.0</v>
      </c>
      <c r="D811" s="154"/>
      <c r="E811" s="154"/>
      <c r="F811" s="154"/>
      <c r="G811" s="154"/>
      <c r="H811" s="154"/>
      <c r="I811" s="155"/>
      <c r="J811" s="154"/>
      <c r="K811" s="154"/>
      <c r="L811" s="154"/>
      <c r="M811" s="154"/>
      <c r="N811" s="154"/>
      <c r="O811" s="152"/>
      <c r="P811" s="152"/>
      <c r="Q811" s="152"/>
      <c r="R811" s="152"/>
      <c r="S811" s="152"/>
      <c r="T811" s="152"/>
      <c r="U811" s="152"/>
      <c r="V811" s="152"/>
      <c r="W811" s="152"/>
    </row>
    <row r="812" ht="22.5" customHeight="1">
      <c r="A812" s="147">
        <f t="shared" si="2"/>
        <v>0</v>
      </c>
      <c r="B812" s="148" t="str">
        <f>IFERROR(__xludf.DUMMYFUNCTION("IFERROR(
TEXTJOIN("" \ "",TRUE,FILTER(D812:N812,ISNUMBER(D812:N812)=FALSE))
,"""")"),"")</f>
        <v/>
      </c>
      <c r="C812" s="153">
        <v>46345.0</v>
      </c>
      <c r="D812" s="154"/>
      <c r="E812" s="154"/>
      <c r="F812" s="154"/>
      <c r="G812" s="154"/>
      <c r="H812" s="154"/>
      <c r="I812" s="155"/>
      <c r="J812" s="154"/>
      <c r="K812" s="154"/>
      <c r="L812" s="154"/>
      <c r="M812" s="154"/>
      <c r="N812" s="154"/>
      <c r="O812" s="152"/>
      <c r="P812" s="152"/>
      <c r="Q812" s="152"/>
      <c r="R812" s="152"/>
      <c r="S812" s="152"/>
      <c r="T812" s="152"/>
      <c r="U812" s="152"/>
      <c r="V812" s="152"/>
      <c r="W812" s="152"/>
    </row>
    <row r="813" ht="22.5" customHeight="1">
      <c r="A813" s="147">
        <f t="shared" si="2"/>
        <v>0</v>
      </c>
      <c r="B813" s="148" t="str">
        <f>IFERROR(__xludf.DUMMYFUNCTION("IFERROR(
TEXTJOIN("" \ "",TRUE,FILTER(D813:N813,ISNUMBER(D813:N813)=FALSE))
,"""")"),"")</f>
        <v/>
      </c>
      <c r="C813" s="153">
        <v>46346.0</v>
      </c>
      <c r="D813" s="154"/>
      <c r="E813" s="154"/>
      <c r="F813" s="154"/>
      <c r="G813" s="154"/>
      <c r="H813" s="154"/>
      <c r="I813" s="155"/>
      <c r="J813" s="154"/>
      <c r="K813" s="154"/>
      <c r="L813" s="154"/>
      <c r="M813" s="154"/>
      <c r="N813" s="154"/>
      <c r="O813" s="152"/>
      <c r="P813" s="152"/>
      <c r="Q813" s="152"/>
      <c r="R813" s="152"/>
      <c r="S813" s="152"/>
      <c r="T813" s="152"/>
      <c r="U813" s="152"/>
      <c r="V813" s="152"/>
      <c r="W813" s="152"/>
    </row>
    <row r="814" ht="22.5" customHeight="1">
      <c r="A814" s="147">
        <f t="shared" si="2"/>
        <v>0</v>
      </c>
      <c r="B814" s="148" t="str">
        <f>IFERROR(__xludf.DUMMYFUNCTION("IFERROR(
TEXTJOIN("" \ "",TRUE,FILTER(D814:N814,ISNUMBER(D814:N814)=FALSE))
,"""")"),"")</f>
        <v/>
      </c>
      <c r="C814" s="153">
        <v>46347.0</v>
      </c>
      <c r="D814" s="154"/>
      <c r="E814" s="154"/>
      <c r="F814" s="154"/>
      <c r="G814" s="154"/>
      <c r="H814" s="154"/>
      <c r="I814" s="155"/>
      <c r="J814" s="154"/>
      <c r="K814" s="154"/>
      <c r="L814" s="154"/>
      <c r="M814" s="154"/>
      <c r="N814" s="154"/>
      <c r="O814" s="152"/>
      <c r="P814" s="152"/>
      <c r="Q814" s="152"/>
      <c r="R814" s="152"/>
      <c r="S814" s="152"/>
      <c r="T814" s="152"/>
      <c r="U814" s="152"/>
      <c r="V814" s="152"/>
      <c r="W814" s="152"/>
    </row>
    <row r="815" ht="22.5" customHeight="1">
      <c r="A815" s="147">
        <f t="shared" si="2"/>
        <v>0</v>
      </c>
      <c r="B815" s="148" t="str">
        <f>IFERROR(__xludf.DUMMYFUNCTION("IFERROR(
TEXTJOIN("" \ "",TRUE,FILTER(D815:N815,ISNUMBER(D815:N815)=FALSE))
,"""")"),"")</f>
        <v/>
      </c>
      <c r="C815" s="149">
        <v>46348.0</v>
      </c>
      <c r="D815" s="150"/>
      <c r="E815" s="150"/>
      <c r="F815" s="150"/>
      <c r="G815" s="150"/>
      <c r="H815" s="150"/>
      <c r="I815" s="151"/>
      <c r="J815" s="150"/>
      <c r="K815" s="150"/>
      <c r="L815" s="150"/>
      <c r="M815" s="150"/>
      <c r="N815" s="150"/>
      <c r="O815" s="152"/>
      <c r="P815" s="152"/>
      <c r="Q815" s="152"/>
      <c r="R815" s="152"/>
      <c r="S815" s="152"/>
      <c r="T815" s="152"/>
      <c r="U815" s="152"/>
      <c r="V815" s="152"/>
      <c r="W815" s="152"/>
    </row>
    <row r="816" ht="22.5" customHeight="1">
      <c r="A816" s="147">
        <f t="shared" si="2"/>
        <v>0</v>
      </c>
      <c r="B816" s="148" t="str">
        <f>IFERROR(__xludf.DUMMYFUNCTION("IFERROR(
TEXTJOIN("" \ "",TRUE,FILTER(D816:N816,ISNUMBER(D816:N816)=FALSE))
,"""")"),"")</f>
        <v/>
      </c>
      <c r="C816" s="153">
        <v>46349.0</v>
      </c>
      <c r="D816" s="154"/>
      <c r="E816" s="154"/>
      <c r="F816" s="154"/>
      <c r="G816" s="154"/>
      <c r="H816" s="154"/>
      <c r="I816" s="155"/>
      <c r="J816" s="154"/>
      <c r="K816" s="154"/>
      <c r="L816" s="154"/>
      <c r="M816" s="154"/>
      <c r="N816" s="154"/>
      <c r="O816" s="152"/>
      <c r="P816" s="152"/>
      <c r="Q816" s="152"/>
      <c r="R816" s="152"/>
      <c r="S816" s="152"/>
      <c r="T816" s="152"/>
      <c r="U816" s="152"/>
      <c r="V816" s="152"/>
      <c r="W816" s="152"/>
    </row>
    <row r="817" ht="22.5" customHeight="1">
      <c r="A817" s="147">
        <f t="shared" si="2"/>
        <v>0</v>
      </c>
      <c r="B817" s="148" t="str">
        <f>IFERROR(__xludf.DUMMYFUNCTION("IFERROR(
TEXTJOIN("" \ "",TRUE,FILTER(D817:N817,ISNUMBER(D817:N817)=FALSE))
,"""")"),"")</f>
        <v/>
      </c>
      <c r="C817" s="153">
        <v>46350.0</v>
      </c>
      <c r="D817" s="154"/>
      <c r="E817" s="154"/>
      <c r="F817" s="154"/>
      <c r="G817" s="154"/>
      <c r="H817" s="154"/>
      <c r="I817" s="155"/>
      <c r="J817" s="154"/>
      <c r="K817" s="154"/>
      <c r="L817" s="154"/>
      <c r="M817" s="154"/>
      <c r="N817" s="154"/>
      <c r="O817" s="152"/>
      <c r="P817" s="152"/>
      <c r="Q817" s="152"/>
      <c r="R817" s="152"/>
      <c r="S817" s="152"/>
      <c r="T817" s="152"/>
      <c r="U817" s="152"/>
      <c r="V817" s="152"/>
      <c r="W817" s="152"/>
    </row>
    <row r="818" ht="22.5" customHeight="1">
      <c r="A818" s="147">
        <f t="shared" si="2"/>
        <v>0</v>
      </c>
      <c r="B818" s="148" t="str">
        <f>IFERROR(__xludf.DUMMYFUNCTION("IFERROR(
TEXTJOIN("" \ "",TRUE,FILTER(D818:N818,ISNUMBER(D818:N818)=FALSE))
,"""")"),"")</f>
        <v/>
      </c>
      <c r="C818" s="153">
        <v>46351.0</v>
      </c>
      <c r="D818" s="154"/>
      <c r="E818" s="154"/>
      <c r="F818" s="154"/>
      <c r="G818" s="154"/>
      <c r="H818" s="154"/>
      <c r="I818" s="155"/>
      <c r="J818" s="154"/>
      <c r="K818" s="154"/>
      <c r="L818" s="154"/>
      <c r="M818" s="154"/>
      <c r="N818" s="154"/>
      <c r="O818" s="152"/>
      <c r="P818" s="152"/>
      <c r="Q818" s="152"/>
      <c r="R818" s="152"/>
      <c r="S818" s="152"/>
      <c r="T818" s="152"/>
      <c r="U818" s="152"/>
      <c r="V818" s="152"/>
      <c r="W818" s="152"/>
    </row>
    <row r="819" ht="22.5" customHeight="1">
      <c r="A819" s="147">
        <f t="shared" si="2"/>
        <v>0</v>
      </c>
      <c r="B819" s="148" t="str">
        <f>IFERROR(__xludf.DUMMYFUNCTION("IFERROR(
TEXTJOIN("" \ "",TRUE,FILTER(D819:N819,ISNUMBER(D819:N819)=FALSE))
,"""")"),"")</f>
        <v/>
      </c>
      <c r="C819" s="153">
        <v>46352.0</v>
      </c>
      <c r="D819" s="154"/>
      <c r="E819" s="154"/>
      <c r="F819" s="154"/>
      <c r="G819" s="154"/>
      <c r="H819" s="154"/>
      <c r="I819" s="155"/>
      <c r="J819" s="154"/>
      <c r="K819" s="154"/>
      <c r="L819" s="154"/>
      <c r="M819" s="154"/>
      <c r="N819" s="154"/>
      <c r="O819" s="152"/>
      <c r="P819" s="152"/>
      <c r="Q819" s="152"/>
      <c r="R819" s="152"/>
      <c r="S819" s="152"/>
      <c r="T819" s="152"/>
      <c r="U819" s="152"/>
      <c r="V819" s="152"/>
      <c r="W819" s="152"/>
    </row>
    <row r="820" ht="22.5" customHeight="1">
      <c r="A820" s="147">
        <f t="shared" si="2"/>
        <v>0</v>
      </c>
      <c r="B820" s="148" t="str">
        <f>IFERROR(__xludf.DUMMYFUNCTION("IFERROR(
TEXTJOIN("" \ "",TRUE,FILTER(D820:N820,ISNUMBER(D820:N820)=FALSE))
,"""")"),"")</f>
        <v/>
      </c>
      <c r="C820" s="153">
        <v>46353.0</v>
      </c>
      <c r="D820" s="154"/>
      <c r="E820" s="154"/>
      <c r="F820" s="154"/>
      <c r="G820" s="154"/>
      <c r="H820" s="154"/>
      <c r="I820" s="155"/>
      <c r="J820" s="154"/>
      <c r="K820" s="154"/>
      <c r="L820" s="154"/>
      <c r="M820" s="154"/>
      <c r="N820" s="154"/>
      <c r="O820" s="152"/>
      <c r="P820" s="152"/>
      <c r="Q820" s="152"/>
      <c r="R820" s="152"/>
      <c r="S820" s="152"/>
      <c r="T820" s="152"/>
      <c r="U820" s="152"/>
      <c r="V820" s="152"/>
      <c r="W820" s="152"/>
    </row>
    <row r="821" ht="22.5" customHeight="1">
      <c r="A821" s="147">
        <f t="shared" si="2"/>
        <v>0</v>
      </c>
      <c r="B821" s="148" t="str">
        <f>IFERROR(__xludf.DUMMYFUNCTION("IFERROR(
TEXTJOIN("" \ "",TRUE,FILTER(D821:N821,ISNUMBER(D821:N821)=FALSE))
,"""")"),"")</f>
        <v/>
      </c>
      <c r="C821" s="153">
        <v>46354.0</v>
      </c>
      <c r="D821" s="154"/>
      <c r="E821" s="154"/>
      <c r="F821" s="154"/>
      <c r="G821" s="154"/>
      <c r="H821" s="154"/>
      <c r="I821" s="155"/>
      <c r="J821" s="154"/>
      <c r="K821" s="154"/>
      <c r="L821" s="154"/>
      <c r="M821" s="154"/>
      <c r="N821" s="154"/>
      <c r="O821" s="152"/>
      <c r="P821" s="152"/>
      <c r="Q821" s="152"/>
      <c r="R821" s="152"/>
      <c r="S821" s="152"/>
      <c r="T821" s="152"/>
      <c r="U821" s="152"/>
      <c r="V821" s="152"/>
      <c r="W821" s="152"/>
    </row>
    <row r="822" ht="22.5" customHeight="1">
      <c r="A822" s="147">
        <f t="shared" si="2"/>
        <v>0</v>
      </c>
      <c r="B822" s="148" t="str">
        <f>IFERROR(__xludf.DUMMYFUNCTION("IFERROR(
TEXTJOIN("" \ "",TRUE,FILTER(D822:N822,ISNUMBER(D822:N822)=FALSE))
,"""")"),"")</f>
        <v/>
      </c>
      <c r="C822" s="149">
        <v>46355.0</v>
      </c>
      <c r="D822" s="150"/>
      <c r="E822" s="150"/>
      <c r="F822" s="150"/>
      <c r="G822" s="150"/>
      <c r="H822" s="150"/>
      <c r="I822" s="151"/>
      <c r="J822" s="150"/>
      <c r="K822" s="150"/>
      <c r="L822" s="150"/>
      <c r="M822" s="150"/>
      <c r="N822" s="150"/>
      <c r="O822" s="152"/>
      <c r="P822" s="152"/>
      <c r="Q822" s="152"/>
      <c r="R822" s="152"/>
      <c r="S822" s="152"/>
      <c r="T822" s="152"/>
      <c r="U822" s="152"/>
      <c r="V822" s="152"/>
      <c r="W822" s="152"/>
    </row>
    <row r="823" ht="22.5" customHeight="1">
      <c r="A823" s="147">
        <f t="shared" si="2"/>
        <v>0</v>
      </c>
      <c r="B823" s="148" t="str">
        <f>IFERROR(__xludf.DUMMYFUNCTION("IFERROR(
TEXTJOIN("" \ "",TRUE,FILTER(D823:N823,ISNUMBER(D823:N823)=FALSE))
,"""")"),"")</f>
        <v/>
      </c>
      <c r="C823" s="153">
        <v>46356.0</v>
      </c>
      <c r="D823" s="154"/>
      <c r="E823" s="154"/>
      <c r="F823" s="154"/>
      <c r="G823" s="154"/>
      <c r="H823" s="154"/>
      <c r="I823" s="155"/>
      <c r="J823" s="154"/>
      <c r="K823" s="154"/>
      <c r="L823" s="154"/>
      <c r="M823" s="154"/>
      <c r="N823" s="154"/>
      <c r="O823" s="152"/>
      <c r="P823" s="152"/>
      <c r="Q823" s="152"/>
      <c r="R823" s="152"/>
      <c r="S823" s="152"/>
      <c r="T823" s="152"/>
      <c r="U823" s="152"/>
      <c r="V823" s="152"/>
      <c r="W823" s="152"/>
    </row>
    <row r="824" ht="22.5" customHeight="1">
      <c r="A824" s="147">
        <f t="shared" si="2"/>
        <v>0</v>
      </c>
      <c r="B824" s="148" t="str">
        <f>IFERROR(__xludf.DUMMYFUNCTION("IFERROR(
TEXTJOIN("" \ "",TRUE,FILTER(D824:N824,ISNUMBER(D824:N824)=FALSE))
,"""")"),"")</f>
        <v/>
      </c>
      <c r="C824" s="153">
        <v>46357.0</v>
      </c>
      <c r="D824" s="154"/>
      <c r="E824" s="154"/>
      <c r="F824" s="154"/>
      <c r="G824" s="154"/>
      <c r="H824" s="154"/>
      <c r="I824" s="155"/>
      <c r="J824" s="154"/>
      <c r="K824" s="154"/>
      <c r="L824" s="154"/>
      <c r="M824" s="154"/>
      <c r="N824" s="154"/>
      <c r="O824" s="152"/>
      <c r="P824" s="152"/>
      <c r="Q824" s="152"/>
      <c r="R824" s="152"/>
      <c r="S824" s="152"/>
      <c r="T824" s="152"/>
      <c r="U824" s="152"/>
      <c r="V824" s="152"/>
      <c r="W824" s="152"/>
    </row>
    <row r="825" ht="22.5" customHeight="1">
      <c r="A825" s="147">
        <f t="shared" si="2"/>
        <v>0</v>
      </c>
      <c r="B825" s="148" t="str">
        <f>IFERROR(__xludf.DUMMYFUNCTION("IFERROR(
TEXTJOIN("" \ "",TRUE,FILTER(D825:N825,ISNUMBER(D825:N825)=FALSE))
,"""")"),"")</f>
        <v/>
      </c>
      <c r="C825" s="153">
        <v>46358.0</v>
      </c>
      <c r="D825" s="154"/>
      <c r="E825" s="154"/>
      <c r="F825" s="154"/>
      <c r="G825" s="154"/>
      <c r="H825" s="154"/>
      <c r="I825" s="155"/>
      <c r="J825" s="154"/>
      <c r="K825" s="154"/>
      <c r="L825" s="154"/>
      <c r="M825" s="154"/>
      <c r="N825" s="154"/>
      <c r="O825" s="152"/>
      <c r="P825" s="152"/>
      <c r="Q825" s="152"/>
      <c r="R825" s="152"/>
      <c r="S825" s="152"/>
      <c r="T825" s="152"/>
      <c r="U825" s="152"/>
      <c r="V825" s="152"/>
      <c r="W825" s="152"/>
    </row>
    <row r="826" ht="22.5" customHeight="1">
      <c r="A826" s="147">
        <f t="shared" si="2"/>
        <v>0</v>
      </c>
      <c r="B826" s="148" t="str">
        <f>IFERROR(__xludf.DUMMYFUNCTION("IFERROR(
TEXTJOIN("" \ "",TRUE,FILTER(D826:N826,ISNUMBER(D826:N826)=FALSE))
,"""")"),"")</f>
        <v/>
      </c>
      <c r="C826" s="153">
        <v>46359.0</v>
      </c>
      <c r="D826" s="154"/>
      <c r="E826" s="154"/>
      <c r="F826" s="154"/>
      <c r="G826" s="154"/>
      <c r="H826" s="154"/>
      <c r="I826" s="155"/>
      <c r="J826" s="154"/>
      <c r="K826" s="154"/>
      <c r="L826" s="154"/>
      <c r="M826" s="154"/>
      <c r="N826" s="154"/>
      <c r="O826" s="152"/>
      <c r="P826" s="152"/>
      <c r="Q826" s="152"/>
      <c r="R826" s="152"/>
      <c r="S826" s="152"/>
      <c r="T826" s="152"/>
      <c r="U826" s="152"/>
      <c r="V826" s="152"/>
      <c r="W826" s="152"/>
    </row>
    <row r="827" ht="22.5" customHeight="1">
      <c r="A827" s="147">
        <f t="shared" si="2"/>
        <v>0</v>
      </c>
      <c r="B827" s="148" t="str">
        <f>IFERROR(__xludf.DUMMYFUNCTION("IFERROR(
TEXTJOIN("" \ "",TRUE,FILTER(D827:N827,ISNUMBER(D827:N827)=FALSE))
,"""")"),"")</f>
        <v/>
      </c>
      <c r="C827" s="153">
        <v>46360.0</v>
      </c>
      <c r="D827" s="154"/>
      <c r="E827" s="154"/>
      <c r="F827" s="154"/>
      <c r="G827" s="154"/>
      <c r="H827" s="154"/>
      <c r="I827" s="155"/>
      <c r="J827" s="154"/>
      <c r="K827" s="154"/>
      <c r="L827" s="154"/>
      <c r="M827" s="154"/>
      <c r="N827" s="154"/>
      <c r="O827" s="152"/>
      <c r="P827" s="152"/>
      <c r="Q827" s="152"/>
      <c r="R827" s="152"/>
      <c r="S827" s="152"/>
      <c r="T827" s="152"/>
      <c r="U827" s="152"/>
      <c r="V827" s="152"/>
      <c r="W827" s="152"/>
    </row>
    <row r="828" ht="22.5" customHeight="1">
      <c r="A828" s="147">
        <f t="shared" si="2"/>
        <v>0</v>
      </c>
      <c r="B828" s="148" t="str">
        <f>IFERROR(__xludf.DUMMYFUNCTION("IFERROR(
TEXTJOIN("" \ "",TRUE,FILTER(D828:N828,ISNUMBER(D828:N828)=FALSE))
,"""")"),"")</f>
        <v/>
      </c>
      <c r="C828" s="153">
        <v>46361.0</v>
      </c>
      <c r="D828" s="154"/>
      <c r="E828" s="154"/>
      <c r="F828" s="154"/>
      <c r="G828" s="154"/>
      <c r="H828" s="154"/>
      <c r="I828" s="155"/>
      <c r="J828" s="154"/>
      <c r="K828" s="154"/>
      <c r="L828" s="154"/>
      <c r="M828" s="154"/>
      <c r="N828" s="154"/>
      <c r="O828" s="152"/>
      <c r="P828" s="152"/>
      <c r="Q828" s="152"/>
      <c r="R828" s="152"/>
      <c r="S828" s="152"/>
      <c r="T828" s="152"/>
      <c r="U828" s="152"/>
      <c r="V828" s="152"/>
      <c r="W828" s="152"/>
    </row>
    <row r="829" ht="22.5" customHeight="1">
      <c r="A829" s="147">
        <f t="shared" si="2"/>
        <v>0</v>
      </c>
      <c r="B829" s="148" t="str">
        <f>IFERROR(__xludf.DUMMYFUNCTION("IFERROR(
TEXTJOIN("" \ "",TRUE,FILTER(D829:N829,ISNUMBER(D829:N829)=FALSE))
,"""")"),"")</f>
        <v/>
      </c>
      <c r="C829" s="149">
        <v>46362.0</v>
      </c>
      <c r="D829" s="150"/>
      <c r="E829" s="150"/>
      <c r="F829" s="150"/>
      <c r="G829" s="150"/>
      <c r="H829" s="150"/>
      <c r="I829" s="151"/>
      <c r="J829" s="150"/>
      <c r="K829" s="150"/>
      <c r="L829" s="150"/>
      <c r="M829" s="150"/>
      <c r="N829" s="150"/>
      <c r="O829" s="152"/>
      <c r="P829" s="152"/>
      <c r="Q829" s="152"/>
      <c r="R829" s="152"/>
      <c r="S829" s="152"/>
      <c r="T829" s="152"/>
      <c r="U829" s="152"/>
      <c r="V829" s="152"/>
      <c r="W829" s="152"/>
    </row>
    <row r="830" ht="22.5" customHeight="1">
      <c r="A830" s="147">
        <f t="shared" si="2"/>
        <v>0</v>
      </c>
      <c r="B830" s="148" t="str">
        <f>IFERROR(__xludf.DUMMYFUNCTION("IFERROR(
TEXTJOIN("" \ "",TRUE,FILTER(D830:N830,ISNUMBER(D830:N830)=FALSE))
,"""")"),"")</f>
        <v/>
      </c>
      <c r="C830" s="153">
        <v>46363.0</v>
      </c>
      <c r="D830" s="154"/>
      <c r="E830" s="154"/>
      <c r="F830" s="154"/>
      <c r="G830" s="154"/>
      <c r="H830" s="154"/>
      <c r="I830" s="155"/>
      <c r="J830" s="154"/>
      <c r="K830" s="154"/>
      <c r="L830" s="154"/>
      <c r="M830" s="154"/>
      <c r="N830" s="154"/>
      <c r="O830" s="152"/>
      <c r="P830" s="152"/>
      <c r="Q830" s="152"/>
      <c r="R830" s="152"/>
      <c r="S830" s="152"/>
      <c r="T830" s="152"/>
      <c r="U830" s="152"/>
      <c r="V830" s="152"/>
      <c r="W830" s="152"/>
    </row>
    <row r="831" ht="22.5" customHeight="1">
      <c r="A831" s="147">
        <f t="shared" si="2"/>
        <v>0</v>
      </c>
      <c r="B831" s="148" t="str">
        <f>IFERROR(__xludf.DUMMYFUNCTION("IFERROR(
TEXTJOIN("" \ "",TRUE,FILTER(D831:N831,ISNUMBER(D831:N831)=FALSE))
,"""")"),"")</f>
        <v/>
      </c>
      <c r="C831" s="153">
        <v>46364.0</v>
      </c>
      <c r="D831" s="154"/>
      <c r="E831" s="154"/>
      <c r="F831" s="154"/>
      <c r="G831" s="154"/>
      <c r="H831" s="154"/>
      <c r="I831" s="155"/>
      <c r="J831" s="154"/>
      <c r="K831" s="154"/>
      <c r="L831" s="154"/>
      <c r="M831" s="154"/>
      <c r="N831" s="154"/>
      <c r="O831" s="152"/>
      <c r="P831" s="152"/>
      <c r="Q831" s="152"/>
      <c r="R831" s="152"/>
      <c r="S831" s="152"/>
      <c r="T831" s="152"/>
      <c r="U831" s="152"/>
      <c r="V831" s="152"/>
      <c r="W831" s="152"/>
    </row>
    <row r="832" ht="22.5" customHeight="1">
      <c r="A832" s="147">
        <f t="shared" si="2"/>
        <v>0</v>
      </c>
      <c r="B832" s="148" t="str">
        <f>IFERROR(__xludf.DUMMYFUNCTION("IFERROR(
TEXTJOIN("" \ "",TRUE,FILTER(D832:N832,ISNUMBER(D832:N832)=FALSE))
,"""")"),"")</f>
        <v/>
      </c>
      <c r="C832" s="153">
        <v>46365.0</v>
      </c>
      <c r="D832" s="154"/>
      <c r="E832" s="154"/>
      <c r="F832" s="154"/>
      <c r="G832" s="154"/>
      <c r="H832" s="154"/>
      <c r="I832" s="155"/>
      <c r="J832" s="154"/>
      <c r="K832" s="154"/>
      <c r="L832" s="154"/>
      <c r="M832" s="154"/>
      <c r="N832" s="154"/>
      <c r="O832" s="152"/>
      <c r="P832" s="152"/>
      <c r="Q832" s="152"/>
      <c r="R832" s="152"/>
      <c r="S832" s="152"/>
      <c r="T832" s="152"/>
      <c r="U832" s="152"/>
      <c r="V832" s="152"/>
      <c r="W832" s="152"/>
    </row>
    <row r="833" ht="22.5" customHeight="1">
      <c r="A833" s="147">
        <f t="shared" si="2"/>
        <v>0</v>
      </c>
      <c r="B833" s="148" t="str">
        <f>IFERROR(__xludf.DUMMYFUNCTION("IFERROR(
TEXTJOIN("" \ "",TRUE,FILTER(D833:N833,ISNUMBER(D833:N833)=FALSE))
,"""")"),"")</f>
        <v/>
      </c>
      <c r="C833" s="153">
        <v>46366.0</v>
      </c>
      <c r="D833" s="154"/>
      <c r="E833" s="154"/>
      <c r="F833" s="154"/>
      <c r="G833" s="154"/>
      <c r="H833" s="154"/>
      <c r="I833" s="155"/>
      <c r="J833" s="154"/>
      <c r="K833" s="154"/>
      <c r="L833" s="154"/>
      <c r="M833" s="154"/>
      <c r="N833" s="154"/>
      <c r="O833" s="152"/>
      <c r="P833" s="152"/>
      <c r="Q833" s="152"/>
      <c r="R833" s="152"/>
      <c r="S833" s="152"/>
      <c r="T833" s="152"/>
      <c r="U833" s="152"/>
      <c r="V833" s="152"/>
      <c r="W833" s="152"/>
    </row>
    <row r="834" ht="22.5" customHeight="1">
      <c r="A834" s="147">
        <f t="shared" si="2"/>
        <v>0</v>
      </c>
      <c r="B834" s="148" t="str">
        <f>IFERROR(__xludf.DUMMYFUNCTION("IFERROR(
TEXTJOIN("" \ "",TRUE,FILTER(D834:N834,ISNUMBER(D834:N834)=FALSE))
,"""")"),"")</f>
        <v/>
      </c>
      <c r="C834" s="153">
        <v>46367.0</v>
      </c>
      <c r="D834" s="154"/>
      <c r="E834" s="154"/>
      <c r="F834" s="154"/>
      <c r="G834" s="154"/>
      <c r="H834" s="154"/>
      <c r="I834" s="155"/>
      <c r="J834" s="154"/>
      <c r="K834" s="154"/>
      <c r="L834" s="154"/>
      <c r="M834" s="154"/>
      <c r="N834" s="154"/>
      <c r="O834" s="152"/>
      <c r="P834" s="152"/>
      <c r="Q834" s="152"/>
      <c r="R834" s="152"/>
      <c r="S834" s="152"/>
      <c r="T834" s="152"/>
      <c r="U834" s="152"/>
      <c r="V834" s="152"/>
      <c r="W834" s="152"/>
    </row>
    <row r="835" ht="22.5" customHeight="1">
      <c r="A835" s="147">
        <f t="shared" si="2"/>
        <v>0</v>
      </c>
      <c r="B835" s="148" t="str">
        <f>IFERROR(__xludf.DUMMYFUNCTION("IFERROR(
TEXTJOIN("" \ "",TRUE,FILTER(D835:N835,ISNUMBER(D835:N835)=FALSE))
,"""")"),"")</f>
        <v/>
      </c>
      <c r="C835" s="153">
        <v>46368.0</v>
      </c>
      <c r="D835" s="154"/>
      <c r="E835" s="154"/>
      <c r="F835" s="154"/>
      <c r="G835" s="154"/>
      <c r="H835" s="154"/>
      <c r="I835" s="155"/>
      <c r="J835" s="154"/>
      <c r="K835" s="154"/>
      <c r="L835" s="154"/>
      <c r="M835" s="154"/>
      <c r="N835" s="154"/>
      <c r="O835" s="152"/>
      <c r="P835" s="152"/>
      <c r="Q835" s="152"/>
      <c r="R835" s="152"/>
      <c r="S835" s="152"/>
      <c r="T835" s="152"/>
      <c r="U835" s="152"/>
      <c r="V835" s="152"/>
      <c r="W835" s="152"/>
    </row>
    <row r="836" ht="22.5" customHeight="1">
      <c r="A836" s="147">
        <f t="shared" si="2"/>
        <v>0</v>
      </c>
      <c r="B836" s="148" t="str">
        <f>IFERROR(__xludf.DUMMYFUNCTION("IFERROR(
TEXTJOIN("" \ "",TRUE,FILTER(D836:N836,ISNUMBER(D836:N836)=FALSE))
,"""")"),"")</f>
        <v/>
      </c>
      <c r="C836" s="149">
        <v>46369.0</v>
      </c>
      <c r="D836" s="150"/>
      <c r="E836" s="150"/>
      <c r="F836" s="150"/>
      <c r="G836" s="150"/>
      <c r="H836" s="150"/>
      <c r="I836" s="151"/>
      <c r="J836" s="150"/>
      <c r="K836" s="150"/>
      <c r="L836" s="150"/>
      <c r="M836" s="150"/>
      <c r="N836" s="150"/>
      <c r="O836" s="152"/>
      <c r="P836" s="152"/>
      <c r="Q836" s="152"/>
      <c r="R836" s="152"/>
      <c r="S836" s="152"/>
      <c r="T836" s="152"/>
      <c r="U836" s="152"/>
      <c r="V836" s="152"/>
      <c r="W836" s="152"/>
    </row>
    <row r="837" ht="22.5" customHeight="1">
      <c r="A837" s="147">
        <f t="shared" si="2"/>
        <v>0</v>
      </c>
      <c r="B837" s="148" t="str">
        <f>IFERROR(__xludf.DUMMYFUNCTION("IFERROR(
TEXTJOIN("" \ "",TRUE,FILTER(D837:N837,ISNUMBER(D837:N837)=FALSE))
,"""")"),"")</f>
        <v/>
      </c>
      <c r="C837" s="153">
        <v>46370.0</v>
      </c>
      <c r="D837" s="154"/>
      <c r="E837" s="154"/>
      <c r="F837" s="154"/>
      <c r="G837" s="154"/>
      <c r="H837" s="154"/>
      <c r="I837" s="155"/>
      <c r="J837" s="154"/>
      <c r="K837" s="154"/>
      <c r="L837" s="154"/>
      <c r="M837" s="154"/>
      <c r="N837" s="154"/>
      <c r="O837" s="152"/>
      <c r="P837" s="152"/>
      <c r="Q837" s="152"/>
      <c r="R837" s="152"/>
      <c r="S837" s="152"/>
      <c r="T837" s="152"/>
      <c r="U837" s="152"/>
      <c r="V837" s="152"/>
      <c r="W837" s="152"/>
    </row>
    <row r="838" ht="22.5" customHeight="1">
      <c r="A838" s="147">
        <f t="shared" si="2"/>
        <v>0</v>
      </c>
      <c r="B838" s="148" t="str">
        <f>IFERROR(__xludf.DUMMYFUNCTION("IFERROR(
TEXTJOIN("" \ "",TRUE,FILTER(D838:N838,ISNUMBER(D838:N838)=FALSE))
,"""")"),"")</f>
        <v/>
      </c>
      <c r="C838" s="153">
        <v>46371.0</v>
      </c>
      <c r="D838" s="154"/>
      <c r="E838" s="154"/>
      <c r="F838" s="154"/>
      <c r="G838" s="154"/>
      <c r="H838" s="154"/>
      <c r="I838" s="155"/>
      <c r="J838" s="154"/>
      <c r="K838" s="154"/>
      <c r="L838" s="154"/>
      <c r="M838" s="154"/>
      <c r="N838" s="154"/>
      <c r="O838" s="152"/>
      <c r="P838" s="152"/>
      <c r="Q838" s="152"/>
      <c r="R838" s="152"/>
      <c r="S838" s="152"/>
      <c r="T838" s="152"/>
      <c r="U838" s="152"/>
      <c r="V838" s="152"/>
      <c r="W838" s="152"/>
    </row>
    <row r="839" ht="22.5" customHeight="1">
      <c r="A839" s="147">
        <f t="shared" si="2"/>
        <v>0</v>
      </c>
      <c r="B839" s="148" t="str">
        <f>IFERROR(__xludf.DUMMYFUNCTION("IFERROR(
TEXTJOIN("" \ "",TRUE,FILTER(D839:N839,ISNUMBER(D839:N839)=FALSE))
,"""")"),"")</f>
        <v/>
      </c>
      <c r="C839" s="153">
        <v>46372.0</v>
      </c>
      <c r="D839" s="154"/>
      <c r="E839" s="154"/>
      <c r="F839" s="154"/>
      <c r="G839" s="154"/>
      <c r="H839" s="154"/>
      <c r="I839" s="155"/>
      <c r="J839" s="154"/>
      <c r="K839" s="154"/>
      <c r="L839" s="154"/>
      <c r="M839" s="154"/>
      <c r="N839" s="154"/>
      <c r="O839" s="152"/>
      <c r="P839" s="152"/>
      <c r="Q839" s="152"/>
      <c r="R839" s="152"/>
      <c r="S839" s="152"/>
      <c r="T839" s="152"/>
      <c r="U839" s="152"/>
      <c r="V839" s="152"/>
      <c r="W839" s="152"/>
    </row>
    <row r="840" ht="22.5" customHeight="1">
      <c r="A840" s="147">
        <f t="shared" si="2"/>
        <v>0</v>
      </c>
      <c r="B840" s="148" t="str">
        <f>IFERROR(__xludf.DUMMYFUNCTION("IFERROR(
TEXTJOIN("" \ "",TRUE,FILTER(D840:N840,ISNUMBER(D840:N840)=FALSE))
,"""")"),"")</f>
        <v/>
      </c>
      <c r="C840" s="153">
        <v>46373.0</v>
      </c>
      <c r="D840" s="154"/>
      <c r="E840" s="154"/>
      <c r="F840" s="154"/>
      <c r="G840" s="154"/>
      <c r="H840" s="154"/>
      <c r="I840" s="155"/>
      <c r="J840" s="154"/>
      <c r="K840" s="154"/>
      <c r="L840" s="154"/>
      <c r="M840" s="154"/>
      <c r="N840" s="154"/>
      <c r="O840" s="152"/>
      <c r="P840" s="152"/>
      <c r="Q840" s="152"/>
      <c r="R840" s="152"/>
      <c r="S840" s="152"/>
      <c r="T840" s="152"/>
      <c r="U840" s="152"/>
      <c r="V840" s="152"/>
      <c r="W840" s="152"/>
    </row>
    <row r="841" ht="22.5" customHeight="1">
      <c r="A841" s="147">
        <f t="shared" si="2"/>
        <v>0</v>
      </c>
      <c r="B841" s="148" t="str">
        <f>IFERROR(__xludf.DUMMYFUNCTION("IFERROR(
TEXTJOIN("" \ "",TRUE,FILTER(D841:N841,ISNUMBER(D841:N841)=FALSE))
,"""")"),"")</f>
        <v/>
      </c>
      <c r="C841" s="153">
        <v>46374.0</v>
      </c>
      <c r="D841" s="154"/>
      <c r="E841" s="154"/>
      <c r="F841" s="154"/>
      <c r="G841" s="154"/>
      <c r="H841" s="154"/>
      <c r="I841" s="155"/>
      <c r="J841" s="154"/>
      <c r="K841" s="154"/>
      <c r="L841" s="154"/>
      <c r="M841" s="154"/>
      <c r="N841" s="154"/>
      <c r="O841" s="152"/>
      <c r="P841" s="152"/>
      <c r="Q841" s="152"/>
      <c r="R841" s="152"/>
      <c r="S841" s="152"/>
      <c r="T841" s="152"/>
      <c r="U841" s="152"/>
      <c r="V841" s="152"/>
      <c r="W841" s="152"/>
    </row>
    <row r="842" ht="22.5" customHeight="1">
      <c r="A842" s="147">
        <f t="shared" si="2"/>
        <v>0</v>
      </c>
      <c r="B842" s="148" t="str">
        <f>IFERROR(__xludf.DUMMYFUNCTION("IFERROR(
TEXTJOIN("" \ "",TRUE,FILTER(D842:N842,ISNUMBER(D842:N842)=FALSE))
,"""")"),"")</f>
        <v/>
      </c>
      <c r="C842" s="153">
        <v>46375.0</v>
      </c>
      <c r="D842" s="154"/>
      <c r="E842" s="154"/>
      <c r="F842" s="154"/>
      <c r="G842" s="154"/>
      <c r="H842" s="154"/>
      <c r="I842" s="155"/>
      <c r="J842" s="154"/>
      <c r="K842" s="154"/>
      <c r="L842" s="154"/>
      <c r="M842" s="154"/>
      <c r="N842" s="154"/>
      <c r="O842" s="152"/>
      <c r="P842" s="152"/>
      <c r="Q842" s="152"/>
      <c r="R842" s="152"/>
      <c r="S842" s="152"/>
      <c r="T842" s="152"/>
      <c r="U842" s="152"/>
      <c r="V842" s="152"/>
      <c r="W842" s="152"/>
    </row>
    <row r="843" ht="22.5" customHeight="1">
      <c r="A843" s="147">
        <f t="shared" si="2"/>
        <v>0</v>
      </c>
      <c r="B843" s="148" t="str">
        <f>IFERROR(__xludf.DUMMYFUNCTION("IFERROR(
TEXTJOIN("" \ "",TRUE,FILTER(D843:N843,ISNUMBER(D843:N843)=FALSE))
,"""")"),"")</f>
        <v/>
      </c>
      <c r="C843" s="149">
        <v>46376.0</v>
      </c>
      <c r="D843" s="150"/>
      <c r="E843" s="150"/>
      <c r="F843" s="150"/>
      <c r="G843" s="150"/>
      <c r="H843" s="150"/>
      <c r="I843" s="151"/>
      <c r="J843" s="150"/>
      <c r="K843" s="150"/>
      <c r="L843" s="150"/>
      <c r="M843" s="150"/>
      <c r="N843" s="150"/>
      <c r="O843" s="152"/>
      <c r="P843" s="152"/>
      <c r="Q843" s="152"/>
      <c r="R843" s="152"/>
      <c r="S843" s="152"/>
      <c r="T843" s="152"/>
      <c r="U843" s="152"/>
      <c r="V843" s="152"/>
      <c r="W843" s="152"/>
    </row>
    <row r="844" ht="22.5" customHeight="1">
      <c r="A844" s="147">
        <f t="shared" si="2"/>
        <v>0</v>
      </c>
      <c r="B844" s="148" t="str">
        <f>IFERROR(__xludf.DUMMYFUNCTION("IFERROR(
TEXTJOIN("" \ "",TRUE,FILTER(D844:N844,ISNUMBER(D844:N844)=FALSE))
,"""")"),"")</f>
        <v/>
      </c>
      <c r="C844" s="153">
        <v>46377.0</v>
      </c>
      <c r="D844" s="154"/>
      <c r="E844" s="154"/>
      <c r="F844" s="154"/>
      <c r="G844" s="154"/>
      <c r="H844" s="154"/>
      <c r="I844" s="155"/>
      <c r="J844" s="154"/>
      <c r="K844" s="154"/>
      <c r="L844" s="154"/>
      <c r="M844" s="154"/>
      <c r="N844" s="154"/>
      <c r="O844" s="152"/>
      <c r="P844" s="152"/>
      <c r="Q844" s="152"/>
      <c r="R844" s="152"/>
      <c r="S844" s="152"/>
      <c r="T844" s="152"/>
      <c r="U844" s="152"/>
      <c r="V844" s="152"/>
      <c r="W844" s="152"/>
    </row>
    <row r="845" ht="22.5" customHeight="1">
      <c r="A845" s="147">
        <f t="shared" si="2"/>
        <v>0</v>
      </c>
      <c r="B845" s="148" t="str">
        <f>IFERROR(__xludf.DUMMYFUNCTION("IFERROR(
TEXTJOIN("" \ "",TRUE,FILTER(D845:N845,ISNUMBER(D845:N845)=FALSE))
,"""")"),"")</f>
        <v/>
      </c>
      <c r="C845" s="153">
        <v>46378.0</v>
      </c>
      <c r="D845" s="154"/>
      <c r="E845" s="154"/>
      <c r="F845" s="154"/>
      <c r="G845" s="154"/>
      <c r="H845" s="154"/>
      <c r="I845" s="155"/>
      <c r="J845" s="154"/>
      <c r="K845" s="154"/>
      <c r="L845" s="154"/>
      <c r="M845" s="154"/>
      <c r="N845" s="154"/>
      <c r="O845" s="152"/>
      <c r="P845" s="152"/>
      <c r="Q845" s="152"/>
      <c r="R845" s="152"/>
      <c r="S845" s="152"/>
      <c r="T845" s="152"/>
      <c r="U845" s="152"/>
      <c r="V845" s="152"/>
      <c r="W845" s="152"/>
    </row>
    <row r="846" ht="22.5" customHeight="1">
      <c r="A846" s="147">
        <f t="shared" si="2"/>
        <v>0</v>
      </c>
      <c r="B846" s="148" t="str">
        <f>IFERROR(__xludf.DUMMYFUNCTION("IFERROR(
TEXTJOIN("" \ "",TRUE,FILTER(D846:N846,ISNUMBER(D846:N846)=FALSE))
,"""")"),"")</f>
        <v/>
      </c>
      <c r="C846" s="153">
        <v>46379.0</v>
      </c>
      <c r="D846" s="154"/>
      <c r="E846" s="154"/>
      <c r="F846" s="154"/>
      <c r="G846" s="154"/>
      <c r="H846" s="154"/>
      <c r="I846" s="155"/>
      <c r="J846" s="154"/>
      <c r="K846" s="154"/>
      <c r="L846" s="154"/>
      <c r="M846" s="154"/>
      <c r="N846" s="154"/>
      <c r="O846" s="152"/>
      <c r="P846" s="152"/>
      <c r="Q846" s="152"/>
      <c r="R846" s="152"/>
      <c r="S846" s="152"/>
      <c r="T846" s="152"/>
      <c r="U846" s="152"/>
      <c r="V846" s="152"/>
      <c r="W846" s="152"/>
    </row>
    <row r="847" ht="22.5" customHeight="1">
      <c r="A847" s="147">
        <f t="shared" si="2"/>
        <v>0</v>
      </c>
      <c r="B847" s="148" t="str">
        <f>IFERROR(__xludf.DUMMYFUNCTION("IFERROR(
TEXTJOIN("" \ "",TRUE,FILTER(D847:N847,ISNUMBER(D847:N847)=FALSE))
,"""")"),"")</f>
        <v/>
      </c>
      <c r="C847" s="153">
        <v>46380.0</v>
      </c>
      <c r="D847" s="154"/>
      <c r="E847" s="154"/>
      <c r="F847" s="154"/>
      <c r="G847" s="154"/>
      <c r="H847" s="154"/>
      <c r="I847" s="155"/>
      <c r="J847" s="154"/>
      <c r="K847" s="154"/>
      <c r="L847" s="154"/>
      <c r="M847" s="154"/>
      <c r="N847" s="154"/>
      <c r="O847" s="152"/>
      <c r="P847" s="152"/>
      <c r="Q847" s="152"/>
      <c r="R847" s="152"/>
      <c r="S847" s="152"/>
      <c r="T847" s="152"/>
      <c r="U847" s="152"/>
      <c r="V847" s="152"/>
      <c r="W847" s="152"/>
    </row>
    <row r="848" ht="22.5" customHeight="1">
      <c r="A848" s="147">
        <f t="shared" si="2"/>
        <v>0</v>
      </c>
      <c r="B848" s="148" t="str">
        <f>IFERROR(__xludf.DUMMYFUNCTION("IFERROR(
TEXTJOIN("" \ "",TRUE,FILTER(D848:N848,ISNUMBER(D848:N848)=FALSE))
,"""")"),"")</f>
        <v/>
      </c>
      <c r="C848" s="153">
        <v>46381.0</v>
      </c>
      <c r="D848" s="154"/>
      <c r="E848" s="154"/>
      <c r="F848" s="154"/>
      <c r="G848" s="154"/>
      <c r="H848" s="154"/>
      <c r="I848" s="155"/>
      <c r="J848" s="154"/>
      <c r="K848" s="154"/>
      <c r="L848" s="154"/>
      <c r="M848" s="154"/>
      <c r="N848" s="154"/>
      <c r="O848" s="152"/>
      <c r="P848" s="152"/>
      <c r="Q848" s="152"/>
      <c r="R848" s="152"/>
      <c r="S848" s="152"/>
      <c r="T848" s="152"/>
      <c r="U848" s="152"/>
      <c r="V848" s="152"/>
      <c r="W848" s="152"/>
    </row>
    <row r="849" ht="22.5" customHeight="1">
      <c r="A849" s="147">
        <f t="shared" si="2"/>
        <v>0</v>
      </c>
      <c r="B849" s="148" t="str">
        <f>IFERROR(__xludf.DUMMYFUNCTION("IFERROR(
TEXTJOIN("" \ "",TRUE,FILTER(D849:N849,ISNUMBER(D849:N849)=FALSE))
,"""")"),"")</f>
        <v/>
      </c>
      <c r="C849" s="153">
        <v>46382.0</v>
      </c>
      <c r="D849" s="154"/>
      <c r="E849" s="154"/>
      <c r="F849" s="154"/>
      <c r="G849" s="154"/>
      <c r="H849" s="154"/>
      <c r="I849" s="155"/>
      <c r="J849" s="154"/>
      <c r="K849" s="154"/>
      <c r="L849" s="154"/>
      <c r="M849" s="154"/>
      <c r="N849" s="154"/>
      <c r="O849" s="152"/>
      <c r="P849" s="152"/>
      <c r="Q849" s="152"/>
      <c r="R849" s="152"/>
      <c r="S849" s="152"/>
      <c r="T849" s="152"/>
      <c r="U849" s="152"/>
      <c r="V849" s="152"/>
      <c r="W849" s="152"/>
    </row>
    <row r="850" ht="22.5" customHeight="1">
      <c r="A850" s="147">
        <f t="shared" si="2"/>
        <v>0</v>
      </c>
      <c r="B850" s="148" t="str">
        <f>IFERROR(__xludf.DUMMYFUNCTION("IFERROR(
TEXTJOIN("" \ "",TRUE,FILTER(D850:N850,ISNUMBER(D850:N850)=FALSE))
,"""")"),"")</f>
        <v/>
      </c>
      <c r="C850" s="149">
        <v>46383.0</v>
      </c>
      <c r="D850" s="150"/>
      <c r="E850" s="150"/>
      <c r="F850" s="150"/>
      <c r="G850" s="150"/>
      <c r="H850" s="150"/>
      <c r="I850" s="151"/>
      <c r="J850" s="150"/>
      <c r="K850" s="150"/>
      <c r="L850" s="150"/>
      <c r="M850" s="150"/>
      <c r="N850" s="150"/>
      <c r="O850" s="152"/>
      <c r="P850" s="152"/>
      <c r="Q850" s="152"/>
      <c r="R850" s="152"/>
      <c r="S850" s="152"/>
      <c r="T850" s="152"/>
      <c r="U850" s="152"/>
      <c r="V850" s="152"/>
      <c r="W850" s="152"/>
    </row>
    <row r="851" ht="22.5" customHeight="1">
      <c r="A851" s="147">
        <f t="shared" si="2"/>
        <v>0</v>
      </c>
      <c r="B851" s="148" t="str">
        <f>IFERROR(__xludf.DUMMYFUNCTION("IFERROR(
TEXTJOIN("" \ "",TRUE,FILTER(D851:N851,ISNUMBER(D851:N851)=FALSE))
,"""")"),"")</f>
        <v/>
      </c>
      <c r="C851" s="153">
        <v>46384.0</v>
      </c>
      <c r="D851" s="154"/>
      <c r="E851" s="154"/>
      <c r="F851" s="154"/>
      <c r="G851" s="154"/>
      <c r="H851" s="154"/>
      <c r="I851" s="155"/>
      <c r="J851" s="154"/>
      <c r="K851" s="154"/>
      <c r="L851" s="154"/>
      <c r="M851" s="154"/>
      <c r="N851" s="154"/>
      <c r="O851" s="152"/>
      <c r="P851" s="152"/>
      <c r="Q851" s="152"/>
      <c r="R851" s="152"/>
      <c r="S851" s="152"/>
      <c r="T851" s="152"/>
      <c r="U851" s="152"/>
      <c r="V851" s="152"/>
      <c r="W851" s="152"/>
    </row>
    <row r="852" ht="22.5" customHeight="1">
      <c r="A852" s="147">
        <f t="shared" si="2"/>
        <v>0</v>
      </c>
      <c r="B852" s="148" t="str">
        <f>IFERROR(__xludf.DUMMYFUNCTION("IFERROR(
TEXTJOIN("" \ "",TRUE,FILTER(D852:N852,ISNUMBER(D852:N852)=FALSE))
,"""")"),"")</f>
        <v/>
      </c>
      <c r="C852" s="153">
        <v>46385.0</v>
      </c>
      <c r="D852" s="154"/>
      <c r="E852" s="154"/>
      <c r="F852" s="154"/>
      <c r="G852" s="154"/>
      <c r="H852" s="154"/>
      <c r="I852" s="155"/>
      <c r="J852" s="154"/>
      <c r="K852" s="154"/>
      <c r="L852" s="154"/>
      <c r="M852" s="154"/>
      <c r="N852" s="154"/>
      <c r="O852" s="152"/>
      <c r="P852" s="152"/>
      <c r="Q852" s="152"/>
      <c r="R852" s="152"/>
      <c r="S852" s="152"/>
      <c r="T852" s="152"/>
      <c r="U852" s="152"/>
      <c r="V852" s="152"/>
      <c r="W852" s="152"/>
    </row>
    <row r="853" ht="22.5" customHeight="1">
      <c r="A853" s="147">
        <f t="shared" si="2"/>
        <v>0</v>
      </c>
      <c r="B853" s="148" t="str">
        <f>IFERROR(__xludf.DUMMYFUNCTION("IFERROR(
TEXTJOIN("" \ "",TRUE,FILTER(D853:N853,ISNUMBER(D853:N853)=FALSE))
,"""")"),"")</f>
        <v/>
      </c>
      <c r="C853" s="153">
        <v>46386.0</v>
      </c>
      <c r="D853" s="154"/>
      <c r="E853" s="154"/>
      <c r="F853" s="154"/>
      <c r="G853" s="154"/>
      <c r="H853" s="154"/>
      <c r="I853" s="155"/>
      <c r="J853" s="154"/>
      <c r="K853" s="154"/>
      <c r="L853" s="154"/>
      <c r="M853" s="154"/>
      <c r="N853" s="154"/>
      <c r="O853" s="152"/>
      <c r="P853" s="152"/>
      <c r="Q853" s="152"/>
      <c r="R853" s="152"/>
      <c r="S853" s="152"/>
      <c r="T853" s="152"/>
      <c r="U853" s="152"/>
      <c r="V853" s="152"/>
      <c r="W853" s="152"/>
    </row>
    <row r="854" ht="22.5" customHeight="1">
      <c r="A854" s="147">
        <f t="shared" si="2"/>
        <v>0</v>
      </c>
      <c r="B854" s="148" t="str">
        <f>IFERROR(__xludf.DUMMYFUNCTION("IFERROR(
TEXTJOIN("" \ "",TRUE,FILTER(D854:N854,ISNUMBER(D854:N854)=FALSE))
,"""")"),"")</f>
        <v/>
      </c>
      <c r="C854" s="153">
        <v>46387.0</v>
      </c>
      <c r="D854" s="154"/>
      <c r="E854" s="154"/>
      <c r="F854" s="154"/>
      <c r="G854" s="154"/>
      <c r="H854" s="154"/>
      <c r="I854" s="155"/>
      <c r="J854" s="154"/>
      <c r="K854" s="154"/>
      <c r="L854" s="154"/>
      <c r="M854" s="154"/>
      <c r="N854" s="154"/>
      <c r="O854" s="152"/>
      <c r="P854" s="152"/>
      <c r="Q854" s="152"/>
      <c r="R854" s="152"/>
      <c r="S854" s="152"/>
      <c r="T854" s="152"/>
      <c r="U854" s="152"/>
      <c r="V854" s="152"/>
      <c r="W854" s="152"/>
    </row>
    <row r="855" ht="22.5" customHeight="1">
      <c r="A855" s="147">
        <f t="shared" si="2"/>
        <v>0</v>
      </c>
      <c r="B855" s="148" t="str">
        <f>IFERROR(__xludf.DUMMYFUNCTION("IFERROR(
TEXTJOIN("" \ "",TRUE,FILTER(D855:N855,ISNUMBER(D855:N855)=FALSE))
,"""")"),"")</f>
        <v/>
      </c>
      <c r="C855" s="156">
        <v>46388.0</v>
      </c>
      <c r="D855" s="154"/>
      <c r="E855" s="154"/>
      <c r="F855" s="154"/>
      <c r="G855" s="154"/>
      <c r="H855" s="154"/>
      <c r="I855" s="155"/>
      <c r="J855" s="154"/>
      <c r="K855" s="154"/>
      <c r="L855" s="154"/>
      <c r="M855" s="154"/>
      <c r="N855" s="154"/>
      <c r="O855" s="152"/>
      <c r="P855" s="152"/>
      <c r="Q855" s="152"/>
      <c r="R855" s="152"/>
      <c r="S855" s="152"/>
      <c r="T855" s="152"/>
      <c r="U855" s="152"/>
      <c r="V855" s="152"/>
      <c r="W855" s="152"/>
    </row>
    <row r="856" ht="22.5" customHeight="1">
      <c r="A856" s="147">
        <f t="shared" si="2"/>
        <v>0</v>
      </c>
      <c r="B856" s="148" t="str">
        <f>IFERROR(__xludf.DUMMYFUNCTION("IFERROR(
TEXTJOIN("" \ "",TRUE,FILTER(D856:N856,ISNUMBER(D856:N856)=FALSE))
,"""")"),"")</f>
        <v/>
      </c>
      <c r="C856" s="153">
        <v>46389.0</v>
      </c>
      <c r="D856" s="154"/>
      <c r="E856" s="154"/>
      <c r="F856" s="154"/>
      <c r="G856" s="154"/>
      <c r="H856" s="154"/>
      <c r="I856" s="155"/>
      <c r="J856" s="154"/>
      <c r="K856" s="154"/>
      <c r="L856" s="154"/>
      <c r="M856" s="154"/>
      <c r="N856" s="154"/>
      <c r="O856" s="152"/>
      <c r="P856" s="152"/>
      <c r="Q856" s="152"/>
      <c r="R856" s="152"/>
      <c r="S856" s="152"/>
      <c r="T856" s="152"/>
      <c r="U856" s="152"/>
      <c r="V856" s="152"/>
      <c r="W856" s="152"/>
    </row>
    <row r="857" ht="22.5" customHeight="1">
      <c r="A857" s="147">
        <f t="shared" si="2"/>
        <v>0</v>
      </c>
      <c r="B857" s="148" t="str">
        <f>IFERROR(__xludf.DUMMYFUNCTION("IFERROR(
TEXTJOIN("" \ "",TRUE,FILTER(D857:N857,ISNUMBER(D857:N857)=FALSE))
,"""")"),"")</f>
        <v/>
      </c>
      <c r="C857" s="149">
        <v>46390.0</v>
      </c>
      <c r="D857" s="150"/>
      <c r="E857" s="150"/>
      <c r="F857" s="150"/>
      <c r="G857" s="150"/>
      <c r="H857" s="150"/>
      <c r="I857" s="151"/>
      <c r="J857" s="150"/>
      <c r="K857" s="150"/>
      <c r="L857" s="150"/>
      <c r="M857" s="150"/>
      <c r="N857" s="150"/>
      <c r="O857" s="152"/>
      <c r="P857" s="152"/>
      <c r="Q857" s="152"/>
      <c r="R857" s="152"/>
      <c r="S857" s="152"/>
      <c r="T857" s="152"/>
      <c r="U857" s="152"/>
      <c r="V857" s="152"/>
      <c r="W857" s="152"/>
    </row>
    <row r="858" ht="22.5" customHeight="1">
      <c r="A858" s="147">
        <f t="shared" si="2"/>
        <v>0</v>
      </c>
      <c r="B858" s="148" t="str">
        <f>IFERROR(__xludf.DUMMYFUNCTION("IFERROR(
TEXTJOIN("" \ "",TRUE,FILTER(D858:N858,ISNUMBER(D858:N858)=FALSE))
,"""")"),"")</f>
        <v/>
      </c>
      <c r="C858" s="153">
        <v>46391.0</v>
      </c>
      <c r="D858" s="154"/>
      <c r="E858" s="154"/>
      <c r="F858" s="154"/>
      <c r="G858" s="154"/>
      <c r="H858" s="154"/>
      <c r="I858" s="155"/>
      <c r="J858" s="154"/>
      <c r="K858" s="154"/>
      <c r="L858" s="154"/>
      <c r="M858" s="154"/>
      <c r="N858" s="154"/>
      <c r="O858" s="152"/>
      <c r="P858" s="152"/>
      <c r="Q858" s="152"/>
      <c r="R858" s="152"/>
      <c r="S858" s="152"/>
      <c r="T858" s="152"/>
      <c r="U858" s="152"/>
      <c r="V858" s="152"/>
      <c r="W858" s="152"/>
    </row>
    <row r="859" ht="22.5" customHeight="1">
      <c r="A859" s="147">
        <f t="shared" si="2"/>
        <v>0</v>
      </c>
      <c r="B859" s="148" t="str">
        <f>IFERROR(__xludf.DUMMYFUNCTION("IFERROR(
TEXTJOIN("" \ "",TRUE,FILTER(D859:N859,ISNUMBER(D859:N859)=FALSE))
,"""")"),"")</f>
        <v/>
      </c>
      <c r="C859" s="153">
        <v>46392.0</v>
      </c>
      <c r="D859" s="154"/>
      <c r="E859" s="154"/>
      <c r="F859" s="154"/>
      <c r="G859" s="154"/>
      <c r="H859" s="154"/>
      <c r="I859" s="155"/>
      <c r="J859" s="154"/>
      <c r="K859" s="154"/>
      <c r="L859" s="154"/>
      <c r="M859" s="154"/>
      <c r="N859" s="154"/>
      <c r="O859" s="152"/>
      <c r="P859" s="152"/>
      <c r="Q859" s="152"/>
      <c r="R859" s="152"/>
      <c r="S859" s="152"/>
      <c r="T859" s="152"/>
      <c r="U859" s="152"/>
      <c r="V859" s="152"/>
      <c r="W859" s="152"/>
    </row>
    <row r="860" ht="22.5" customHeight="1">
      <c r="A860" s="147">
        <f t="shared" si="2"/>
        <v>0</v>
      </c>
      <c r="B860" s="148" t="str">
        <f>IFERROR(__xludf.DUMMYFUNCTION("IFERROR(
TEXTJOIN("" \ "",TRUE,FILTER(D860:N860,ISNUMBER(D860:N860)=FALSE))
,"""")"),"")</f>
        <v/>
      </c>
      <c r="C860" s="153">
        <v>46393.0</v>
      </c>
      <c r="D860" s="154"/>
      <c r="E860" s="154"/>
      <c r="F860" s="154"/>
      <c r="G860" s="154"/>
      <c r="H860" s="154"/>
      <c r="I860" s="155"/>
      <c r="J860" s="154"/>
      <c r="K860" s="154"/>
      <c r="L860" s="154"/>
      <c r="M860" s="154"/>
      <c r="N860" s="154"/>
      <c r="O860" s="152"/>
      <c r="P860" s="152"/>
      <c r="Q860" s="152"/>
      <c r="R860" s="152"/>
      <c r="S860" s="152"/>
      <c r="T860" s="152"/>
      <c r="U860" s="152"/>
      <c r="V860" s="152"/>
      <c r="W860" s="152"/>
    </row>
    <row r="861" ht="22.5" customHeight="1">
      <c r="A861" s="147">
        <f t="shared" si="2"/>
        <v>0</v>
      </c>
      <c r="B861" s="148" t="str">
        <f>IFERROR(__xludf.DUMMYFUNCTION("IFERROR(
TEXTJOIN("" \ "",TRUE,FILTER(D861:N861,ISNUMBER(D861:N861)=FALSE))
,"""")"),"")</f>
        <v/>
      </c>
      <c r="C861" s="153">
        <v>46394.0</v>
      </c>
      <c r="D861" s="154"/>
      <c r="E861" s="154"/>
      <c r="F861" s="154"/>
      <c r="G861" s="154"/>
      <c r="H861" s="154"/>
      <c r="I861" s="155"/>
      <c r="J861" s="154"/>
      <c r="K861" s="154"/>
      <c r="L861" s="154"/>
      <c r="M861" s="154"/>
      <c r="N861" s="154"/>
      <c r="O861" s="152"/>
      <c r="P861" s="152"/>
      <c r="Q861" s="152"/>
      <c r="R861" s="152"/>
      <c r="S861" s="152"/>
      <c r="T861" s="152"/>
      <c r="U861" s="152"/>
      <c r="V861" s="152"/>
      <c r="W861" s="152"/>
    </row>
    <row r="862" ht="22.5" customHeight="1">
      <c r="A862" s="147">
        <f t="shared" si="2"/>
        <v>0</v>
      </c>
      <c r="B862" s="148" t="str">
        <f>IFERROR(__xludf.DUMMYFUNCTION("IFERROR(
TEXTJOIN("" \ "",TRUE,FILTER(D862:N862,ISNUMBER(D862:N862)=FALSE))
,"""")"),"")</f>
        <v/>
      </c>
      <c r="C862" s="153">
        <v>46395.0</v>
      </c>
      <c r="D862" s="154"/>
      <c r="E862" s="154"/>
      <c r="F862" s="154"/>
      <c r="G862" s="154"/>
      <c r="H862" s="154"/>
      <c r="I862" s="155"/>
      <c r="J862" s="154"/>
      <c r="K862" s="154"/>
      <c r="L862" s="154"/>
      <c r="M862" s="154"/>
      <c r="N862" s="154"/>
      <c r="O862" s="152"/>
      <c r="P862" s="152"/>
      <c r="Q862" s="152"/>
      <c r="R862" s="152"/>
      <c r="S862" s="152"/>
      <c r="T862" s="152"/>
      <c r="U862" s="152"/>
      <c r="V862" s="152"/>
      <c r="W862" s="152"/>
    </row>
    <row r="863" ht="22.5" customHeight="1">
      <c r="A863" s="147">
        <f t="shared" si="2"/>
        <v>0</v>
      </c>
      <c r="B863" s="148" t="str">
        <f>IFERROR(__xludf.DUMMYFUNCTION("IFERROR(
TEXTJOIN("" \ "",TRUE,FILTER(D863:N863,ISNUMBER(D863:N863)=FALSE))
,"""")"),"")</f>
        <v/>
      </c>
      <c r="C863" s="153">
        <v>46396.0</v>
      </c>
      <c r="D863" s="154"/>
      <c r="E863" s="154"/>
      <c r="F863" s="154"/>
      <c r="G863" s="154"/>
      <c r="H863" s="154"/>
      <c r="I863" s="155"/>
      <c r="J863" s="154"/>
      <c r="K863" s="154"/>
      <c r="L863" s="154"/>
      <c r="M863" s="154"/>
      <c r="N863" s="154"/>
      <c r="O863" s="152"/>
      <c r="P863" s="152"/>
      <c r="Q863" s="152"/>
      <c r="R863" s="152"/>
      <c r="S863" s="152"/>
      <c r="T863" s="152"/>
      <c r="U863" s="152"/>
      <c r="V863" s="152"/>
      <c r="W863" s="152"/>
    </row>
    <row r="864" ht="22.5" customHeight="1">
      <c r="A864" s="147">
        <f t="shared" si="2"/>
        <v>0</v>
      </c>
      <c r="B864" s="148" t="str">
        <f>IFERROR(__xludf.DUMMYFUNCTION("IFERROR(
TEXTJOIN("" \ "",TRUE,FILTER(D864:N864,ISNUMBER(D864:N864)=FALSE))
,"""")"),"")</f>
        <v/>
      </c>
      <c r="C864" s="149">
        <v>46397.0</v>
      </c>
      <c r="D864" s="150"/>
      <c r="E864" s="150"/>
      <c r="F864" s="150"/>
      <c r="G864" s="150"/>
      <c r="H864" s="150"/>
      <c r="I864" s="151"/>
      <c r="J864" s="150"/>
      <c r="K864" s="150"/>
      <c r="L864" s="150"/>
      <c r="M864" s="150"/>
      <c r="N864" s="150"/>
      <c r="O864" s="152"/>
      <c r="P864" s="152"/>
      <c r="Q864" s="152"/>
      <c r="R864" s="152"/>
      <c r="S864" s="152"/>
      <c r="T864" s="152"/>
      <c r="U864" s="152"/>
      <c r="V864" s="152"/>
      <c r="W864" s="152"/>
    </row>
    <row r="865" ht="22.5" customHeight="1">
      <c r="A865" s="147">
        <f t="shared" si="2"/>
        <v>0</v>
      </c>
      <c r="B865" s="148" t="str">
        <f>IFERROR(__xludf.DUMMYFUNCTION("IFERROR(
TEXTJOIN("" \ "",TRUE,FILTER(D865:N865,ISNUMBER(D865:N865)=FALSE))
,"""")"),"")</f>
        <v/>
      </c>
      <c r="C865" s="153">
        <v>46398.0</v>
      </c>
      <c r="D865" s="154"/>
      <c r="E865" s="154"/>
      <c r="F865" s="154"/>
      <c r="G865" s="154"/>
      <c r="H865" s="154"/>
      <c r="I865" s="155"/>
      <c r="J865" s="154"/>
      <c r="K865" s="154"/>
      <c r="L865" s="154"/>
      <c r="M865" s="154"/>
      <c r="N865" s="154"/>
      <c r="O865" s="152"/>
      <c r="P865" s="152"/>
      <c r="Q865" s="152"/>
      <c r="R865" s="152"/>
      <c r="S865" s="152"/>
      <c r="T865" s="152"/>
      <c r="U865" s="152"/>
      <c r="V865" s="152"/>
      <c r="W865" s="152"/>
    </row>
    <row r="866" ht="22.5" customHeight="1">
      <c r="A866" s="147">
        <f t="shared" si="2"/>
        <v>0</v>
      </c>
      <c r="B866" s="148" t="str">
        <f>IFERROR(__xludf.DUMMYFUNCTION("IFERROR(
TEXTJOIN("" \ "",TRUE,FILTER(D866:N866,ISNUMBER(D866:N866)=FALSE))
,"""")"),"")</f>
        <v/>
      </c>
      <c r="C866" s="153">
        <v>46399.0</v>
      </c>
      <c r="D866" s="154"/>
      <c r="E866" s="154"/>
      <c r="F866" s="154"/>
      <c r="G866" s="154"/>
      <c r="H866" s="154"/>
      <c r="I866" s="155"/>
      <c r="J866" s="154"/>
      <c r="K866" s="154"/>
      <c r="L866" s="154"/>
      <c r="M866" s="154"/>
      <c r="N866" s="154"/>
      <c r="O866" s="152"/>
      <c r="P866" s="152"/>
      <c r="Q866" s="152"/>
      <c r="R866" s="152"/>
      <c r="S866" s="152"/>
      <c r="T866" s="152"/>
      <c r="U866" s="152"/>
      <c r="V866" s="152"/>
      <c r="W866" s="152"/>
    </row>
    <row r="867" ht="22.5" customHeight="1">
      <c r="A867" s="147">
        <f t="shared" si="2"/>
        <v>0</v>
      </c>
      <c r="B867" s="148" t="str">
        <f>IFERROR(__xludf.DUMMYFUNCTION("IFERROR(
TEXTJOIN("" \ "",TRUE,FILTER(D867:N867,ISNUMBER(D867:N867)=FALSE))
,"""")"),"")</f>
        <v/>
      </c>
      <c r="C867" s="153">
        <v>46400.0</v>
      </c>
      <c r="D867" s="154"/>
      <c r="E867" s="154"/>
      <c r="F867" s="154"/>
      <c r="G867" s="154"/>
      <c r="H867" s="154"/>
      <c r="I867" s="155"/>
      <c r="J867" s="154"/>
      <c r="K867" s="154"/>
      <c r="L867" s="154"/>
      <c r="M867" s="154"/>
      <c r="N867" s="154"/>
      <c r="O867" s="152"/>
      <c r="P867" s="152"/>
      <c r="Q867" s="152"/>
      <c r="R867" s="152"/>
      <c r="S867" s="152"/>
      <c r="T867" s="152"/>
      <c r="U867" s="152"/>
      <c r="V867" s="152"/>
      <c r="W867" s="152"/>
    </row>
    <row r="868" ht="22.5" customHeight="1">
      <c r="A868" s="147">
        <f t="shared" si="2"/>
        <v>0</v>
      </c>
      <c r="B868" s="148" t="str">
        <f>IFERROR(__xludf.DUMMYFUNCTION("IFERROR(
TEXTJOIN("" \ "",TRUE,FILTER(D868:N868,ISNUMBER(D868:N868)=FALSE))
,"""")"),"")</f>
        <v/>
      </c>
      <c r="C868" s="153">
        <v>46401.0</v>
      </c>
      <c r="D868" s="154"/>
      <c r="E868" s="154"/>
      <c r="F868" s="154"/>
      <c r="G868" s="154"/>
      <c r="H868" s="154"/>
      <c r="I868" s="155"/>
      <c r="J868" s="154"/>
      <c r="K868" s="154"/>
      <c r="L868" s="154"/>
      <c r="M868" s="154"/>
      <c r="N868" s="154"/>
      <c r="O868" s="152"/>
      <c r="P868" s="152"/>
      <c r="Q868" s="152"/>
      <c r="R868" s="152"/>
      <c r="S868" s="152"/>
      <c r="T868" s="152"/>
      <c r="U868" s="152"/>
      <c r="V868" s="152"/>
      <c r="W868" s="152"/>
    </row>
    <row r="869" ht="22.5" customHeight="1">
      <c r="A869" s="147">
        <f t="shared" si="2"/>
        <v>0</v>
      </c>
      <c r="B869" s="148" t="str">
        <f>IFERROR(__xludf.DUMMYFUNCTION("IFERROR(
TEXTJOIN("" \ "",TRUE,FILTER(D869:N869,ISNUMBER(D869:N869)=FALSE))
,"""")"),"")</f>
        <v/>
      </c>
      <c r="C869" s="153">
        <v>46402.0</v>
      </c>
      <c r="D869" s="154"/>
      <c r="E869" s="154"/>
      <c r="F869" s="154"/>
      <c r="G869" s="154"/>
      <c r="H869" s="154"/>
      <c r="I869" s="155"/>
      <c r="J869" s="154"/>
      <c r="K869" s="154"/>
      <c r="L869" s="154"/>
      <c r="M869" s="154"/>
      <c r="N869" s="154"/>
      <c r="O869" s="152"/>
      <c r="P869" s="152"/>
      <c r="Q869" s="152"/>
      <c r="R869" s="152"/>
      <c r="S869" s="152"/>
      <c r="T869" s="152"/>
      <c r="U869" s="152"/>
      <c r="V869" s="152"/>
      <c r="W869" s="152"/>
    </row>
    <row r="870" ht="22.5" customHeight="1">
      <c r="A870" s="147">
        <f t="shared" si="2"/>
        <v>0</v>
      </c>
      <c r="B870" s="148" t="str">
        <f>IFERROR(__xludf.DUMMYFUNCTION("IFERROR(
TEXTJOIN("" \ "",TRUE,FILTER(D870:N870,ISNUMBER(D870:N870)=FALSE))
,"""")"),"")</f>
        <v/>
      </c>
      <c r="C870" s="153">
        <v>46403.0</v>
      </c>
      <c r="D870" s="154"/>
      <c r="E870" s="154"/>
      <c r="F870" s="154"/>
      <c r="G870" s="154"/>
      <c r="H870" s="154"/>
      <c r="I870" s="155"/>
      <c r="J870" s="154"/>
      <c r="K870" s="154"/>
      <c r="L870" s="154"/>
      <c r="M870" s="154"/>
      <c r="N870" s="154"/>
      <c r="O870" s="152"/>
      <c r="P870" s="152"/>
      <c r="Q870" s="152"/>
      <c r="R870" s="152"/>
      <c r="S870" s="152"/>
      <c r="T870" s="152"/>
      <c r="U870" s="152"/>
      <c r="V870" s="152"/>
      <c r="W870" s="152"/>
    </row>
    <row r="871" ht="22.5" customHeight="1">
      <c r="A871" s="147">
        <f t="shared" si="2"/>
        <v>0</v>
      </c>
      <c r="B871" s="148" t="str">
        <f>IFERROR(__xludf.DUMMYFUNCTION("IFERROR(
TEXTJOIN("" \ "",TRUE,FILTER(D871:N871,ISNUMBER(D871:N871)=FALSE))
,"""")"),"")</f>
        <v/>
      </c>
      <c r="C871" s="149">
        <v>46404.0</v>
      </c>
      <c r="D871" s="150"/>
      <c r="E871" s="150"/>
      <c r="F871" s="150"/>
      <c r="G871" s="150"/>
      <c r="H871" s="150"/>
      <c r="I871" s="151"/>
      <c r="J871" s="150"/>
      <c r="K871" s="150"/>
      <c r="L871" s="150"/>
      <c r="M871" s="150"/>
      <c r="N871" s="150"/>
      <c r="O871" s="152"/>
      <c r="P871" s="152"/>
      <c r="Q871" s="152"/>
      <c r="R871" s="152"/>
      <c r="S871" s="152"/>
      <c r="T871" s="152"/>
      <c r="U871" s="152"/>
      <c r="V871" s="152"/>
      <c r="W871" s="152"/>
    </row>
    <row r="872" ht="22.5" customHeight="1">
      <c r="A872" s="147">
        <f t="shared" si="2"/>
        <v>0</v>
      </c>
      <c r="B872" s="148" t="str">
        <f>IFERROR(__xludf.DUMMYFUNCTION("IFERROR(
TEXTJOIN("" \ "",TRUE,FILTER(D872:N872,ISNUMBER(D872:N872)=FALSE))
,"""")"),"")</f>
        <v/>
      </c>
      <c r="C872" s="153">
        <v>46405.0</v>
      </c>
      <c r="D872" s="154"/>
      <c r="E872" s="154"/>
      <c r="F872" s="154"/>
      <c r="G872" s="154"/>
      <c r="H872" s="154"/>
      <c r="I872" s="155"/>
      <c r="J872" s="154"/>
      <c r="K872" s="154"/>
      <c r="L872" s="154"/>
      <c r="M872" s="154"/>
      <c r="N872" s="154"/>
      <c r="O872" s="152"/>
      <c r="P872" s="152"/>
      <c r="Q872" s="152"/>
      <c r="R872" s="152"/>
      <c r="S872" s="152"/>
      <c r="T872" s="152"/>
      <c r="U872" s="152"/>
      <c r="V872" s="152"/>
      <c r="W872" s="152"/>
    </row>
    <row r="873" ht="22.5" customHeight="1">
      <c r="A873" s="147">
        <f t="shared" si="2"/>
        <v>0</v>
      </c>
      <c r="B873" s="148" t="str">
        <f>IFERROR(__xludf.DUMMYFUNCTION("IFERROR(
TEXTJOIN("" \ "",TRUE,FILTER(D873:N873,ISNUMBER(D873:N873)=FALSE))
,"""")"),"")</f>
        <v/>
      </c>
      <c r="C873" s="153">
        <v>46406.0</v>
      </c>
      <c r="D873" s="154"/>
      <c r="E873" s="154"/>
      <c r="F873" s="154"/>
      <c r="G873" s="154"/>
      <c r="H873" s="154"/>
      <c r="I873" s="155"/>
      <c r="J873" s="154"/>
      <c r="K873" s="154"/>
      <c r="L873" s="154"/>
      <c r="M873" s="154"/>
      <c r="N873" s="154"/>
      <c r="O873" s="152"/>
      <c r="P873" s="152"/>
      <c r="Q873" s="152"/>
      <c r="R873" s="152"/>
      <c r="S873" s="152"/>
      <c r="T873" s="152"/>
      <c r="U873" s="152"/>
      <c r="V873" s="152"/>
      <c r="W873" s="152"/>
    </row>
    <row r="874" ht="22.5" customHeight="1">
      <c r="A874" s="147">
        <f t="shared" si="2"/>
        <v>0</v>
      </c>
      <c r="B874" s="148" t="str">
        <f>IFERROR(__xludf.DUMMYFUNCTION("IFERROR(
TEXTJOIN("" \ "",TRUE,FILTER(D874:N874,ISNUMBER(D874:N874)=FALSE))
,"""")"),"")</f>
        <v/>
      </c>
      <c r="C874" s="153">
        <v>46407.0</v>
      </c>
      <c r="D874" s="154"/>
      <c r="E874" s="154"/>
      <c r="F874" s="154"/>
      <c r="G874" s="154"/>
      <c r="H874" s="154"/>
      <c r="I874" s="155"/>
      <c r="J874" s="154"/>
      <c r="K874" s="154"/>
      <c r="L874" s="154"/>
      <c r="M874" s="154"/>
      <c r="N874" s="154"/>
      <c r="O874" s="152"/>
      <c r="P874" s="152"/>
      <c r="Q874" s="152"/>
      <c r="R874" s="152"/>
      <c r="S874" s="152"/>
      <c r="T874" s="152"/>
      <c r="U874" s="152"/>
      <c r="V874" s="152"/>
      <c r="W874" s="152"/>
    </row>
    <row r="875" ht="22.5" customHeight="1">
      <c r="A875" s="147">
        <f t="shared" si="2"/>
        <v>0</v>
      </c>
      <c r="B875" s="148" t="str">
        <f>IFERROR(__xludf.DUMMYFUNCTION("IFERROR(
TEXTJOIN("" \ "",TRUE,FILTER(D875:N875,ISNUMBER(D875:N875)=FALSE))
,"""")"),"")</f>
        <v/>
      </c>
      <c r="C875" s="153">
        <v>46408.0</v>
      </c>
      <c r="D875" s="154"/>
      <c r="E875" s="154"/>
      <c r="F875" s="154"/>
      <c r="G875" s="154"/>
      <c r="H875" s="154"/>
      <c r="I875" s="155"/>
      <c r="J875" s="154"/>
      <c r="K875" s="154"/>
      <c r="L875" s="154"/>
      <c r="M875" s="154"/>
      <c r="N875" s="154"/>
      <c r="O875" s="152"/>
      <c r="P875" s="152"/>
      <c r="Q875" s="152"/>
      <c r="R875" s="152"/>
      <c r="S875" s="152"/>
      <c r="T875" s="152"/>
      <c r="U875" s="152"/>
      <c r="V875" s="152"/>
      <c r="W875" s="152"/>
    </row>
    <row r="876" ht="22.5" customHeight="1">
      <c r="A876" s="147">
        <f t="shared" si="2"/>
        <v>0</v>
      </c>
      <c r="B876" s="148" t="str">
        <f>IFERROR(__xludf.DUMMYFUNCTION("IFERROR(
TEXTJOIN("" \ "",TRUE,FILTER(D876:N876,ISNUMBER(D876:N876)=FALSE))
,"""")"),"")</f>
        <v/>
      </c>
      <c r="C876" s="153">
        <v>46409.0</v>
      </c>
      <c r="D876" s="154"/>
      <c r="E876" s="154"/>
      <c r="F876" s="154"/>
      <c r="G876" s="154"/>
      <c r="H876" s="154"/>
      <c r="I876" s="155"/>
      <c r="J876" s="154"/>
      <c r="K876" s="154"/>
      <c r="L876" s="154"/>
      <c r="M876" s="154"/>
      <c r="N876" s="154"/>
      <c r="O876" s="152"/>
      <c r="P876" s="152"/>
      <c r="Q876" s="152"/>
      <c r="R876" s="152"/>
      <c r="S876" s="152"/>
      <c r="T876" s="152"/>
      <c r="U876" s="152"/>
      <c r="V876" s="152"/>
      <c r="W876" s="152"/>
    </row>
    <row r="877" ht="22.5" customHeight="1">
      <c r="A877" s="147">
        <f t="shared" si="2"/>
        <v>0</v>
      </c>
      <c r="B877" s="148" t="str">
        <f>IFERROR(__xludf.DUMMYFUNCTION("IFERROR(
TEXTJOIN("" \ "",TRUE,FILTER(D877:N877,ISNUMBER(D877:N877)=FALSE))
,"""")"),"")</f>
        <v/>
      </c>
      <c r="C877" s="153">
        <v>46410.0</v>
      </c>
      <c r="D877" s="154"/>
      <c r="E877" s="154"/>
      <c r="F877" s="154"/>
      <c r="G877" s="154"/>
      <c r="H877" s="154"/>
      <c r="I877" s="155"/>
      <c r="J877" s="154"/>
      <c r="K877" s="154"/>
      <c r="L877" s="154"/>
      <c r="M877" s="154"/>
      <c r="N877" s="154"/>
      <c r="O877" s="152"/>
      <c r="P877" s="152"/>
      <c r="Q877" s="152"/>
      <c r="R877" s="152"/>
      <c r="S877" s="152"/>
      <c r="T877" s="152"/>
      <c r="U877" s="152"/>
      <c r="V877" s="152"/>
      <c r="W877" s="152"/>
    </row>
    <row r="878" ht="22.5" customHeight="1">
      <c r="A878" s="147">
        <f t="shared" si="2"/>
        <v>0</v>
      </c>
      <c r="B878" s="148" t="str">
        <f>IFERROR(__xludf.DUMMYFUNCTION("IFERROR(
TEXTJOIN("" \ "",TRUE,FILTER(D878:N878,ISNUMBER(D878:N878)=FALSE))
,"""")"),"")</f>
        <v/>
      </c>
      <c r="C878" s="149">
        <v>46411.0</v>
      </c>
      <c r="D878" s="150"/>
      <c r="E878" s="150"/>
      <c r="F878" s="150"/>
      <c r="G878" s="150"/>
      <c r="H878" s="150"/>
      <c r="I878" s="151"/>
      <c r="J878" s="150"/>
      <c r="K878" s="150"/>
      <c r="L878" s="150"/>
      <c r="M878" s="150"/>
      <c r="N878" s="150"/>
      <c r="O878" s="152"/>
      <c r="P878" s="152"/>
      <c r="Q878" s="152"/>
      <c r="R878" s="152"/>
      <c r="S878" s="152"/>
      <c r="T878" s="152"/>
      <c r="U878" s="152"/>
      <c r="V878" s="152"/>
      <c r="W878" s="152"/>
    </row>
    <row r="879" ht="22.5" customHeight="1">
      <c r="A879" s="147">
        <f t="shared" si="2"/>
        <v>0</v>
      </c>
      <c r="B879" s="148" t="str">
        <f>IFERROR(__xludf.DUMMYFUNCTION("IFERROR(
TEXTJOIN("" \ "",TRUE,FILTER(D879:N879,ISNUMBER(D879:N879)=FALSE))
,"""")"),"")</f>
        <v/>
      </c>
      <c r="C879" s="153">
        <v>46412.0</v>
      </c>
      <c r="D879" s="154"/>
      <c r="E879" s="154"/>
      <c r="F879" s="154"/>
      <c r="G879" s="154"/>
      <c r="H879" s="154"/>
      <c r="I879" s="155"/>
      <c r="J879" s="154"/>
      <c r="K879" s="154"/>
      <c r="L879" s="154"/>
      <c r="M879" s="154"/>
      <c r="N879" s="154"/>
      <c r="O879" s="152"/>
      <c r="P879" s="152"/>
      <c r="Q879" s="152"/>
      <c r="R879" s="152"/>
      <c r="S879" s="152"/>
      <c r="T879" s="152"/>
      <c r="U879" s="152"/>
      <c r="V879" s="152"/>
      <c r="W879" s="152"/>
    </row>
    <row r="880" ht="22.5" customHeight="1">
      <c r="A880" s="147">
        <f t="shared" si="2"/>
        <v>0</v>
      </c>
      <c r="B880" s="148" t="str">
        <f>IFERROR(__xludf.DUMMYFUNCTION("IFERROR(
TEXTJOIN("" \ "",TRUE,FILTER(D880:N880,ISNUMBER(D880:N880)=FALSE))
,"""")"),"")</f>
        <v/>
      </c>
      <c r="C880" s="153">
        <v>46413.0</v>
      </c>
      <c r="D880" s="154"/>
      <c r="E880" s="154"/>
      <c r="F880" s="154"/>
      <c r="G880" s="154"/>
      <c r="H880" s="154"/>
      <c r="I880" s="155"/>
      <c r="J880" s="154"/>
      <c r="K880" s="154"/>
      <c r="L880" s="154"/>
      <c r="M880" s="154"/>
      <c r="N880" s="154"/>
      <c r="O880" s="152"/>
      <c r="P880" s="152"/>
      <c r="Q880" s="152"/>
      <c r="R880" s="152"/>
      <c r="S880" s="152"/>
      <c r="T880" s="152"/>
      <c r="U880" s="152"/>
      <c r="V880" s="152"/>
      <c r="W880" s="152"/>
    </row>
    <row r="881" ht="22.5" customHeight="1">
      <c r="A881" s="147">
        <f t="shared" si="2"/>
        <v>0</v>
      </c>
      <c r="B881" s="148" t="str">
        <f>IFERROR(__xludf.DUMMYFUNCTION("IFERROR(
TEXTJOIN("" \ "",TRUE,FILTER(D881:N881,ISNUMBER(D881:N881)=FALSE))
,"""")"),"")</f>
        <v/>
      </c>
      <c r="C881" s="153">
        <v>46414.0</v>
      </c>
      <c r="D881" s="154"/>
      <c r="E881" s="154"/>
      <c r="F881" s="154"/>
      <c r="G881" s="154"/>
      <c r="H881" s="154"/>
      <c r="I881" s="155"/>
      <c r="J881" s="154"/>
      <c r="K881" s="154"/>
      <c r="L881" s="154"/>
      <c r="M881" s="154"/>
      <c r="N881" s="154"/>
      <c r="O881" s="152"/>
      <c r="P881" s="152"/>
      <c r="Q881" s="152"/>
      <c r="R881" s="152"/>
      <c r="S881" s="152"/>
      <c r="T881" s="152"/>
      <c r="U881" s="152"/>
      <c r="V881" s="152"/>
      <c r="W881" s="152"/>
    </row>
    <row r="882" ht="22.5" customHeight="1">
      <c r="A882" s="147">
        <f t="shared" si="2"/>
        <v>0</v>
      </c>
      <c r="B882" s="148" t="str">
        <f>IFERROR(__xludf.DUMMYFUNCTION("IFERROR(
TEXTJOIN("" \ "",TRUE,FILTER(D882:N882,ISNUMBER(D882:N882)=FALSE))
,"""")"),"")</f>
        <v/>
      </c>
      <c r="C882" s="153">
        <v>46415.0</v>
      </c>
      <c r="D882" s="154"/>
      <c r="E882" s="154"/>
      <c r="F882" s="154"/>
      <c r="G882" s="154"/>
      <c r="H882" s="154"/>
      <c r="I882" s="155"/>
      <c r="J882" s="154"/>
      <c r="K882" s="154"/>
      <c r="L882" s="154"/>
      <c r="M882" s="154"/>
      <c r="N882" s="154"/>
      <c r="O882" s="152"/>
      <c r="P882" s="152"/>
      <c r="Q882" s="152"/>
      <c r="R882" s="152"/>
      <c r="S882" s="152"/>
      <c r="T882" s="152"/>
      <c r="U882" s="152"/>
      <c r="V882" s="152"/>
      <c r="W882" s="152"/>
    </row>
    <row r="883" ht="22.5" customHeight="1">
      <c r="A883" s="147">
        <f t="shared" si="2"/>
        <v>0</v>
      </c>
      <c r="B883" s="148" t="str">
        <f>IFERROR(__xludf.DUMMYFUNCTION("IFERROR(
TEXTJOIN("" \ "",TRUE,FILTER(D883:N883,ISNUMBER(D883:N883)=FALSE))
,"""")"),"")</f>
        <v/>
      </c>
      <c r="C883" s="153">
        <v>46416.0</v>
      </c>
      <c r="D883" s="154"/>
      <c r="E883" s="154"/>
      <c r="F883" s="154"/>
      <c r="G883" s="154"/>
      <c r="H883" s="154"/>
      <c r="I883" s="155"/>
      <c r="J883" s="154"/>
      <c r="K883" s="154"/>
      <c r="L883" s="154"/>
      <c r="M883" s="154"/>
      <c r="N883" s="154"/>
      <c r="O883" s="152"/>
      <c r="P883" s="152"/>
      <c r="Q883" s="152"/>
      <c r="R883" s="152"/>
      <c r="S883" s="152"/>
      <c r="T883" s="152"/>
      <c r="U883" s="152"/>
      <c r="V883" s="152"/>
      <c r="W883" s="152"/>
    </row>
    <row r="884" ht="22.5" customHeight="1">
      <c r="A884" s="147">
        <f t="shared" si="2"/>
        <v>0</v>
      </c>
      <c r="B884" s="148" t="str">
        <f>IFERROR(__xludf.DUMMYFUNCTION("IFERROR(
TEXTJOIN("" \ "",TRUE,FILTER(D884:N884,ISNUMBER(D884:N884)=FALSE))
,"""")"),"")</f>
        <v/>
      </c>
      <c r="C884" s="153">
        <v>46417.0</v>
      </c>
      <c r="D884" s="154"/>
      <c r="E884" s="154"/>
      <c r="F884" s="154"/>
      <c r="G884" s="154"/>
      <c r="H884" s="154"/>
      <c r="I884" s="155"/>
      <c r="J884" s="154"/>
      <c r="K884" s="154"/>
      <c r="L884" s="154"/>
      <c r="M884" s="154"/>
      <c r="N884" s="154"/>
      <c r="O884" s="152"/>
      <c r="P884" s="152"/>
      <c r="Q884" s="152"/>
      <c r="R884" s="152"/>
      <c r="S884" s="152"/>
      <c r="T884" s="152"/>
      <c r="U884" s="152"/>
      <c r="V884" s="152"/>
      <c r="W884" s="152"/>
    </row>
    <row r="885" ht="22.5" customHeight="1">
      <c r="A885" s="147">
        <f t="shared" si="2"/>
        <v>0</v>
      </c>
      <c r="B885" s="148" t="str">
        <f>IFERROR(__xludf.DUMMYFUNCTION("IFERROR(
TEXTJOIN("" \ "",TRUE,FILTER(D885:N885,ISNUMBER(D885:N885)=FALSE))
,"""")"),"")</f>
        <v/>
      </c>
      <c r="C885" s="149">
        <v>46418.0</v>
      </c>
      <c r="D885" s="150"/>
      <c r="E885" s="150"/>
      <c r="F885" s="150"/>
      <c r="G885" s="150"/>
      <c r="H885" s="150"/>
      <c r="I885" s="151"/>
      <c r="J885" s="150"/>
      <c r="K885" s="150"/>
      <c r="L885" s="150"/>
      <c r="M885" s="150"/>
      <c r="N885" s="150"/>
      <c r="O885" s="152"/>
      <c r="P885" s="152"/>
      <c r="Q885" s="152"/>
      <c r="R885" s="152"/>
      <c r="S885" s="152"/>
      <c r="T885" s="152"/>
      <c r="U885" s="152"/>
      <c r="V885" s="152"/>
      <c r="W885" s="152"/>
    </row>
    <row r="886" ht="22.5" customHeight="1">
      <c r="A886" s="147">
        <f t="shared" si="2"/>
        <v>0</v>
      </c>
      <c r="B886" s="148" t="str">
        <f>IFERROR(__xludf.DUMMYFUNCTION("IFERROR(
TEXTJOIN("" \ "",TRUE,FILTER(D886:N886,ISNUMBER(D886:N886)=FALSE))
,"""")"),"")</f>
        <v/>
      </c>
      <c r="C886" s="153">
        <v>46419.0</v>
      </c>
      <c r="D886" s="154"/>
      <c r="E886" s="154"/>
      <c r="F886" s="154"/>
      <c r="G886" s="154"/>
      <c r="H886" s="154"/>
      <c r="I886" s="155"/>
      <c r="J886" s="154"/>
      <c r="K886" s="154"/>
      <c r="L886" s="154"/>
      <c r="M886" s="154"/>
      <c r="N886" s="154"/>
      <c r="O886" s="152"/>
      <c r="P886" s="152"/>
      <c r="Q886" s="152"/>
      <c r="R886" s="152"/>
      <c r="S886" s="152"/>
      <c r="T886" s="152"/>
      <c r="U886" s="152"/>
      <c r="V886" s="152"/>
      <c r="W886" s="152"/>
    </row>
    <row r="887" ht="22.5" customHeight="1">
      <c r="A887" s="147">
        <f t="shared" si="2"/>
        <v>0</v>
      </c>
      <c r="B887" s="148" t="str">
        <f>IFERROR(__xludf.DUMMYFUNCTION("IFERROR(
TEXTJOIN("" \ "",TRUE,FILTER(D887:N887,ISNUMBER(D887:N887)=FALSE))
,"""")"),"")</f>
        <v/>
      </c>
      <c r="C887" s="153">
        <v>46420.0</v>
      </c>
      <c r="D887" s="154"/>
      <c r="E887" s="154"/>
      <c r="F887" s="154"/>
      <c r="G887" s="154"/>
      <c r="H887" s="154"/>
      <c r="I887" s="155"/>
      <c r="J887" s="154"/>
      <c r="K887" s="154"/>
      <c r="L887" s="154"/>
      <c r="M887" s="154"/>
      <c r="N887" s="154"/>
      <c r="O887" s="152"/>
      <c r="P887" s="152"/>
      <c r="Q887" s="152"/>
      <c r="R887" s="152"/>
      <c r="S887" s="152"/>
      <c r="T887" s="152"/>
      <c r="U887" s="152"/>
      <c r="V887" s="152"/>
      <c r="W887" s="152"/>
    </row>
    <row r="888" ht="22.5" customHeight="1">
      <c r="A888" s="147">
        <f t="shared" si="2"/>
        <v>0</v>
      </c>
      <c r="B888" s="148" t="str">
        <f>IFERROR(__xludf.DUMMYFUNCTION("IFERROR(
TEXTJOIN("" \ "",TRUE,FILTER(D888:N888,ISNUMBER(D888:N888)=FALSE))
,"""")"),"")</f>
        <v/>
      </c>
      <c r="C888" s="153">
        <v>46421.0</v>
      </c>
      <c r="D888" s="154"/>
      <c r="E888" s="154"/>
      <c r="F888" s="154"/>
      <c r="G888" s="154"/>
      <c r="H888" s="154"/>
      <c r="I888" s="155"/>
      <c r="J888" s="154"/>
      <c r="K888" s="154"/>
      <c r="L888" s="154"/>
      <c r="M888" s="154"/>
      <c r="N888" s="154"/>
      <c r="O888" s="152"/>
      <c r="P888" s="152"/>
      <c r="Q888" s="152"/>
      <c r="R888" s="152"/>
      <c r="S888" s="152"/>
      <c r="T888" s="152"/>
      <c r="U888" s="152"/>
      <c r="V888" s="152"/>
      <c r="W888" s="152"/>
    </row>
    <row r="889" ht="22.5" customHeight="1">
      <c r="A889" s="147">
        <f t="shared" si="2"/>
        <v>0</v>
      </c>
      <c r="B889" s="148" t="str">
        <f>IFERROR(__xludf.DUMMYFUNCTION("IFERROR(
TEXTJOIN("" \ "",TRUE,FILTER(D889:N889,ISNUMBER(D889:N889)=FALSE))
,"""")"),"")</f>
        <v/>
      </c>
      <c r="C889" s="153">
        <v>46422.0</v>
      </c>
      <c r="D889" s="154"/>
      <c r="E889" s="154"/>
      <c r="F889" s="154"/>
      <c r="G889" s="154"/>
      <c r="H889" s="154"/>
      <c r="I889" s="155"/>
      <c r="J889" s="154"/>
      <c r="K889" s="154"/>
      <c r="L889" s="154"/>
      <c r="M889" s="154"/>
      <c r="N889" s="154"/>
      <c r="O889" s="152"/>
      <c r="P889" s="152"/>
      <c r="Q889" s="152"/>
      <c r="R889" s="152"/>
      <c r="S889" s="152"/>
      <c r="T889" s="152"/>
      <c r="U889" s="152"/>
      <c r="V889" s="152"/>
      <c r="W889" s="152"/>
    </row>
    <row r="890" ht="22.5" customHeight="1">
      <c r="A890" s="147">
        <f t="shared" si="2"/>
        <v>0</v>
      </c>
      <c r="B890" s="148" t="str">
        <f>IFERROR(__xludf.DUMMYFUNCTION("IFERROR(
TEXTJOIN("" \ "",TRUE,FILTER(D890:N890,ISNUMBER(D890:N890)=FALSE))
,"""")"),"")</f>
        <v/>
      </c>
      <c r="C890" s="153">
        <v>46423.0</v>
      </c>
      <c r="D890" s="154"/>
      <c r="E890" s="154"/>
      <c r="F890" s="154"/>
      <c r="G890" s="154"/>
      <c r="H890" s="154"/>
      <c r="I890" s="155"/>
      <c r="J890" s="154"/>
      <c r="K890" s="154"/>
      <c r="L890" s="154"/>
      <c r="M890" s="154"/>
      <c r="N890" s="154"/>
      <c r="O890" s="152"/>
      <c r="P890" s="152"/>
      <c r="Q890" s="152"/>
      <c r="R890" s="152"/>
      <c r="S890" s="152"/>
      <c r="T890" s="152"/>
      <c r="U890" s="152"/>
      <c r="V890" s="152"/>
      <c r="W890" s="152"/>
    </row>
    <row r="891" ht="22.5" customHeight="1">
      <c r="A891" s="147">
        <f t="shared" si="2"/>
        <v>0</v>
      </c>
      <c r="B891" s="148" t="str">
        <f>IFERROR(__xludf.DUMMYFUNCTION("IFERROR(
TEXTJOIN("" \ "",TRUE,FILTER(D891:N891,ISNUMBER(D891:N891)=FALSE))
,"""")"),"")</f>
        <v/>
      </c>
      <c r="C891" s="153">
        <v>46424.0</v>
      </c>
      <c r="D891" s="154"/>
      <c r="E891" s="154"/>
      <c r="F891" s="154"/>
      <c r="G891" s="154"/>
      <c r="H891" s="154"/>
      <c r="I891" s="155"/>
      <c r="J891" s="154"/>
      <c r="K891" s="154"/>
      <c r="L891" s="154"/>
      <c r="M891" s="154"/>
      <c r="N891" s="154"/>
      <c r="O891" s="152"/>
      <c r="P891" s="152"/>
      <c r="Q891" s="152"/>
      <c r="R891" s="152"/>
      <c r="S891" s="152"/>
      <c r="T891" s="152"/>
      <c r="U891" s="152"/>
      <c r="V891" s="152"/>
      <c r="W891" s="152"/>
    </row>
    <row r="892" ht="22.5" customHeight="1">
      <c r="A892" s="147">
        <f t="shared" si="2"/>
        <v>0</v>
      </c>
      <c r="B892" s="148" t="str">
        <f>IFERROR(__xludf.DUMMYFUNCTION("IFERROR(
TEXTJOIN("" \ "",TRUE,FILTER(D892:N892,ISNUMBER(D892:N892)=FALSE))
,"""")"),"")</f>
        <v/>
      </c>
      <c r="C892" s="149">
        <v>46425.0</v>
      </c>
      <c r="D892" s="150"/>
      <c r="E892" s="150"/>
      <c r="F892" s="150"/>
      <c r="G892" s="150"/>
      <c r="H892" s="150"/>
      <c r="I892" s="151"/>
      <c r="J892" s="150"/>
      <c r="K892" s="150"/>
      <c r="L892" s="150"/>
      <c r="M892" s="150"/>
      <c r="N892" s="150"/>
      <c r="O892" s="152"/>
      <c r="P892" s="152"/>
      <c r="Q892" s="152"/>
      <c r="R892" s="152"/>
      <c r="S892" s="152"/>
      <c r="T892" s="152"/>
      <c r="U892" s="152"/>
      <c r="V892" s="152"/>
      <c r="W892" s="152"/>
    </row>
    <row r="893" ht="22.5" customHeight="1">
      <c r="A893" s="147">
        <f t="shared" si="2"/>
        <v>0</v>
      </c>
      <c r="B893" s="148" t="str">
        <f>IFERROR(__xludf.DUMMYFUNCTION("IFERROR(
TEXTJOIN("" \ "",TRUE,FILTER(D893:N893,ISNUMBER(D893:N893)=FALSE))
,"""")"),"")</f>
        <v/>
      </c>
      <c r="C893" s="153">
        <v>46426.0</v>
      </c>
      <c r="D893" s="154"/>
      <c r="E893" s="154"/>
      <c r="F893" s="154"/>
      <c r="G893" s="154"/>
      <c r="H893" s="154"/>
      <c r="I893" s="155"/>
      <c r="J893" s="154"/>
      <c r="K893" s="154"/>
      <c r="L893" s="154"/>
      <c r="M893" s="154"/>
      <c r="N893" s="154"/>
      <c r="O893" s="152"/>
      <c r="P893" s="152"/>
      <c r="Q893" s="152"/>
      <c r="R893" s="152"/>
      <c r="S893" s="152"/>
      <c r="T893" s="152"/>
      <c r="U893" s="152"/>
      <c r="V893" s="152"/>
      <c r="W893" s="152"/>
    </row>
    <row r="894" ht="22.5" customHeight="1">
      <c r="A894" s="147">
        <f t="shared" si="2"/>
        <v>0</v>
      </c>
      <c r="B894" s="148" t="str">
        <f>IFERROR(__xludf.DUMMYFUNCTION("IFERROR(
TEXTJOIN("" \ "",TRUE,FILTER(D894:N894,ISNUMBER(D894:N894)=FALSE))
,"""")"),"")</f>
        <v/>
      </c>
      <c r="C894" s="153">
        <v>46427.0</v>
      </c>
      <c r="D894" s="154"/>
      <c r="E894" s="154"/>
      <c r="F894" s="154"/>
      <c r="G894" s="154"/>
      <c r="H894" s="154"/>
      <c r="I894" s="155"/>
      <c r="J894" s="154"/>
      <c r="K894" s="154"/>
      <c r="L894" s="154"/>
      <c r="M894" s="154"/>
      <c r="N894" s="154"/>
      <c r="O894" s="152"/>
      <c r="P894" s="152"/>
      <c r="Q894" s="152"/>
      <c r="R894" s="152"/>
      <c r="S894" s="152"/>
      <c r="T894" s="152"/>
      <c r="U894" s="152"/>
      <c r="V894" s="152"/>
      <c r="W894" s="152"/>
    </row>
    <row r="895" ht="22.5" customHeight="1">
      <c r="A895" s="147">
        <f t="shared" si="2"/>
        <v>0</v>
      </c>
      <c r="B895" s="148" t="str">
        <f>IFERROR(__xludf.DUMMYFUNCTION("IFERROR(
TEXTJOIN("" \ "",TRUE,FILTER(D895:N895,ISNUMBER(D895:N895)=FALSE))
,"""")"),"")</f>
        <v/>
      </c>
      <c r="C895" s="153">
        <v>46428.0</v>
      </c>
      <c r="D895" s="154"/>
      <c r="E895" s="154"/>
      <c r="F895" s="154"/>
      <c r="G895" s="154"/>
      <c r="H895" s="154"/>
      <c r="I895" s="155"/>
      <c r="J895" s="154"/>
      <c r="K895" s="154"/>
      <c r="L895" s="154"/>
      <c r="M895" s="154"/>
      <c r="N895" s="154"/>
      <c r="O895" s="152"/>
      <c r="P895" s="152"/>
      <c r="Q895" s="152"/>
      <c r="R895" s="152"/>
      <c r="S895" s="152"/>
      <c r="T895" s="152"/>
      <c r="U895" s="152"/>
      <c r="V895" s="152"/>
      <c r="W895" s="152"/>
    </row>
    <row r="896" ht="22.5" customHeight="1">
      <c r="A896" s="147">
        <f t="shared" si="2"/>
        <v>0</v>
      </c>
      <c r="B896" s="148" t="str">
        <f>IFERROR(__xludf.DUMMYFUNCTION("IFERROR(
TEXTJOIN("" \ "",TRUE,FILTER(D896:N896,ISNUMBER(D896:N896)=FALSE))
,"""")"),"")</f>
        <v/>
      </c>
      <c r="C896" s="153">
        <v>46429.0</v>
      </c>
      <c r="D896" s="154"/>
      <c r="E896" s="154"/>
      <c r="F896" s="154"/>
      <c r="G896" s="154"/>
      <c r="H896" s="154"/>
      <c r="I896" s="155"/>
      <c r="J896" s="154"/>
      <c r="K896" s="154"/>
      <c r="L896" s="154"/>
      <c r="M896" s="154"/>
      <c r="N896" s="154"/>
      <c r="O896" s="152"/>
      <c r="P896" s="152"/>
      <c r="Q896" s="152"/>
      <c r="R896" s="152"/>
      <c r="S896" s="152"/>
      <c r="T896" s="152"/>
      <c r="U896" s="152"/>
      <c r="V896" s="152"/>
      <c r="W896" s="152"/>
    </row>
    <row r="897" ht="22.5" customHeight="1">
      <c r="A897" s="147">
        <f t="shared" si="2"/>
        <v>0</v>
      </c>
      <c r="B897" s="148" t="str">
        <f>IFERROR(__xludf.DUMMYFUNCTION("IFERROR(
TEXTJOIN("" \ "",TRUE,FILTER(D897:N897,ISNUMBER(D897:N897)=FALSE))
,"""")"),"")</f>
        <v/>
      </c>
      <c r="C897" s="153">
        <v>46430.0</v>
      </c>
      <c r="D897" s="154"/>
      <c r="E897" s="154"/>
      <c r="F897" s="154"/>
      <c r="G897" s="154"/>
      <c r="H897" s="154"/>
      <c r="I897" s="155"/>
      <c r="J897" s="154"/>
      <c r="K897" s="154"/>
      <c r="L897" s="154"/>
      <c r="M897" s="154"/>
      <c r="N897" s="154"/>
      <c r="O897" s="152"/>
      <c r="P897" s="152"/>
      <c r="Q897" s="152"/>
      <c r="R897" s="152"/>
      <c r="S897" s="152"/>
      <c r="T897" s="152"/>
      <c r="U897" s="152"/>
      <c r="V897" s="152"/>
      <c r="W897" s="152"/>
    </row>
    <row r="898" ht="22.5" customHeight="1">
      <c r="A898" s="147">
        <f t="shared" si="2"/>
        <v>0</v>
      </c>
      <c r="B898" s="148" t="str">
        <f>IFERROR(__xludf.DUMMYFUNCTION("IFERROR(
TEXTJOIN("" \ "",TRUE,FILTER(D898:N898,ISNUMBER(D898:N898)=FALSE))
,"""")"),"")</f>
        <v/>
      </c>
      <c r="C898" s="153">
        <v>46431.0</v>
      </c>
      <c r="D898" s="154"/>
      <c r="E898" s="154"/>
      <c r="F898" s="154"/>
      <c r="G898" s="154"/>
      <c r="H898" s="154"/>
      <c r="I898" s="155"/>
      <c r="J898" s="154"/>
      <c r="K898" s="154"/>
      <c r="L898" s="154"/>
      <c r="M898" s="154"/>
      <c r="N898" s="154"/>
      <c r="O898" s="152"/>
      <c r="P898" s="152"/>
      <c r="Q898" s="152"/>
      <c r="R898" s="152"/>
      <c r="S898" s="152"/>
      <c r="T898" s="152"/>
      <c r="U898" s="152"/>
      <c r="V898" s="152"/>
      <c r="W898" s="152"/>
    </row>
    <row r="899" ht="22.5" customHeight="1">
      <c r="A899" s="147">
        <f t="shared" si="2"/>
        <v>0</v>
      </c>
      <c r="B899" s="148" t="str">
        <f>IFERROR(__xludf.DUMMYFUNCTION("IFERROR(
TEXTJOIN("" \ "",TRUE,FILTER(D899:N899,ISNUMBER(D899:N899)=FALSE))
,"""")"),"")</f>
        <v/>
      </c>
      <c r="C899" s="149">
        <v>46432.0</v>
      </c>
      <c r="D899" s="150"/>
      <c r="E899" s="150"/>
      <c r="F899" s="150"/>
      <c r="G899" s="150"/>
      <c r="H899" s="150"/>
      <c r="I899" s="151"/>
      <c r="J899" s="150"/>
      <c r="K899" s="150"/>
      <c r="L899" s="150"/>
      <c r="M899" s="150"/>
      <c r="N899" s="150"/>
      <c r="O899" s="152"/>
      <c r="P899" s="152"/>
      <c r="Q899" s="152"/>
      <c r="R899" s="152"/>
      <c r="S899" s="152"/>
      <c r="T899" s="152"/>
      <c r="U899" s="152"/>
      <c r="V899" s="152"/>
      <c r="W899" s="152"/>
    </row>
    <row r="900" ht="22.5" customHeight="1">
      <c r="A900" s="147">
        <f t="shared" si="2"/>
        <v>0</v>
      </c>
      <c r="B900" s="148" t="str">
        <f>IFERROR(__xludf.DUMMYFUNCTION("IFERROR(
TEXTJOIN("" \ "",TRUE,FILTER(D900:N900,ISNUMBER(D900:N900)=FALSE))
,"""")"),"")</f>
        <v/>
      </c>
      <c r="C900" s="153">
        <v>46433.0</v>
      </c>
      <c r="D900" s="154"/>
      <c r="E900" s="154"/>
      <c r="F900" s="154"/>
      <c r="G900" s="154"/>
      <c r="H900" s="154"/>
      <c r="I900" s="155"/>
      <c r="J900" s="154"/>
      <c r="K900" s="154"/>
      <c r="L900" s="154"/>
      <c r="M900" s="154"/>
      <c r="N900" s="154"/>
      <c r="O900" s="152"/>
      <c r="P900" s="152"/>
      <c r="Q900" s="152"/>
      <c r="R900" s="152"/>
      <c r="S900" s="152"/>
      <c r="T900" s="152"/>
      <c r="U900" s="152"/>
      <c r="V900" s="152"/>
      <c r="W900" s="152"/>
    </row>
    <row r="901" ht="22.5" customHeight="1">
      <c r="A901" s="147">
        <f t="shared" si="2"/>
        <v>0</v>
      </c>
      <c r="B901" s="148" t="str">
        <f>IFERROR(__xludf.DUMMYFUNCTION("IFERROR(
TEXTJOIN("" \ "",TRUE,FILTER(D901:N901,ISNUMBER(D901:N901)=FALSE))
,"""")"),"")</f>
        <v/>
      </c>
      <c r="C901" s="153">
        <v>46434.0</v>
      </c>
      <c r="D901" s="154"/>
      <c r="E901" s="154"/>
      <c r="F901" s="154"/>
      <c r="G901" s="154"/>
      <c r="H901" s="154"/>
      <c r="I901" s="155"/>
      <c r="J901" s="154"/>
      <c r="K901" s="154"/>
      <c r="L901" s="154"/>
      <c r="M901" s="154"/>
      <c r="N901" s="154"/>
      <c r="O901" s="152"/>
      <c r="P901" s="152"/>
      <c r="Q901" s="152"/>
      <c r="R901" s="152"/>
      <c r="S901" s="152"/>
      <c r="T901" s="152"/>
      <c r="U901" s="152"/>
      <c r="V901" s="152"/>
      <c r="W901" s="152"/>
    </row>
    <row r="902" ht="22.5" customHeight="1">
      <c r="A902" s="147">
        <f t="shared" si="2"/>
        <v>0</v>
      </c>
      <c r="B902" s="148" t="str">
        <f>IFERROR(__xludf.DUMMYFUNCTION("IFERROR(
TEXTJOIN("" \ "",TRUE,FILTER(D902:N902,ISNUMBER(D902:N902)=FALSE))
,"""")"),"")</f>
        <v/>
      </c>
      <c r="C902" s="153">
        <v>46435.0</v>
      </c>
      <c r="D902" s="154"/>
      <c r="E902" s="154"/>
      <c r="F902" s="154"/>
      <c r="G902" s="154"/>
      <c r="H902" s="154"/>
      <c r="I902" s="155"/>
      <c r="J902" s="154"/>
      <c r="K902" s="154"/>
      <c r="L902" s="154"/>
      <c r="M902" s="154"/>
      <c r="N902" s="154"/>
      <c r="O902" s="152"/>
      <c r="P902" s="152"/>
      <c r="Q902" s="152"/>
      <c r="R902" s="152"/>
      <c r="S902" s="152"/>
      <c r="T902" s="152"/>
      <c r="U902" s="152"/>
      <c r="V902" s="152"/>
      <c r="W902" s="152"/>
    </row>
    <row r="903" ht="22.5" customHeight="1">
      <c r="A903" s="147">
        <f t="shared" si="2"/>
        <v>0</v>
      </c>
      <c r="B903" s="148" t="str">
        <f>IFERROR(__xludf.DUMMYFUNCTION("IFERROR(
TEXTJOIN("" \ "",TRUE,FILTER(D903:N903,ISNUMBER(D903:N903)=FALSE))
,"""")"),"")</f>
        <v/>
      </c>
      <c r="C903" s="153">
        <v>46436.0</v>
      </c>
      <c r="D903" s="154"/>
      <c r="E903" s="154"/>
      <c r="F903" s="154"/>
      <c r="G903" s="154"/>
      <c r="H903" s="154"/>
      <c r="I903" s="155"/>
      <c r="J903" s="154"/>
      <c r="K903" s="154"/>
      <c r="L903" s="154"/>
      <c r="M903" s="154"/>
      <c r="N903" s="154"/>
      <c r="O903" s="152"/>
      <c r="P903" s="152"/>
      <c r="Q903" s="152"/>
      <c r="R903" s="152"/>
      <c r="S903" s="152"/>
      <c r="T903" s="152"/>
      <c r="U903" s="152"/>
      <c r="V903" s="152"/>
      <c r="W903" s="152"/>
    </row>
    <row r="904" ht="22.5" customHeight="1">
      <c r="A904" s="147">
        <f t="shared" si="2"/>
        <v>0</v>
      </c>
      <c r="B904" s="148" t="str">
        <f>IFERROR(__xludf.DUMMYFUNCTION("IFERROR(
TEXTJOIN("" \ "",TRUE,FILTER(D904:N904,ISNUMBER(D904:N904)=FALSE))
,"""")"),"")</f>
        <v/>
      </c>
      <c r="C904" s="153">
        <v>46437.0</v>
      </c>
      <c r="D904" s="154"/>
      <c r="E904" s="154"/>
      <c r="F904" s="154"/>
      <c r="G904" s="154"/>
      <c r="H904" s="154"/>
      <c r="I904" s="155"/>
      <c r="J904" s="154"/>
      <c r="K904" s="154"/>
      <c r="L904" s="154"/>
      <c r="M904" s="154"/>
      <c r="N904" s="154"/>
      <c r="O904" s="152"/>
      <c r="P904" s="152"/>
      <c r="Q904" s="152"/>
      <c r="R904" s="152"/>
      <c r="S904" s="152"/>
      <c r="T904" s="152"/>
      <c r="U904" s="152"/>
      <c r="V904" s="152"/>
      <c r="W904" s="152"/>
    </row>
    <row r="905" ht="22.5" customHeight="1">
      <c r="A905" s="147">
        <f t="shared" si="2"/>
        <v>0</v>
      </c>
      <c r="B905" s="148" t="str">
        <f>IFERROR(__xludf.DUMMYFUNCTION("IFERROR(
TEXTJOIN("" \ "",TRUE,FILTER(D905:N905,ISNUMBER(D905:N905)=FALSE))
,"""")"),"")</f>
        <v/>
      </c>
      <c r="C905" s="153">
        <v>46438.0</v>
      </c>
      <c r="D905" s="154"/>
      <c r="E905" s="154"/>
      <c r="F905" s="154"/>
      <c r="G905" s="154"/>
      <c r="H905" s="154"/>
      <c r="I905" s="155"/>
      <c r="J905" s="154"/>
      <c r="K905" s="154"/>
      <c r="L905" s="154"/>
      <c r="M905" s="154"/>
      <c r="N905" s="154"/>
      <c r="O905" s="152"/>
      <c r="P905" s="152"/>
      <c r="Q905" s="152"/>
      <c r="R905" s="152"/>
      <c r="S905" s="152"/>
      <c r="T905" s="152"/>
      <c r="U905" s="152"/>
      <c r="V905" s="152"/>
      <c r="W905" s="152"/>
    </row>
    <row r="906" ht="22.5" customHeight="1">
      <c r="A906" s="147">
        <f t="shared" si="2"/>
        <v>0</v>
      </c>
      <c r="B906" s="148" t="str">
        <f>IFERROR(__xludf.DUMMYFUNCTION("IFERROR(
TEXTJOIN("" \ "",TRUE,FILTER(D906:N906,ISNUMBER(D906:N906)=FALSE))
,"""")"),"")</f>
        <v/>
      </c>
      <c r="C906" s="149">
        <v>46439.0</v>
      </c>
      <c r="D906" s="150"/>
      <c r="E906" s="150"/>
      <c r="F906" s="150"/>
      <c r="G906" s="150"/>
      <c r="H906" s="150"/>
      <c r="I906" s="151"/>
      <c r="J906" s="150"/>
      <c r="K906" s="150"/>
      <c r="L906" s="150"/>
      <c r="M906" s="150"/>
      <c r="N906" s="150"/>
      <c r="O906" s="152"/>
      <c r="P906" s="152"/>
      <c r="Q906" s="152"/>
      <c r="R906" s="152"/>
      <c r="S906" s="152"/>
      <c r="T906" s="152"/>
      <c r="U906" s="152"/>
      <c r="V906" s="152"/>
      <c r="W906" s="152"/>
    </row>
    <row r="907" ht="22.5" customHeight="1">
      <c r="A907" s="147">
        <f t="shared" si="2"/>
        <v>0</v>
      </c>
      <c r="B907" s="148" t="str">
        <f>IFERROR(__xludf.DUMMYFUNCTION("IFERROR(
TEXTJOIN("" \ "",TRUE,FILTER(D907:N907,ISNUMBER(D907:N907)=FALSE))
,"""")"),"")</f>
        <v/>
      </c>
      <c r="C907" s="153">
        <v>46440.0</v>
      </c>
      <c r="D907" s="154"/>
      <c r="E907" s="154"/>
      <c r="F907" s="154"/>
      <c r="G907" s="154"/>
      <c r="H907" s="154"/>
      <c r="I907" s="155"/>
      <c r="J907" s="154"/>
      <c r="K907" s="154"/>
      <c r="L907" s="154"/>
      <c r="M907" s="154"/>
      <c r="N907" s="154"/>
      <c r="O907" s="152"/>
      <c r="P907" s="152"/>
      <c r="Q907" s="152"/>
      <c r="R907" s="152"/>
      <c r="S907" s="152"/>
      <c r="T907" s="152"/>
      <c r="U907" s="152"/>
      <c r="V907" s="152"/>
      <c r="W907" s="152"/>
    </row>
    <row r="908" ht="22.5" customHeight="1">
      <c r="A908" s="147">
        <f t="shared" si="2"/>
        <v>0</v>
      </c>
      <c r="B908" s="148" t="str">
        <f>IFERROR(__xludf.DUMMYFUNCTION("IFERROR(
TEXTJOIN("" \ "",TRUE,FILTER(D908:N908,ISNUMBER(D908:N908)=FALSE))
,"""")"),"")</f>
        <v/>
      </c>
      <c r="C908" s="153">
        <v>46441.0</v>
      </c>
      <c r="D908" s="154"/>
      <c r="E908" s="154"/>
      <c r="F908" s="154"/>
      <c r="G908" s="154"/>
      <c r="H908" s="154"/>
      <c r="I908" s="155"/>
      <c r="J908" s="154"/>
      <c r="K908" s="154"/>
      <c r="L908" s="154"/>
      <c r="M908" s="154"/>
      <c r="N908" s="154"/>
      <c r="O908" s="152"/>
      <c r="P908" s="152"/>
      <c r="Q908" s="152"/>
      <c r="R908" s="152"/>
      <c r="S908" s="152"/>
      <c r="T908" s="152"/>
      <c r="U908" s="152"/>
      <c r="V908" s="152"/>
      <c r="W908" s="152"/>
    </row>
    <row r="909" ht="22.5" customHeight="1">
      <c r="A909" s="147">
        <f t="shared" si="2"/>
        <v>0</v>
      </c>
      <c r="B909" s="148" t="str">
        <f>IFERROR(__xludf.DUMMYFUNCTION("IFERROR(
TEXTJOIN("" \ "",TRUE,FILTER(D909:N909,ISNUMBER(D909:N909)=FALSE))
,"""")"),"")</f>
        <v/>
      </c>
      <c r="C909" s="153">
        <v>46442.0</v>
      </c>
      <c r="D909" s="154"/>
      <c r="E909" s="154"/>
      <c r="F909" s="154"/>
      <c r="G909" s="154"/>
      <c r="H909" s="154"/>
      <c r="I909" s="155"/>
      <c r="J909" s="154"/>
      <c r="K909" s="154"/>
      <c r="L909" s="154"/>
      <c r="M909" s="154"/>
      <c r="N909" s="154"/>
      <c r="O909" s="152"/>
      <c r="P909" s="152"/>
      <c r="Q909" s="152"/>
      <c r="R909" s="152"/>
      <c r="S909" s="152"/>
      <c r="T909" s="152"/>
      <c r="U909" s="152"/>
      <c r="V909" s="152"/>
      <c r="W909" s="152"/>
    </row>
    <row r="910" ht="22.5" customHeight="1">
      <c r="A910" s="147">
        <f t="shared" si="2"/>
        <v>0</v>
      </c>
      <c r="B910" s="148" t="str">
        <f>IFERROR(__xludf.DUMMYFUNCTION("IFERROR(
TEXTJOIN("" \ "",TRUE,FILTER(D910:N910,ISNUMBER(D910:N910)=FALSE))
,"""")"),"")</f>
        <v/>
      </c>
      <c r="C910" s="153">
        <v>46443.0</v>
      </c>
      <c r="D910" s="154"/>
      <c r="E910" s="154"/>
      <c r="F910" s="154"/>
      <c r="G910" s="154"/>
      <c r="H910" s="154"/>
      <c r="I910" s="155"/>
      <c r="J910" s="154"/>
      <c r="K910" s="154"/>
      <c r="L910" s="154"/>
      <c r="M910" s="154"/>
      <c r="N910" s="154"/>
      <c r="O910" s="152"/>
      <c r="P910" s="152"/>
      <c r="Q910" s="152"/>
      <c r="R910" s="152"/>
      <c r="S910" s="152"/>
      <c r="T910" s="152"/>
      <c r="U910" s="152"/>
      <c r="V910" s="152"/>
      <c r="W910" s="152"/>
    </row>
    <row r="911" ht="22.5" customHeight="1">
      <c r="A911" s="147">
        <f t="shared" si="2"/>
        <v>0</v>
      </c>
      <c r="B911" s="148" t="str">
        <f>IFERROR(__xludf.DUMMYFUNCTION("IFERROR(
TEXTJOIN("" \ "",TRUE,FILTER(D911:N911,ISNUMBER(D911:N911)=FALSE))
,"""")"),"")</f>
        <v/>
      </c>
      <c r="C911" s="153">
        <v>46444.0</v>
      </c>
      <c r="D911" s="154"/>
      <c r="E911" s="154"/>
      <c r="F911" s="154"/>
      <c r="G911" s="154"/>
      <c r="H911" s="154"/>
      <c r="I911" s="155"/>
      <c r="J911" s="154"/>
      <c r="K911" s="154"/>
      <c r="L911" s="154"/>
      <c r="M911" s="154"/>
      <c r="N911" s="154"/>
      <c r="O911" s="152"/>
      <c r="P911" s="152"/>
      <c r="Q911" s="152"/>
      <c r="R911" s="152"/>
      <c r="S911" s="152"/>
      <c r="T911" s="152"/>
      <c r="U911" s="152"/>
      <c r="V911" s="152"/>
      <c r="W911" s="152"/>
    </row>
    <row r="912" ht="22.5" customHeight="1">
      <c r="A912" s="147">
        <f t="shared" si="2"/>
        <v>0</v>
      </c>
      <c r="B912" s="148" t="str">
        <f>IFERROR(__xludf.DUMMYFUNCTION("IFERROR(
TEXTJOIN("" \ "",TRUE,FILTER(D912:N912,ISNUMBER(D912:N912)=FALSE))
,"""")"),"")</f>
        <v/>
      </c>
      <c r="C912" s="153">
        <v>46445.0</v>
      </c>
      <c r="D912" s="154"/>
      <c r="E912" s="154"/>
      <c r="F912" s="154"/>
      <c r="G912" s="154"/>
      <c r="H912" s="154"/>
      <c r="I912" s="155"/>
      <c r="J912" s="154"/>
      <c r="K912" s="154"/>
      <c r="L912" s="154"/>
      <c r="M912" s="154"/>
      <c r="N912" s="154"/>
      <c r="O912" s="152"/>
      <c r="P912" s="152"/>
      <c r="Q912" s="152"/>
      <c r="R912" s="152"/>
      <c r="S912" s="152"/>
      <c r="T912" s="152"/>
      <c r="U912" s="152"/>
      <c r="V912" s="152"/>
      <c r="W912" s="152"/>
    </row>
    <row r="913" ht="22.5" customHeight="1">
      <c r="A913" s="147">
        <f t="shared" si="2"/>
        <v>0</v>
      </c>
      <c r="B913" s="148" t="str">
        <f>IFERROR(__xludf.DUMMYFUNCTION("IFERROR(
TEXTJOIN("" \ "",TRUE,FILTER(D913:N913,ISNUMBER(D913:N913)=FALSE))
,"""")"),"")</f>
        <v/>
      </c>
      <c r="C913" s="149">
        <v>46446.0</v>
      </c>
      <c r="D913" s="150"/>
      <c r="E913" s="150"/>
      <c r="F913" s="150"/>
      <c r="G913" s="150"/>
      <c r="H913" s="150"/>
      <c r="I913" s="151"/>
      <c r="J913" s="150"/>
      <c r="K913" s="150"/>
      <c r="L913" s="150"/>
      <c r="M913" s="150"/>
      <c r="N913" s="150"/>
      <c r="O913" s="152"/>
      <c r="P913" s="152"/>
      <c r="Q913" s="152"/>
      <c r="R913" s="152"/>
      <c r="S913" s="152"/>
      <c r="T913" s="152"/>
      <c r="U913" s="152"/>
      <c r="V913" s="152"/>
      <c r="W913" s="152"/>
    </row>
    <row r="914" ht="22.5" customHeight="1">
      <c r="A914" s="147">
        <f t="shared" si="2"/>
        <v>0</v>
      </c>
      <c r="B914" s="148" t="str">
        <f>IFERROR(__xludf.DUMMYFUNCTION("IFERROR(
TEXTJOIN("" \ "",TRUE,FILTER(D914:N914,ISNUMBER(D914:N914)=FALSE))
,"""")"),"")</f>
        <v/>
      </c>
      <c r="C914" s="153">
        <v>46447.0</v>
      </c>
      <c r="D914" s="154"/>
      <c r="E914" s="154"/>
      <c r="F914" s="154"/>
      <c r="G914" s="154"/>
      <c r="H914" s="154"/>
      <c r="I914" s="155"/>
      <c r="J914" s="154"/>
      <c r="K914" s="154"/>
      <c r="L914" s="154"/>
      <c r="M914" s="154"/>
      <c r="N914" s="154"/>
      <c r="O914" s="152"/>
      <c r="P914" s="152"/>
      <c r="Q914" s="152"/>
      <c r="R914" s="152"/>
      <c r="S914" s="152"/>
      <c r="T914" s="152"/>
      <c r="U914" s="152"/>
      <c r="V914" s="152"/>
      <c r="W914" s="152"/>
    </row>
    <row r="915" ht="22.5" customHeight="1">
      <c r="A915" s="147">
        <f t="shared" si="2"/>
        <v>0</v>
      </c>
      <c r="B915" s="148" t="str">
        <f>IFERROR(__xludf.DUMMYFUNCTION("IFERROR(
TEXTJOIN("" \ "",TRUE,FILTER(D915:N915,ISNUMBER(D915:N915)=FALSE))
,"""")"),"")</f>
        <v/>
      </c>
      <c r="C915" s="153">
        <v>46448.0</v>
      </c>
      <c r="D915" s="154"/>
      <c r="E915" s="154"/>
      <c r="F915" s="154"/>
      <c r="G915" s="154"/>
      <c r="H915" s="154"/>
      <c r="I915" s="155"/>
      <c r="J915" s="154"/>
      <c r="K915" s="154"/>
      <c r="L915" s="154"/>
      <c r="M915" s="154"/>
      <c r="N915" s="154"/>
      <c r="O915" s="152"/>
      <c r="P915" s="152"/>
      <c r="Q915" s="152"/>
      <c r="R915" s="152"/>
      <c r="S915" s="152"/>
      <c r="T915" s="152"/>
      <c r="U915" s="152"/>
      <c r="V915" s="152"/>
      <c r="W915" s="152"/>
    </row>
    <row r="916" ht="22.5" customHeight="1">
      <c r="A916" s="147">
        <f t="shared" si="2"/>
        <v>0</v>
      </c>
      <c r="B916" s="148" t="str">
        <f>IFERROR(__xludf.DUMMYFUNCTION("IFERROR(
TEXTJOIN("" \ "",TRUE,FILTER(D916:N916,ISNUMBER(D916:N916)=FALSE))
,"""")"),"")</f>
        <v/>
      </c>
      <c r="C916" s="153">
        <v>46449.0</v>
      </c>
      <c r="D916" s="154"/>
      <c r="E916" s="154"/>
      <c r="F916" s="154"/>
      <c r="G916" s="154"/>
      <c r="H916" s="154"/>
      <c r="I916" s="155"/>
      <c r="J916" s="154"/>
      <c r="K916" s="154"/>
      <c r="L916" s="154"/>
      <c r="M916" s="154"/>
      <c r="N916" s="154"/>
      <c r="O916" s="152"/>
      <c r="P916" s="152"/>
      <c r="Q916" s="152"/>
      <c r="R916" s="152"/>
      <c r="S916" s="152"/>
      <c r="T916" s="152"/>
      <c r="U916" s="152"/>
      <c r="V916" s="152"/>
      <c r="W916" s="152"/>
    </row>
    <row r="917" ht="22.5" customHeight="1">
      <c r="A917" s="147">
        <f t="shared" si="2"/>
        <v>0</v>
      </c>
      <c r="B917" s="148" t="str">
        <f>IFERROR(__xludf.DUMMYFUNCTION("IFERROR(
TEXTJOIN("" \ "",TRUE,FILTER(D917:N917,ISNUMBER(D917:N917)=FALSE))
,"""")"),"")</f>
        <v/>
      </c>
      <c r="C917" s="153">
        <v>46450.0</v>
      </c>
      <c r="D917" s="154"/>
      <c r="E917" s="154"/>
      <c r="F917" s="154"/>
      <c r="G917" s="154"/>
      <c r="H917" s="154"/>
      <c r="I917" s="155"/>
      <c r="J917" s="154"/>
      <c r="K917" s="154"/>
      <c r="L917" s="154"/>
      <c r="M917" s="154"/>
      <c r="N917" s="154"/>
      <c r="O917" s="152"/>
      <c r="P917" s="152"/>
      <c r="Q917" s="152"/>
      <c r="R917" s="152"/>
      <c r="S917" s="152"/>
      <c r="T917" s="152"/>
      <c r="U917" s="152"/>
      <c r="V917" s="152"/>
      <c r="W917" s="152"/>
    </row>
    <row r="918" ht="22.5" customHeight="1">
      <c r="A918" s="147">
        <f t="shared" si="2"/>
        <v>0</v>
      </c>
      <c r="B918" s="148" t="str">
        <f>IFERROR(__xludf.DUMMYFUNCTION("IFERROR(
TEXTJOIN("" \ "",TRUE,FILTER(D918:N918,ISNUMBER(D918:N918)=FALSE))
,"""")"),"")</f>
        <v/>
      </c>
      <c r="C918" s="153">
        <v>46451.0</v>
      </c>
      <c r="D918" s="154"/>
      <c r="E918" s="154"/>
      <c r="F918" s="154"/>
      <c r="G918" s="154"/>
      <c r="H918" s="154"/>
      <c r="I918" s="155"/>
      <c r="J918" s="154"/>
      <c r="K918" s="154"/>
      <c r="L918" s="154"/>
      <c r="M918" s="154"/>
      <c r="N918" s="154"/>
      <c r="O918" s="152"/>
      <c r="P918" s="152"/>
      <c r="Q918" s="152"/>
      <c r="R918" s="152"/>
      <c r="S918" s="152"/>
      <c r="T918" s="152"/>
      <c r="U918" s="152"/>
      <c r="V918" s="152"/>
      <c r="W918" s="152"/>
    </row>
    <row r="919" ht="22.5" customHeight="1">
      <c r="A919" s="147">
        <f t="shared" si="2"/>
        <v>0</v>
      </c>
      <c r="B919" s="148" t="str">
        <f>IFERROR(__xludf.DUMMYFUNCTION("IFERROR(
TEXTJOIN("" \ "",TRUE,FILTER(D919:N919,ISNUMBER(D919:N919)=FALSE))
,"""")"),"")</f>
        <v/>
      </c>
      <c r="C919" s="153">
        <v>46452.0</v>
      </c>
      <c r="D919" s="154"/>
      <c r="E919" s="154"/>
      <c r="F919" s="154"/>
      <c r="G919" s="154"/>
      <c r="H919" s="154"/>
      <c r="I919" s="155"/>
      <c r="J919" s="154"/>
      <c r="K919" s="154"/>
      <c r="L919" s="154"/>
      <c r="M919" s="154"/>
      <c r="N919" s="154"/>
      <c r="O919" s="152"/>
      <c r="P919" s="152"/>
      <c r="Q919" s="152"/>
      <c r="R919" s="152"/>
      <c r="S919" s="152"/>
      <c r="T919" s="152"/>
      <c r="U919" s="152"/>
      <c r="V919" s="152"/>
      <c r="W919" s="152"/>
    </row>
    <row r="920" ht="22.5" customHeight="1">
      <c r="A920" s="147">
        <f t="shared" si="2"/>
        <v>0</v>
      </c>
      <c r="B920" s="148" t="str">
        <f>IFERROR(__xludf.DUMMYFUNCTION("IFERROR(
TEXTJOIN("" \ "",TRUE,FILTER(D920:N920,ISNUMBER(D920:N920)=FALSE))
,"""")"),"")</f>
        <v/>
      </c>
      <c r="C920" s="149">
        <v>46453.0</v>
      </c>
      <c r="D920" s="150"/>
      <c r="E920" s="150"/>
      <c r="F920" s="150"/>
      <c r="G920" s="150"/>
      <c r="H920" s="150"/>
      <c r="I920" s="151"/>
      <c r="J920" s="150"/>
      <c r="K920" s="150"/>
      <c r="L920" s="150"/>
      <c r="M920" s="150"/>
      <c r="N920" s="150"/>
      <c r="O920" s="152"/>
      <c r="P920" s="152"/>
      <c r="Q920" s="152"/>
      <c r="R920" s="152"/>
      <c r="S920" s="152"/>
      <c r="T920" s="152"/>
      <c r="U920" s="152"/>
      <c r="V920" s="152"/>
      <c r="W920" s="152"/>
    </row>
    <row r="921" ht="22.5" customHeight="1">
      <c r="A921" s="147">
        <f t="shared" si="2"/>
        <v>0</v>
      </c>
      <c r="B921" s="148" t="str">
        <f>IFERROR(__xludf.DUMMYFUNCTION("IFERROR(
TEXTJOIN("" \ "",TRUE,FILTER(D921:N921,ISNUMBER(D921:N921)=FALSE))
,"""")"),"")</f>
        <v/>
      </c>
      <c r="C921" s="153">
        <v>46454.0</v>
      </c>
      <c r="D921" s="154"/>
      <c r="E921" s="154"/>
      <c r="F921" s="154"/>
      <c r="G921" s="154"/>
      <c r="H921" s="154"/>
      <c r="I921" s="155"/>
      <c r="J921" s="154"/>
      <c r="K921" s="154"/>
      <c r="L921" s="154"/>
      <c r="M921" s="154"/>
      <c r="N921" s="154"/>
      <c r="O921" s="152"/>
      <c r="P921" s="152"/>
      <c r="Q921" s="152"/>
      <c r="R921" s="152"/>
      <c r="S921" s="152"/>
      <c r="T921" s="152"/>
      <c r="U921" s="152"/>
      <c r="V921" s="152"/>
      <c r="W921" s="152"/>
    </row>
    <row r="922" ht="22.5" customHeight="1">
      <c r="A922" s="147">
        <f t="shared" si="2"/>
        <v>0</v>
      </c>
      <c r="B922" s="148" t="str">
        <f>IFERROR(__xludf.DUMMYFUNCTION("IFERROR(
TEXTJOIN("" \ "",TRUE,FILTER(D922:N922,ISNUMBER(D922:N922)=FALSE))
,"""")"),"")</f>
        <v/>
      </c>
      <c r="C922" s="153">
        <v>46455.0</v>
      </c>
      <c r="D922" s="154"/>
      <c r="E922" s="154"/>
      <c r="F922" s="154"/>
      <c r="G922" s="154"/>
      <c r="H922" s="154"/>
      <c r="I922" s="155"/>
      <c r="J922" s="154"/>
      <c r="K922" s="154"/>
      <c r="L922" s="154"/>
      <c r="M922" s="154"/>
      <c r="N922" s="154"/>
      <c r="O922" s="152"/>
      <c r="P922" s="152"/>
      <c r="Q922" s="152"/>
      <c r="R922" s="152"/>
      <c r="S922" s="152"/>
      <c r="T922" s="152"/>
      <c r="U922" s="152"/>
      <c r="V922" s="152"/>
      <c r="W922" s="152"/>
    </row>
    <row r="923" ht="22.5" customHeight="1">
      <c r="A923" s="147">
        <f t="shared" si="2"/>
        <v>0</v>
      </c>
      <c r="B923" s="148" t="str">
        <f>IFERROR(__xludf.DUMMYFUNCTION("IFERROR(
TEXTJOIN("" \ "",TRUE,FILTER(D923:N923,ISNUMBER(D923:N923)=FALSE))
,"""")"),"")</f>
        <v/>
      </c>
      <c r="C923" s="153">
        <v>46456.0</v>
      </c>
      <c r="D923" s="154"/>
      <c r="E923" s="154"/>
      <c r="F923" s="154"/>
      <c r="G923" s="154"/>
      <c r="H923" s="154"/>
      <c r="I923" s="155"/>
      <c r="J923" s="154"/>
      <c r="K923" s="154"/>
      <c r="L923" s="154"/>
      <c r="M923" s="154"/>
      <c r="N923" s="154"/>
      <c r="O923" s="152"/>
      <c r="P923" s="152"/>
      <c r="Q923" s="152"/>
      <c r="R923" s="152"/>
      <c r="S923" s="152"/>
      <c r="T923" s="152"/>
      <c r="U923" s="152"/>
      <c r="V923" s="152"/>
      <c r="W923" s="152"/>
    </row>
    <row r="924" ht="22.5" customHeight="1">
      <c r="A924" s="147">
        <f t="shared" si="2"/>
        <v>0</v>
      </c>
      <c r="B924" s="148" t="str">
        <f>IFERROR(__xludf.DUMMYFUNCTION("IFERROR(
TEXTJOIN("" \ "",TRUE,FILTER(D924:N924,ISNUMBER(D924:N924)=FALSE))
,"""")"),"")</f>
        <v/>
      </c>
      <c r="C924" s="153">
        <v>46457.0</v>
      </c>
      <c r="D924" s="154"/>
      <c r="E924" s="154"/>
      <c r="F924" s="154"/>
      <c r="G924" s="154"/>
      <c r="H924" s="154"/>
      <c r="I924" s="155"/>
      <c r="J924" s="154"/>
      <c r="K924" s="154"/>
      <c r="L924" s="154"/>
      <c r="M924" s="154"/>
      <c r="N924" s="154"/>
      <c r="O924" s="152"/>
      <c r="P924" s="152"/>
      <c r="Q924" s="152"/>
      <c r="R924" s="152"/>
      <c r="S924" s="152"/>
      <c r="T924" s="152"/>
      <c r="U924" s="152"/>
      <c r="V924" s="152"/>
      <c r="W924" s="152"/>
    </row>
    <row r="925" ht="22.5" customHeight="1">
      <c r="A925" s="147">
        <f t="shared" si="2"/>
        <v>0</v>
      </c>
      <c r="B925" s="148" t="str">
        <f>IFERROR(__xludf.DUMMYFUNCTION("IFERROR(
TEXTJOIN("" \ "",TRUE,FILTER(D925:N925,ISNUMBER(D925:N925)=FALSE))
,"""")"),"")</f>
        <v/>
      </c>
      <c r="C925" s="153">
        <v>46458.0</v>
      </c>
      <c r="D925" s="154"/>
      <c r="E925" s="154"/>
      <c r="F925" s="154"/>
      <c r="G925" s="154"/>
      <c r="H925" s="154"/>
      <c r="I925" s="155"/>
      <c r="J925" s="154"/>
      <c r="K925" s="154"/>
      <c r="L925" s="154"/>
      <c r="M925" s="154"/>
      <c r="N925" s="154"/>
      <c r="O925" s="152"/>
      <c r="P925" s="152"/>
      <c r="Q925" s="152"/>
      <c r="R925" s="152"/>
      <c r="S925" s="152"/>
      <c r="T925" s="152"/>
      <c r="U925" s="152"/>
      <c r="V925" s="152"/>
      <c r="W925" s="152"/>
    </row>
    <row r="926" ht="22.5" customHeight="1">
      <c r="A926" s="147">
        <f t="shared" si="2"/>
        <v>0</v>
      </c>
      <c r="B926" s="148" t="str">
        <f>IFERROR(__xludf.DUMMYFUNCTION("IFERROR(
TEXTJOIN("" \ "",TRUE,FILTER(D926:N926,ISNUMBER(D926:N926)=FALSE))
,"""")"),"")</f>
        <v/>
      </c>
      <c r="C926" s="153">
        <v>46459.0</v>
      </c>
      <c r="D926" s="154"/>
      <c r="E926" s="154"/>
      <c r="F926" s="154"/>
      <c r="G926" s="154"/>
      <c r="H926" s="154"/>
      <c r="I926" s="155"/>
      <c r="J926" s="154"/>
      <c r="K926" s="154"/>
      <c r="L926" s="154"/>
      <c r="M926" s="154"/>
      <c r="N926" s="154"/>
      <c r="O926" s="152"/>
      <c r="P926" s="152"/>
      <c r="Q926" s="152"/>
      <c r="R926" s="152"/>
      <c r="S926" s="152"/>
      <c r="T926" s="152"/>
      <c r="U926" s="152"/>
      <c r="V926" s="152"/>
      <c r="W926" s="152"/>
    </row>
    <row r="927" ht="22.5" customHeight="1">
      <c r="A927" s="147">
        <f t="shared" si="2"/>
        <v>0</v>
      </c>
      <c r="B927" s="148" t="str">
        <f>IFERROR(__xludf.DUMMYFUNCTION("IFERROR(
TEXTJOIN("" \ "",TRUE,FILTER(D927:N927,ISNUMBER(D927:N927)=FALSE))
,"""")"),"")</f>
        <v/>
      </c>
      <c r="C927" s="149">
        <v>46460.0</v>
      </c>
      <c r="D927" s="150"/>
      <c r="E927" s="150"/>
      <c r="F927" s="150"/>
      <c r="G927" s="150"/>
      <c r="H927" s="150"/>
      <c r="I927" s="151"/>
      <c r="J927" s="150"/>
      <c r="K927" s="150"/>
      <c r="L927" s="150"/>
      <c r="M927" s="150"/>
      <c r="N927" s="150"/>
      <c r="O927" s="152"/>
      <c r="P927" s="152"/>
      <c r="Q927" s="152"/>
      <c r="R927" s="152"/>
      <c r="S927" s="152"/>
      <c r="T927" s="152"/>
      <c r="U927" s="152"/>
      <c r="V927" s="152"/>
      <c r="W927" s="152"/>
    </row>
    <row r="928" ht="22.5" customHeight="1">
      <c r="A928" s="147">
        <f t="shared" si="2"/>
        <v>0</v>
      </c>
      <c r="B928" s="148" t="str">
        <f>IFERROR(__xludf.DUMMYFUNCTION("IFERROR(
TEXTJOIN("" \ "",TRUE,FILTER(D928:N928,ISNUMBER(D928:N928)=FALSE))
,"""")"),"")</f>
        <v/>
      </c>
      <c r="C928" s="153">
        <v>46461.0</v>
      </c>
      <c r="D928" s="154"/>
      <c r="E928" s="154"/>
      <c r="F928" s="154"/>
      <c r="G928" s="154"/>
      <c r="H928" s="154"/>
      <c r="I928" s="155"/>
      <c r="J928" s="154"/>
      <c r="K928" s="154"/>
      <c r="L928" s="154"/>
      <c r="M928" s="154"/>
      <c r="N928" s="154"/>
      <c r="O928" s="152"/>
      <c r="P928" s="152"/>
      <c r="Q928" s="152"/>
      <c r="R928" s="152"/>
      <c r="S928" s="152"/>
      <c r="T928" s="152"/>
      <c r="U928" s="152"/>
      <c r="V928" s="152"/>
      <c r="W928" s="152"/>
    </row>
    <row r="929" ht="22.5" customHeight="1">
      <c r="A929" s="147">
        <f t="shared" si="2"/>
        <v>0</v>
      </c>
      <c r="B929" s="148" t="str">
        <f>IFERROR(__xludf.DUMMYFUNCTION("IFERROR(
TEXTJOIN("" \ "",TRUE,FILTER(D929:N929,ISNUMBER(D929:N929)=FALSE))
,"""")"),"")</f>
        <v/>
      </c>
      <c r="C929" s="153">
        <v>46462.0</v>
      </c>
      <c r="D929" s="154"/>
      <c r="E929" s="154"/>
      <c r="F929" s="154"/>
      <c r="G929" s="154"/>
      <c r="H929" s="154"/>
      <c r="I929" s="155"/>
      <c r="J929" s="154"/>
      <c r="K929" s="154"/>
      <c r="L929" s="154"/>
      <c r="M929" s="154"/>
      <c r="N929" s="154"/>
      <c r="O929" s="152"/>
      <c r="P929" s="152"/>
      <c r="Q929" s="152"/>
      <c r="R929" s="152"/>
      <c r="S929" s="152"/>
      <c r="T929" s="152"/>
      <c r="U929" s="152"/>
      <c r="V929" s="152"/>
      <c r="W929" s="152"/>
    </row>
    <row r="930" ht="22.5" customHeight="1">
      <c r="A930" s="147">
        <f t="shared" si="2"/>
        <v>0</v>
      </c>
      <c r="B930" s="148" t="str">
        <f>IFERROR(__xludf.DUMMYFUNCTION("IFERROR(
TEXTJOIN("" \ "",TRUE,FILTER(D930:N930,ISNUMBER(D930:N930)=FALSE))
,"""")"),"")</f>
        <v/>
      </c>
      <c r="C930" s="153">
        <v>46463.0</v>
      </c>
      <c r="D930" s="154"/>
      <c r="E930" s="154"/>
      <c r="F930" s="154"/>
      <c r="G930" s="154"/>
      <c r="H930" s="154"/>
      <c r="I930" s="155"/>
      <c r="J930" s="154"/>
      <c r="K930" s="154"/>
      <c r="L930" s="154"/>
      <c r="M930" s="154"/>
      <c r="N930" s="154"/>
      <c r="O930" s="152"/>
      <c r="P930" s="152"/>
      <c r="Q930" s="152"/>
      <c r="R930" s="152"/>
      <c r="S930" s="152"/>
      <c r="T930" s="152"/>
      <c r="U930" s="152"/>
      <c r="V930" s="152"/>
      <c r="W930" s="152"/>
    </row>
    <row r="931" ht="22.5" customHeight="1">
      <c r="A931" s="147">
        <f t="shared" si="2"/>
        <v>0</v>
      </c>
      <c r="B931" s="148" t="str">
        <f>IFERROR(__xludf.DUMMYFUNCTION("IFERROR(
TEXTJOIN("" \ "",TRUE,FILTER(D931:N931,ISNUMBER(D931:N931)=FALSE))
,"""")"),"")</f>
        <v/>
      </c>
      <c r="C931" s="153">
        <v>46464.0</v>
      </c>
      <c r="D931" s="154"/>
      <c r="E931" s="154"/>
      <c r="F931" s="154"/>
      <c r="G931" s="154"/>
      <c r="H931" s="154"/>
      <c r="I931" s="155"/>
      <c r="J931" s="154"/>
      <c r="K931" s="154"/>
      <c r="L931" s="154"/>
      <c r="M931" s="154"/>
      <c r="N931" s="154"/>
      <c r="O931" s="152"/>
      <c r="P931" s="152"/>
      <c r="Q931" s="152"/>
      <c r="R931" s="152"/>
      <c r="S931" s="152"/>
      <c r="T931" s="152"/>
      <c r="U931" s="152"/>
      <c r="V931" s="152"/>
      <c r="W931" s="152"/>
    </row>
    <row r="932" ht="22.5" customHeight="1">
      <c r="A932" s="147">
        <f t="shared" si="2"/>
        <v>0</v>
      </c>
      <c r="B932" s="148" t="str">
        <f>IFERROR(__xludf.DUMMYFUNCTION("IFERROR(
TEXTJOIN("" \ "",TRUE,FILTER(D932:N932,ISNUMBER(D932:N932)=FALSE))
,"""")"),"")</f>
        <v/>
      </c>
      <c r="C932" s="153">
        <v>46465.0</v>
      </c>
      <c r="D932" s="154"/>
      <c r="E932" s="154"/>
      <c r="F932" s="154"/>
      <c r="G932" s="154"/>
      <c r="H932" s="154"/>
      <c r="I932" s="155"/>
      <c r="J932" s="154"/>
      <c r="K932" s="154"/>
      <c r="L932" s="154"/>
      <c r="M932" s="154"/>
      <c r="N932" s="154"/>
      <c r="O932" s="152"/>
      <c r="P932" s="152"/>
      <c r="Q932" s="152"/>
      <c r="R932" s="152"/>
      <c r="S932" s="152"/>
      <c r="T932" s="152"/>
      <c r="U932" s="152"/>
      <c r="V932" s="152"/>
      <c r="W932" s="152"/>
    </row>
    <row r="933" ht="22.5" customHeight="1">
      <c r="A933" s="147">
        <f t="shared" si="2"/>
        <v>0</v>
      </c>
      <c r="B933" s="148" t="str">
        <f>IFERROR(__xludf.DUMMYFUNCTION("IFERROR(
TEXTJOIN("" \ "",TRUE,FILTER(D933:N933,ISNUMBER(D933:N933)=FALSE))
,"""")"),"")</f>
        <v/>
      </c>
      <c r="C933" s="153">
        <v>46466.0</v>
      </c>
      <c r="D933" s="154"/>
      <c r="E933" s="154"/>
      <c r="F933" s="154"/>
      <c r="G933" s="154"/>
      <c r="H933" s="154"/>
      <c r="I933" s="155"/>
      <c r="J933" s="154"/>
      <c r="K933" s="154"/>
      <c r="L933" s="154"/>
      <c r="M933" s="154"/>
      <c r="N933" s="154"/>
      <c r="O933" s="152"/>
      <c r="P933" s="152"/>
      <c r="Q933" s="152"/>
      <c r="R933" s="152"/>
      <c r="S933" s="152"/>
      <c r="T933" s="152"/>
      <c r="U933" s="152"/>
      <c r="V933" s="152"/>
      <c r="W933" s="152"/>
    </row>
    <row r="934" ht="22.5" customHeight="1">
      <c r="A934" s="147">
        <f t="shared" si="2"/>
        <v>0</v>
      </c>
      <c r="B934" s="148" t="str">
        <f>IFERROR(__xludf.DUMMYFUNCTION("IFERROR(
TEXTJOIN("" \ "",TRUE,FILTER(D934:N934,ISNUMBER(D934:N934)=FALSE))
,"""")"),"")</f>
        <v/>
      </c>
      <c r="C934" s="149">
        <v>46467.0</v>
      </c>
      <c r="D934" s="150"/>
      <c r="E934" s="150"/>
      <c r="F934" s="150"/>
      <c r="G934" s="150"/>
      <c r="H934" s="150"/>
      <c r="I934" s="151"/>
      <c r="J934" s="150"/>
      <c r="K934" s="150"/>
      <c r="L934" s="150"/>
      <c r="M934" s="150"/>
      <c r="N934" s="150"/>
      <c r="O934" s="152"/>
      <c r="P934" s="152"/>
      <c r="Q934" s="152"/>
      <c r="R934" s="152"/>
      <c r="S934" s="152"/>
      <c r="T934" s="152"/>
      <c r="U934" s="152"/>
      <c r="V934" s="152"/>
      <c r="W934" s="152"/>
    </row>
    <row r="935" ht="22.5" customHeight="1">
      <c r="A935" s="147">
        <f t="shared" si="2"/>
        <v>0</v>
      </c>
      <c r="B935" s="148" t="str">
        <f>IFERROR(__xludf.DUMMYFUNCTION("IFERROR(
TEXTJOIN("" \ "",TRUE,FILTER(D935:N935,ISNUMBER(D935:N935)=FALSE))
,"""")"),"")</f>
        <v/>
      </c>
      <c r="C935" s="153">
        <v>46468.0</v>
      </c>
      <c r="D935" s="154"/>
      <c r="E935" s="154"/>
      <c r="F935" s="154"/>
      <c r="G935" s="154"/>
      <c r="H935" s="154"/>
      <c r="I935" s="155"/>
      <c r="J935" s="154"/>
      <c r="K935" s="154"/>
      <c r="L935" s="154"/>
      <c r="M935" s="154"/>
      <c r="N935" s="154"/>
      <c r="O935" s="152"/>
      <c r="P935" s="152"/>
      <c r="Q935" s="152"/>
      <c r="R935" s="152"/>
      <c r="S935" s="152"/>
      <c r="T935" s="152"/>
      <c r="U935" s="152"/>
      <c r="V935" s="152"/>
      <c r="W935" s="152"/>
    </row>
    <row r="936" ht="22.5" customHeight="1">
      <c r="A936" s="147">
        <f t="shared" si="2"/>
        <v>0</v>
      </c>
      <c r="B936" s="148" t="str">
        <f>IFERROR(__xludf.DUMMYFUNCTION("IFERROR(
TEXTJOIN("" \ "",TRUE,FILTER(D936:N936,ISNUMBER(D936:N936)=FALSE))
,"""")"),"")</f>
        <v/>
      </c>
      <c r="C936" s="153">
        <v>46469.0</v>
      </c>
      <c r="D936" s="154"/>
      <c r="E936" s="154"/>
      <c r="F936" s="154"/>
      <c r="G936" s="154"/>
      <c r="H936" s="154"/>
      <c r="I936" s="155"/>
      <c r="J936" s="154"/>
      <c r="K936" s="154"/>
      <c r="L936" s="154"/>
      <c r="M936" s="154"/>
      <c r="N936" s="154"/>
      <c r="O936" s="152"/>
      <c r="P936" s="152"/>
      <c r="Q936" s="152"/>
      <c r="R936" s="152"/>
      <c r="S936" s="152"/>
      <c r="T936" s="152"/>
      <c r="U936" s="152"/>
      <c r="V936" s="152"/>
      <c r="W936" s="152"/>
    </row>
    <row r="937" ht="22.5" customHeight="1">
      <c r="A937" s="147">
        <f t="shared" si="2"/>
        <v>0</v>
      </c>
      <c r="B937" s="148" t="str">
        <f>IFERROR(__xludf.DUMMYFUNCTION("IFERROR(
TEXTJOIN("" \ "",TRUE,FILTER(D937:N937,ISNUMBER(D937:N937)=FALSE))
,"""")"),"")</f>
        <v/>
      </c>
      <c r="C937" s="153">
        <v>46470.0</v>
      </c>
      <c r="D937" s="154"/>
      <c r="E937" s="154"/>
      <c r="F937" s="154"/>
      <c r="G937" s="154"/>
      <c r="H937" s="154"/>
      <c r="I937" s="155"/>
      <c r="J937" s="154"/>
      <c r="K937" s="154"/>
      <c r="L937" s="154"/>
      <c r="M937" s="154"/>
      <c r="N937" s="154"/>
      <c r="O937" s="152"/>
      <c r="P937" s="152"/>
      <c r="Q937" s="152"/>
      <c r="R937" s="152"/>
      <c r="S937" s="152"/>
      <c r="T937" s="152"/>
      <c r="U937" s="152"/>
      <c r="V937" s="152"/>
      <c r="W937" s="152"/>
    </row>
    <row r="938" ht="22.5" customHeight="1">
      <c r="A938" s="147">
        <f t="shared" si="2"/>
        <v>0</v>
      </c>
      <c r="B938" s="148" t="str">
        <f>IFERROR(__xludf.DUMMYFUNCTION("IFERROR(
TEXTJOIN("" \ "",TRUE,FILTER(D938:N938,ISNUMBER(D938:N938)=FALSE))
,"""")"),"")</f>
        <v/>
      </c>
      <c r="C938" s="153">
        <v>46471.0</v>
      </c>
      <c r="D938" s="154"/>
      <c r="E938" s="154"/>
      <c r="F938" s="154"/>
      <c r="G938" s="154"/>
      <c r="H938" s="154"/>
      <c r="I938" s="155"/>
      <c r="J938" s="154"/>
      <c r="K938" s="154"/>
      <c r="L938" s="154"/>
      <c r="M938" s="154"/>
      <c r="N938" s="154"/>
      <c r="O938" s="152"/>
      <c r="P938" s="152"/>
      <c r="Q938" s="152"/>
      <c r="R938" s="152"/>
      <c r="S938" s="152"/>
      <c r="T938" s="152"/>
      <c r="U938" s="152"/>
      <c r="V938" s="152"/>
      <c r="W938" s="152"/>
    </row>
    <row r="939" ht="22.5" customHeight="1">
      <c r="A939" s="147">
        <f t="shared" si="2"/>
        <v>0</v>
      </c>
      <c r="B939" s="148" t="str">
        <f>IFERROR(__xludf.DUMMYFUNCTION("IFERROR(
TEXTJOIN("" \ "",TRUE,FILTER(D939:N939,ISNUMBER(D939:N939)=FALSE))
,"""")"),"")</f>
        <v/>
      </c>
      <c r="C939" s="153">
        <v>46472.0</v>
      </c>
      <c r="D939" s="154"/>
      <c r="E939" s="154"/>
      <c r="F939" s="154"/>
      <c r="G939" s="154"/>
      <c r="H939" s="154"/>
      <c r="I939" s="155"/>
      <c r="J939" s="154"/>
      <c r="K939" s="154"/>
      <c r="L939" s="154"/>
      <c r="M939" s="154"/>
      <c r="N939" s="154"/>
      <c r="O939" s="152"/>
      <c r="P939" s="152"/>
      <c r="Q939" s="152"/>
      <c r="R939" s="152"/>
      <c r="S939" s="152"/>
      <c r="T939" s="152"/>
      <c r="U939" s="152"/>
      <c r="V939" s="152"/>
      <c r="W939" s="152"/>
    </row>
    <row r="940" ht="22.5" customHeight="1">
      <c r="A940" s="147">
        <f t="shared" si="2"/>
        <v>0</v>
      </c>
      <c r="B940" s="148" t="str">
        <f>IFERROR(__xludf.DUMMYFUNCTION("IFERROR(
TEXTJOIN("" \ "",TRUE,FILTER(D940:N940,ISNUMBER(D940:N940)=FALSE))
,"""")"),"")</f>
        <v/>
      </c>
      <c r="C940" s="153">
        <v>46473.0</v>
      </c>
      <c r="D940" s="154"/>
      <c r="E940" s="154"/>
      <c r="F940" s="154"/>
      <c r="G940" s="154"/>
      <c r="H940" s="154"/>
      <c r="I940" s="155"/>
      <c r="J940" s="154"/>
      <c r="K940" s="154"/>
      <c r="L940" s="154"/>
      <c r="M940" s="154"/>
      <c r="N940" s="154"/>
      <c r="O940" s="152"/>
      <c r="P940" s="152"/>
      <c r="Q940" s="152"/>
      <c r="R940" s="152"/>
      <c r="S940" s="152"/>
      <c r="T940" s="152"/>
      <c r="U940" s="152"/>
      <c r="V940" s="152"/>
      <c r="W940" s="152"/>
    </row>
    <row r="941" ht="22.5" customHeight="1">
      <c r="A941" s="147">
        <f t="shared" si="2"/>
        <v>0</v>
      </c>
      <c r="B941" s="148" t="str">
        <f>IFERROR(__xludf.DUMMYFUNCTION("IFERROR(
TEXTJOIN("" \ "",TRUE,FILTER(D941:N941,ISNUMBER(D941:N941)=FALSE))
,"""")"),"")</f>
        <v/>
      </c>
      <c r="C941" s="149">
        <v>46474.0</v>
      </c>
      <c r="D941" s="150"/>
      <c r="E941" s="150"/>
      <c r="F941" s="150"/>
      <c r="G941" s="150"/>
      <c r="H941" s="150"/>
      <c r="I941" s="151"/>
      <c r="J941" s="150"/>
      <c r="K941" s="150"/>
      <c r="L941" s="150"/>
      <c r="M941" s="150"/>
      <c r="N941" s="150"/>
      <c r="O941" s="152"/>
      <c r="P941" s="152"/>
      <c r="Q941" s="152"/>
      <c r="R941" s="152"/>
      <c r="S941" s="152"/>
      <c r="T941" s="152"/>
      <c r="U941" s="152"/>
      <c r="V941" s="152"/>
      <c r="W941" s="152"/>
    </row>
    <row r="942" ht="22.5" customHeight="1">
      <c r="A942" s="147">
        <f t="shared" si="2"/>
        <v>0</v>
      </c>
      <c r="B942" s="148" t="str">
        <f>IFERROR(__xludf.DUMMYFUNCTION("IFERROR(
TEXTJOIN("" \ "",TRUE,FILTER(D942:N942,ISNUMBER(D942:N942)=FALSE))
,"""")"),"")</f>
        <v/>
      </c>
      <c r="C942" s="153">
        <v>46475.0</v>
      </c>
      <c r="D942" s="154"/>
      <c r="E942" s="154"/>
      <c r="F942" s="154"/>
      <c r="G942" s="154"/>
      <c r="H942" s="154"/>
      <c r="I942" s="155"/>
      <c r="J942" s="154"/>
      <c r="K942" s="154"/>
      <c r="L942" s="154"/>
      <c r="M942" s="154"/>
      <c r="N942" s="154"/>
      <c r="O942" s="152"/>
      <c r="P942" s="152"/>
      <c r="Q942" s="152"/>
      <c r="R942" s="152"/>
      <c r="S942" s="152"/>
      <c r="T942" s="152"/>
      <c r="U942" s="152"/>
      <c r="V942" s="152"/>
      <c r="W942" s="152"/>
    </row>
    <row r="943" ht="22.5" customHeight="1">
      <c r="A943" s="147">
        <f t="shared" si="2"/>
        <v>0</v>
      </c>
      <c r="B943" s="148" t="str">
        <f>IFERROR(__xludf.DUMMYFUNCTION("IFERROR(
TEXTJOIN("" \ "",TRUE,FILTER(D943:N943,ISNUMBER(D943:N943)=FALSE))
,"""")"),"")</f>
        <v/>
      </c>
      <c r="C943" s="153">
        <v>46476.0</v>
      </c>
      <c r="D943" s="154"/>
      <c r="E943" s="154"/>
      <c r="F943" s="154"/>
      <c r="G943" s="154"/>
      <c r="H943" s="154"/>
      <c r="I943" s="155"/>
      <c r="J943" s="154"/>
      <c r="K943" s="154"/>
      <c r="L943" s="154"/>
      <c r="M943" s="154"/>
      <c r="N943" s="154"/>
      <c r="O943" s="152"/>
      <c r="P943" s="152"/>
      <c r="Q943" s="152"/>
      <c r="R943" s="152"/>
      <c r="S943" s="152"/>
      <c r="T943" s="152"/>
      <c r="U943" s="152"/>
      <c r="V943" s="152"/>
      <c r="W943" s="152"/>
    </row>
    <row r="944" ht="22.5" customHeight="1">
      <c r="A944" s="147">
        <f t="shared" si="2"/>
        <v>0</v>
      </c>
      <c r="B944" s="148" t="str">
        <f>IFERROR(__xludf.DUMMYFUNCTION("IFERROR(
TEXTJOIN("" \ "",TRUE,FILTER(D944:N944,ISNUMBER(D944:N944)=FALSE))
,"""")"),"")</f>
        <v/>
      </c>
      <c r="C944" s="153">
        <v>46477.0</v>
      </c>
      <c r="D944" s="154"/>
      <c r="E944" s="154"/>
      <c r="F944" s="154"/>
      <c r="G944" s="154"/>
      <c r="H944" s="154"/>
      <c r="I944" s="155"/>
      <c r="J944" s="154"/>
      <c r="K944" s="154"/>
      <c r="L944" s="154"/>
      <c r="M944" s="154"/>
      <c r="N944" s="154"/>
      <c r="O944" s="152"/>
      <c r="P944" s="152"/>
      <c r="Q944" s="152"/>
      <c r="R944" s="152"/>
      <c r="S944" s="152"/>
      <c r="T944" s="152"/>
      <c r="U944" s="152"/>
      <c r="V944" s="152"/>
      <c r="W944" s="152"/>
    </row>
    <row r="945" ht="22.5" customHeight="1">
      <c r="A945" s="147">
        <f t="shared" si="2"/>
        <v>0</v>
      </c>
      <c r="B945" s="148" t="str">
        <f>IFERROR(__xludf.DUMMYFUNCTION("IFERROR(
TEXTJOIN("" \ "",TRUE,FILTER(D945:N945,ISNUMBER(D945:N945)=FALSE))
,"""")"),"")</f>
        <v/>
      </c>
      <c r="C945" s="153">
        <v>46478.0</v>
      </c>
      <c r="D945" s="154"/>
      <c r="E945" s="154"/>
      <c r="F945" s="154"/>
      <c r="G945" s="154"/>
      <c r="H945" s="154"/>
      <c r="I945" s="155"/>
      <c r="J945" s="154"/>
      <c r="K945" s="154"/>
      <c r="L945" s="154"/>
      <c r="M945" s="154"/>
      <c r="N945" s="154"/>
      <c r="O945" s="152"/>
      <c r="P945" s="152"/>
      <c r="Q945" s="152"/>
      <c r="R945" s="152"/>
      <c r="S945" s="152"/>
      <c r="T945" s="152"/>
      <c r="U945" s="152"/>
      <c r="V945" s="152"/>
      <c r="W945" s="152"/>
    </row>
    <row r="946" ht="22.5" customHeight="1">
      <c r="A946" s="147">
        <f t="shared" si="2"/>
        <v>0</v>
      </c>
      <c r="B946" s="148" t="str">
        <f>IFERROR(__xludf.DUMMYFUNCTION("IFERROR(
TEXTJOIN("" \ "",TRUE,FILTER(D946:N946,ISNUMBER(D946:N946)=FALSE))
,"""")"),"")</f>
        <v/>
      </c>
      <c r="C946" s="153">
        <v>46479.0</v>
      </c>
      <c r="D946" s="154"/>
      <c r="E946" s="154"/>
      <c r="F946" s="154"/>
      <c r="G946" s="154"/>
      <c r="H946" s="154"/>
      <c r="I946" s="155"/>
      <c r="J946" s="154"/>
      <c r="K946" s="154"/>
      <c r="L946" s="154"/>
      <c r="M946" s="154"/>
      <c r="N946" s="154"/>
      <c r="O946" s="152"/>
      <c r="P946" s="152"/>
      <c r="Q946" s="152"/>
      <c r="R946" s="152"/>
      <c r="S946" s="152"/>
      <c r="T946" s="152"/>
      <c r="U946" s="152"/>
      <c r="V946" s="152"/>
      <c r="W946" s="152"/>
    </row>
    <row r="947" ht="22.5" customHeight="1">
      <c r="A947" s="147">
        <f t="shared" si="2"/>
        <v>0</v>
      </c>
      <c r="B947" s="148" t="str">
        <f>IFERROR(__xludf.DUMMYFUNCTION("IFERROR(
TEXTJOIN("" \ "",TRUE,FILTER(D947:N947,ISNUMBER(D947:N947)=FALSE))
,"""")"),"")</f>
        <v/>
      </c>
      <c r="C947" s="153">
        <v>46480.0</v>
      </c>
      <c r="D947" s="154"/>
      <c r="E947" s="154"/>
      <c r="F947" s="154"/>
      <c r="G947" s="154"/>
      <c r="H947" s="154"/>
      <c r="I947" s="155"/>
      <c r="J947" s="154"/>
      <c r="K947" s="154"/>
      <c r="L947" s="154"/>
      <c r="M947" s="154"/>
      <c r="N947" s="154"/>
      <c r="O947" s="152"/>
      <c r="P947" s="152"/>
      <c r="Q947" s="152"/>
      <c r="R947" s="152"/>
      <c r="S947" s="152"/>
      <c r="T947" s="152"/>
      <c r="U947" s="152"/>
      <c r="V947" s="152"/>
      <c r="W947" s="152"/>
    </row>
    <row r="948" ht="22.5" customHeight="1">
      <c r="A948" s="147">
        <f t="shared" si="2"/>
        <v>0</v>
      </c>
      <c r="B948" s="148" t="str">
        <f>IFERROR(__xludf.DUMMYFUNCTION("IFERROR(
TEXTJOIN("" \ "",TRUE,FILTER(D948:N948,ISNUMBER(D948:N948)=FALSE))
,"""")"),"")</f>
        <v/>
      </c>
      <c r="C948" s="149">
        <v>46481.0</v>
      </c>
      <c r="D948" s="150"/>
      <c r="E948" s="150"/>
      <c r="F948" s="150"/>
      <c r="G948" s="150"/>
      <c r="H948" s="150"/>
      <c r="I948" s="151"/>
      <c r="J948" s="150"/>
      <c r="K948" s="150"/>
      <c r="L948" s="150"/>
      <c r="M948" s="150"/>
      <c r="N948" s="150"/>
      <c r="O948" s="152"/>
      <c r="P948" s="152"/>
      <c r="Q948" s="152"/>
      <c r="R948" s="152"/>
      <c r="S948" s="152"/>
      <c r="T948" s="152"/>
      <c r="U948" s="152"/>
      <c r="V948" s="152"/>
      <c r="W948" s="152"/>
    </row>
    <row r="949" ht="22.5" customHeight="1">
      <c r="A949" s="147">
        <f t="shared" si="2"/>
        <v>0</v>
      </c>
      <c r="B949" s="148" t="str">
        <f>IFERROR(__xludf.DUMMYFUNCTION("IFERROR(
TEXTJOIN("" \ "",TRUE,FILTER(D949:N949,ISNUMBER(D949:N949)=FALSE))
,"""")"),"")</f>
        <v/>
      </c>
      <c r="C949" s="153">
        <v>46482.0</v>
      </c>
      <c r="D949" s="154"/>
      <c r="E949" s="154"/>
      <c r="F949" s="154"/>
      <c r="G949" s="154"/>
      <c r="H949" s="154"/>
      <c r="I949" s="155"/>
      <c r="J949" s="154"/>
      <c r="K949" s="154"/>
      <c r="L949" s="154"/>
      <c r="M949" s="154"/>
      <c r="N949" s="154"/>
      <c r="O949" s="152"/>
      <c r="P949" s="152"/>
      <c r="Q949" s="152"/>
      <c r="R949" s="152"/>
      <c r="S949" s="152"/>
      <c r="T949" s="152"/>
      <c r="U949" s="152"/>
      <c r="V949" s="152"/>
      <c r="W949" s="152"/>
    </row>
    <row r="950" ht="22.5" customHeight="1">
      <c r="A950" s="147">
        <f t="shared" si="2"/>
        <v>0</v>
      </c>
      <c r="B950" s="148" t="str">
        <f>IFERROR(__xludf.DUMMYFUNCTION("IFERROR(
TEXTJOIN("" \ "",TRUE,FILTER(D950:N950,ISNUMBER(D950:N950)=FALSE))
,"""")"),"")</f>
        <v/>
      </c>
      <c r="C950" s="153">
        <v>46483.0</v>
      </c>
      <c r="D950" s="154"/>
      <c r="E950" s="154"/>
      <c r="F950" s="154"/>
      <c r="G950" s="154"/>
      <c r="H950" s="154"/>
      <c r="I950" s="155"/>
      <c r="J950" s="154"/>
      <c r="K950" s="154"/>
      <c r="L950" s="154"/>
      <c r="M950" s="154"/>
      <c r="N950" s="154"/>
      <c r="O950" s="152"/>
      <c r="P950" s="152"/>
      <c r="Q950" s="152"/>
      <c r="R950" s="152"/>
      <c r="S950" s="152"/>
      <c r="T950" s="152"/>
      <c r="U950" s="152"/>
      <c r="V950" s="152"/>
      <c r="W950" s="152"/>
    </row>
    <row r="951" ht="22.5" customHeight="1">
      <c r="A951" s="147">
        <f t="shared" si="2"/>
        <v>0</v>
      </c>
      <c r="B951" s="148" t="str">
        <f>IFERROR(__xludf.DUMMYFUNCTION("IFERROR(
TEXTJOIN("" \ "",TRUE,FILTER(D951:N951,ISNUMBER(D951:N951)=FALSE))
,"""")"),"")</f>
        <v/>
      </c>
      <c r="C951" s="153">
        <v>46484.0</v>
      </c>
      <c r="D951" s="154"/>
      <c r="E951" s="154"/>
      <c r="F951" s="154"/>
      <c r="G951" s="154"/>
      <c r="H951" s="154"/>
      <c r="I951" s="155"/>
      <c r="J951" s="154"/>
      <c r="K951" s="154"/>
      <c r="L951" s="154"/>
      <c r="M951" s="154"/>
      <c r="N951" s="154"/>
      <c r="O951" s="152"/>
      <c r="P951" s="152"/>
      <c r="Q951" s="152"/>
      <c r="R951" s="152"/>
      <c r="S951" s="152"/>
      <c r="T951" s="152"/>
      <c r="U951" s="152"/>
      <c r="V951" s="152"/>
      <c r="W951" s="152"/>
    </row>
    <row r="952" ht="22.5" customHeight="1">
      <c r="A952" s="147">
        <f t="shared" si="2"/>
        <v>0</v>
      </c>
      <c r="B952" s="148" t="str">
        <f>IFERROR(__xludf.DUMMYFUNCTION("IFERROR(
TEXTJOIN("" \ "",TRUE,FILTER(D952:N952,ISNUMBER(D952:N952)=FALSE))
,"""")"),"")</f>
        <v/>
      </c>
      <c r="C952" s="153">
        <v>46485.0</v>
      </c>
      <c r="D952" s="154"/>
      <c r="E952" s="154"/>
      <c r="F952" s="154"/>
      <c r="G952" s="154"/>
      <c r="H952" s="154"/>
      <c r="I952" s="155"/>
      <c r="J952" s="154"/>
      <c r="K952" s="154"/>
      <c r="L952" s="154"/>
      <c r="M952" s="154"/>
      <c r="N952" s="154"/>
      <c r="O952" s="152"/>
      <c r="P952" s="152"/>
      <c r="Q952" s="152"/>
      <c r="R952" s="152"/>
      <c r="S952" s="152"/>
      <c r="T952" s="152"/>
      <c r="U952" s="152"/>
      <c r="V952" s="152"/>
      <c r="W952" s="152"/>
    </row>
    <row r="953" ht="22.5" customHeight="1">
      <c r="A953" s="147">
        <f t="shared" si="2"/>
        <v>0</v>
      </c>
      <c r="B953" s="148" t="str">
        <f>IFERROR(__xludf.DUMMYFUNCTION("IFERROR(
TEXTJOIN("" \ "",TRUE,FILTER(D953:N953,ISNUMBER(D953:N953)=FALSE))
,"""")"),"")</f>
        <v/>
      </c>
      <c r="C953" s="153">
        <v>46486.0</v>
      </c>
      <c r="D953" s="154"/>
      <c r="E953" s="154"/>
      <c r="F953" s="154"/>
      <c r="G953" s="154"/>
      <c r="H953" s="154"/>
      <c r="I953" s="155"/>
      <c r="J953" s="154"/>
      <c r="K953" s="154"/>
      <c r="L953" s="154"/>
      <c r="M953" s="154"/>
      <c r="N953" s="154"/>
      <c r="O953" s="152"/>
      <c r="P953" s="152"/>
      <c r="Q953" s="152"/>
      <c r="R953" s="152"/>
      <c r="S953" s="152"/>
      <c r="T953" s="152"/>
      <c r="U953" s="152"/>
      <c r="V953" s="152"/>
      <c r="W953" s="152"/>
    </row>
    <row r="954" ht="22.5" customHeight="1">
      <c r="A954" s="147">
        <f t="shared" si="2"/>
        <v>0</v>
      </c>
      <c r="B954" s="148" t="str">
        <f>IFERROR(__xludf.DUMMYFUNCTION("IFERROR(
TEXTJOIN("" \ "",TRUE,FILTER(D954:N954,ISNUMBER(D954:N954)=FALSE))
,"""")"),"")</f>
        <v/>
      </c>
      <c r="C954" s="153">
        <v>46487.0</v>
      </c>
      <c r="D954" s="154"/>
      <c r="E954" s="154"/>
      <c r="F954" s="154"/>
      <c r="G954" s="154"/>
      <c r="H954" s="154"/>
      <c r="I954" s="155"/>
      <c r="J954" s="154"/>
      <c r="K954" s="154"/>
      <c r="L954" s="154"/>
      <c r="M954" s="154"/>
      <c r="N954" s="154"/>
      <c r="O954" s="152"/>
      <c r="P954" s="152"/>
      <c r="Q954" s="152"/>
      <c r="R954" s="152"/>
      <c r="S954" s="152"/>
      <c r="T954" s="152"/>
      <c r="U954" s="152"/>
      <c r="V954" s="152"/>
      <c r="W954" s="152"/>
    </row>
    <row r="955" ht="22.5" customHeight="1">
      <c r="A955" s="147">
        <f t="shared" si="2"/>
        <v>0</v>
      </c>
      <c r="B955" s="148" t="str">
        <f>IFERROR(__xludf.DUMMYFUNCTION("IFERROR(
TEXTJOIN("" \ "",TRUE,FILTER(D955:N955,ISNUMBER(D955:N955)=FALSE))
,"""")"),"")</f>
        <v/>
      </c>
      <c r="C955" s="149">
        <v>46488.0</v>
      </c>
      <c r="D955" s="150"/>
      <c r="E955" s="150"/>
      <c r="F955" s="150"/>
      <c r="G955" s="150"/>
      <c r="H955" s="150"/>
      <c r="I955" s="151"/>
      <c r="J955" s="150"/>
      <c r="K955" s="150"/>
      <c r="L955" s="150"/>
      <c r="M955" s="150"/>
      <c r="N955" s="150"/>
      <c r="O955" s="152"/>
      <c r="P955" s="152"/>
      <c r="Q955" s="152"/>
      <c r="R955" s="152"/>
      <c r="S955" s="152"/>
      <c r="T955" s="152"/>
      <c r="U955" s="152"/>
      <c r="V955" s="152"/>
      <c r="W955" s="152"/>
    </row>
    <row r="956" ht="22.5" customHeight="1">
      <c r="A956" s="147">
        <f t="shared" si="2"/>
        <v>0</v>
      </c>
      <c r="B956" s="148" t="str">
        <f>IFERROR(__xludf.DUMMYFUNCTION("IFERROR(
TEXTJOIN("" \ "",TRUE,FILTER(D956:N956,ISNUMBER(D956:N956)=FALSE))
,"""")"),"")</f>
        <v/>
      </c>
      <c r="C956" s="153">
        <v>46489.0</v>
      </c>
      <c r="D956" s="154"/>
      <c r="E956" s="154"/>
      <c r="F956" s="154"/>
      <c r="G956" s="154"/>
      <c r="H956" s="154"/>
      <c r="I956" s="155"/>
      <c r="J956" s="154"/>
      <c r="K956" s="154"/>
      <c r="L956" s="154"/>
      <c r="M956" s="154"/>
      <c r="N956" s="154"/>
      <c r="O956" s="152"/>
      <c r="P956" s="152"/>
      <c r="Q956" s="152"/>
      <c r="R956" s="152"/>
      <c r="S956" s="152"/>
      <c r="T956" s="152"/>
      <c r="U956" s="152"/>
      <c r="V956" s="152"/>
      <c r="W956" s="152"/>
    </row>
    <row r="957" ht="22.5" customHeight="1">
      <c r="A957" s="147">
        <f t="shared" si="2"/>
        <v>0</v>
      </c>
      <c r="B957" s="148" t="str">
        <f>IFERROR(__xludf.DUMMYFUNCTION("IFERROR(
TEXTJOIN("" \ "",TRUE,FILTER(D957:N957,ISNUMBER(D957:N957)=FALSE))
,"""")"),"")</f>
        <v/>
      </c>
      <c r="C957" s="153">
        <v>46490.0</v>
      </c>
      <c r="D957" s="154"/>
      <c r="E957" s="154"/>
      <c r="F957" s="154"/>
      <c r="G957" s="154"/>
      <c r="H957" s="154"/>
      <c r="I957" s="155"/>
      <c r="J957" s="154"/>
      <c r="K957" s="154"/>
      <c r="L957" s="154"/>
      <c r="M957" s="154"/>
      <c r="N957" s="154"/>
      <c r="O957" s="152"/>
      <c r="P957" s="152"/>
      <c r="Q957" s="152"/>
      <c r="R957" s="152"/>
      <c r="S957" s="152"/>
      <c r="T957" s="152"/>
      <c r="U957" s="152"/>
      <c r="V957" s="152"/>
      <c r="W957" s="152"/>
    </row>
    <row r="958" ht="22.5" customHeight="1">
      <c r="A958" s="147">
        <f t="shared" si="2"/>
        <v>0</v>
      </c>
      <c r="B958" s="148" t="str">
        <f>IFERROR(__xludf.DUMMYFUNCTION("IFERROR(
TEXTJOIN("" \ "",TRUE,FILTER(D958:N958,ISNUMBER(D958:N958)=FALSE))
,"""")"),"")</f>
        <v/>
      </c>
      <c r="C958" s="153">
        <v>46491.0</v>
      </c>
      <c r="D958" s="154"/>
      <c r="E958" s="154"/>
      <c r="F958" s="154"/>
      <c r="G958" s="154"/>
      <c r="H958" s="154"/>
      <c r="I958" s="155"/>
      <c r="J958" s="154"/>
      <c r="K958" s="154"/>
      <c r="L958" s="154"/>
      <c r="M958" s="154"/>
      <c r="N958" s="154"/>
      <c r="O958" s="152"/>
      <c r="P958" s="152"/>
      <c r="Q958" s="152"/>
      <c r="R958" s="152"/>
      <c r="S958" s="152"/>
      <c r="T958" s="152"/>
      <c r="U958" s="152"/>
      <c r="V958" s="152"/>
      <c r="W958" s="152"/>
    </row>
    <row r="959" ht="22.5" customHeight="1">
      <c r="A959" s="147">
        <f t="shared" si="2"/>
        <v>0</v>
      </c>
      <c r="B959" s="148" t="str">
        <f>IFERROR(__xludf.DUMMYFUNCTION("IFERROR(
TEXTJOIN("" \ "",TRUE,FILTER(D959:N959,ISNUMBER(D959:N959)=FALSE))
,"""")"),"")</f>
        <v/>
      </c>
      <c r="C959" s="153">
        <v>46492.0</v>
      </c>
      <c r="D959" s="154"/>
      <c r="E959" s="154"/>
      <c r="F959" s="154"/>
      <c r="G959" s="154"/>
      <c r="H959" s="154"/>
      <c r="I959" s="155"/>
      <c r="J959" s="154"/>
      <c r="K959" s="154"/>
      <c r="L959" s="154"/>
      <c r="M959" s="154"/>
      <c r="N959" s="154"/>
      <c r="O959" s="152"/>
      <c r="P959" s="152"/>
      <c r="Q959" s="152"/>
      <c r="R959" s="152"/>
      <c r="S959" s="152"/>
      <c r="T959" s="152"/>
      <c r="U959" s="152"/>
      <c r="V959" s="152"/>
      <c r="W959" s="152"/>
    </row>
    <row r="960" ht="22.5" customHeight="1">
      <c r="A960" s="147">
        <f t="shared" si="2"/>
        <v>0</v>
      </c>
      <c r="B960" s="148" t="str">
        <f>IFERROR(__xludf.DUMMYFUNCTION("IFERROR(
TEXTJOIN("" \ "",TRUE,FILTER(D960:N960,ISNUMBER(D960:N960)=FALSE))
,"""")"),"")</f>
        <v/>
      </c>
      <c r="C960" s="153">
        <v>46493.0</v>
      </c>
      <c r="D960" s="154"/>
      <c r="E960" s="154"/>
      <c r="F960" s="154"/>
      <c r="G960" s="154"/>
      <c r="H960" s="154"/>
      <c r="I960" s="155"/>
      <c r="J960" s="154"/>
      <c r="K960" s="154"/>
      <c r="L960" s="154"/>
      <c r="M960" s="154"/>
      <c r="N960" s="154"/>
      <c r="O960" s="152"/>
      <c r="P960" s="152"/>
      <c r="Q960" s="152"/>
      <c r="R960" s="152"/>
      <c r="S960" s="152"/>
      <c r="T960" s="152"/>
      <c r="U960" s="152"/>
      <c r="V960" s="152"/>
      <c r="W960" s="152"/>
    </row>
    <row r="961" ht="22.5" customHeight="1">
      <c r="A961" s="147">
        <f t="shared" si="2"/>
        <v>0</v>
      </c>
      <c r="B961" s="148" t="str">
        <f>IFERROR(__xludf.DUMMYFUNCTION("IFERROR(
TEXTJOIN("" \ "",TRUE,FILTER(D961:N961,ISNUMBER(D961:N961)=FALSE))
,"""")"),"")</f>
        <v/>
      </c>
      <c r="C961" s="153">
        <v>46494.0</v>
      </c>
      <c r="D961" s="154"/>
      <c r="E961" s="154"/>
      <c r="F961" s="154"/>
      <c r="G961" s="154"/>
      <c r="H961" s="154"/>
      <c r="I961" s="155"/>
      <c r="J961" s="154"/>
      <c r="K961" s="154"/>
      <c r="L961" s="154"/>
      <c r="M961" s="154"/>
      <c r="N961" s="154"/>
      <c r="O961" s="152"/>
      <c r="P961" s="152"/>
      <c r="Q961" s="152"/>
      <c r="R961" s="152"/>
      <c r="S961" s="152"/>
      <c r="T961" s="152"/>
      <c r="U961" s="152"/>
      <c r="V961" s="152"/>
      <c r="W961" s="152"/>
    </row>
    <row r="962" ht="22.5" customHeight="1">
      <c r="A962" s="147">
        <f t="shared" si="2"/>
        <v>0</v>
      </c>
      <c r="B962" s="148" t="str">
        <f>IFERROR(__xludf.DUMMYFUNCTION("IFERROR(
TEXTJOIN("" \ "",TRUE,FILTER(D962:N962,ISNUMBER(D962:N962)=FALSE))
,"""")"),"")</f>
        <v/>
      </c>
      <c r="C962" s="149">
        <v>46495.0</v>
      </c>
      <c r="D962" s="150"/>
      <c r="E962" s="150"/>
      <c r="F962" s="150"/>
      <c r="G962" s="150"/>
      <c r="H962" s="150"/>
      <c r="I962" s="151"/>
      <c r="J962" s="150"/>
      <c r="K962" s="150"/>
      <c r="L962" s="150"/>
      <c r="M962" s="150"/>
      <c r="N962" s="150"/>
      <c r="O962" s="152"/>
      <c r="P962" s="152"/>
      <c r="Q962" s="152"/>
      <c r="R962" s="152"/>
      <c r="S962" s="152"/>
      <c r="T962" s="152"/>
      <c r="U962" s="152"/>
      <c r="V962" s="152"/>
      <c r="W962" s="152"/>
    </row>
    <row r="963" ht="22.5" customHeight="1">
      <c r="A963" s="147">
        <f t="shared" si="2"/>
        <v>0</v>
      </c>
      <c r="B963" s="148" t="str">
        <f>IFERROR(__xludf.DUMMYFUNCTION("IFERROR(
TEXTJOIN("" \ "",TRUE,FILTER(D963:N963,ISNUMBER(D963:N963)=FALSE))
,"""")"),"")</f>
        <v/>
      </c>
      <c r="C963" s="153">
        <v>46496.0</v>
      </c>
      <c r="D963" s="154"/>
      <c r="E963" s="154"/>
      <c r="F963" s="154"/>
      <c r="G963" s="154"/>
      <c r="H963" s="154"/>
      <c r="I963" s="155"/>
      <c r="J963" s="154"/>
      <c r="K963" s="154"/>
      <c r="L963" s="154"/>
      <c r="M963" s="154"/>
      <c r="N963" s="154"/>
      <c r="O963" s="152"/>
      <c r="P963" s="152"/>
      <c r="Q963" s="152"/>
      <c r="R963" s="152"/>
      <c r="S963" s="152"/>
      <c r="T963" s="152"/>
      <c r="U963" s="152"/>
      <c r="V963" s="152"/>
      <c r="W963" s="152"/>
    </row>
    <row r="964" ht="22.5" customHeight="1">
      <c r="A964" s="147">
        <f t="shared" si="2"/>
        <v>0</v>
      </c>
      <c r="B964" s="148" t="str">
        <f>IFERROR(__xludf.DUMMYFUNCTION("IFERROR(
TEXTJOIN("" \ "",TRUE,FILTER(D964:N964,ISNUMBER(D964:N964)=FALSE))
,"""")"),"")</f>
        <v/>
      </c>
      <c r="C964" s="153">
        <v>46497.0</v>
      </c>
      <c r="D964" s="154"/>
      <c r="E964" s="154"/>
      <c r="F964" s="154"/>
      <c r="G964" s="154"/>
      <c r="H964" s="154"/>
      <c r="I964" s="155"/>
      <c r="J964" s="154"/>
      <c r="K964" s="154"/>
      <c r="L964" s="154"/>
      <c r="M964" s="154"/>
      <c r="N964" s="154"/>
      <c r="O964" s="152"/>
      <c r="P964" s="152"/>
      <c r="Q964" s="152"/>
      <c r="R964" s="152"/>
      <c r="S964" s="152"/>
      <c r="T964" s="152"/>
      <c r="U964" s="152"/>
      <c r="V964" s="152"/>
      <c r="W964" s="152"/>
    </row>
    <row r="965" ht="22.5" customHeight="1">
      <c r="A965" s="147">
        <f t="shared" si="2"/>
        <v>0</v>
      </c>
      <c r="B965" s="148" t="str">
        <f>IFERROR(__xludf.DUMMYFUNCTION("IFERROR(
TEXTJOIN("" \ "",TRUE,FILTER(D965:N965,ISNUMBER(D965:N965)=FALSE))
,"""")"),"")</f>
        <v/>
      </c>
      <c r="C965" s="153">
        <v>46498.0</v>
      </c>
      <c r="D965" s="154"/>
      <c r="E965" s="154"/>
      <c r="F965" s="154"/>
      <c r="G965" s="154"/>
      <c r="H965" s="154"/>
      <c r="I965" s="155"/>
      <c r="J965" s="154"/>
      <c r="K965" s="154"/>
      <c r="L965" s="154"/>
      <c r="M965" s="154"/>
      <c r="N965" s="154"/>
      <c r="O965" s="152"/>
      <c r="P965" s="152"/>
      <c r="Q965" s="152"/>
      <c r="R965" s="152"/>
      <c r="S965" s="152"/>
      <c r="T965" s="152"/>
      <c r="U965" s="152"/>
      <c r="V965" s="152"/>
      <c r="W965" s="152"/>
    </row>
    <row r="966" ht="22.5" customHeight="1">
      <c r="A966" s="147">
        <f t="shared" si="2"/>
        <v>0</v>
      </c>
      <c r="B966" s="148" t="str">
        <f>IFERROR(__xludf.DUMMYFUNCTION("IFERROR(
TEXTJOIN("" \ "",TRUE,FILTER(D966:N966,ISNUMBER(D966:N966)=FALSE))
,"""")"),"")</f>
        <v/>
      </c>
      <c r="C966" s="153">
        <v>46499.0</v>
      </c>
      <c r="D966" s="154"/>
      <c r="E966" s="154"/>
      <c r="F966" s="154"/>
      <c r="G966" s="154"/>
      <c r="H966" s="154"/>
      <c r="I966" s="155"/>
      <c r="J966" s="154"/>
      <c r="K966" s="154"/>
      <c r="L966" s="154"/>
      <c r="M966" s="154"/>
      <c r="N966" s="154"/>
      <c r="O966" s="152"/>
      <c r="P966" s="152"/>
      <c r="Q966" s="152"/>
      <c r="R966" s="152"/>
      <c r="S966" s="152"/>
      <c r="T966" s="152"/>
      <c r="U966" s="152"/>
      <c r="V966" s="152"/>
      <c r="W966" s="152"/>
    </row>
    <row r="967" ht="22.5" customHeight="1">
      <c r="A967" s="147">
        <f t="shared" si="2"/>
        <v>0</v>
      </c>
      <c r="B967" s="148" t="str">
        <f>IFERROR(__xludf.DUMMYFUNCTION("IFERROR(
TEXTJOIN("" \ "",TRUE,FILTER(D967:N967,ISNUMBER(D967:N967)=FALSE))
,"""")"),"")</f>
        <v/>
      </c>
      <c r="C967" s="153">
        <v>46500.0</v>
      </c>
      <c r="D967" s="154"/>
      <c r="E967" s="154"/>
      <c r="F967" s="154"/>
      <c r="G967" s="154"/>
      <c r="H967" s="154"/>
      <c r="I967" s="155"/>
      <c r="J967" s="154"/>
      <c r="K967" s="154"/>
      <c r="L967" s="154"/>
      <c r="M967" s="154"/>
      <c r="N967" s="154"/>
      <c r="O967" s="152"/>
      <c r="P967" s="152"/>
      <c r="Q967" s="152"/>
      <c r="R967" s="152"/>
      <c r="S967" s="152"/>
      <c r="T967" s="152"/>
      <c r="U967" s="152"/>
      <c r="V967" s="152"/>
      <c r="W967" s="152"/>
    </row>
    <row r="968" ht="22.5" customHeight="1">
      <c r="A968" s="147">
        <f t="shared" si="2"/>
        <v>0</v>
      </c>
      <c r="B968" s="148" t="str">
        <f>IFERROR(__xludf.DUMMYFUNCTION("IFERROR(
TEXTJOIN("" \ "",TRUE,FILTER(D968:N968,ISNUMBER(D968:N968)=FALSE))
,"""")"),"")</f>
        <v/>
      </c>
      <c r="C968" s="153">
        <v>46501.0</v>
      </c>
      <c r="D968" s="154"/>
      <c r="E968" s="154"/>
      <c r="F968" s="154"/>
      <c r="G968" s="154"/>
      <c r="H968" s="154"/>
      <c r="I968" s="155"/>
      <c r="J968" s="154"/>
      <c r="K968" s="154"/>
      <c r="L968" s="154"/>
      <c r="M968" s="154"/>
      <c r="N968" s="154"/>
      <c r="O968" s="152"/>
      <c r="P968" s="152"/>
      <c r="Q968" s="152"/>
      <c r="R968" s="152"/>
      <c r="S968" s="152"/>
      <c r="T968" s="152"/>
      <c r="U968" s="152"/>
      <c r="V968" s="152"/>
      <c r="W968" s="152"/>
    </row>
    <row r="969" ht="22.5" customHeight="1">
      <c r="A969" s="147">
        <f t="shared" si="2"/>
        <v>0</v>
      </c>
      <c r="B969" s="148" t="str">
        <f>IFERROR(__xludf.DUMMYFUNCTION("IFERROR(
TEXTJOIN("" \ "",TRUE,FILTER(D969:N969,ISNUMBER(D969:N969)=FALSE))
,"""")"),"")</f>
        <v/>
      </c>
      <c r="C969" s="149">
        <v>46502.0</v>
      </c>
      <c r="D969" s="150"/>
      <c r="E969" s="150"/>
      <c r="F969" s="150"/>
      <c r="G969" s="150"/>
      <c r="H969" s="150"/>
      <c r="I969" s="151"/>
      <c r="J969" s="150"/>
      <c r="K969" s="150"/>
      <c r="L969" s="150"/>
      <c r="M969" s="150"/>
      <c r="N969" s="150"/>
      <c r="O969" s="152"/>
      <c r="P969" s="152"/>
      <c r="Q969" s="152"/>
      <c r="R969" s="152"/>
      <c r="S969" s="152"/>
      <c r="T969" s="152"/>
      <c r="U969" s="152"/>
      <c r="V969" s="152"/>
      <c r="W969" s="152"/>
    </row>
    <row r="970" ht="22.5" customHeight="1">
      <c r="A970" s="147">
        <f t="shared" si="2"/>
        <v>0</v>
      </c>
      <c r="B970" s="148" t="str">
        <f>IFERROR(__xludf.DUMMYFUNCTION("IFERROR(
TEXTJOIN("" \ "",TRUE,FILTER(D970:N970,ISNUMBER(D970:N970)=FALSE))
,"""")"),"")</f>
        <v/>
      </c>
      <c r="C970" s="153">
        <v>46503.0</v>
      </c>
      <c r="D970" s="154"/>
      <c r="E970" s="154"/>
      <c r="F970" s="154"/>
      <c r="G970" s="154"/>
      <c r="H970" s="154"/>
      <c r="I970" s="155"/>
      <c r="J970" s="154"/>
      <c r="K970" s="154"/>
      <c r="L970" s="154"/>
      <c r="M970" s="154"/>
      <c r="N970" s="154"/>
      <c r="O970" s="152"/>
      <c r="P970" s="152"/>
      <c r="Q970" s="152"/>
      <c r="R970" s="152"/>
      <c r="S970" s="152"/>
      <c r="T970" s="152"/>
      <c r="U970" s="152"/>
      <c r="V970" s="152"/>
      <c r="W970" s="152"/>
    </row>
    <row r="971" ht="22.5" customHeight="1">
      <c r="A971" s="147">
        <f t="shared" si="2"/>
        <v>0</v>
      </c>
      <c r="B971" s="148" t="str">
        <f>IFERROR(__xludf.DUMMYFUNCTION("IFERROR(
TEXTJOIN("" \ "",TRUE,FILTER(D971:N971,ISNUMBER(D971:N971)=FALSE))
,"""")"),"")</f>
        <v/>
      </c>
      <c r="C971" s="153">
        <v>46504.0</v>
      </c>
      <c r="D971" s="154"/>
      <c r="E971" s="154"/>
      <c r="F971" s="154"/>
      <c r="G971" s="154"/>
      <c r="H971" s="154"/>
      <c r="I971" s="155"/>
      <c r="J971" s="154"/>
      <c r="K971" s="154"/>
      <c r="L971" s="154"/>
      <c r="M971" s="154"/>
      <c r="N971" s="154"/>
      <c r="O971" s="152"/>
      <c r="P971" s="152"/>
      <c r="Q971" s="152"/>
      <c r="R971" s="152"/>
      <c r="S971" s="152"/>
      <c r="T971" s="152"/>
      <c r="U971" s="152"/>
      <c r="V971" s="152"/>
      <c r="W971" s="152"/>
    </row>
    <row r="972" ht="22.5" customHeight="1">
      <c r="A972" s="147">
        <f t="shared" si="2"/>
        <v>0</v>
      </c>
      <c r="B972" s="148" t="str">
        <f>IFERROR(__xludf.DUMMYFUNCTION("IFERROR(
TEXTJOIN("" \ "",TRUE,FILTER(D972:N972,ISNUMBER(D972:N972)=FALSE))
,"""")"),"")</f>
        <v/>
      </c>
      <c r="C972" s="153">
        <v>46505.0</v>
      </c>
      <c r="D972" s="154"/>
      <c r="E972" s="154"/>
      <c r="F972" s="154"/>
      <c r="G972" s="154"/>
      <c r="H972" s="154"/>
      <c r="I972" s="155"/>
      <c r="J972" s="154"/>
      <c r="K972" s="154"/>
      <c r="L972" s="154"/>
      <c r="M972" s="154"/>
      <c r="N972" s="154"/>
      <c r="O972" s="152"/>
      <c r="P972" s="152"/>
      <c r="Q972" s="152"/>
      <c r="R972" s="152"/>
      <c r="S972" s="152"/>
      <c r="T972" s="152"/>
      <c r="U972" s="152"/>
      <c r="V972" s="152"/>
      <c r="W972" s="152"/>
    </row>
    <row r="973" ht="22.5" customHeight="1">
      <c r="A973" s="147">
        <f t="shared" si="2"/>
        <v>0</v>
      </c>
      <c r="B973" s="148" t="str">
        <f>IFERROR(__xludf.DUMMYFUNCTION("IFERROR(
TEXTJOIN("" \ "",TRUE,FILTER(D973:N973,ISNUMBER(D973:N973)=FALSE))
,"""")"),"")</f>
        <v/>
      </c>
      <c r="C973" s="153">
        <v>46506.0</v>
      </c>
      <c r="D973" s="154"/>
      <c r="E973" s="154"/>
      <c r="F973" s="154"/>
      <c r="G973" s="154"/>
      <c r="H973" s="154"/>
      <c r="I973" s="155"/>
      <c r="J973" s="154"/>
      <c r="K973" s="154"/>
      <c r="L973" s="154"/>
      <c r="M973" s="154"/>
      <c r="N973" s="154"/>
      <c r="O973" s="152"/>
      <c r="P973" s="152"/>
      <c r="Q973" s="152"/>
      <c r="R973" s="152"/>
      <c r="S973" s="152"/>
      <c r="T973" s="152"/>
      <c r="U973" s="152"/>
      <c r="V973" s="152"/>
      <c r="W973" s="152"/>
    </row>
    <row r="974" ht="22.5" customHeight="1">
      <c r="A974" s="147">
        <f t="shared" si="2"/>
        <v>0</v>
      </c>
      <c r="B974" s="148" t="str">
        <f>IFERROR(__xludf.DUMMYFUNCTION("IFERROR(
TEXTJOIN("" \ "",TRUE,FILTER(D974:N974,ISNUMBER(D974:N974)=FALSE))
,"""")"),"")</f>
        <v/>
      </c>
      <c r="C974" s="153">
        <v>46507.0</v>
      </c>
      <c r="D974" s="154"/>
      <c r="E974" s="154"/>
      <c r="F974" s="154"/>
      <c r="G974" s="154"/>
      <c r="H974" s="154"/>
      <c r="I974" s="155"/>
      <c r="J974" s="154"/>
      <c r="K974" s="154"/>
      <c r="L974" s="154"/>
      <c r="M974" s="154"/>
      <c r="N974" s="154"/>
      <c r="O974" s="152"/>
      <c r="P974" s="152"/>
      <c r="Q974" s="152"/>
      <c r="R974" s="152"/>
      <c r="S974" s="152"/>
      <c r="T974" s="152"/>
      <c r="U974" s="152"/>
      <c r="V974" s="152"/>
      <c r="W974" s="152"/>
    </row>
    <row r="975" ht="22.5" customHeight="1">
      <c r="A975" s="147">
        <f t="shared" si="2"/>
        <v>0</v>
      </c>
      <c r="B975" s="148" t="str">
        <f>IFERROR(__xludf.DUMMYFUNCTION("IFERROR(
TEXTJOIN("" \ "",TRUE,FILTER(D975:N975,ISNUMBER(D975:N975)=FALSE))
,"""")"),"")</f>
        <v/>
      </c>
      <c r="C975" s="153">
        <v>46508.0</v>
      </c>
      <c r="D975" s="154"/>
      <c r="E975" s="154"/>
      <c r="F975" s="154"/>
      <c r="G975" s="154"/>
      <c r="H975" s="154"/>
      <c r="I975" s="155"/>
      <c r="J975" s="154"/>
      <c r="K975" s="154"/>
      <c r="L975" s="154"/>
      <c r="M975" s="154"/>
      <c r="N975" s="154"/>
      <c r="O975" s="152"/>
      <c r="P975" s="152"/>
      <c r="Q975" s="152"/>
      <c r="R975" s="152"/>
      <c r="S975" s="152"/>
      <c r="T975" s="152"/>
      <c r="U975" s="152"/>
      <c r="V975" s="152"/>
      <c r="W975" s="152"/>
    </row>
    <row r="976" ht="22.5" customHeight="1">
      <c r="A976" s="147">
        <f t="shared" si="2"/>
        <v>0</v>
      </c>
      <c r="B976" s="148" t="str">
        <f>IFERROR(__xludf.DUMMYFUNCTION("IFERROR(
TEXTJOIN("" \ "",TRUE,FILTER(D976:N976,ISNUMBER(D976:N976)=FALSE))
,"""")"),"")</f>
        <v/>
      </c>
      <c r="C976" s="149">
        <v>46509.0</v>
      </c>
      <c r="D976" s="150"/>
      <c r="E976" s="150"/>
      <c r="F976" s="150"/>
      <c r="G976" s="150"/>
      <c r="H976" s="150"/>
      <c r="I976" s="151"/>
      <c r="J976" s="150"/>
      <c r="K976" s="150"/>
      <c r="L976" s="150"/>
      <c r="M976" s="150"/>
      <c r="N976" s="150"/>
      <c r="O976" s="152"/>
      <c r="P976" s="152"/>
      <c r="Q976" s="152"/>
      <c r="R976" s="152"/>
      <c r="S976" s="152"/>
      <c r="T976" s="152"/>
      <c r="U976" s="152"/>
      <c r="V976" s="152"/>
      <c r="W976" s="152"/>
    </row>
    <row r="977" ht="22.5" customHeight="1">
      <c r="A977" s="147">
        <f t="shared" si="2"/>
        <v>0</v>
      </c>
      <c r="B977" s="148" t="str">
        <f>IFERROR(__xludf.DUMMYFUNCTION("IFERROR(
TEXTJOIN("" \ "",TRUE,FILTER(D977:N977,ISNUMBER(D977:N977)=FALSE))
,"""")"),"")</f>
        <v/>
      </c>
      <c r="C977" s="153">
        <v>46510.0</v>
      </c>
      <c r="D977" s="154"/>
      <c r="E977" s="154"/>
      <c r="F977" s="154"/>
      <c r="G977" s="154"/>
      <c r="H977" s="154"/>
      <c r="I977" s="155"/>
      <c r="J977" s="154"/>
      <c r="K977" s="154"/>
      <c r="L977" s="154"/>
      <c r="M977" s="154"/>
      <c r="N977" s="154"/>
      <c r="O977" s="152"/>
      <c r="P977" s="152"/>
      <c r="Q977" s="152"/>
      <c r="R977" s="152"/>
      <c r="S977" s="152"/>
      <c r="T977" s="152"/>
      <c r="U977" s="152"/>
      <c r="V977" s="152"/>
      <c r="W977" s="152"/>
    </row>
    <row r="978" ht="22.5" customHeight="1">
      <c r="A978" s="147">
        <f t="shared" si="2"/>
        <v>0</v>
      </c>
      <c r="B978" s="148" t="str">
        <f>IFERROR(__xludf.DUMMYFUNCTION("IFERROR(
TEXTJOIN("" \ "",TRUE,FILTER(D978:N978,ISNUMBER(D978:N978)=FALSE))
,"""")"),"")</f>
        <v/>
      </c>
      <c r="C978" s="153">
        <v>46511.0</v>
      </c>
      <c r="D978" s="154"/>
      <c r="E978" s="154"/>
      <c r="F978" s="154"/>
      <c r="G978" s="154"/>
      <c r="H978" s="154"/>
      <c r="I978" s="155"/>
      <c r="J978" s="154"/>
      <c r="K978" s="154"/>
      <c r="L978" s="154"/>
      <c r="M978" s="154"/>
      <c r="N978" s="154"/>
      <c r="O978" s="152"/>
      <c r="P978" s="152"/>
      <c r="Q978" s="152"/>
      <c r="R978" s="152"/>
      <c r="S978" s="152"/>
      <c r="T978" s="152"/>
      <c r="U978" s="152"/>
      <c r="V978" s="152"/>
      <c r="W978" s="152"/>
    </row>
    <row r="979" ht="22.5" customHeight="1">
      <c r="A979" s="147">
        <f t="shared" si="2"/>
        <v>0</v>
      </c>
      <c r="B979" s="148" t="str">
        <f>IFERROR(__xludf.DUMMYFUNCTION("IFERROR(
TEXTJOIN("" \ "",TRUE,FILTER(D979:N979,ISNUMBER(D979:N979)=FALSE))
,"""")"),"")</f>
        <v/>
      </c>
      <c r="C979" s="153">
        <v>46512.0</v>
      </c>
      <c r="D979" s="154"/>
      <c r="E979" s="154"/>
      <c r="F979" s="154"/>
      <c r="G979" s="154"/>
      <c r="H979" s="154"/>
      <c r="I979" s="155"/>
      <c r="J979" s="154"/>
      <c r="K979" s="154"/>
      <c r="L979" s="154"/>
      <c r="M979" s="154"/>
      <c r="N979" s="154"/>
      <c r="O979" s="152"/>
      <c r="P979" s="152"/>
      <c r="Q979" s="152"/>
      <c r="R979" s="152"/>
      <c r="S979" s="152"/>
      <c r="T979" s="152"/>
      <c r="U979" s="152"/>
      <c r="V979" s="152"/>
      <c r="W979" s="152"/>
    </row>
    <row r="980" ht="22.5" customHeight="1">
      <c r="A980" s="147">
        <f t="shared" si="2"/>
        <v>0</v>
      </c>
      <c r="B980" s="148" t="str">
        <f>IFERROR(__xludf.DUMMYFUNCTION("IFERROR(
TEXTJOIN("" \ "",TRUE,FILTER(D980:N980,ISNUMBER(D980:N980)=FALSE))
,"""")"),"")</f>
        <v/>
      </c>
      <c r="C980" s="153">
        <v>46513.0</v>
      </c>
      <c r="D980" s="154"/>
      <c r="E980" s="154"/>
      <c r="F980" s="154"/>
      <c r="G980" s="154"/>
      <c r="H980" s="154"/>
      <c r="I980" s="155"/>
      <c r="J980" s="154"/>
      <c r="K980" s="154"/>
      <c r="L980" s="154"/>
      <c r="M980" s="154"/>
      <c r="N980" s="154"/>
      <c r="O980" s="152"/>
      <c r="P980" s="152"/>
      <c r="Q980" s="152"/>
      <c r="R980" s="152"/>
      <c r="S980" s="152"/>
      <c r="T980" s="152"/>
      <c r="U980" s="152"/>
      <c r="V980" s="152"/>
      <c r="W980" s="152"/>
    </row>
    <row r="981" ht="22.5" customHeight="1">
      <c r="A981" s="147">
        <f t="shared" si="2"/>
        <v>0</v>
      </c>
      <c r="B981" s="148" t="str">
        <f>IFERROR(__xludf.DUMMYFUNCTION("IFERROR(
TEXTJOIN("" \ "",TRUE,FILTER(D981:N981,ISNUMBER(D981:N981)=FALSE))
,"""")"),"")</f>
        <v/>
      </c>
      <c r="C981" s="153">
        <v>46514.0</v>
      </c>
      <c r="D981" s="154"/>
      <c r="E981" s="154"/>
      <c r="F981" s="154"/>
      <c r="G981" s="154"/>
      <c r="H981" s="154"/>
      <c r="I981" s="155"/>
      <c r="J981" s="154"/>
      <c r="K981" s="154"/>
      <c r="L981" s="154"/>
      <c r="M981" s="154"/>
      <c r="N981" s="154"/>
      <c r="O981" s="152"/>
      <c r="P981" s="152"/>
      <c r="Q981" s="152"/>
      <c r="R981" s="152"/>
      <c r="S981" s="152"/>
      <c r="T981" s="152"/>
      <c r="U981" s="152"/>
      <c r="V981" s="152"/>
      <c r="W981" s="152"/>
    </row>
    <row r="982" ht="22.5" customHeight="1">
      <c r="A982" s="147">
        <f t="shared" si="2"/>
        <v>0</v>
      </c>
      <c r="B982" s="148" t="str">
        <f>IFERROR(__xludf.DUMMYFUNCTION("IFERROR(
TEXTJOIN("" \ "",TRUE,FILTER(D982:N982,ISNUMBER(D982:N982)=FALSE))
,"""")"),"")</f>
        <v/>
      </c>
      <c r="C982" s="153">
        <v>46515.0</v>
      </c>
      <c r="D982" s="154"/>
      <c r="E982" s="154"/>
      <c r="F982" s="154"/>
      <c r="G982" s="154"/>
      <c r="H982" s="154"/>
      <c r="I982" s="155"/>
      <c r="J982" s="154"/>
      <c r="K982" s="154"/>
      <c r="L982" s="154"/>
      <c r="M982" s="154"/>
      <c r="N982" s="154"/>
      <c r="O982" s="152"/>
      <c r="P982" s="152"/>
      <c r="Q982" s="152"/>
      <c r="R982" s="152"/>
      <c r="S982" s="152"/>
      <c r="T982" s="152"/>
      <c r="U982" s="152"/>
      <c r="V982" s="152"/>
      <c r="W982" s="152"/>
    </row>
    <row r="983" ht="22.5" customHeight="1">
      <c r="A983" s="147">
        <f t="shared" si="2"/>
        <v>0</v>
      </c>
      <c r="B983" s="148" t="str">
        <f>IFERROR(__xludf.DUMMYFUNCTION("IFERROR(
TEXTJOIN("" \ "",TRUE,FILTER(D983:N983,ISNUMBER(D983:N983)=FALSE))
,"""")"),"")</f>
        <v/>
      </c>
      <c r="C983" s="149">
        <v>46516.0</v>
      </c>
      <c r="D983" s="150"/>
      <c r="E983" s="150"/>
      <c r="F983" s="150"/>
      <c r="G983" s="150"/>
      <c r="H983" s="150"/>
      <c r="I983" s="151"/>
      <c r="J983" s="150"/>
      <c r="K983" s="150"/>
      <c r="L983" s="150"/>
      <c r="M983" s="150"/>
      <c r="N983" s="150"/>
      <c r="O983" s="152"/>
      <c r="P983" s="152"/>
      <c r="Q983" s="152"/>
      <c r="R983" s="152"/>
      <c r="S983" s="152"/>
      <c r="T983" s="152"/>
      <c r="U983" s="152"/>
      <c r="V983" s="152"/>
      <c r="W983" s="152"/>
    </row>
    <row r="984" ht="22.5" customHeight="1">
      <c r="A984" s="147">
        <f t="shared" si="2"/>
        <v>0</v>
      </c>
      <c r="B984" s="148" t="str">
        <f>IFERROR(__xludf.DUMMYFUNCTION("IFERROR(
TEXTJOIN("" \ "",TRUE,FILTER(D984:N984,ISNUMBER(D984:N984)=FALSE))
,"""")"),"")</f>
        <v/>
      </c>
      <c r="C984" s="153">
        <v>46517.0</v>
      </c>
      <c r="D984" s="154"/>
      <c r="E984" s="154"/>
      <c r="F984" s="154"/>
      <c r="G984" s="154"/>
      <c r="H984" s="154"/>
      <c r="I984" s="155"/>
      <c r="J984" s="154"/>
      <c r="K984" s="154"/>
      <c r="L984" s="154"/>
      <c r="M984" s="154"/>
      <c r="N984" s="154"/>
      <c r="O984" s="152"/>
      <c r="P984" s="152"/>
      <c r="Q984" s="152"/>
      <c r="R984" s="152"/>
      <c r="S984" s="152"/>
      <c r="T984" s="152"/>
      <c r="U984" s="152"/>
      <c r="V984" s="152"/>
      <c r="W984" s="152"/>
    </row>
    <row r="985" ht="22.5" customHeight="1">
      <c r="A985" s="147">
        <f t="shared" si="2"/>
        <v>0</v>
      </c>
      <c r="B985" s="148" t="str">
        <f>IFERROR(__xludf.DUMMYFUNCTION("IFERROR(
TEXTJOIN("" \ "",TRUE,FILTER(D985:N985,ISNUMBER(D985:N985)=FALSE))
,"""")"),"")</f>
        <v/>
      </c>
      <c r="C985" s="153">
        <v>46518.0</v>
      </c>
      <c r="D985" s="154"/>
      <c r="E985" s="154"/>
      <c r="F985" s="154"/>
      <c r="G985" s="154"/>
      <c r="H985" s="154"/>
      <c r="I985" s="155"/>
      <c r="J985" s="154"/>
      <c r="K985" s="154"/>
      <c r="L985" s="154"/>
      <c r="M985" s="154"/>
      <c r="N985" s="154"/>
      <c r="O985" s="152"/>
      <c r="P985" s="152"/>
      <c r="Q985" s="152"/>
      <c r="R985" s="152"/>
      <c r="S985" s="152"/>
      <c r="T985" s="152"/>
      <c r="U985" s="152"/>
      <c r="V985" s="152"/>
      <c r="W985" s="152"/>
    </row>
    <row r="986" ht="22.5" customHeight="1">
      <c r="A986" s="147">
        <f t="shared" si="2"/>
        <v>0</v>
      </c>
      <c r="B986" s="148" t="str">
        <f>IFERROR(__xludf.DUMMYFUNCTION("IFERROR(
TEXTJOIN("" \ "",TRUE,FILTER(D986:N986,ISNUMBER(D986:N986)=FALSE))
,"""")"),"")</f>
        <v/>
      </c>
      <c r="C986" s="153">
        <v>46519.0</v>
      </c>
      <c r="D986" s="154"/>
      <c r="E986" s="154"/>
      <c r="F986" s="154"/>
      <c r="G986" s="154"/>
      <c r="H986" s="154"/>
      <c r="I986" s="155"/>
      <c r="J986" s="154"/>
      <c r="K986" s="154"/>
      <c r="L986" s="154"/>
      <c r="M986" s="154"/>
      <c r="N986" s="154"/>
      <c r="O986" s="152"/>
      <c r="P986" s="152"/>
      <c r="Q986" s="152"/>
      <c r="R986" s="152"/>
      <c r="S986" s="152"/>
      <c r="T986" s="152"/>
      <c r="U986" s="152"/>
      <c r="V986" s="152"/>
      <c r="W986" s="152"/>
    </row>
    <row r="987" ht="22.5" customHeight="1">
      <c r="A987" s="147">
        <f t="shared" si="2"/>
        <v>0</v>
      </c>
      <c r="B987" s="148" t="str">
        <f>IFERROR(__xludf.DUMMYFUNCTION("IFERROR(
TEXTJOIN("" \ "",TRUE,FILTER(D987:N987,ISNUMBER(D987:N987)=FALSE))
,"""")"),"")</f>
        <v/>
      </c>
      <c r="C987" s="153">
        <v>46520.0</v>
      </c>
      <c r="D987" s="154"/>
      <c r="E987" s="154"/>
      <c r="F987" s="154"/>
      <c r="G987" s="154"/>
      <c r="H987" s="154"/>
      <c r="I987" s="155"/>
      <c r="J987" s="154"/>
      <c r="K987" s="154"/>
      <c r="L987" s="154"/>
      <c r="M987" s="154"/>
      <c r="N987" s="154"/>
      <c r="O987" s="152"/>
      <c r="P987" s="152"/>
      <c r="Q987" s="152"/>
      <c r="R987" s="152"/>
      <c r="S987" s="152"/>
      <c r="T987" s="152"/>
      <c r="U987" s="152"/>
      <c r="V987" s="152"/>
      <c r="W987" s="152"/>
    </row>
    <row r="988" ht="22.5" customHeight="1">
      <c r="A988" s="147">
        <f t="shared" si="2"/>
        <v>0</v>
      </c>
      <c r="B988" s="148" t="str">
        <f>IFERROR(__xludf.DUMMYFUNCTION("IFERROR(
TEXTJOIN("" \ "",TRUE,FILTER(D988:N988,ISNUMBER(D988:N988)=FALSE))
,"""")"),"")</f>
        <v/>
      </c>
      <c r="C988" s="153">
        <v>46521.0</v>
      </c>
      <c r="D988" s="154"/>
      <c r="E988" s="154"/>
      <c r="F988" s="154"/>
      <c r="G988" s="154"/>
      <c r="H988" s="154"/>
      <c r="I988" s="155"/>
      <c r="J988" s="154"/>
      <c r="K988" s="154"/>
      <c r="L988" s="154"/>
      <c r="M988" s="154"/>
      <c r="N988" s="154"/>
      <c r="O988" s="152"/>
      <c r="P988" s="152"/>
      <c r="Q988" s="152"/>
      <c r="R988" s="152"/>
      <c r="S988" s="152"/>
      <c r="T988" s="152"/>
      <c r="U988" s="152"/>
      <c r="V988" s="152"/>
      <c r="W988" s="152"/>
    </row>
    <row r="989" ht="22.5" customHeight="1">
      <c r="A989" s="147">
        <f t="shared" si="2"/>
        <v>0</v>
      </c>
      <c r="B989" s="148" t="str">
        <f>IFERROR(__xludf.DUMMYFUNCTION("IFERROR(
TEXTJOIN("" \ "",TRUE,FILTER(D989:N989,ISNUMBER(D989:N989)=FALSE))
,"""")"),"")</f>
        <v/>
      </c>
      <c r="C989" s="153">
        <v>46522.0</v>
      </c>
      <c r="D989" s="154"/>
      <c r="E989" s="154"/>
      <c r="F989" s="154"/>
      <c r="G989" s="154"/>
      <c r="H989" s="154"/>
      <c r="I989" s="155"/>
      <c r="J989" s="154"/>
      <c r="K989" s="154"/>
      <c r="L989" s="154"/>
      <c r="M989" s="154"/>
      <c r="N989" s="154"/>
      <c r="O989" s="152"/>
      <c r="P989" s="152"/>
      <c r="Q989" s="152"/>
      <c r="R989" s="152"/>
      <c r="S989" s="152"/>
      <c r="T989" s="152"/>
      <c r="U989" s="152"/>
      <c r="V989" s="152"/>
      <c r="W989" s="152"/>
    </row>
    <row r="990" ht="22.5" customHeight="1">
      <c r="A990" s="147">
        <f t="shared" si="2"/>
        <v>0</v>
      </c>
      <c r="B990" s="148" t="str">
        <f>IFERROR(__xludf.DUMMYFUNCTION("IFERROR(
TEXTJOIN("" \ "",TRUE,FILTER(D990:N990,ISNUMBER(D990:N990)=FALSE))
,"""")"),"")</f>
        <v/>
      </c>
      <c r="C990" s="149">
        <v>46523.0</v>
      </c>
      <c r="D990" s="150"/>
      <c r="E990" s="150"/>
      <c r="F990" s="150"/>
      <c r="G990" s="150"/>
      <c r="H990" s="150"/>
      <c r="I990" s="151"/>
      <c r="J990" s="150"/>
      <c r="K990" s="150"/>
      <c r="L990" s="150"/>
      <c r="M990" s="150"/>
      <c r="N990" s="150"/>
      <c r="O990" s="152"/>
      <c r="P990" s="152"/>
      <c r="Q990" s="152"/>
      <c r="R990" s="152"/>
      <c r="S990" s="152"/>
      <c r="T990" s="152"/>
      <c r="U990" s="152"/>
      <c r="V990" s="152"/>
      <c r="W990" s="152"/>
    </row>
    <row r="991" ht="22.5" customHeight="1">
      <c r="A991" s="147">
        <f t="shared" si="2"/>
        <v>0</v>
      </c>
      <c r="B991" s="148" t="str">
        <f>IFERROR(__xludf.DUMMYFUNCTION("IFERROR(
TEXTJOIN("" \ "",TRUE,FILTER(D991:N991,ISNUMBER(D991:N991)=FALSE))
,"""")"),"")</f>
        <v/>
      </c>
      <c r="C991" s="153">
        <v>46524.0</v>
      </c>
      <c r="D991" s="154"/>
      <c r="E991" s="154"/>
      <c r="F991" s="154"/>
      <c r="G991" s="154"/>
      <c r="H991" s="154"/>
      <c r="I991" s="155"/>
      <c r="J991" s="154"/>
      <c r="K991" s="154"/>
      <c r="L991" s="154"/>
      <c r="M991" s="154"/>
      <c r="N991" s="154"/>
      <c r="O991" s="152"/>
      <c r="P991" s="152"/>
      <c r="Q991" s="152"/>
      <c r="R991" s="152"/>
      <c r="S991" s="152"/>
      <c r="T991" s="152"/>
      <c r="U991" s="152"/>
      <c r="V991" s="152"/>
      <c r="W991" s="152"/>
    </row>
    <row r="992" ht="22.5" customHeight="1">
      <c r="A992" s="147">
        <f t="shared" si="2"/>
        <v>0</v>
      </c>
      <c r="B992" s="148" t="str">
        <f>IFERROR(__xludf.DUMMYFUNCTION("IFERROR(
TEXTJOIN("" \ "",TRUE,FILTER(D992:N992,ISNUMBER(D992:N992)=FALSE))
,"""")"),"")</f>
        <v/>
      </c>
      <c r="C992" s="153">
        <v>46525.0</v>
      </c>
      <c r="D992" s="154"/>
      <c r="E992" s="154"/>
      <c r="F992" s="154"/>
      <c r="G992" s="154"/>
      <c r="H992" s="154"/>
      <c r="I992" s="155"/>
      <c r="J992" s="154"/>
      <c r="K992" s="154"/>
      <c r="L992" s="154"/>
      <c r="M992" s="154"/>
      <c r="N992" s="154"/>
      <c r="O992" s="152"/>
      <c r="P992" s="152"/>
      <c r="Q992" s="152"/>
      <c r="R992" s="152"/>
      <c r="S992" s="152"/>
      <c r="T992" s="152"/>
      <c r="U992" s="152"/>
      <c r="V992" s="152"/>
      <c r="W992" s="152"/>
    </row>
    <row r="993" ht="22.5" customHeight="1">
      <c r="A993" s="147">
        <f t="shared" si="2"/>
        <v>0</v>
      </c>
      <c r="B993" s="148" t="str">
        <f>IFERROR(__xludf.DUMMYFUNCTION("IFERROR(
TEXTJOIN("" \ "",TRUE,FILTER(D993:N993,ISNUMBER(D993:N993)=FALSE))
,"""")"),"")</f>
        <v/>
      </c>
      <c r="C993" s="153">
        <v>46526.0</v>
      </c>
      <c r="D993" s="154"/>
      <c r="E993" s="154"/>
      <c r="F993" s="154"/>
      <c r="G993" s="154"/>
      <c r="H993" s="154"/>
      <c r="I993" s="155"/>
      <c r="J993" s="154"/>
      <c r="K993" s="154"/>
      <c r="L993" s="154"/>
      <c r="M993" s="154"/>
      <c r="N993" s="154"/>
      <c r="O993" s="152"/>
      <c r="P993" s="152"/>
      <c r="Q993" s="152"/>
      <c r="R993" s="152"/>
      <c r="S993" s="152"/>
      <c r="T993" s="152"/>
      <c r="U993" s="152"/>
      <c r="V993" s="152"/>
      <c r="W993" s="152"/>
    </row>
    <row r="994" ht="22.5" customHeight="1">
      <c r="A994" s="147">
        <f t="shared" si="2"/>
        <v>0</v>
      </c>
      <c r="B994" s="148" t="str">
        <f>IFERROR(__xludf.DUMMYFUNCTION("IFERROR(
TEXTJOIN("" \ "",TRUE,FILTER(D994:N994,ISNUMBER(D994:N994)=FALSE))
,"""")"),"")</f>
        <v/>
      </c>
      <c r="C994" s="153">
        <v>46527.0</v>
      </c>
      <c r="D994" s="154"/>
      <c r="E994" s="154"/>
      <c r="F994" s="154"/>
      <c r="G994" s="154"/>
      <c r="H994" s="154"/>
      <c r="I994" s="155"/>
      <c r="J994" s="154"/>
      <c r="K994" s="154"/>
      <c r="L994" s="154"/>
      <c r="M994" s="154"/>
      <c r="N994" s="154"/>
      <c r="O994" s="152"/>
      <c r="P994" s="152"/>
      <c r="Q994" s="152"/>
      <c r="R994" s="152"/>
      <c r="S994" s="152"/>
      <c r="T994" s="152"/>
      <c r="U994" s="152"/>
      <c r="V994" s="152"/>
      <c r="W994" s="152"/>
    </row>
    <row r="995" ht="22.5" customHeight="1">
      <c r="A995" s="147">
        <f t="shared" si="2"/>
        <v>0</v>
      </c>
      <c r="B995" s="148" t="str">
        <f>IFERROR(__xludf.DUMMYFUNCTION("IFERROR(
TEXTJOIN("" \ "",TRUE,FILTER(D995:N995,ISNUMBER(D995:N995)=FALSE))
,"""")"),"")</f>
        <v/>
      </c>
      <c r="C995" s="153">
        <v>46528.0</v>
      </c>
      <c r="D995" s="154"/>
      <c r="E995" s="154"/>
      <c r="F995" s="154"/>
      <c r="G995" s="154"/>
      <c r="H995" s="154"/>
      <c r="I995" s="155"/>
      <c r="J995" s="154"/>
      <c r="K995" s="154"/>
      <c r="L995" s="154"/>
      <c r="M995" s="154"/>
      <c r="N995" s="154"/>
      <c r="O995" s="152"/>
      <c r="P995" s="152"/>
      <c r="Q995" s="152"/>
      <c r="R995" s="152"/>
      <c r="S995" s="152"/>
      <c r="T995" s="152"/>
      <c r="U995" s="152"/>
      <c r="V995" s="152"/>
      <c r="W995" s="152"/>
    </row>
    <row r="996" ht="22.5" customHeight="1">
      <c r="A996" s="147">
        <f t="shared" si="2"/>
        <v>0</v>
      </c>
      <c r="B996" s="148" t="str">
        <f>IFERROR(__xludf.DUMMYFUNCTION("IFERROR(
TEXTJOIN("" \ "",TRUE,FILTER(D996:N996,ISNUMBER(D996:N996)=FALSE))
,"""")"),"")</f>
        <v/>
      </c>
      <c r="C996" s="153">
        <f>C995+1</f>
        <v>46529</v>
      </c>
      <c r="D996" s="154"/>
      <c r="E996" s="154"/>
      <c r="F996" s="154"/>
      <c r="G996" s="154"/>
      <c r="H996" s="154"/>
      <c r="I996" s="155"/>
      <c r="J996" s="154"/>
      <c r="K996" s="154"/>
      <c r="L996" s="154"/>
      <c r="M996" s="154"/>
      <c r="N996" s="154"/>
      <c r="O996" s="152"/>
      <c r="P996" s="152"/>
      <c r="Q996" s="152"/>
      <c r="R996" s="152"/>
      <c r="S996" s="152"/>
      <c r="T996" s="152"/>
      <c r="U996" s="152"/>
      <c r="V996" s="152"/>
      <c r="W996" s="152"/>
    </row>
    <row r="997" ht="22.5" customHeight="1">
      <c r="A997" s="147">
        <f t="shared" si="2"/>
        <v>0</v>
      </c>
      <c r="B997" s="148" t="str">
        <f>IFERROR(__xludf.DUMMYFUNCTION("IFERROR(
TEXTJOIN("" \ "",TRUE,FILTER(D997:N997,ISNUMBER(D997:N997)=FALSE))
,"""")"),"")</f>
        <v/>
      </c>
      <c r="C997" s="149">
        <v>46530.0</v>
      </c>
      <c r="D997" s="150"/>
      <c r="E997" s="150"/>
      <c r="F997" s="150"/>
      <c r="G997" s="150"/>
      <c r="H997" s="150"/>
      <c r="I997" s="151"/>
      <c r="J997" s="150"/>
      <c r="K997" s="150"/>
      <c r="L997" s="150"/>
      <c r="M997" s="150"/>
      <c r="N997" s="150"/>
      <c r="O997" s="152"/>
      <c r="P997" s="152"/>
      <c r="Q997" s="152"/>
      <c r="R997" s="152"/>
      <c r="S997" s="152"/>
      <c r="T997" s="152"/>
      <c r="U997" s="152"/>
      <c r="V997" s="152"/>
      <c r="W997" s="152"/>
    </row>
    <row r="998" ht="22.5" customHeight="1">
      <c r="A998" s="147">
        <f t="shared" si="2"/>
        <v>0</v>
      </c>
      <c r="B998" s="148" t="str">
        <f>IFERROR(__xludf.DUMMYFUNCTION("IFERROR(
TEXTJOIN("" \ "",TRUE,FILTER(D998:N998,ISNUMBER(D998:N998)=FALSE))
,"""")"),"")</f>
        <v/>
      </c>
      <c r="C998" s="153">
        <v>46531.0</v>
      </c>
      <c r="D998" s="154"/>
      <c r="E998" s="154"/>
      <c r="F998" s="154"/>
      <c r="G998" s="154"/>
      <c r="H998" s="154"/>
      <c r="I998" s="155"/>
      <c r="J998" s="154"/>
      <c r="K998" s="154"/>
      <c r="L998" s="154"/>
      <c r="M998" s="154"/>
      <c r="N998" s="154"/>
      <c r="O998" s="152"/>
      <c r="P998" s="152"/>
      <c r="Q998" s="152"/>
      <c r="R998" s="152"/>
      <c r="S998" s="152"/>
      <c r="T998" s="152"/>
      <c r="U998" s="152"/>
      <c r="V998" s="152"/>
      <c r="W998" s="152"/>
    </row>
    <row r="999" ht="22.5" customHeight="1">
      <c r="A999" s="147">
        <f t="shared" si="2"/>
        <v>0</v>
      </c>
      <c r="B999" s="148" t="str">
        <f>IFERROR(__xludf.DUMMYFUNCTION("IFERROR(
TEXTJOIN("" \ "",TRUE,FILTER(D999:N999,ISNUMBER(D999:N999)=FALSE))
,"""")"),"")</f>
        <v/>
      </c>
      <c r="C999" s="153">
        <v>46532.0</v>
      </c>
      <c r="D999" s="154"/>
      <c r="E999" s="154"/>
      <c r="F999" s="154"/>
      <c r="G999" s="154"/>
      <c r="H999" s="154"/>
      <c r="I999" s="155"/>
      <c r="J999" s="154"/>
      <c r="K999" s="154"/>
      <c r="L999" s="154"/>
      <c r="M999" s="154"/>
      <c r="N999" s="154"/>
      <c r="O999" s="152"/>
      <c r="P999" s="152"/>
      <c r="Q999" s="152"/>
      <c r="R999" s="152"/>
      <c r="S999" s="152"/>
      <c r="T999" s="152"/>
      <c r="U999" s="152"/>
      <c r="V999" s="152"/>
      <c r="W999" s="152"/>
    </row>
    <row r="1000" ht="22.5" customHeight="1">
      <c r="A1000" s="147">
        <f t="shared" si="2"/>
        <v>0</v>
      </c>
      <c r="B1000" s="148" t="str">
        <f>IFERROR(__xludf.DUMMYFUNCTION("IFERROR(
TEXTJOIN("" \ "",TRUE,FILTER(D1000:N1000,ISNUMBER(D1000:N1000)=FALSE))
,"""")"),"")</f>
        <v/>
      </c>
      <c r="C1000" s="153">
        <v>46533.0</v>
      </c>
      <c r="D1000" s="154"/>
      <c r="E1000" s="154"/>
      <c r="F1000" s="154"/>
      <c r="G1000" s="154"/>
      <c r="H1000" s="154"/>
      <c r="I1000" s="155"/>
      <c r="J1000" s="154"/>
      <c r="K1000" s="154"/>
      <c r="L1000" s="154"/>
      <c r="M1000" s="154"/>
      <c r="N1000" s="154"/>
      <c r="O1000" s="152"/>
      <c r="P1000" s="152"/>
      <c r="Q1000" s="152"/>
      <c r="R1000" s="152"/>
      <c r="S1000" s="152"/>
      <c r="T1000" s="152"/>
      <c r="U1000" s="152"/>
      <c r="V1000" s="152"/>
      <c r="W1000" s="152"/>
    </row>
    <row r="1001" ht="22.5" customHeight="1">
      <c r="A1001" s="147">
        <f t="shared" si="2"/>
        <v>0</v>
      </c>
      <c r="B1001" s="148" t="str">
        <f>IFERROR(__xludf.DUMMYFUNCTION("IFERROR(
TEXTJOIN("" \ "",TRUE,FILTER(D1001:N1001,ISNUMBER(D1001:N1001)=FALSE))
,"""")"),"")</f>
        <v/>
      </c>
      <c r="C1001" s="153">
        <v>46534.0</v>
      </c>
      <c r="D1001" s="154"/>
      <c r="E1001" s="154"/>
      <c r="F1001" s="154"/>
      <c r="G1001" s="154"/>
      <c r="H1001" s="154"/>
      <c r="I1001" s="155"/>
      <c r="J1001" s="154"/>
      <c r="K1001" s="154"/>
      <c r="L1001" s="154"/>
      <c r="M1001" s="154"/>
      <c r="N1001" s="154"/>
      <c r="O1001" s="152"/>
      <c r="P1001" s="152"/>
      <c r="Q1001" s="152"/>
      <c r="R1001" s="152"/>
      <c r="S1001" s="152"/>
      <c r="T1001" s="152"/>
      <c r="U1001" s="152"/>
      <c r="V1001" s="152"/>
      <c r="W1001" s="152"/>
    </row>
    <row r="1002" ht="22.5" customHeight="1">
      <c r="A1002" s="147">
        <f t="shared" si="2"/>
        <v>0</v>
      </c>
      <c r="B1002" s="148" t="str">
        <f>IFERROR(__xludf.DUMMYFUNCTION("IFERROR(
TEXTJOIN("" \ "",TRUE,FILTER(D1002:N1002,ISNUMBER(D1002:N1002)=FALSE))
,"""")"),"")</f>
        <v/>
      </c>
      <c r="C1002" s="153">
        <v>46535.0</v>
      </c>
      <c r="D1002" s="154"/>
      <c r="E1002" s="154"/>
      <c r="F1002" s="154"/>
      <c r="G1002" s="154"/>
      <c r="H1002" s="154"/>
      <c r="I1002" s="155"/>
      <c r="J1002" s="154"/>
      <c r="K1002" s="154"/>
      <c r="L1002" s="154"/>
      <c r="M1002" s="154"/>
      <c r="N1002" s="154"/>
      <c r="O1002" s="152"/>
      <c r="P1002" s="152"/>
      <c r="Q1002" s="152"/>
      <c r="R1002" s="152"/>
      <c r="S1002" s="152"/>
      <c r="T1002" s="152"/>
      <c r="U1002" s="152"/>
      <c r="V1002" s="152"/>
      <c r="W1002" s="152"/>
    </row>
    <row r="1003" ht="22.5" customHeight="1">
      <c r="A1003" s="147">
        <f t="shared" si="2"/>
        <v>0</v>
      </c>
      <c r="B1003" s="148" t="str">
        <f>IFERROR(__xludf.DUMMYFUNCTION("IFERROR(
TEXTJOIN("" \ "",TRUE,FILTER(D1003:N1003,ISNUMBER(D1003:N1003)=FALSE))
,"""")"),"")</f>
        <v/>
      </c>
      <c r="C1003" s="153">
        <v>46536.0</v>
      </c>
      <c r="D1003" s="154"/>
      <c r="E1003" s="154"/>
      <c r="F1003" s="154"/>
      <c r="G1003" s="154"/>
      <c r="H1003" s="154"/>
      <c r="I1003" s="155"/>
      <c r="J1003" s="154"/>
      <c r="K1003" s="154"/>
      <c r="L1003" s="154"/>
      <c r="M1003" s="154"/>
      <c r="N1003" s="154"/>
      <c r="O1003" s="152"/>
      <c r="P1003" s="152"/>
      <c r="Q1003" s="152"/>
      <c r="R1003" s="152"/>
      <c r="S1003" s="152"/>
      <c r="T1003" s="152"/>
      <c r="U1003" s="152"/>
      <c r="V1003" s="152"/>
      <c r="W1003" s="152"/>
    </row>
    <row r="1004" ht="22.5" customHeight="1">
      <c r="A1004" s="147">
        <f t="shared" si="2"/>
        <v>0</v>
      </c>
      <c r="B1004" s="148" t="str">
        <f>IFERROR(__xludf.DUMMYFUNCTION("IFERROR(
TEXTJOIN("" \ "",TRUE,FILTER(D1004:N1004,ISNUMBER(D1004:N1004)=FALSE))
,"""")"),"")</f>
        <v/>
      </c>
      <c r="C1004" s="149">
        <v>46537.0</v>
      </c>
      <c r="D1004" s="150"/>
      <c r="E1004" s="150"/>
      <c r="F1004" s="150"/>
      <c r="G1004" s="150"/>
      <c r="H1004" s="150"/>
      <c r="I1004" s="151"/>
      <c r="J1004" s="150"/>
      <c r="K1004" s="150"/>
      <c r="L1004" s="150"/>
      <c r="M1004" s="150"/>
      <c r="N1004" s="150"/>
      <c r="O1004" s="152"/>
      <c r="P1004" s="152"/>
      <c r="Q1004" s="152"/>
      <c r="R1004" s="152"/>
      <c r="S1004" s="152"/>
      <c r="T1004" s="152"/>
      <c r="U1004" s="152"/>
      <c r="V1004" s="152"/>
      <c r="W1004" s="152"/>
    </row>
    <row r="1005" ht="22.5" customHeight="1">
      <c r="A1005" s="147">
        <f t="shared" si="2"/>
        <v>0</v>
      </c>
      <c r="B1005" s="148" t="str">
        <f>IFERROR(__xludf.DUMMYFUNCTION("IFERROR(
TEXTJOIN("" \ "",TRUE,FILTER(D1005:N1005,ISNUMBER(D1005:N1005)=FALSE))
,"""")"),"")</f>
        <v/>
      </c>
      <c r="C1005" s="153">
        <v>46538.0</v>
      </c>
      <c r="D1005" s="154"/>
      <c r="E1005" s="154"/>
      <c r="F1005" s="154"/>
      <c r="G1005" s="154"/>
      <c r="H1005" s="154"/>
      <c r="I1005" s="155"/>
      <c r="J1005" s="154"/>
      <c r="K1005" s="154"/>
      <c r="L1005" s="154"/>
      <c r="M1005" s="154"/>
      <c r="N1005" s="154"/>
      <c r="O1005" s="152"/>
      <c r="P1005" s="152"/>
      <c r="Q1005" s="152"/>
      <c r="R1005" s="152"/>
      <c r="S1005" s="152"/>
      <c r="T1005" s="152"/>
      <c r="U1005" s="152"/>
      <c r="V1005" s="152"/>
      <c r="W1005" s="152"/>
    </row>
    <row r="1006" ht="22.5" customHeight="1">
      <c r="A1006" s="147">
        <f t="shared" si="2"/>
        <v>0</v>
      </c>
      <c r="B1006" s="148" t="str">
        <f>IFERROR(__xludf.DUMMYFUNCTION("IFERROR(
TEXTJOIN("" \ "",TRUE,FILTER(D1006:N1006,ISNUMBER(D1006:N1006)=FALSE))
,"""")"),"")</f>
        <v/>
      </c>
      <c r="C1006" s="153">
        <v>46539.0</v>
      </c>
      <c r="D1006" s="154"/>
      <c r="E1006" s="154"/>
      <c r="F1006" s="154"/>
      <c r="G1006" s="154"/>
      <c r="H1006" s="154"/>
      <c r="I1006" s="155"/>
      <c r="J1006" s="154"/>
      <c r="K1006" s="154"/>
      <c r="L1006" s="154"/>
      <c r="M1006" s="154"/>
      <c r="N1006" s="154"/>
      <c r="O1006" s="152"/>
      <c r="P1006" s="152"/>
      <c r="Q1006" s="152"/>
      <c r="R1006" s="152"/>
      <c r="S1006" s="152"/>
      <c r="T1006" s="152"/>
      <c r="U1006" s="152"/>
      <c r="V1006" s="152"/>
      <c r="W1006" s="152"/>
    </row>
    <row r="1007" ht="22.5" customHeight="1">
      <c r="A1007" s="147">
        <f t="shared" si="2"/>
        <v>0</v>
      </c>
      <c r="B1007" s="148" t="str">
        <f>IFERROR(__xludf.DUMMYFUNCTION("IFERROR(
TEXTJOIN("" \ "",TRUE,FILTER(D1007:N1007,ISNUMBER(D1007:N1007)=FALSE))
,"""")"),"")</f>
        <v/>
      </c>
      <c r="C1007" s="153">
        <v>46540.0</v>
      </c>
      <c r="D1007" s="154"/>
      <c r="E1007" s="154"/>
      <c r="F1007" s="154"/>
      <c r="G1007" s="154"/>
      <c r="H1007" s="154"/>
      <c r="I1007" s="155"/>
      <c r="J1007" s="154"/>
      <c r="K1007" s="154"/>
      <c r="L1007" s="154"/>
      <c r="M1007" s="154"/>
      <c r="N1007" s="154"/>
      <c r="O1007" s="152"/>
      <c r="P1007" s="152"/>
      <c r="Q1007" s="152"/>
      <c r="R1007" s="152"/>
      <c r="S1007" s="152"/>
      <c r="T1007" s="152"/>
      <c r="U1007" s="152"/>
      <c r="V1007" s="152"/>
      <c r="W1007" s="152"/>
    </row>
    <row r="1008" ht="22.5" customHeight="1">
      <c r="A1008" s="147">
        <f t="shared" si="2"/>
        <v>0</v>
      </c>
      <c r="B1008" s="148" t="str">
        <f>IFERROR(__xludf.DUMMYFUNCTION("IFERROR(
TEXTJOIN("" \ "",TRUE,FILTER(D1008:N1008,ISNUMBER(D1008:N1008)=FALSE))
,"""")"),"")</f>
        <v/>
      </c>
      <c r="C1008" s="153">
        <v>46541.0</v>
      </c>
      <c r="D1008" s="154"/>
      <c r="E1008" s="154"/>
      <c r="F1008" s="154"/>
      <c r="G1008" s="154"/>
      <c r="H1008" s="154"/>
      <c r="I1008" s="155"/>
      <c r="J1008" s="154"/>
      <c r="K1008" s="154"/>
      <c r="L1008" s="154"/>
      <c r="M1008" s="154"/>
      <c r="N1008" s="154"/>
      <c r="O1008" s="152"/>
      <c r="P1008" s="152"/>
      <c r="Q1008" s="152"/>
      <c r="R1008" s="152"/>
      <c r="S1008" s="152"/>
      <c r="T1008" s="152"/>
      <c r="U1008" s="152"/>
      <c r="V1008" s="152"/>
      <c r="W1008" s="152"/>
    </row>
    <row r="1009" ht="22.5" customHeight="1">
      <c r="A1009" s="147">
        <f t="shared" si="2"/>
        <v>0</v>
      </c>
      <c r="B1009" s="148" t="str">
        <f>IFERROR(__xludf.DUMMYFUNCTION("IFERROR(
TEXTJOIN("" \ "",TRUE,FILTER(D1009:N1009,ISNUMBER(D1009:N1009)=FALSE))
,"""")"),"")</f>
        <v/>
      </c>
      <c r="C1009" s="153">
        <v>46542.0</v>
      </c>
      <c r="D1009" s="154"/>
      <c r="E1009" s="154"/>
      <c r="F1009" s="154"/>
      <c r="G1009" s="154"/>
      <c r="H1009" s="154"/>
      <c r="I1009" s="155"/>
      <c r="J1009" s="154"/>
      <c r="K1009" s="154"/>
      <c r="L1009" s="154"/>
      <c r="M1009" s="154"/>
      <c r="N1009" s="154"/>
      <c r="O1009" s="152"/>
      <c r="P1009" s="152"/>
      <c r="Q1009" s="152"/>
      <c r="R1009" s="152"/>
      <c r="S1009" s="152"/>
      <c r="T1009" s="152"/>
      <c r="U1009" s="152"/>
      <c r="V1009" s="152"/>
      <c r="W1009" s="152"/>
    </row>
    <row r="1010" ht="22.5" customHeight="1">
      <c r="A1010" s="147">
        <f t="shared" si="2"/>
        <v>0</v>
      </c>
      <c r="B1010" s="148" t="str">
        <f>IFERROR(__xludf.DUMMYFUNCTION("IFERROR(
TEXTJOIN("" \ "",TRUE,FILTER(D1010:N1010,ISNUMBER(D1010:N1010)=FALSE))
,"""")"),"")</f>
        <v/>
      </c>
      <c r="C1010" s="153">
        <v>46543.0</v>
      </c>
      <c r="D1010" s="154"/>
      <c r="E1010" s="154"/>
      <c r="F1010" s="154"/>
      <c r="G1010" s="154"/>
      <c r="H1010" s="154"/>
      <c r="I1010" s="155"/>
      <c r="J1010" s="154"/>
      <c r="K1010" s="154"/>
      <c r="L1010" s="154"/>
      <c r="M1010" s="154"/>
      <c r="N1010" s="154"/>
      <c r="O1010" s="152"/>
      <c r="P1010" s="152"/>
      <c r="Q1010" s="152"/>
      <c r="R1010" s="152"/>
      <c r="S1010" s="152"/>
      <c r="T1010" s="152"/>
      <c r="U1010" s="152"/>
      <c r="V1010" s="152"/>
      <c r="W1010" s="152"/>
    </row>
    <row r="1011" ht="22.5" customHeight="1">
      <c r="A1011" s="147">
        <f t="shared" si="2"/>
        <v>0</v>
      </c>
      <c r="B1011" s="148" t="str">
        <f>IFERROR(__xludf.DUMMYFUNCTION("IFERROR(
TEXTJOIN("" \ "",TRUE,FILTER(D1011:N1011,ISNUMBER(D1011:N1011)=FALSE))
,"""")"),"")</f>
        <v/>
      </c>
      <c r="C1011" s="149">
        <v>46544.0</v>
      </c>
      <c r="D1011" s="150"/>
      <c r="E1011" s="150"/>
      <c r="F1011" s="150"/>
      <c r="G1011" s="150"/>
      <c r="H1011" s="150"/>
      <c r="I1011" s="151"/>
      <c r="J1011" s="150"/>
      <c r="K1011" s="150"/>
      <c r="L1011" s="150"/>
      <c r="M1011" s="150"/>
      <c r="N1011" s="150"/>
      <c r="O1011" s="152"/>
      <c r="P1011" s="152"/>
      <c r="Q1011" s="152"/>
      <c r="R1011" s="152"/>
      <c r="S1011" s="152"/>
      <c r="T1011" s="152"/>
      <c r="U1011" s="152"/>
      <c r="V1011" s="152"/>
      <c r="W1011" s="152"/>
    </row>
    <row r="1012" ht="22.5" customHeight="1">
      <c r="A1012" s="147">
        <f t="shared" si="2"/>
        <v>0</v>
      </c>
      <c r="B1012" s="148" t="str">
        <f>IFERROR(__xludf.DUMMYFUNCTION("IFERROR(
TEXTJOIN("" \ "",TRUE,FILTER(D1012:N1012,ISNUMBER(D1012:N1012)=FALSE))
,"""")"),"")</f>
        <v/>
      </c>
      <c r="C1012" s="153">
        <v>46545.0</v>
      </c>
      <c r="D1012" s="154"/>
      <c r="E1012" s="154"/>
      <c r="F1012" s="154"/>
      <c r="G1012" s="154"/>
      <c r="H1012" s="154"/>
      <c r="I1012" s="155"/>
      <c r="J1012" s="154"/>
      <c r="K1012" s="154"/>
      <c r="L1012" s="154"/>
      <c r="M1012" s="154"/>
      <c r="N1012" s="154"/>
      <c r="O1012" s="152"/>
      <c r="P1012" s="152"/>
      <c r="Q1012" s="152"/>
      <c r="R1012" s="152"/>
      <c r="S1012" s="152"/>
      <c r="T1012" s="152"/>
      <c r="U1012" s="152"/>
      <c r="V1012" s="152"/>
      <c r="W1012" s="152"/>
    </row>
    <row r="1013" ht="22.5" customHeight="1">
      <c r="A1013" s="147">
        <f t="shared" si="2"/>
        <v>0</v>
      </c>
      <c r="B1013" s="148" t="str">
        <f>IFERROR(__xludf.DUMMYFUNCTION("IFERROR(
TEXTJOIN("" \ "",TRUE,FILTER(D1013:N1013,ISNUMBER(D1013:N1013)=FALSE))
,"""")"),"")</f>
        <v/>
      </c>
      <c r="C1013" s="153">
        <v>46546.0</v>
      </c>
      <c r="D1013" s="154"/>
      <c r="E1013" s="154"/>
      <c r="F1013" s="154"/>
      <c r="G1013" s="154"/>
      <c r="H1013" s="154"/>
      <c r="I1013" s="155"/>
      <c r="J1013" s="154"/>
      <c r="K1013" s="154"/>
      <c r="L1013" s="154"/>
      <c r="M1013" s="154"/>
      <c r="N1013" s="154"/>
      <c r="O1013" s="152"/>
      <c r="P1013" s="152"/>
      <c r="Q1013" s="152"/>
      <c r="R1013" s="152"/>
      <c r="S1013" s="152"/>
      <c r="T1013" s="152"/>
      <c r="U1013" s="152"/>
      <c r="V1013" s="152"/>
      <c r="W1013" s="152"/>
    </row>
    <row r="1014" ht="22.5" customHeight="1">
      <c r="A1014" s="147">
        <f t="shared" si="2"/>
        <v>0</v>
      </c>
      <c r="B1014" s="148" t="str">
        <f>IFERROR(__xludf.DUMMYFUNCTION("IFERROR(
TEXTJOIN("" \ "",TRUE,FILTER(D1014:N1014,ISNUMBER(D1014:N1014)=FALSE))
,"""")"),"")</f>
        <v/>
      </c>
      <c r="C1014" s="153">
        <v>46547.0</v>
      </c>
      <c r="D1014" s="154"/>
      <c r="E1014" s="154"/>
      <c r="F1014" s="154"/>
      <c r="G1014" s="154"/>
      <c r="H1014" s="154"/>
      <c r="I1014" s="155"/>
      <c r="J1014" s="154"/>
      <c r="K1014" s="154"/>
      <c r="L1014" s="154"/>
      <c r="M1014" s="154"/>
      <c r="N1014" s="154"/>
      <c r="O1014" s="152"/>
      <c r="P1014" s="152"/>
      <c r="Q1014" s="152"/>
      <c r="R1014" s="152"/>
      <c r="S1014" s="152"/>
      <c r="T1014" s="152"/>
      <c r="U1014" s="152"/>
      <c r="V1014" s="152"/>
      <c r="W1014" s="152"/>
    </row>
    <row r="1015" ht="22.5" customHeight="1">
      <c r="A1015" s="147">
        <f t="shared" si="2"/>
        <v>0</v>
      </c>
      <c r="B1015" s="148" t="str">
        <f>IFERROR(__xludf.DUMMYFUNCTION("IFERROR(
TEXTJOIN("" \ "",TRUE,FILTER(D1015:N1015,ISNUMBER(D1015:N1015)=FALSE))
,"""")"),"")</f>
        <v/>
      </c>
      <c r="C1015" s="153">
        <v>46548.0</v>
      </c>
      <c r="D1015" s="154"/>
      <c r="E1015" s="154"/>
      <c r="F1015" s="154"/>
      <c r="G1015" s="154"/>
      <c r="H1015" s="154"/>
      <c r="I1015" s="155"/>
      <c r="J1015" s="154"/>
      <c r="K1015" s="154"/>
      <c r="L1015" s="154"/>
      <c r="M1015" s="154"/>
      <c r="N1015" s="154"/>
      <c r="O1015" s="152"/>
      <c r="P1015" s="152"/>
      <c r="Q1015" s="152"/>
      <c r="R1015" s="152"/>
      <c r="S1015" s="152"/>
      <c r="T1015" s="152"/>
      <c r="U1015" s="152"/>
      <c r="V1015" s="152"/>
      <c r="W1015" s="152"/>
    </row>
    <row r="1016" ht="22.5" customHeight="1">
      <c r="A1016" s="147">
        <f t="shared" si="2"/>
        <v>0</v>
      </c>
      <c r="B1016" s="148" t="str">
        <f>IFERROR(__xludf.DUMMYFUNCTION("IFERROR(
TEXTJOIN("" \ "",TRUE,FILTER(D1016:N1016,ISNUMBER(D1016:N1016)=FALSE))
,"""")"),"")</f>
        <v/>
      </c>
      <c r="C1016" s="153">
        <v>46549.0</v>
      </c>
      <c r="D1016" s="154"/>
      <c r="E1016" s="154"/>
      <c r="F1016" s="154"/>
      <c r="G1016" s="154"/>
      <c r="H1016" s="154"/>
      <c r="I1016" s="155"/>
      <c r="J1016" s="154"/>
      <c r="K1016" s="154"/>
      <c r="L1016" s="154"/>
      <c r="M1016" s="154"/>
      <c r="N1016" s="154"/>
      <c r="O1016" s="152"/>
      <c r="P1016" s="152"/>
      <c r="Q1016" s="152"/>
      <c r="R1016" s="152"/>
      <c r="S1016" s="152"/>
      <c r="T1016" s="152"/>
      <c r="U1016" s="152"/>
      <c r="V1016" s="152"/>
      <c r="W1016" s="152"/>
    </row>
    <row r="1017" ht="22.5" customHeight="1">
      <c r="A1017" s="147">
        <f t="shared" si="2"/>
        <v>0</v>
      </c>
      <c r="B1017" s="148" t="str">
        <f>IFERROR(__xludf.DUMMYFUNCTION("IFERROR(
TEXTJOIN("" \ "",TRUE,FILTER(D1017:N1017,ISNUMBER(D1017:N1017)=FALSE))
,"""")"),"")</f>
        <v/>
      </c>
      <c r="C1017" s="153">
        <v>46550.0</v>
      </c>
      <c r="D1017" s="154"/>
      <c r="E1017" s="154"/>
      <c r="F1017" s="154"/>
      <c r="G1017" s="154"/>
      <c r="H1017" s="154"/>
      <c r="I1017" s="155"/>
      <c r="J1017" s="154"/>
      <c r="K1017" s="154"/>
      <c r="L1017" s="154"/>
      <c r="M1017" s="154"/>
      <c r="N1017" s="154"/>
      <c r="O1017" s="152"/>
      <c r="P1017" s="152"/>
      <c r="Q1017" s="152"/>
      <c r="R1017" s="152"/>
      <c r="S1017" s="152"/>
      <c r="T1017" s="152"/>
      <c r="U1017" s="152"/>
      <c r="V1017" s="152"/>
      <c r="W1017" s="152"/>
    </row>
    <row r="1018" ht="22.5" customHeight="1">
      <c r="A1018" s="147">
        <f t="shared" si="2"/>
        <v>0</v>
      </c>
      <c r="B1018" s="148" t="str">
        <f>IFERROR(__xludf.DUMMYFUNCTION("IFERROR(
TEXTJOIN("" \ "",TRUE,FILTER(D1018:N1018,ISNUMBER(D1018:N1018)=FALSE))
,"""")"),"")</f>
        <v/>
      </c>
      <c r="C1018" s="149">
        <v>46551.0</v>
      </c>
      <c r="D1018" s="150"/>
      <c r="E1018" s="150"/>
      <c r="F1018" s="150"/>
      <c r="G1018" s="150"/>
      <c r="H1018" s="150"/>
      <c r="I1018" s="151"/>
      <c r="J1018" s="150"/>
      <c r="K1018" s="150"/>
      <c r="L1018" s="150"/>
      <c r="M1018" s="150"/>
      <c r="N1018" s="150"/>
      <c r="O1018" s="152"/>
      <c r="P1018" s="152"/>
      <c r="Q1018" s="152"/>
      <c r="R1018" s="152"/>
      <c r="S1018" s="152"/>
      <c r="T1018" s="152"/>
      <c r="U1018" s="152"/>
      <c r="V1018" s="152"/>
      <c r="W1018" s="152"/>
    </row>
    <row r="1019" ht="22.5" customHeight="1">
      <c r="A1019" s="147">
        <f t="shared" si="2"/>
        <v>0</v>
      </c>
      <c r="B1019" s="148" t="str">
        <f>IFERROR(__xludf.DUMMYFUNCTION("IFERROR(
TEXTJOIN("" \ "",TRUE,FILTER(D1019:N1019,ISNUMBER(D1019:N1019)=FALSE))
,"""")"),"")</f>
        <v/>
      </c>
      <c r="C1019" s="153">
        <v>46552.0</v>
      </c>
      <c r="D1019" s="154"/>
      <c r="E1019" s="154"/>
      <c r="F1019" s="154"/>
      <c r="G1019" s="154"/>
      <c r="H1019" s="154"/>
      <c r="I1019" s="155"/>
      <c r="J1019" s="154"/>
      <c r="K1019" s="154"/>
      <c r="L1019" s="154"/>
      <c r="M1019" s="154"/>
      <c r="N1019" s="154"/>
      <c r="O1019" s="152"/>
      <c r="P1019" s="152"/>
      <c r="Q1019" s="152"/>
      <c r="R1019" s="152"/>
      <c r="S1019" s="152"/>
      <c r="T1019" s="152"/>
      <c r="U1019" s="152"/>
      <c r="V1019" s="152"/>
      <c r="W1019" s="152"/>
    </row>
    <row r="1020" ht="22.5" customHeight="1">
      <c r="A1020" s="147">
        <f t="shared" si="2"/>
        <v>0</v>
      </c>
      <c r="B1020" s="148" t="str">
        <f>IFERROR(__xludf.DUMMYFUNCTION("IFERROR(
TEXTJOIN("" \ "",TRUE,FILTER(D1020:N1020,ISNUMBER(D1020:N1020)=FALSE))
,"""")"),"")</f>
        <v/>
      </c>
      <c r="C1020" s="153">
        <v>46553.0</v>
      </c>
      <c r="D1020" s="154"/>
      <c r="E1020" s="154"/>
      <c r="F1020" s="154"/>
      <c r="G1020" s="154"/>
      <c r="H1020" s="154"/>
      <c r="I1020" s="155"/>
      <c r="J1020" s="154"/>
      <c r="K1020" s="154"/>
      <c r="L1020" s="154"/>
      <c r="M1020" s="154"/>
      <c r="N1020" s="154"/>
      <c r="O1020" s="152"/>
      <c r="P1020" s="152"/>
      <c r="Q1020" s="152"/>
      <c r="R1020" s="152"/>
      <c r="S1020" s="152"/>
      <c r="T1020" s="152"/>
      <c r="U1020" s="152"/>
      <c r="V1020" s="152"/>
      <c r="W1020" s="152"/>
    </row>
    <row r="1021" ht="22.5" customHeight="1">
      <c r="A1021" s="147">
        <f t="shared" si="2"/>
        <v>0</v>
      </c>
      <c r="B1021" s="148" t="str">
        <f>IFERROR(__xludf.DUMMYFUNCTION("IFERROR(
TEXTJOIN("" \ "",TRUE,FILTER(D1021:N1021,ISNUMBER(D1021:N1021)=FALSE))
,"""")"),"")</f>
        <v/>
      </c>
      <c r="C1021" s="153">
        <v>46554.0</v>
      </c>
      <c r="D1021" s="154"/>
      <c r="E1021" s="154"/>
      <c r="F1021" s="154"/>
      <c r="G1021" s="154"/>
      <c r="H1021" s="154"/>
      <c r="I1021" s="155"/>
      <c r="J1021" s="154"/>
      <c r="K1021" s="154"/>
      <c r="L1021" s="154"/>
      <c r="M1021" s="154"/>
      <c r="N1021" s="154"/>
      <c r="O1021" s="152"/>
      <c r="P1021" s="152"/>
      <c r="Q1021" s="152"/>
      <c r="R1021" s="152"/>
      <c r="S1021" s="152"/>
      <c r="T1021" s="152"/>
      <c r="U1021" s="152"/>
      <c r="V1021" s="152"/>
      <c r="W1021" s="152"/>
    </row>
    <row r="1022" ht="22.5" customHeight="1">
      <c r="A1022" s="147">
        <f t="shared" si="2"/>
        <v>0</v>
      </c>
      <c r="B1022" s="148" t="str">
        <f>IFERROR(__xludf.DUMMYFUNCTION("IFERROR(
TEXTJOIN("" \ "",TRUE,FILTER(D1022:N1022,ISNUMBER(D1022:N1022)=FALSE))
,"""")"),"")</f>
        <v/>
      </c>
      <c r="C1022" s="153">
        <v>46555.0</v>
      </c>
      <c r="D1022" s="154"/>
      <c r="E1022" s="154"/>
      <c r="F1022" s="154"/>
      <c r="G1022" s="154"/>
      <c r="H1022" s="154"/>
      <c r="I1022" s="155"/>
      <c r="J1022" s="154"/>
      <c r="K1022" s="154"/>
      <c r="L1022" s="154"/>
      <c r="M1022" s="154"/>
      <c r="N1022" s="154"/>
      <c r="O1022" s="152"/>
      <c r="P1022" s="152"/>
      <c r="Q1022" s="152"/>
      <c r="R1022" s="152"/>
      <c r="S1022" s="152"/>
      <c r="T1022" s="152"/>
      <c r="U1022" s="152"/>
      <c r="V1022" s="152"/>
      <c r="W1022" s="152"/>
    </row>
    <row r="1023" ht="22.5" customHeight="1">
      <c r="A1023" s="147">
        <f t="shared" si="2"/>
        <v>0</v>
      </c>
      <c r="B1023" s="148" t="str">
        <f>IFERROR(__xludf.DUMMYFUNCTION("IFERROR(
TEXTJOIN("" \ "",TRUE,FILTER(D1023:N1023,ISNUMBER(D1023:N1023)=FALSE))
,"""")"),"")</f>
        <v/>
      </c>
      <c r="C1023" s="153">
        <v>46556.0</v>
      </c>
      <c r="D1023" s="154"/>
      <c r="E1023" s="154"/>
      <c r="F1023" s="154"/>
      <c r="G1023" s="154"/>
      <c r="H1023" s="154"/>
      <c r="I1023" s="155"/>
      <c r="J1023" s="154"/>
      <c r="K1023" s="154"/>
      <c r="L1023" s="154"/>
      <c r="M1023" s="154"/>
      <c r="N1023" s="154"/>
      <c r="O1023" s="152"/>
      <c r="P1023" s="152"/>
      <c r="Q1023" s="152"/>
      <c r="R1023" s="152"/>
      <c r="S1023" s="152"/>
      <c r="T1023" s="152"/>
      <c r="U1023" s="152"/>
      <c r="V1023" s="152"/>
      <c r="W1023" s="152"/>
    </row>
    <row r="1024" ht="22.5" customHeight="1">
      <c r="A1024" s="147">
        <f t="shared" si="2"/>
        <v>0</v>
      </c>
      <c r="B1024" s="148" t="str">
        <f>IFERROR(__xludf.DUMMYFUNCTION("IFERROR(
TEXTJOIN("" \ "",TRUE,FILTER(D1024:N1024,ISNUMBER(D1024:N1024)=FALSE))
,"""")"),"")</f>
        <v/>
      </c>
      <c r="C1024" s="153">
        <v>46557.0</v>
      </c>
      <c r="D1024" s="154"/>
      <c r="E1024" s="154"/>
      <c r="F1024" s="154"/>
      <c r="G1024" s="154"/>
      <c r="H1024" s="154"/>
      <c r="I1024" s="155"/>
      <c r="J1024" s="154"/>
      <c r="K1024" s="154"/>
      <c r="L1024" s="154"/>
      <c r="M1024" s="154"/>
      <c r="N1024" s="154"/>
      <c r="O1024" s="152"/>
      <c r="P1024" s="152"/>
      <c r="Q1024" s="152"/>
      <c r="R1024" s="152"/>
      <c r="S1024" s="152"/>
      <c r="T1024" s="152"/>
      <c r="U1024" s="152"/>
      <c r="V1024" s="152"/>
      <c r="W1024" s="152"/>
    </row>
    <row r="1025" ht="22.5" customHeight="1">
      <c r="A1025" s="147">
        <f t="shared" si="2"/>
        <v>0</v>
      </c>
      <c r="B1025" s="148" t="str">
        <f>IFERROR(__xludf.DUMMYFUNCTION("IFERROR(
TEXTJOIN("" \ "",TRUE,FILTER(D1025:N1025,ISNUMBER(D1025:N1025)=FALSE))
,"""")"),"")</f>
        <v/>
      </c>
      <c r="C1025" s="149">
        <v>46558.0</v>
      </c>
      <c r="D1025" s="150"/>
      <c r="E1025" s="150"/>
      <c r="F1025" s="150"/>
      <c r="G1025" s="150"/>
      <c r="H1025" s="150"/>
      <c r="I1025" s="151"/>
      <c r="J1025" s="150"/>
      <c r="K1025" s="150"/>
      <c r="L1025" s="150"/>
      <c r="M1025" s="150"/>
      <c r="N1025" s="150"/>
      <c r="O1025" s="152"/>
      <c r="P1025" s="152"/>
      <c r="Q1025" s="152"/>
      <c r="R1025" s="152"/>
      <c r="S1025" s="152"/>
      <c r="T1025" s="152"/>
      <c r="U1025" s="152"/>
      <c r="V1025" s="152"/>
      <c r="W1025" s="152"/>
    </row>
    <row r="1026" ht="22.5" customHeight="1">
      <c r="A1026" s="147">
        <f t="shared" si="2"/>
        <v>0</v>
      </c>
      <c r="B1026" s="148" t="str">
        <f>IFERROR(__xludf.DUMMYFUNCTION("IFERROR(
TEXTJOIN("" \ "",TRUE,FILTER(D1026:N1026,ISNUMBER(D1026:N1026)=FALSE))
,"""")"),"")</f>
        <v/>
      </c>
      <c r="C1026" s="153">
        <v>46559.0</v>
      </c>
      <c r="D1026" s="154"/>
      <c r="E1026" s="154"/>
      <c r="F1026" s="154"/>
      <c r="G1026" s="154"/>
      <c r="H1026" s="154"/>
      <c r="I1026" s="155"/>
      <c r="J1026" s="154"/>
      <c r="K1026" s="154"/>
      <c r="L1026" s="154"/>
      <c r="M1026" s="154"/>
      <c r="N1026" s="154"/>
      <c r="O1026" s="152"/>
      <c r="P1026" s="152"/>
      <c r="Q1026" s="152"/>
      <c r="R1026" s="152"/>
      <c r="S1026" s="152"/>
      <c r="T1026" s="152"/>
      <c r="U1026" s="152"/>
      <c r="V1026" s="152"/>
      <c r="W1026" s="152"/>
    </row>
    <row r="1027" ht="22.5" customHeight="1">
      <c r="A1027" s="147">
        <f t="shared" si="2"/>
        <v>0</v>
      </c>
      <c r="B1027" s="148" t="str">
        <f>IFERROR(__xludf.DUMMYFUNCTION("IFERROR(
TEXTJOIN("" \ "",TRUE,FILTER(D1027:N1027,ISNUMBER(D1027:N1027)=FALSE))
,"""")"),"")</f>
        <v/>
      </c>
      <c r="C1027" s="153">
        <v>46560.0</v>
      </c>
      <c r="D1027" s="154"/>
      <c r="E1027" s="154"/>
      <c r="F1027" s="154"/>
      <c r="G1027" s="154"/>
      <c r="H1027" s="154"/>
      <c r="I1027" s="155"/>
      <c r="J1027" s="154"/>
      <c r="K1027" s="154"/>
      <c r="L1027" s="154"/>
      <c r="M1027" s="154"/>
      <c r="N1027" s="154"/>
      <c r="O1027" s="152"/>
      <c r="P1027" s="152"/>
      <c r="Q1027" s="152"/>
      <c r="R1027" s="152"/>
      <c r="S1027" s="152"/>
      <c r="T1027" s="152"/>
      <c r="U1027" s="152"/>
      <c r="V1027" s="152"/>
      <c r="W1027" s="152"/>
    </row>
    <row r="1028" ht="22.5" customHeight="1">
      <c r="A1028" s="147">
        <f t="shared" si="2"/>
        <v>0</v>
      </c>
      <c r="B1028" s="148" t="str">
        <f>IFERROR(__xludf.DUMMYFUNCTION("IFERROR(
TEXTJOIN("" \ "",TRUE,FILTER(D1028:N1028,ISNUMBER(D1028:N1028)=FALSE))
,"""")"),"")</f>
        <v/>
      </c>
      <c r="C1028" s="153">
        <v>46561.0</v>
      </c>
      <c r="D1028" s="154"/>
      <c r="E1028" s="154"/>
      <c r="F1028" s="154"/>
      <c r="G1028" s="154"/>
      <c r="H1028" s="154"/>
      <c r="I1028" s="155"/>
      <c r="J1028" s="154"/>
      <c r="K1028" s="154"/>
      <c r="L1028" s="154"/>
      <c r="M1028" s="154"/>
      <c r="N1028" s="154"/>
      <c r="O1028" s="152"/>
      <c r="P1028" s="152"/>
      <c r="Q1028" s="152"/>
      <c r="R1028" s="152"/>
      <c r="S1028" s="152"/>
      <c r="T1028" s="152"/>
      <c r="U1028" s="152"/>
      <c r="V1028" s="152"/>
      <c r="W1028" s="152"/>
    </row>
    <row r="1029" ht="22.5" customHeight="1">
      <c r="A1029" s="147">
        <f t="shared" si="2"/>
        <v>0</v>
      </c>
      <c r="B1029" s="148" t="str">
        <f>IFERROR(__xludf.DUMMYFUNCTION("IFERROR(
TEXTJOIN("" \ "",TRUE,FILTER(D1029:N1029,ISNUMBER(D1029:N1029)=FALSE))
,"""")"),"")</f>
        <v/>
      </c>
      <c r="C1029" s="153">
        <v>46562.0</v>
      </c>
      <c r="D1029" s="154"/>
      <c r="E1029" s="154"/>
      <c r="F1029" s="154"/>
      <c r="G1029" s="154"/>
      <c r="H1029" s="154"/>
      <c r="I1029" s="155"/>
      <c r="J1029" s="154"/>
      <c r="K1029" s="154"/>
      <c r="L1029" s="154"/>
      <c r="M1029" s="154"/>
      <c r="N1029" s="154"/>
      <c r="O1029" s="152"/>
      <c r="P1029" s="152"/>
      <c r="Q1029" s="152"/>
      <c r="R1029" s="152"/>
      <c r="S1029" s="152"/>
      <c r="T1029" s="152"/>
      <c r="U1029" s="152"/>
      <c r="V1029" s="152"/>
      <c r="W1029" s="152"/>
    </row>
    <row r="1030" ht="22.5" customHeight="1">
      <c r="A1030" s="147">
        <f t="shared" si="2"/>
        <v>0</v>
      </c>
      <c r="B1030" s="148" t="str">
        <f>IFERROR(__xludf.DUMMYFUNCTION("IFERROR(
TEXTJOIN("" \ "",TRUE,FILTER(D1030:N1030,ISNUMBER(D1030:N1030)=FALSE))
,"""")"),"")</f>
        <v/>
      </c>
      <c r="C1030" s="153">
        <v>46563.0</v>
      </c>
      <c r="D1030" s="154"/>
      <c r="E1030" s="154"/>
      <c r="F1030" s="154"/>
      <c r="G1030" s="154"/>
      <c r="H1030" s="154"/>
      <c r="I1030" s="155"/>
      <c r="J1030" s="154"/>
      <c r="K1030" s="154"/>
      <c r="L1030" s="154"/>
      <c r="M1030" s="154"/>
      <c r="N1030" s="154"/>
      <c r="O1030" s="152"/>
      <c r="P1030" s="152"/>
      <c r="Q1030" s="152"/>
      <c r="R1030" s="152"/>
      <c r="S1030" s="152"/>
      <c r="T1030" s="152"/>
      <c r="U1030" s="152"/>
      <c r="V1030" s="152"/>
      <c r="W1030" s="152"/>
    </row>
    <row r="1031" ht="22.5" customHeight="1">
      <c r="A1031" s="147">
        <f t="shared" si="2"/>
        <v>0</v>
      </c>
      <c r="B1031" s="148" t="str">
        <f>IFERROR(__xludf.DUMMYFUNCTION("IFERROR(
TEXTJOIN("" \ "",TRUE,FILTER(D1031:N1031,ISNUMBER(D1031:N1031)=FALSE))
,"""")"),"")</f>
        <v/>
      </c>
      <c r="C1031" s="153">
        <v>46564.0</v>
      </c>
      <c r="D1031" s="154"/>
      <c r="E1031" s="154"/>
      <c r="F1031" s="154"/>
      <c r="G1031" s="154"/>
      <c r="H1031" s="154"/>
      <c r="I1031" s="155"/>
      <c r="J1031" s="154"/>
      <c r="K1031" s="154"/>
      <c r="L1031" s="154"/>
      <c r="M1031" s="154"/>
      <c r="N1031" s="154"/>
      <c r="O1031" s="152"/>
      <c r="P1031" s="152"/>
      <c r="Q1031" s="152"/>
      <c r="R1031" s="152"/>
      <c r="S1031" s="152"/>
      <c r="T1031" s="152"/>
      <c r="U1031" s="152"/>
      <c r="V1031" s="152"/>
      <c r="W1031" s="152"/>
    </row>
    <row r="1032" ht="22.5" customHeight="1">
      <c r="A1032" s="147">
        <f t="shared" si="2"/>
        <v>0</v>
      </c>
      <c r="B1032" s="148" t="str">
        <f>IFERROR(__xludf.DUMMYFUNCTION("IFERROR(
TEXTJOIN("" \ "",TRUE,FILTER(D1032:N1032,ISNUMBER(D1032:N1032)=FALSE))
,"""")"),"")</f>
        <v/>
      </c>
      <c r="C1032" s="149">
        <v>46565.0</v>
      </c>
      <c r="D1032" s="150"/>
      <c r="E1032" s="150"/>
      <c r="F1032" s="150"/>
      <c r="G1032" s="150"/>
      <c r="H1032" s="150"/>
      <c r="I1032" s="151"/>
      <c r="J1032" s="150"/>
      <c r="K1032" s="150"/>
      <c r="L1032" s="150"/>
      <c r="M1032" s="150"/>
      <c r="N1032" s="150"/>
      <c r="O1032" s="152"/>
      <c r="P1032" s="152"/>
      <c r="Q1032" s="152"/>
      <c r="R1032" s="152"/>
      <c r="S1032" s="152"/>
      <c r="T1032" s="152"/>
      <c r="U1032" s="152"/>
      <c r="V1032" s="152"/>
      <c r="W1032" s="152"/>
    </row>
    <row r="1033" ht="22.5" customHeight="1">
      <c r="A1033" s="147">
        <f t="shared" si="2"/>
        <v>0</v>
      </c>
      <c r="B1033" s="148" t="str">
        <f>IFERROR(__xludf.DUMMYFUNCTION("IFERROR(
TEXTJOIN("" \ "",TRUE,FILTER(D1033:N1033,ISNUMBER(D1033:N1033)=FALSE))
,"""")"),"")</f>
        <v/>
      </c>
      <c r="C1033" s="153">
        <v>46566.0</v>
      </c>
      <c r="D1033" s="154"/>
      <c r="E1033" s="154"/>
      <c r="F1033" s="154"/>
      <c r="G1033" s="154"/>
      <c r="H1033" s="154"/>
      <c r="I1033" s="155"/>
      <c r="J1033" s="154"/>
      <c r="K1033" s="154"/>
      <c r="L1033" s="154"/>
      <c r="M1033" s="154"/>
      <c r="N1033" s="154"/>
      <c r="O1033" s="152"/>
      <c r="P1033" s="152"/>
      <c r="Q1033" s="152"/>
      <c r="R1033" s="152"/>
      <c r="S1033" s="152"/>
      <c r="T1033" s="152"/>
      <c r="U1033" s="152"/>
      <c r="V1033" s="152"/>
      <c r="W1033" s="152"/>
    </row>
    <row r="1034" ht="22.5" customHeight="1">
      <c r="A1034" s="147">
        <f t="shared" si="2"/>
        <v>0</v>
      </c>
      <c r="B1034" s="148" t="str">
        <f>IFERROR(__xludf.DUMMYFUNCTION("IFERROR(
TEXTJOIN("" \ "",TRUE,FILTER(D1034:N1034,ISNUMBER(D1034:N1034)=FALSE))
,"""")"),"")</f>
        <v/>
      </c>
      <c r="C1034" s="153">
        <v>46567.0</v>
      </c>
      <c r="D1034" s="154"/>
      <c r="E1034" s="154"/>
      <c r="F1034" s="154"/>
      <c r="G1034" s="154"/>
      <c r="H1034" s="154"/>
      <c r="I1034" s="155"/>
      <c r="J1034" s="154"/>
      <c r="K1034" s="154"/>
      <c r="L1034" s="154"/>
      <c r="M1034" s="154"/>
      <c r="N1034" s="154"/>
      <c r="O1034" s="152"/>
      <c r="P1034" s="152"/>
      <c r="Q1034" s="152"/>
      <c r="R1034" s="152"/>
      <c r="S1034" s="152"/>
      <c r="T1034" s="152"/>
      <c r="U1034" s="152"/>
      <c r="V1034" s="152"/>
      <c r="W1034" s="152"/>
    </row>
    <row r="1035" ht="22.5" customHeight="1">
      <c r="A1035" s="147">
        <f t="shared" si="2"/>
        <v>0</v>
      </c>
      <c r="B1035" s="148" t="str">
        <f>IFERROR(__xludf.DUMMYFUNCTION("IFERROR(
TEXTJOIN("" \ "",TRUE,FILTER(D1035:N1035,ISNUMBER(D1035:N1035)=FALSE))
,"""")"),"")</f>
        <v/>
      </c>
      <c r="C1035" s="153">
        <v>46568.0</v>
      </c>
      <c r="D1035" s="154"/>
      <c r="E1035" s="154"/>
      <c r="F1035" s="154"/>
      <c r="G1035" s="154"/>
      <c r="H1035" s="154"/>
      <c r="I1035" s="155"/>
      <c r="J1035" s="154"/>
      <c r="K1035" s="154"/>
      <c r="L1035" s="154"/>
      <c r="M1035" s="154"/>
      <c r="N1035" s="154"/>
      <c r="O1035" s="152"/>
      <c r="P1035" s="152"/>
      <c r="Q1035" s="152"/>
      <c r="R1035" s="152"/>
      <c r="S1035" s="152"/>
      <c r="T1035" s="152"/>
      <c r="U1035" s="152"/>
      <c r="V1035" s="152"/>
      <c r="W1035" s="152"/>
    </row>
    <row r="1036" ht="22.5" customHeight="1">
      <c r="A1036" s="147">
        <f t="shared" si="2"/>
        <v>0</v>
      </c>
      <c r="B1036" s="148" t="str">
        <f>IFERROR(__xludf.DUMMYFUNCTION("IFERROR(
TEXTJOIN("" \ "",TRUE,FILTER(D1036:N1036,ISNUMBER(D1036:N1036)=FALSE))
,"""")"),"")</f>
        <v/>
      </c>
      <c r="C1036" s="153">
        <v>46569.0</v>
      </c>
      <c r="D1036" s="154"/>
      <c r="E1036" s="154"/>
      <c r="F1036" s="154"/>
      <c r="G1036" s="154"/>
      <c r="H1036" s="154"/>
      <c r="I1036" s="155"/>
      <c r="J1036" s="154"/>
      <c r="K1036" s="154"/>
      <c r="L1036" s="154"/>
      <c r="M1036" s="154"/>
      <c r="N1036" s="154"/>
      <c r="O1036" s="152"/>
      <c r="P1036" s="152"/>
      <c r="Q1036" s="152"/>
      <c r="R1036" s="152"/>
      <c r="S1036" s="152"/>
      <c r="T1036" s="152"/>
      <c r="U1036" s="152"/>
      <c r="V1036" s="152"/>
      <c r="W1036" s="152"/>
    </row>
    <row r="1037" ht="22.5" customHeight="1">
      <c r="A1037" s="147">
        <f t="shared" si="2"/>
        <v>0</v>
      </c>
      <c r="B1037" s="148" t="str">
        <f>IFERROR(__xludf.DUMMYFUNCTION("IFERROR(
TEXTJOIN("" \ "",TRUE,FILTER(D1037:N1037,ISNUMBER(D1037:N1037)=FALSE))
,"""")"),"")</f>
        <v/>
      </c>
      <c r="C1037" s="153">
        <v>46570.0</v>
      </c>
      <c r="D1037" s="154"/>
      <c r="E1037" s="154"/>
      <c r="F1037" s="154"/>
      <c r="G1037" s="154"/>
      <c r="H1037" s="154"/>
      <c r="I1037" s="155"/>
      <c r="J1037" s="154"/>
      <c r="K1037" s="154"/>
      <c r="L1037" s="154"/>
      <c r="M1037" s="154"/>
      <c r="N1037" s="154"/>
      <c r="O1037" s="152"/>
      <c r="P1037" s="152"/>
      <c r="Q1037" s="152"/>
      <c r="R1037" s="152"/>
      <c r="S1037" s="152"/>
      <c r="T1037" s="152"/>
      <c r="U1037" s="152"/>
      <c r="V1037" s="152"/>
      <c r="W1037" s="152"/>
    </row>
    <row r="1038" ht="22.5" customHeight="1">
      <c r="A1038" s="147">
        <f t="shared" si="2"/>
        <v>0</v>
      </c>
      <c r="B1038" s="148" t="str">
        <f>IFERROR(__xludf.DUMMYFUNCTION("IFERROR(
TEXTJOIN("" \ "",TRUE,FILTER(D1038:N1038,ISNUMBER(D1038:N1038)=FALSE))
,"""")"),"")</f>
        <v/>
      </c>
      <c r="C1038" s="153">
        <v>46571.0</v>
      </c>
      <c r="D1038" s="154"/>
      <c r="E1038" s="154"/>
      <c r="F1038" s="154"/>
      <c r="G1038" s="154"/>
      <c r="H1038" s="154"/>
      <c r="I1038" s="155"/>
      <c r="J1038" s="154"/>
      <c r="K1038" s="154"/>
      <c r="L1038" s="154"/>
      <c r="M1038" s="154"/>
      <c r="N1038" s="154"/>
      <c r="O1038" s="152"/>
      <c r="P1038" s="152"/>
      <c r="Q1038" s="152"/>
      <c r="R1038" s="152"/>
      <c r="S1038" s="152"/>
      <c r="T1038" s="152"/>
      <c r="U1038" s="152"/>
      <c r="V1038" s="152"/>
      <c r="W1038" s="152"/>
    </row>
    <row r="1039" ht="22.5" customHeight="1">
      <c r="A1039" s="147">
        <f t="shared" si="2"/>
        <v>0</v>
      </c>
      <c r="B1039" s="148" t="str">
        <f>IFERROR(__xludf.DUMMYFUNCTION("IFERROR(
TEXTJOIN("" \ "",TRUE,FILTER(D1039:N1039,ISNUMBER(D1039:N1039)=FALSE))
,"""")"),"")</f>
        <v/>
      </c>
      <c r="C1039" s="149">
        <v>46572.0</v>
      </c>
      <c r="D1039" s="150"/>
      <c r="E1039" s="150"/>
      <c r="F1039" s="150"/>
      <c r="G1039" s="150"/>
      <c r="H1039" s="150"/>
      <c r="I1039" s="151"/>
      <c r="J1039" s="150"/>
      <c r="K1039" s="150"/>
      <c r="L1039" s="150"/>
      <c r="M1039" s="150"/>
      <c r="N1039" s="150"/>
      <c r="O1039" s="152"/>
      <c r="P1039" s="152"/>
      <c r="Q1039" s="152"/>
      <c r="R1039" s="152"/>
      <c r="S1039" s="152"/>
      <c r="T1039" s="152"/>
      <c r="U1039" s="152"/>
      <c r="V1039" s="152"/>
      <c r="W1039" s="152"/>
    </row>
    <row r="1040" ht="22.5" customHeight="1">
      <c r="A1040" s="147">
        <f t="shared" si="2"/>
        <v>0</v>
      </c>
      <c r="B1040" s="148" t="str">
        <f>IFERROR(__xludf.DUMMYFUNCTION("IFERROR(
TEXTJOIN("" \ "",TRUE,FILTER(D1040:N1040,ISNUMBER(D1040:N1040)=FALSE))
,"""")"),"")</f>
        <v/>
      </c>
      <c r="C1040" s="153">
        <v>46573.0</v>
      </c>
      <c r="D1040" s="154"/>
      <c r="E1040" s="154"/>
      <c r="F1040" s="154"/>
      <c r="G1040" s="154"/>
      <c r="H1040" s="154"/>
      <c r="I1040" s="155"/>
      <c r="J1040" s="154"/>
      <c r="K1040" s="154"/>
      <c r="L1040" s="154"/>
      <c r="M1040" s="154"/>
      <c r="N1040" s="154"/>
      <c r="O1040" s="152"/>
      <c r="P1040" s="152"/>
      <c r="Q1040" s="152"/>
      <c r="R1040" s="152"/>
      <c r="S1040" s="152"/>
      <c r="T1040" s="152"/>
      <c r="U1040" s="152"/>
      <c r="V1040" s="152"/>
      <c r="W1040" s="152"/>
    </row>
    <row r="1041" ht="22.5" customHeight="1">
      <c r="A1041" s="147">
        <f t="shared" si="2"/>
        <v>0</v>
      </c>
      <c r="B1041" s="148" t="str">
        <f>IFERROR(__xludf.DUMMYFUNCTION("IFERROR(
TEXTJOIN("" \ "",TRUE,FILTER(D1041:N1041,ISNUMBER(D1041:N1041)=FALSE))
,"""")"),"")</f>
        <v/>
      </c>
      <c r="C1041" s="153">
        <v>46574.0</v>
      </c>
      <c r="D1041" s="154"/>
      <c r="E1041" s="154"/>
      <c r="F1041" s="154"/>
      <c r="G1041" s="154"/>
      <c r="H1041" s="154"/>
      <c r="I1041" s="155"/>
      <c r="J1041" s="154"/>
      <c r="K1041" s="154"/>
      <c r="L1041" s="154"/>
      <c r="M1041" s="154"/>
      <c r="N1041" s="154"/>
      <c r="O1041" s="152"/>
      <c r="P1041" s="152"/>
      <c r="Q1041" s="152"/>
      <c r="R1041" s="152"/>
      <c r="S1041" s="152"/>
      <c r="T1041" s="152"/>
      <c r="U1041" s="152"/>
      <c r="V1041" s="152"/>
      <c r="W1041" s="152"/>
    </row>
    <row r="1042" ht="22.5" customHeight="1">
      <c r="A1042" s="147">
        <f t="shared" si="2"/>
        <v>0</v>
      </c>
      <c r="B1042" s="148" t="str">
        <f>IFERROR(__xludf.DUMMYFUNCTION("IFERROR(
TEXTJOIN("" \ "",TRUE,FILTER(D1042:N1042,ISNUMBER(D1042:N1042)=FALSE))
,"""")"),"")</f>
        <v/>
      </c>
      <c r="C1042" s="153">
        <v>46575.0</v>
      </c>
      <c r="D1042" s="154"/>
      <c r="E1042" s="154"/>
      <c r="F1042" s="154"/>
      <c r="G1042" s="154"/>
      <c r="H1042" s="154"/>
      <c r="I1042" s="155"/>
      <c r="J1042" s="154"/>
      <c r="K1042" s="154"/>
      <c r="L1042" s="154"/>
      <c r="M1042" s="154"/>
      <c r="N1042" s="154"/>
      <c r="O1042" s="152"/>
      <c r="P1042" s="152"/>
      <c r="Q1042" s="152"/>
      <c r="R1042" s="152"/>
      <c r="S1042" s="152"/>
      <c r="T1042" s="152"/>
      <c r="U1042" s="152"/>
      <c r="V1042" s="152"/>
      <c r="W1042" s="152"/>
    </row>
    <row r="1043" ht="22.5" customHeight="1">
      <c r="A1043" s="147">
        <f t="shared" si="2"/>
        <v>0</v>
      </c>
      <c r="B1043" s="148" t="str">
        <f>IFERROR(__xludf.DUMMYFUNCTION("IFERROR(
TEXTJOIN("" \ "",TRUE,FILTER(D1043:N1043,ISNUMBER(D1043:N1043)=FALSE))
,"""")"),"")</f>
        <v/>
      </c>
      <c r="C1043" s="153">
        <v>46576.0</v>
      </c>
      <c r="D1043" s="154"/>
      <c r="E1043" s="154"/>
      <c r="F1043" s="154"/>
      <c r="G1043" s="154"/>
      <c r="H1043" s="154"/>
      <c r="I1043" s="155"/>
      <c r="J1043" s="154"/>
      <c r="K1043" s="154"/>
      <c r="L1043" s="154"/>
      <c r="M1043" s="154"/>
      <c r="N1043" s="154"/>
      <c r="O1043" s="152"/>
      <c r="P1043" s="152"/>
      <c r="Q1043" s="152"/>
      <c r="R1043" s="152"/>
      <c r="S1043" s="152"/>
      <c r="T1043" s="152"/>
      <c r="U1043" s="152"/>
      <c r="V1043" s="152"/>
      <c r="W1043" s="152"/>
    </row>
    <row r="1044" ht="22.5" customHeight="1">
      <c r="A1044" s="147">
        <f t="shared" si="2"/>
        <v>0</v>
      </c>
      <c r="B1044" s="148" t="str">
        <f>IFERROR(__xludf.DUMMYFUNCTION("IFERROR(
TEXTJOIN("" \ "",TRUE,FILTER(D1044:N1044,ISNUMBER(D1044:N1044)=FALSE))
,"""")"),"")</f>
        <v/>
      </c>
      <c r="C1044" s="153">
        <v>46577.0</v>
      </c>
      <c r="D1044" s="154"/>
      <c r="E1044" s="154"/>
      <c r="F1044" s="154"/>
      <c r="G1044" s="154"/>
      <c r="H1044" s="154"/>
      <c r="I1044" s="155"/>
      <c r="J1044" s="154"/>
      <c r="K1044" s="154"/>
      <c r="L1044" s="154"/>
      <c r="M1044" s="154"/>
      <c r="N1044" s="154"/>
      <c r="O1044" s="152"/>
      <c r="P1044" s="152"/>
      <c r="Q1044" s="152"/>
      <c r="R1044" s="152"/>
      <c r="S1044" s="152"/>
      <c r="T1044" s="152"/>
      <c r="U1044" s="152"/>
      <c r="V1044" s="152"/>
      <c r="W1044" s="152"/>
    </row>
    <row r="1045" ht="22.5" customHeight="1">
      <c r="A1045" s="147">
        <f t="shared" si="2"/>
        <v>0</v>
      </c>
      <c r="B1045" s="148" t="str">
        <f>IFERROR(__xludf.DUMMYFUNCTION("IFERROR(
TEXTJOIN("" \ "",TRUE,FILTER(D1045:N1045,ISNUMBER(D1045:N1045)=FALSE))
,"""")"),"")</f>
        <v/>
      </c>
      <c r="C1045" s="153">
        <v>46578.0</v>
      </c>
      <c r="D1045" s="154"/>
      <c r="E1045" s="154"/>
      <c r="F1045" s="154"/>
      <c r="G1045" s="154"/>
      <c r="H1045" s="154"/>
      <c r="I1045" s="155"/>
      <c r="J1045" s="154"/>
      <c r="K1045" s="154"/>
      <c r="L1045" s="154"/>
      <c r="M1045" s="154"/>
      <c r="N1045" s="154"/>
      <c r="O1045" s="152"/>
      <c r="P1045" s="152"/>
      <c r="Q1045" s="152"/>
      <c r="R1045" s="152"/>
      <c r="S1045" s="152"/>
      <c r="T1045" s="152"/>
      <c r="U1045" s="152"/>
      <c r="V1045" s="152"/>
      <c r="W1045" s="152"/>
    </row>
    <row r="1046" ht="22.5" customHeight="1">
      <c r="A1046" s="147">
        <f t="shared" si="2"/>
        <v>0</v>
      </c>
      <c r="B1046" s="148" t="str">
        <f>IFERROR(__xludf.DUMMYFUNCTION("IFERROR(
TEXTJOIN("" \ "",TRUE,FILTER(D1046:N1046,ISNUMBER(D1046:N1046)=FALSE))
,"""")"),"")</f>
        <v/>
      </c>
      <c r="C1046" s="149">
        <v>46579.0</v>
      </c>
      <c r="D1046" s="150"/>
      <c r="E1046" s="150"/>
      <c r="F1046" s="150"/>
      <c r="G1046" s="150"/>
      <c r="H1046" s="150"/>
      <c r="I1046" s="151"/>
      <c r="J1046" s="150"/>
      <c r="K1046" s="150"/>
      <c r="L1046" s="150"/>
      <c r="M1046" s="150"/>
      <c r="N1046" s="150"/>
      <c r="O1046" s="152"/>
      <c r="P1046" s="152"/>
      <c r="Q1046" s="152"/>
      <c r="R1046" s="152"/>
      <c r="S1046" s="152"/>
      <c r="T1046" s="152"/>
      <c r="U1046" s="152"/>
      <c r="V1046" s="152"/>
      <c r="W1046" s="152"/>
    </row>
    <row r="1047" ht="22.5" customHeight="1">
      <c r="A1047" s="147">
        <f t="shared" si="2"/>
        <v>0</v>
      </c>
      <c r="B1047" s="148" t="str">
        <f>IFERROR(__xludf.DUMMYFUNCTION("IFERROR(
TEXTJOIN("" \ "",TRUE,FILTER(D1047:N1047,ISNUMBER(D1047:N1047)=FALSE))
,"""")"),"")</f>
        <v/>
      </c>
      <c r="C1047" s="153">
        <v>46580.0</v>
      </c>
      <c r="D1047" s="154"/>
      <c r="E1047" s="154"/>
      <c r="F1047" s="154"/>
      <c r="G1047" s="154"/>
      <c r="H1047" s="154"/>
      <c r="I1047" s="155"/>
      <c r="J1047" s="154"/>
      <c r="K1047" s="154"/>
      <c r="L1047" s="154"/>
      <c r="M1047" s="154"/>
      <c r="N1047" s="154"/>
      <c r="O1047" s="152"/>
      <c r="P1047" s="152"/>
      <c r="Q1047" s="152"/>
      <c r="R1047" s="152"/>
      <c r="S1047" s="152"/>
      <c r="T1047" s="152"/>
      <c r="U1047" s="152"/>
      <c r="V1047" s="152"/>
      <c r="W1047" s="152"/>
    </row>
    <row r="1048" ht="22.5" customHeight="1">
      <c r="A1048" s="147">
        <f t="shared" si="2"/>
        <v>0</v>
      </c>
      <c r="B1048" s="148" t="str">
        <f>IFERROR(__xludf.DUMMYFUNCTION("IFERROR(
TEXTJOIN("" \ "",TRUE,FILTER(D1048:N1048,ISNUMBER(D1048:N1048)=FALSE))
,"""")"),"")</f>
        <v/>
      </c>
      <c r="C1048" s="153">
        <v>46581.0</v>
      </c>
      <c r="D1048" s="154"/>
      <c r="E1048" s="154"/>
      <c r="F1048" s="154"/>
      <c r="G1048" s="154"/>
      <c r="H1048" s="154"/>
      <c r="I1048" s="155"/>
      <c r="J1048" s="154"/>
      <c r="K1048" s="154"/>
      <c r="L1048" s="154"/>
      <c r="M1048" s="154"/>
      <c r="N1048" s="154"/>
      <c r="O1048" s="152"/>
      <c r="P1048" s="152"/>
      <c r="Q1048" s="152"/>
      <c r="R1048" s="152"/>
      <c r="S1048" s="152"/>
      <c r="T1048" s="152"/>
      <c r="U1048" s="152"/>
      <c r="V1048" s="152"/>
      <c r="W1048" s="152"/>
    </row>
    <row r="1049" ht="22.5" customHeight="1">
      <c r="A1049" s="147">
        <f t="shared" si="2"/>
        <v>0</v>
      </c>
      <c r="B1049" s="148" t="str">
        <f>IFERROR(__xludf.DUMMYFUNCTION("IFERROR(
TEXTJOIN("" \ "",TRUE,FILTER(D1049:N1049,ISNUMBER(D1049:N1049)=FALSE))
,"""")"),"")</f>
        <v/>
      </c>
      <c r="C1049" s="153">
        <v>46582.0</v>
      </c>
      <c r="D1049" s="154"/>
      <c r="E1049" s="154"/>
      <c r="F1049" s="154"/>
      <c r="G1049" s="154"/>
      <c r="H1049" s="154"/>
      <c r="I1049" s="155"/>
      <c r="J1049" s="154"/>
      <c r="K1049" s="154"/>
      <c r="L1049" s="154"/>
      <c r="M1049" s="154"/>
      <c r="N1049" s="154"/>
      <c r="O1049" s="152"/>
      <c r="P1049" s="152"/>
      <c r="Q1049" s="152"/>
      <c r="R1049" s="152"/>
      <c r="S1049" s="152"/>
      <c r="T1049" s="152"/>
      <c r="U1049" s="152"/>
      <c r="V1049" s="152"/>
      <c r="W1049" s="152"/>
    </row>
    <row r="1050" ht="22.5" customHeight="1">
      <c r="A1050" s="147">
        <f t="shared" si="2"/>
        <v>0</v>
      </c>
      <c r="B1050" s="148" t="str">
        <f>IFERROR(__xludf.DUMMYFUNCTION("IFERROR(
TEXTJOIN("" \ "",TRUE,FILTER(D1050:N1050,ISNUMBER(D1050:N1050)=FALSE))
,"""")"),"")</f>
        <v/>
      </c>
      <c r="C1050" s="153">
        <v>46583.0</v>
      </c>
      <c r="D1050" s="154"/>
      <c r="E1050" s="154"/>
      <c r="F1050" s="154"/>
      <c r="G1050" s="154"/>
      <c r="H1050" s="154"/>
      <c r="I1050" s="155"/>
      <c r="J1050" s="154"/>
      <c r="K1050" s="154"/>
      <c r="L1050" s="154"/>
      <c r="M1050" s="154"/>
      <c r="N1050" s="154"/>
      <c r="O1050" s="152"/>
      <c r="P1050" s="152"/>
      <c r="Q1050" s="152"/>
      <c r="R1050" s="152"/>
      <c r="S1050" s="152"/>
      <c r="T1050" s="152"/>
      <c r="U1050" s="152"/>
      <c r="V1050" s="152"/>
      <c r="W1050" s="152"/>
    </row>
    <row r="1051" ht="22.5" customHeight="1">
      <c r="A1051" s="147">
        <f t="shared" si="2"/>
        <v>0</v>
      </c>
      <c r="B1051" s="148" t="str">
        <f>IFERROR(__xludf.DUMMYFUNCTION("IFERROR(
TEXTJOIN("" \ "",TRUE,FILTER(D1051:N1051,ISNUMBER(D1051:N1051)=FALSE))
,"""")"),"")</f>
        <v/>
      </c>
      <c r="C1051" s="153">
        <v>46584.0</v>
      </c>
      <c r="D1051" s="154"/>
      <c r="E1051" s="154"/>
      <c r="F1051" s="154"/>
      <c r="G1051" s="154"/>
      <c r="H1051" s="154"/>
      <c r="I1051" s="155"/>
      <c r="J1051" s="154"/>
      <c r="K1051" s="154"/>
      <c r="L1051" s="154"/>
      <c r="M1051" s="154"/>
      <c r="N1051" s="154"/>
      <c r="O1051" s="152"/>
      <c r="P1051" s="152"/>
      <c r="Q1051" s="152"/>
      <c r="R1051" s="152"/>
      <c r="S1051" s="152"/>
      <c r="T1051" s="152"/>
      <c r="U1051" s="152"/>
      <c r="V1051" s="152"/>
      <c r="W1051" s="152"/>
    </row>
    <row r="1052" ht="22.5" customHeight="1">
      <c r="A1052" s="147">
        <f t="shared" si="2"/>
        <v>0</v>
      </c>
      <c r="B1052" s="148" t="str">
        <f>IFERROR(__xludf.DUMMYFUNCTION("IFERROR(
TEXTJOIN("" \ "",TRUE,FILTER(D1052:N1052,ISNUMBER(D1052:N1052)=FALSE))
,"""")"),"")</f>
        <v/>
      </c>
      <c r="C1052" s="153">
        <v>46585.0</v>
      </c>
      <c r="D1052" s="154"/>
      <c r="E1052" s="154"/>
      <c r="F1052" s="154"/>
      <c r="G1052" s="154"/>
      <c r="H1052" s="154"/>
      <c r="I1052" s="155"/>
      <c r="J1052" s="154"/>
      <c r="K1052" s="154"/>
      <c r="L1052" s="154"/>
      <c r="M1052" s="154"/>
      <c r="N1052" s="154"/>
      <c r="O1052" s="152"/>
      <c r="P1052" s="152"/>
      <c r="Q1052" s="152"/>
      <c r="R1052" s="152"/>
      <c r="S1052" s="152"/>
      <c r="T1052" s="152"/>
      <c r="U1052" s="152"/>
      <c r="V1052" s="152"/>
      <c r="W1052" s="152"/>
    </row>
    <row r="1053" ht="22.5" customHeight="1">
      <c r="A1053" s="147">
        <f t="shared" si="2"/>
        <v>0</v>
      </c>
      <c r="B1053" s="148" t="str">
        <f>IFERROR(__xludf.DUMMYFUNCTION("IFERROR(
TEXTJOIN("" \ "",TRUE,FILTER(D1053:N1053,ISNUMBER(D1053:N1053)=FALSE))
,"""")"),"")</f>
        <v/>
      </c>
      <c r="C1053" s="149">
        <v>46586.0</v>
      </c>
      <c r="D1053" s="150"/>
      <c r="E1053" s="150"/>
      <c r="F1053" s="150"/>
      <c r="G1053" s="150"/>
      <c r="H1053" s="150"/>
      <c r="I1053" s="151"/>
      <c r="J1053" s="150"/>
      <c r="K1053" s="150"/>
      <c r="L1053" s="150"/>
      <c r="M1053" s="150"/>
      <c r="N1053" s="150"/>
      <c r="O1053" s="152"/>
      <c r="P1053" s="152"/>
      <c r="Q1053" s="152"/>
      <c r="R1053" s="152"/>
      <c r="S1053" s="152"/>
      <c r="T1053" s="152"/>
      <c r="U1053" s="152"/>
      <c r="V1053" s="152"/>
      <c r="W1053" s="152"/>
    </row>
    <row r="1054" ht="22.5" customHeight="1">
      <c r="A1054" s="147">
        <f t="shared" si="2"/>
        <v>0</v>
      </c>
      <c r="B1054" s="148" t="str">
        <f>IFERROR(__xludf.DUMMYFUNCTION("IFERROR(
TEXTJOIN("" \ "",TRUE,FILTER(D1054:N1054,ISNUMBER(D1054:N1054)=FALSE))
,"""")"),"")</f>
        <v/>
      </c>
      <c r="C1054" s="153">
        <v>46587.0</v>
      </c>
      <c r="D1054" s="154"/>
      <c r="E1054" s="154"/>
      <c r="F1054" s="154"/>
      <c r="G1054" s="154"/>
      <c r="H1054" s="154"/>
      <c r="I1054" s="155"/>
      <c r="J1054" s="154"/>
      <c r="K1054" s="154"/>
      <c r="L1054" s="154"/>
      <c r="M1054" s="154"/>
      <c r="N1054" s="154"/>
      <c r="O1054" s="152"/>
      <c r="P1054" s="152"/>
      <c r="Q1054" s="152"/>
      <c r="R1054" s="152"/>
      <c r="S1054" s="152"/>
      <c r="T1054" s="152"/>
      <c r="U1054" s="152"/>
      <c r="V1054" s="152"/>
      <c r="W1054" s="152"/>
    </row>
    <row r="1055" ht="22.5" customHeight="1">
      <c r="A1055" s="147">
        <f t="shared" si="2"/>
        <v>0</v>
      </c>
      <c r="B1055" s="148" t="str">
        <f>IFERROR(__xludf.DUMMYFUNCTION("IFERROR(
TEXTJOIN("" \ "",TRUE,FILTER(D1055:N1055,ISNUMBER(D1055:N1055)=FALSE))
,"""")"),"")</f>
        <v/>
      </c>
      <c r="C1055" s="153">
        <v>46588.0</v>
      </c>
      <c r="D1055" s="154"/>
      <c r="E1055" s="154"/>
      <c r="F1055" s="154"/>
      <c r="G1055" s="154"/>
      <c r="H1055" s="154"/>
      <c r="I1055" s="155"/>
      <c r="J1055" s="154"/>
      <c r="K1055" s="154"/>
      <c r="L1055" s="154"/>
      <c r="M1055" s="154"/>
      <c r="N1055" s="154"/>
      <c r="O1055" s="152"/>
      <c r="P1055" s="152"/>
      <c r="Q1055" s="152"/>
      <c r="R1055" s="152"/>
      <c r="S1055" s="152"/>
      <c r="T1055" s="152"/>
      <c r="U1055" s="152"/>
      <c r="V1055" s="152"/>
      <c r="W1055" s="152"/>
    </row>
    <row r="1056" ht="22.5" customHeight="1">
      <c r="A1056" s="147">
        <f t="shared" si="2"/>
        <v>0</v>
      </c>
      <c r="B1056" s="148" t="str">
        <f>IFERROR(__xludf.DUMMYFUNCTION("IFERROR(
TEXTJOIN("" \ "",TRUE,FILTER(D1056:N1056,ISNUMBER(D1056:N1056)=FALSE))
,"""")"),"")</f>
        <v/>
      </c>
      <c r="C1056" s="153">
        <v>46589.0</v>
      </c>
      <c r="D1056" s="154"/>
      <c r="E1056" s="154"/>
      <c r="F1056" s="154"/>
      <c r="G1056" s="154"/>
      <c r="H1056" s="154"/>
      <c r="I1056" s="155"/>
      <c r="J1056" s="154"/>
      <c r="K1056" s="154"/>
      <c r="L1056" s="154"/>
      <c r="M1056" s="154"/>
      <c r="N1056" s="154"/>
      <c r="O1056" s="152"/>
      <c r="P1056" s="152"/>
      <c r="Q1056" s="152"/>
      <c r="R1056" s="152"/>
      <c r="S1056" s="152"/>
      <c r="T1056" s="152"/>
      <c r="U1056" s="152"/>
      <c r="V1056" s="152"/>
      <c r="W1056" s="152"/>
    </row>
    <row r="1057" ht="22.5" customHeight="1">
      <c r="A1057" s="147">
        <f t="shared" si="2"/>
        <v>0</v>
      </c>
      <c r="B1057" s="148" t="str">
        <f>IFERROR(__xludf.DUMMYFUNCTION("IFERROR(
TEXTJOIN("" \ "",TRUE,FILTER(D1057:N1057,ISNUMBER(D1057:N1057)=FALSE))
,"""")"),"")</f>
        <v/>
      </c>
      <c r="C1057" s="153">
        <v>46590.0</v>
      </c>
      <c r="D1057" s="154"/>
      <c r="E1057" s="154"/>
      <c r="F1057" s="154"/>
      <c r="G1057" s="154"/>
      <c r="H1057" s="154"/>
      <c r="I1057" s="155"/>
      <c r="J1057" s="154"/>
      <c r="K1057" s="154"/>
      <c r="L1057" s="154"/>
      <c r="M1057" s="154"/>
      <c r="N1057" s="154"/>
      <c r="O1057" s="152"/>
      <c r="P1057" s="152"/>
      <c r="Q1057" s="152"/>
      <c r="R1057" s="152"/>
      <c r="S1057" s="152"/>
      <c r="T1057" s="152"/>
      <c r="U1057" s="152"/>
      <c r="V1057" s="152"/>
      <c r="W1057" s="152"/>
    </row>
    <row r="1058" ht="22.5" customHeight="1">
      <c r="A1058" s="147">
        <f t="shared" si="2"/>
        <v>0</v>
      </c>
      <c r="B1058" s="148" t="str">
        <f>IFERROR(__xludf.DUMMYFUNCTION("IFERROR(
TEXTJOIN("" \ "",TRUE,FILTER(D1058:N1058,ISNUMBER(D1058:N1058)=FALSE))
,"""")"),"")</f>
        <v/>
      </c>
      <c r="C1058" s="153">
        <v>46591.0</v>
      </c>
      <c r="D1058" s="154"/>
      <c r="E1058" s="154"/>
      <c r="F1058" s="154"/>
      <c r="G1058" s="154"/>
      <c r="H1058" s="154"/>
      <c r="I1058" s="155"/>
      <c r="J1058" s="154"/>
      <c r="K1058" s="154"/>
      <c r="L1058" s="154"/>
      <c r="M1058" s="154"/>
      <c r="N1058" s="154"/>
      <c r="O1058" s="152"/>
      <c r="P1058" s="152"/>
      <c r="Q1058" s="152"/>
      <c r="R1058" s="152"/>
      <c r="S1058" s="152"/>
      <c r="T1058" s="152"/>
      <c r="U1058" s="152"/>
      <c r="V1058" s="152"/>
      <c r="W1058" s="152"/>
    </row>
    <row r="1059" ht="22.5" customHeight="1">
      <c r="A1059" s="147">
        <f t="shared" si="2"/>
        <v>0</v>
      </c>
      <c r="B1059" s="148" t="str">
        <f>IFERROR(__xludf.DUMMYFUNCTION("IFERROR(
TEXTJOIN("" \ "",TRUE,FILTER(D1059:N1059,ISNUMBER(D1059:N1059)=FALSE))
,"""")"),"")</f>
        <v/>
      </c>
      <c r="C1059" s="153">
        <v>46592.0</v>
      </c>
      <c r="D1059" s="154"/>
      <c r="E1059" s="154"/>
      <c r="F1059" s="154"/>
      <c r="G1059" s="154"/>
      <c r="H1059" s="154"/>
      <c r="I1059" s="155"/>
      <c r="J1059" s="154"/>
      <c r="K1059" s="154"/>
      <c r="L1059" s="154"/>
      <c r="M1059" s="154"/>
      <c r="N1059" s="154"/>
      <c r="O1059" s="152"/>
      <c r="P1059" s="152"/>
      <c r="Q1059" s="152"/>
      <c r="R1059" s="152"/>
      <c r="S1059" s="152"/>
      <c r="T1059" s="152"/>
      <c r="U1059" s="152"/>
      <c r="V1059" s="152"/>
      <c r="W1059" s="152"/>
    </row>
    <row r="1060" ht="22.5" customHeight="1">
      <c r="A1060" s="147">
        <f t="shared" si="2"/>
        <v>0</v>
      </c>
      <c r="B1060" s="148" t="str">
        <f>IFERROR(__xludf.DUMMYFUNCTION("IFERROR(
TEXTJOIN("" \ "",TRUE,FILTER(D1060:N1060,ISNUMBER(D1060:N1060)=FALSE))
,"""")"),"")</f>
        <v/>
      </c>
      <c r="C1060" s="149">
        <v>46593.0</v>
      </c>
      <c r="D1060" s="150"/>
      <c r="E1060" s="150"/>
      <c r="F1060" s="150"/>
      <c r="G1060" s="150"/>
      <c r="H1060" s="150"/>
      <c r="I1060" s="151"/>
      <c r="J1060" s="150"/>
      <c r="K1060" s="150"/>
      <c r="L1060" s="150"/>
      <c r="M1060" s="150"/>
      <c r="N1060" s="150"/>
      <c r="O1060" s="152"/>
      <c r="P1060" s="152"/>
      <c r="Q1060" s="152"/>
      <c r="R1060" s="152"/>
      <c r="S1060" s="152"/>
      <c r="T1060" s="152"/>
      <c r="U1060" s="152"/>
      <c r="V1060" s="152"/>
      <c r="W1060" s="152"/>
    </row>
    <row r="1061" ht="22.5" customHeight="1">
      <c r="A1061" s="147">
        <f t="shared" si="2"/>
        <v>0</v>
      </c>
      <c r="B1061" s="148" t="str">
        <f>IFERROR(__xludf.DUMMYFUNCTION("IFERROR(
TEXTJOIN("" \ "",TRUE,FILTER(D1061:N1061,ISNUMBER(D1061:N1061)=FALSE))
,"""")"),"")</f>
        <v/>
      </c>
      <c r="C1061" s="153">
        <v>46594.0</v>
      </c>
      <c r="D1061" s="154"/>
      <c r="E1061" s="154"/>
      <c r="F1061" s="154"/>
      <c r="G1061" s="154"/>
      <c r="H1061" s="154"/>
      <c r="I1061" s="155"/>
      <c r="J1061" s="154"/>
      <c r="K1061" s="154"/>
      <c r="L1061" s="154"/>
      <c r="M1061" s="154"/>
      <c r="N1061" s="154"/>
      <c r="O1061" s="152"/>
      <c r="P1061" s="152"/>
      <c r="Q1061" s="152"/>
      <c r="R1061" s="152"/>
      <c r="S1061" s="152"/>
      <c r="T1061" s="152"/>
      <c r="U1061" s="152"/>
      <c r="V1061" s="152"/>
      <c r="W1061" s="152"/>
    </row>
    <row r="1062" ht="22.5" customHeight="1">
      <c r="A1062" s="147">
        <f t="shared" si="2"/>
        <v>0</v>
      </c>
      <c r="B1062" s="148" t="str">
        <f>IFERROR(__xludf.DUMMYFUNCTION("IFERROR(
TEXTJOIN("" \ "",TRUE,FILTER(D1062:N1062,ISNUMBER(D1062:N1062)=FALSE))
,"""")"),"")</f>
        <v/>
      </c>
      <c r="C1062" s="153">
        <v>46595.0</v>
      </c>
      <c r="D1062" s="154"/>
      <c r="E1062" s="154"/>
      <c r="F1062" s="154"/>
      <c r="G1062" s="154"/>
      <c r="H1062" s="154"/>
      <c r="I1062" s="155"/>
      <c r="J1062" s="154"/>
      <c r="K1062" s="154"/>
      <c r="L1062" s="154"/>
      <c r="M1062" s="154"/>
      <c r="N1062" s="154"/>
      <c r="O1062" s="152"/>
      <c r="P1062" s="152"/>
      <c r="Q1062" s="152"/>
      <c r="R1062" s="152"/>
      <c r="S1062" s="152"/>
      <c r="T1062" s="152"/>
      <c r="U1062" s="152"/>
      <c r="V1062" s="152"/>
      <c r="W1062" s="152"/>
    </row>
    <row r="1063" ht="22.5" customHeight="1">
      <c r="A1063" s="147">
        <f t="shared" si="2"/>
        <v>0</v>
      </c>
      <c r="B1063" s="148" t="str">
        <f>IFERROR(__xludf.DUMMYFUNCTION("IFERROR(
TEXTJOIN("" \ "",TRUE,FILTER(D1063:N1063,ISNUMBER(D1063:N1063)=FALSE))
,"""")"),"")</f>
        <v/>
      </c>
      <c r="C1063" s="153">
        <v>46596.0</v>
      </c>
      <c r="D1063" s="154"/>
      <c r="E1063" s="154"/>
      <c r="F1063" s="154"/>
      <c r="G1063" s="154"/>
      <c r="H1063" s="154"/>
      <c r="I1063" s="155"/>
      <c r="J1063" s="154"/>
      <c r="K1063" s="154"/>
      <c r="L1063" s="154"/>
      <c r="M1063" s="154"/>
      <c r="N1063" s="154"/>
      <c r="O1063" s="152"/>
      <c r="P1063" s="152"/>
      <c r="Q1063" s="152"/>
      <c r="R1063" s="152"/>
      <c r="S1063" s="152"/>
      <c r="T1063" s="152"/>
      <c r="U1063" s="152"/>
      <c r="V1063" s="152"/>
      <c r="W1063" s="152"/>
    </row>
    <row r="1064" ht="22.5" customHeight="1">
      <c r="A1064" s="147">
        <f t="shared" si="2"/>
        <v>0</v>
      </c>
      <c r="B1064" s="148" t="str">
        <f>IFERROR(__xludf.DUMMYFUNCTION("IFERROR(
TEXTJOIN("" \ "",TRUE,FILTER(D1064:N1064,ISNUMBER(D1064:N1064)=FALSE))
,"""")"),"")</f>
        <v/>
      </c>
      <c r="C1064" s="153">
        <v>46597.0</v>
      </c>
      <c r="D1064" s="154"/>
      <c r="E1064" s="154"/>
      <c r="F1064" s="154"/>
      <c r="G1064" s="154"/>
      <c r="H1064" s="154"/>
      <c r="I1064" s="155"/>
      <c r="J1064" s="154"/>
      <c r="K1064" s="154"/>
      <c r="L1064" s="154"/>
      <c r="M1064" s="154"/>
      <c r="N1064" s="154"/>
      <c r="O1064" s="152"/>
      <c r="P1064" s="152"/>
      <c r="Q1064" s="152"/>
      <c r="R1064" s="152"/>
      <c r="S1064" s="152"/>
      <c r="T1064" s="152"/>
      <c r="U1064" s="152"/>
      <c r="V1064" s="152"/>
      <c r="W1064" s="152"/>
    </row>
    <row r="1065" ht="22.5" customHeight="1">
      <c r="A1065" s="147">
        <f t="shared" si="2"/>
        <v>0</v>
      </c>
      <c r="B1065" s="148" t="str">
        <f>IFERROR(__xludf.DUMMYFUNCTION("IFERROR(
TEXTJOIN("" \ "",TRUE,FILTER(D1065:N1065,ISNUMBER(D1065:N1065)=FALSE))
,"""")"),"")</f>
        <v/>
      </c>
      <c r="C1065" s="153">
        <v>46598.0</v>
      </c>
      <c r="D1065" s="154"/>
      <c r="E1065" s="154"/>
      <c r="F1065" s="154"/>
      <c r="G1065" s="154"/>
      <c r="H1065" s="154"/>
      <c r="I1065" s="155"/>
      <c r="J1065" s="154"/>
      <c r="K1065" s="154"/>
      <c r="L1065" s="154"/>
      <c r="M1065" s="154"/>
      <c r="N1065" s="154"/>
      <c r="O1065" s="152"/>
      <c r="P1065" s="152"/>
      <c r="Q1065" s="152"/>
      <c r="R1065" s="152"/>
      <c r="S1065" s="152"/>
      <c r="T1065" s="152"/>
      <c r="U1065" s="152"/>
      <c r="V1065" s="152"/>
      <c r="W1065" s="152"/>
    </row>
    <row r="1066" ht="22.5" customHeight="1">
      <c r="A1066" s="147">
        <f t="shared" si="2"/>
        <v>0</v>
      </c>
      <c r="B1066" s="148" t="str">
        <f>IFERROR(__xludf.DUMMYFUNCTION("IFERROR(
TEXTJOIN("" \ "",TRUE,FILTER(D1066:N1066,ISNUMBER(D1066:N1066)=FALSE))
,"""")"),"")</f>
        <v/>
      </c>
      <c r="C1066" s="153">
        <v>46599.0</v>
      </c>
      <c r="D1066" s="154"/>
      <c r="E1066" s="154"/>
      <c r="F1066" s="154"/>
      <c r="G1066" s="154"/>
      <c r="H1066" s="154"/>
      <c r="I1066" s="155"/>
      <c r="J1066" s="154"/>
      <c r="K1066" s="154"/>
      <c r="L1066" s="154"/>
      <c r="M1066" s="154"/>
      <c r="N1066" s="154"/>
      <c r="O1066" s="152"/>
      <c r="P1066" s="152"/>
      <c r="Q1066" s="152"/>
      <c r="R1066" s="152"/>
      <c r="S1066" s="152"/>
      <c r="T1066" s="152"/>
      <c r="U1066" s="152"/>
      <c r="V1066" s="152"/>
      <c r="W1066" s="152"/>
    </row>
    <row r="1067" ht="22.5" customHeight="1">
      <c r="A1067" s="147">
        <f t="shared" si="2"/>
        <v>0</v>
      </c>
      <c r="B1067" s="148" t="str">
        <f>IFERROR(__xludf.DUMMYFUNCTION("IFERROR(
TEXTJOIN("" \ "",TRUE,FILTER(D1067:N1067,ISNUMBER(D1067:N1067)=FALSE))
,"""")"),"")</f>
        <v/>
      </c>
      <c r="C1067" s="149">
        <v>46600.0</v>
      </c>
      <c r="D1067" s="150"/>
      <c r="E1067" s="150"/>
      <c r="F1067" s="150"/>
      <c r="G1067" s="150"/>
      <c r="H1067" s="150"/>
      <c r="I1067" s="151"/>
      <c r="J1067" s="150"/>
      <c r="K1067" s="150"/>
      <c r="L1067" s="150"/>
      <c r="M1067" s="150"/>
      <c r="N1067" s="150"/>
      <c r="O1067" s="152"/>
      <c r="P1067" s="152"/>
      <c r="Q1067" s="152"/>
      <c r="R1067" s="152"/>
      <c r="S1067" s="152"/>
      <c r="T1067" s="152"/>
      <c r="U1067" s="152"/>
      <c r="V1067" s="152"/>
      <c r="W1067" s="152"/>
    </row>
    <row r="1068" ht="22.5" customHeight="1">
      <c r="A1068" s="147">
        <f t="shared" si="2"/>
        <v>0</v>
      </c>
      <c r="B1068" s="148" t="str">
        <f>IFERROR(__xludf.DUMMYFUNCTION("IFERROR(
TEXTJOIN("" \ "",TRUE,FILTER(D1068:N1068,ISNUMBER(D1068:N1068)=FALSE))
,"""")"),"")</f>
        <v/>
      </c>
      <c r="C1068" s="153">
        <v>46601.0</v>
      </c>
      <c r="D1068" s="154"/>
      <c r="E1068" s="154"/>
      <c r="F1068" s="154"/>
      <c r="G1068" s="154"/>
      <c r="H1068" s="154"/>
      <c r="I1068" s="155"/>
      <c r="J1068" s="154"/>
      <c r="K1068" s="154"/>
      <c r="L1068" s="154"/>
      <c r="M1068" s="154"/>
      <c r="N1068" s="154"/>
      <c r="O1068" s="152"/>
      <c r="P1068" s="152"/>
      <c r="Q1068" s="152"/>
      <c r="R1068" s="152"/>
      <c r="S1068" s="152"/>
      <c r="T1068" s="152"/>
      <c r="U1068" s="152"/>
      <c r="V1068" s="152"/>
      <c r="W1068" s="152"/>
    </row>
    <row r="1069" ht="22.5" customHeight="1">
      <c r="A1069" s="147">
        <f t="shared" si="2"/>
        <v>0</v>
      </c>
      <c r="B1069" s="148" t="str">
        <f>IFERROR(__xludf.DUMMYFUNCTION("IFERROR(
TEXTJOIN("" \ "",TRUE,FILTER(D1069:N1069,ISNUMBER(D1069:N1069)=FALSE))
,"""")"),"")</f>
        <v/>
      </c>
      <c r="C1069" s="153">
        <v>46602.0</v>
      </c>
      <c r="D1069" s="154"/>
      <c r="E1069" s="154"/>
      <c r="F1069" s="154"/>
      <c r="G1069" s="154"/>
      <c r="H1069" s="154"/>
      <c r="I1069" s="155"/>
      <c r="J1069" s="154"/>
      <c r="K1069" s="154"/>
      <c r="L1069" s="154"/>
      <c r="M1069" s="154"/>
      <c r="N1069" s="154"/>
      <c r="O1069" s="152"/>
      <c r="P1069" s="152"/>
      <c r="Q1069" s="152"/>
      <c r="R1069" s="152"/>
      <c r="S1069" s="152"/>
      <c r="T1069" s="152"/>
      <c r="U1069" s="152"/>
      <c r="V1069" s="152"/>
      <c r="W1069" s="152"/>
    </row>
    <row r="1070" ht="22.5" customHeight="1">
      <c r="A1070" s="147">
        <f t="shared" si="2"/>
        <v>0</v>
      </c>
      <c r="B1070" s="148" t="str">
        <f>IFERROR(__xludf.DUMMYFUNCTION("IFERROR(
TEXTJOIN("" \ "",TRUE,FILTER(D1070:N1070,ISNUMBER(D1070:N1070)=FALSE))
,"""")"),"")</f>
        <v/>
      </c>
      <c r="C1070" s="153">
        <v>46603.0</v>
      </c>
      <c r="D1070" s="154"/>
      <c r="E1070" s="154"/>
      <c r="F1070" s="154"/>
      <c r="G1070" s="154"/>
      <c r="H1070" s="154"/>
      <c r="I1070" s="155"/>
      <c r="J1070" s="154"/>
      <c r="K1070" s="154"/>
      <c r="L1070" s="154"/>
      <c r="M1070" s="154"/>
      <c r="N1070" s="154"/>
      <c r="O1070" s="152"/>
      <c r="P1070" s="152"/>
      <c r="Q1070" s="152"/>
      <c r="R1070" s="152"/>
      <c r="S1070" s="152"/>
      <c r="T1070" s="152"/>
      <c r="U1070" s="152"/>
      <c r="V1070" s="152"/>
      <c r="W1070" s="152"/>
    </row>
    <row r="1071" ht="22.5" customHeight="1">
      <c r="A1071" s="147">
        <f t="shared" si="2"/>
        <v>0</v>
      </c>
      <c r="B1071" s="148" t="str">
        <f>IFERROR(__xludf.DUMMYFUNCTION("IFERROR(
TEXTJOIN("" \ "",TRUE,FILTER(D1071:N1071,ISNUMBER(D1071:N1071)=FALSE))
,"""")"),"")</f>
        <v/>
      </c>
      <c r="C1071" s="153">
        <v>46604.0</v>
      </c>
      <c r="D1071" s="154"/>
      <c r="E1071" s="154"/>
      <c r="F1071" s="154"/>
      <c r="G1071" s="154"/>
      <c r="H1071" s="154"/>
      <c r="I1071" s="155"/>
      <c r="J1071" s="154"/>
      <c r="K1071" s="154"/>
      <c r="L1071" s="154"/>
      <c r="M1071" s="154"/>
      <c r="N1071" s="154"/>
      <c r="O1071" s="152"/>
      <c r="P1071" s="152"/>
      <c r="Q1071" s="152"/>
      <c r="R1071" s="152"/>
      <c r="S1071" s="152"/>
      <c r="T1071" s="152"/>
      <c r="U1071" s="152"/>
      <c r="V1071" s="152"/>
      <c r="W1071" s="152"/>
    </row>
    <row r="1072" ht="22.5" customHeight="1">
      <c r="A1072" s="147">
        <f t="shared" si="2"/>
        <v>0</v>
      </c>
      <c r="B1072" s="148" t="str">
        <f>IFERROR(__xludf.DUMMYFUNCTION("IFERROR(
TEXTJOIN("" \ "",TRUE,FILTER(D1072:N1072,ISNUMBER(D1072:N1072)=FALSE))
,"""")"),"")</f>
        <v/>
      </c>
      <c r="C1072" s="153">
        <v>46605.0</v>
      </c>
      <c r="D1072" s="154"/>
      <c r="E1072" s="154"/>
      <c r="F1072" s="154"/>
      <c r="G1072" s="154"/>
      <c r="H1072" s="154"/>
      <c r="I1072" s="155"/>
      <c r="J1072" s="154"/>
      <c r="K1072" s="154"/>
      <c r="L1072" s="154"/>
      <c r="M1072" s="154"/>
      <c r="N1072" s="154"/>
      <c r="O1072" s="152"/>
      <c r="P1072" s="152"/>
      <c r="Q1072" s="152"/>
      <c r="R1072" s="152"/>
      <c r="S1072" s="152"/>
      <c r="T1072" s="152"/>
      <c r="U1072" s="152"/>
      <c r="V1072" s="152"/>
      <c r="W1072" s="152"/>
    </row>
    <row r="1073" ht="22.5" customHeight="1">
      <c r="A1073" s="147">
        <f t="shared" si="2"/>
        <v>0</v>
      </c>
      <c r="B1073" s="148" t="str">
        <f>IFERROR(__xludf.DUMMYFUNCTION("IFERROR(
TEXTJOIN("" \ "",TRUE,FILTER(D1073:N1073,ISNUMBER(D1073:N1073)=FALSE))
,"""")"),"")</f>
        <v/>
      </c>
      <c r="C1073" s="153">
        <v>46606.0</v>
      </c>
      <c r="D1073" s="154"/>
      <c r="E1073" s="154"/>
      <c r="F1073" s="154"/>
      <c r="G1073" s="154"/>
      <c r="H1073" s="154"/>
      <c r="I1073" s="155"/>
      <c r="J1073" s="154"/>
      <c r="K1073" s="154"/>
      <c r="L1073" s="154"/>
      <c r="M1073" s="154"/>
      <c r="N1073" s="154"/>
      <c r="O1073" s="152"/>
      <c r="P1073" s="152"/>
      <c r="Q1073" s="152"/>
      <c r="R1073" s="152"/>
      <c r="S1073" s="152"/>
      <c r="T1073" s="152"/>
      <c r="U1073" s="152"/>
      <c r="V1073" s="152"/>
      <c r="W1073" s="152"/>
    </row>
    <row r="1074" ht="22.5" customHeight="1">
      <c r="A1074" s="147">
        <f t="shared" si="2"/>
        <v>0</v>
      </c>
      <c r="B1074" s="148" t="str">
        <f>IFERROR(__xludf.DUMMYFUNCTION("IFERROR(
TEXTJOIN("" \ "",TRUE,FILTER(D1074:N1074,ISNUMBER(D1074:N1074)=FALSE))
,"""")"),"")</f>
        <v/>
      </c>
      <c r="C1074" s="149">
        <v>46607.0</v>
      </c>
      <c r="D1074" s="150"/>
      <c r="E1074" s="150"/>
      <c r="F1074" s="150"/>
      <c r="G1074" s="150"/>
      <c r="H1074" s="150"/>
      <c r="I1074" s="151"/>
      <c r="J1074" s="150"/>
      <c r="K1074" s="150"/>
      <c r="L1074" s="150"/>
      <c r="M1074" s="150"/>
      <c r="N1074" s="150"/>
      <c r="O1074" s="152"/>
      <c r="P1074" s="152"/>
      <c r="Q1074" s="152"/>
      <c r="R1074" s="152"/>
      <c r="S1074" s="152"/>
      <c r="T1074" s="152"/>
      <c r="U1074" s="152"/>
      <c r="V1074" s="152"/>
      <c r="W1074" s="152"/>
    </row>
    <row r="1075" ht="22.5" customHeight="1">
      <c r="A1075" s="147">
        <f t="shared" si="2"/>
        <v>0</v>
      </c>
      <c r="B1075" s="148" t="str">
        <f>IFERROR(__xludf.DUMMYFUNCTION("IFERROR(
TEXTJOIN("" \ "",TRUE,FILTER(D1075:N1075,ISNUMBER(D1075:N1075)=FALSE))
,"""")"),"")</f>
        <v/>
      </c>
      <c r="C1075" s="153">
        <v>46608.0</v>
      </c>
      <c r="D1075" s="154"/>
      <c r="E1075" s="154"/>
      <c r="F1075" s="154"/>
      <c r="G1075" s="154"/>
      <c r="H1075" s="154"/>
      <c r="I1075" s="155"/>
      <c r="J1075" s="154"/>
      <c r="K1075" s="154"/>
      <c r="L1075" s="154"/>
      <c r="M1075" s="154"/>
      <c r="N1075" s="154"/>
      <c r="O1075" s="152"/>
      <c r="P1075" s="152"/>
      <c r="Q1075" s="152"/>
      <c r="R1075" s="152"/>
      <c r="S1075" s="152"/>
      <c r="T1075" s="152"/>
      <c r="U1075" s="152"/>
      <c r="V1075" s="152"/>
      <c r="W1075" s="152"/>
    </row>
    <row r="1076" ht="22.5" customHeight="1">
      <c r="A1076" s="147">
        <f t="shared" si="2"/>
        <v>0</v>
      </c>
      <c r="B1076" s="148" t="str">
        <f>IFERROR(__xludf.DUMMYFUNCTION("IFERROR(
TEXTJOIN("" \ "",TRUE,FILTER(D1076:N1076,ISNUMBER(D1076:N1076)=FALSE))
,"""")"),"")</f>
        <v/>
      </c>
      <c r="C1076" s="153">
        <v>46609.0</v>
      </c>
      <c r="D1076" s="154"/>
      <c r="E1076" s="154"/>
      <c r="F1076" s="154"/>
      <c r="G1076" s="154"/>
      <c r="H1076" s="154"/>
      <c r="I1076" s="155"/>
      <c r="J1076" s="154"/>
      <c r="K1076" s="154"/>
      <c r="L1076" s="154"/>
      <c r="M1076" s="154"/>
      <c r="N1076" s="154"/>
      <c r="O1076" s="152"/>
      <c r="P1076" s="152"/>
      <c r="Q1076" s="152"/>
      <c r="R1076" s="152"/>
      <c r="S1076" s="152"/>
      <c r="T1076" s="152"/>
      <c r="U1076" s="152"/>
      <c r="V1076" s="152"/>
      <c r="W1076" s="152"/>
    </row>
    <row r="1077" ht="22.5" customHeight="1">
      <c r="A1077" s="147">
        <f t="shared" si="2"/>
        <v>0</v>
      </c>
      <c r="B1077" s="148" t="str">
        <f>IFERROR(__xludf.DUMMYFUNCTION("IFERROR(
TEXTJOIN("" \ "",TRUE,FILTER(D1077:N1077,ISNUMBER(D1077:N1077)=FALSE))
,"""")"),"")</f>
        <v/>
      </c>
      <c r="C1077" s="153">
        <v>46610.0</v>
      </c>
      <c r="D1077" s="154"/>
      <c r="E1077" s="154"/>
      <c r="F1077" s="154"/>
      <c r="G1077" s="154"/>
      <c r="H1077" s="154"/>
      <c r="I1077" s="155"/>
      <c r="J1077" s="154"/>
      <c r="K1077" s="154"/>
      <c r="L1077" s="154"/>
      <c r="M1077" s="154"/>
      <c r="N1077" s="154"/>
      <c r="O1077" s="152"/>
      <c r="P1077" s="152"/>
      <c r="Q1077" s="152"/>
      <c r="R1077" s="152"/>
      <c r="S1077" s="152"/>
      <c r="T1077" s="152"/>
      <c r="U1077" s="152"/>
      <c r="V1077" s="152"/>
      <c r="W1077" s="152"/>
    </row>
    <row r="1078" ht="22.5" customHeight="1">
      <c r="A1078" s="147">
        <f t="shared" si="2"/>
        <v>0</v>
      </c>
      <c r="B1078" s="148" t="str">
        <f>IFERROR(__xludf.DUMMYFUNCTION("IFERROR(
TEXTJOIN("" \ "",TRUE,FILTER(D1078:N1078,ISNUMBER(D1078:N1078)=FALSE))
,"""")"),"")</f>
        <v/>
      </c>
      <c r="C1078" s="153">
        <v>46611.0</v>
      </c>
      <c r="D1078" s="154"/>
      <c r="E1078" s="154"/>
      <c r="F1078" s="154"/>
      <c r="G1078" s="154"/>
      <c r="H1078" s="154"/>
      <c r="I1078" s="155"/>
      <c r="J1078" s="154"/>
      <c r="K1078" s="154"/>
      <c r="L1078" s="154"/>
      <c r="M1078" s="154"/>
      <c r="N1078" s="154"/>
      <c r="O1078" s="152"/>
      <c r="P1078" s="152"/>
      <c r="Q1078" s="152"/>
      <c r="R1078" s="152"/>
      <c r="S1078" s="152"/>
      <c r="T1078" s="152"/>
      <c r="U1078" s="152"/>
      <c r="V1078" s="152"/>
      <c r="W1078" s="152"/>
    </row>
    <row r="1079" ht="22.5" customHeight="1">
      <c r="A1079" s="147">
        <f t="shared" si="2"/>
        <v>0</v>
      </c>
      <c r="B1079" s="148" t="str">
        <f>IFERROR(__xludf.DUMMYFUNCTION("IFERROR(
TEXTJOIN("" \ "",TRUE,FILTER(D1079:N1079,ISNUMBER(D1079:N1079)=FALSE))
,"""")"),"")</f>
        <v/>
      </c>
      <c r="C1079" s="153">
        <v>46612.0</v>
      </c>
      <c r="D1079" s="154"/>
      <c r="E1079" s="154"/>
      <c r="F1079" s="154"/>
      <c r="G1079" s="154"/>
      <c r="H1079" s="154"/>
      <c r="I1079" s="155"/>
      <c r="J1079" s="154"/>
      <c r="K1079" s="154"/>
      <c r="L1079" s="154"/>
      <c r="M1079" s="154"/>
      <c r="N1079" s="154"/>
      <c r="O1079" s="152"/>
      <c r="P1079" s="152"/>
      <c r="Q1079" s="152"/>
      <c r="R1079" s="152"/>
      <c r="S1079" s="152"/>
      <c r="T1079" s="152"/>
      <c r="U1079" s="152"/>
      <c r="V1079" s="152"/>
      <c r="W1079" s="152"/>
    </row>
    <row r="1080" ht="22.5" customHeight="1">
      <c r="A1080" s="147">
        <f t="shared" si="2"/>
        <v>0</v>
      </c>
      <c r="B1080" s="148" t="str">
        <f>IFERROR(__xludf.DUMMYFUNCTION("IFERROR(
TEXTJOIN("" \ "",TRUE,FILTER(D1080:N1080,ISNUMBER(D1080:N1080)=FALSE))
,"""")"),"")</f>
        <v/>
      </c>
      <c r="C1080" s="153">
        <v>46613.0</v>
      </c>
      <c r="D1080" s="154"/>
      <c r="E1080" s="154"/>
      <c r="F1080" s="154"/>
      <c r="G1080" s="154"/>
      <c r="H1080" s="154"/>
      <c r="I1080" s="155"/>
      <c r="J1080" s="154"/>
      <c r="K1080" s="154"/>
      <c r="L1080" s="154"/>
      <c r="M1080" s="154"/>
      <c r="N1080" s="154"/>
      <c r="O1080" s="152"/>
      <c r="P1080" s="152"/>
      <c r="Q1080" s="152"/>
      <c r="R1080" s="152"/>
      <c r="S1080" s="152"/>
      <c r="T1080" s="152"/>
      <c r="U1080" s="152"/>
      <c r="V1080" s="152"/>
      <c r="W1080" s="152"/>
    </row>
    <row r="1081" ht="22.5" customHeight="1">
      <c r="A1081" s="147">
        <f t="shared" si="2"/>
        <v>0</v>
      </c>
      <c r="B1081" s="148" t="str">
        <f>IFERROR(__xludf.DUMMYFUNCTION("IFERROR(
TEXTJOIN("" \ "",TRUE,FILTER(D1081:N1081,ISNUMBER(D1081:N1081)=FALSE))
,"""")"),"")</f>
        <v/>
      </c>
      <c r="C1081" s="149">
        <v>46614.0</v>
      </c>
      <c r="D1081" s="150"/>
      <c r="E1081" s="150"/>
      <c r="F1081" s="150"/>
      <c r="G1081" s="150"/>
      <c r="H1081" s="150"/>
      <c r="I1081" s="151"/>
      <c r="J1081" s="150"/>
      <c r="K1081" s="150"/>
      <c r="L1081" s="150"/>
      <c r="M1081" s="150"/>
      <c r="N1081" s="150"/>
      <c r="O1081" s="152"/>
      <c r="P1081" s="152"/>
      <c r="Q1081" s="152"/>
      <c r="R1081" s="152"/>
      <c r="S1081" s="152"/>
      <c r="T1081" s="152"/>
      <c r="U1081" s="152"/>
      <c r="V1081" s="152"/>
      <c r="W1081" s="152"/>
    </row>
    <row r="1082" ht="22.5" customHeight="1">
      <c r="A1082" s="147">
        <f t="shared" si="2"/>
        <v>0</v>
      </c>
      <c r="B1082" s="148" t="str">
        <f>IFERROR(__xludf.DUMMYFUNCTION("IFERROR(
TEXTJOIN("" \ "",TRUE,FILTER(D1082:N1082,ISNUMBER(D1082:N1082)=FALSE))
,"""")"),"")</f>
        <v/>
      </c>
      <c r="C1082" s="153">
        <v>46615.0</v>
      </c>
      <c r="D1082" s="154"/>
      <c r="E1082" s="154"/>
      <c r="F1082" s="154"/>
      <c r="G1082" s="154"/>
      <c r="H1082" s="154"/>
      <c r="I1082" s="155"/>
      <c r="J1082" s="154"/>
      <c r="K1082" s="154"/>
      <c r="L1082" s="154"/>
      <c r="M1082" s="154"/>
      <c r="N1082" s="154"/>
      <c r="O1082" s="152"/>
      <c r="P1082" s="152"/>
      <c r="Q1082" s="152"/>
      <c r="R1082" s="152"/>
      <c r="S1082" s="152"/>
      <c r="T1082" s="152"/>
      <c r="U1082" s="152"/>
      <c r="V1082" s="152"/>
      <c r="W1082" s="152"/>
    </row>
    <row r="1083" ht="22.5" customHeight="1">
      <c r="A1083" s="147">
        <f t="shared" si="2"/>
        <v>0</v>
      </c>
      <c r="B1083" s="148" t="str">
        <f>IFERROR(__xludf.DUMMYFUNCTION("IFERROR(
TEXTJOIN("" \ "",TRUE,FILTER(D1083:N1083,ISNUMBER(D1083:N1083)=FALSE))
,"""")"),"")</f>
        <v/>
      </c>
      <c r="C1083" s="153">
        <v>46616.0</v>
      </c>
      <c r="D1083" s="154"/>
      <c r="E1083" s="154"/>
      <c r="F1083" s="154"/>
      <c r="G1083" s="154"/>
      <c r="H1083" s="154"/>
      <c r="I1083" s="155"/>
      <c r="J1083" s="154"/>
      <c r="K1083" s="154"/>
      <c r="L1083" s="154"/>
      <c r="M1083" s="154"/>
      <c r="N1083" s="154"/>
      <c r="O1083" s="152"/>
      <c r="P1083" s="152"/>
      <c r="Q1083" s="152"/>
      <c r="R1083" s="152"/>
      <c r="S1083" s="152"/>
      <c r="T1083" s="152"/>
      <c r="U1083" s="152"/>
      <c r="V1083" s="152"/>
      <c r="W1083" s="152"/>
    </row>
    <row r="1084" ht="22.5" customHeight="1">
      <c r="A1084" s="147">
        <f t="shared" si="2"/>
        <v>0</v>
      </c>
      <c r="B1084" s="148" t="str">
        <f>IFERROR(__xludf.DUMMYFUNCTION("IFERROR(
TEXTJOIN("" \ "",TRUE,FILTER(D1084:N1084,ISNUMBER(D1084:N1084)=FALSE))
,"""")"),"")</f>
        <v/>
      </c>
      <c r="C1084" s="153">
        <v>46617.0</v>
      </c>
      <c r="D1084" s="154"/>
      <c r="E1084" s="154"/>
      <c r="F1084" s="154"/>
      <c r="G1084" s="154"/>
      <c r="H1084" s="154"/>
      <c r="I1084" s="155"/>
      <c r="J1084" s="154"/>
      <c r="K1084" s="154"/>
      <c r="L1084" s="154"/>
      <c r="M1084" s="154"/>
      <c r="N1084" s="154"/>
      <c r="O1084" s="152"/>
      <c r="P1084" s="152"/>
      <c r="Q1084" s="152"/>
      <c r="R1084" s="152"/>
      <c r="S1084" s="152"/>
      <c r="T1084" s="152"/>
      <c r="U1084" s="152"/>
      <c r="V1084" s="152"/>
      <c r="W1084" s="152"/>
    </row>
    <row r="1085" ht="22.5" customHeight="1">
      <c r="A1085" s="147">
        <f t="shared" si="2"/>
        <v>0</v>
      </c>
      <c r="B1085" s="148" t="str">
        <f>IFERROR(__xludf.DUMMYFUNCTION("IFERROR(
TEXTJOIN("" \ "",TRUE,FILTER(D1085:N1085,ISNUMBER(D1085:N1085)=FALSE))
,"""")"),"")</f>
        <v/>
      </c>
      <c r="C1085" s="153">
        <v>46618.0</v>
      </c>
      <c r="D1085" s="154"/>
      <c r="E1085" s="154"/>
      <c r="F1085" s="154"/>
      <c r="G1085" s="154"/>
      <c r="H1085" s="154"/>
      <c r="I1085" s="155"/>
      <c r="J1085" s="154"/>
      <c r="K1085" s="154"/>
      <c r="L1085" s="154"/>
      <c r="M1085" s="154"/>
      <c r="N1085" s="154"/>
      <c r="O1085" s="152"/>
      <c r="P1085" s="152"/>
      <c r="Q1085" s="152"/>
      <c r="R1085" s="152"/>
      <c r="S1085" s="152"/>
      <c r="T1085" s="152"/>
      <c r="U1085" s="152"/>
      <c r="V1085" s="152"/>
      <c r="W1085" s="152"/>
    </row>
    <row r="1086" ht="22.5" customHeight="1">
      <c r="A1086" s="147">
        <f t="shared" si="2"/>
        <v>0</v>
      </c>
      <c r="B1086" s="148" t="str">
        <f>IFERROR(__xludf.DUMMYFUNCTION("IFERROR(
TEXTJOIN("" \ "",TRUE,FILTER(D1086:N1086,ISNUMBER(D1086:N1086)=FALSE))
,"""")"),"")</f>
        <v/>
      </c>
      <c r="C1086" s="153">
        <v>46619.0</v>
      </c>
      <c r="D1086" s="154"/>
      <c r="E1086" s="154"/>
      <c r="F1086" s="154"/>
      <c r="G1086" s="154"/>
      <c r="H1086" s="154"/>
      <c r="I1086" s="155"/>
      <c r="J1086" s="154"/>
      <c r="K1086" s="154"/>
      <c r="L1086" s="154"/>
      <c r="M1086" s="154"/>
      <c r="N1086" s="154"/>
      <c r="O1086" s="152"/>
      <c r="P1086" s="152"/>
      <c r="Q1086" s="152"/>
      <c r="R1086" s="152"/>
      <c r="S1086" s="152"/>
      <c r="T1086" s="152"/>
      <c r="U1086" s="152"/>
      <c r="V1086" s="152"/>
      <c r="W1086" s="152"/>
    </row>
    <row r="1087" ht="22.5" customHeight="1">
      <c r="A1087" s="147">
        <f t="shared" si="2"/>
        <v>0</v>
      </c>
      <c r="B1087" s="148" t="str">
        <f>IFERROR(__xludf.DUMMYFUNCTION("IFERROR(
TEXTJOIN("" \ "",TRUE,FILTER(D1087:N1087,ISNUMBER(D1087:N1087)=FALSE))
,"""")"),"")</f>
        <v/>
      </c>
      <c r="C1087" s="153">
        <v>46620.0</v>
      </c>
      <c r="D1087" s="154"/>
      <c r="E1087" s="154"/>
      <c r="F1087" s="154"/>
      <c r="G1087" s="154"/>
      <c r="H1087" s="154"/>
      <c r="I1087" s="155"/>
      <c r="J1087" s="154"/>
      <c r="K1087" s="154"/>
      <c r="L1087" s="154"/>
      <c r="M1087" s="154"/>
      <c r="N1087" s="154"/>
      <c r="O1087" s="152"/>
      <c r="P1087" s="152"/>
      <c r="Q1087" s="152"/>
      <c r="R1087" s="152"/>
      <c r="S1087" s="152"/>
      <c r="T1087" s="152"/>
      <c r="U1087" s="152"/>
      <c r="V1087" s="152"/>
      <c r="W1087" s="152"/>
    </row>
    <row r="1088" ht="22.5" customHeight="1">
      <c r="A1088" s="147">
        <f t="shared" si="2"/>
        <v>0</v>
      </c>
      <c r="B1088" s="148" t="str">
        <f>IFERROR(__xludf.DUMMYFUNCTION("IFERROR(
TEXTJOIN("" \ "",TRUE,FILTER(D1088:N1088,ISNUMBER(D1088:N1088)=FALSE))
,"""")"),"")</f>
        <v/>
      </c>
      <c r="C1088" s="149">
        <v>46621.0</v>
      </c>
      <c r="D1088" s="150"/>
      <c r="E1088" s="150"/>
      <c r="F1088" s="150"/>
      <c r="G1088" s="150"/>
      <c r="H1088" s="150"/>
      <c r="I1088" s="151"/>
      <c r="J1088" s="150"/>
      <c r="K1088" s="150"/>
      <c r="L1088" s="150"/>
      <c r="M1088" s="150"/>
      <c r="N1088" s="150"/>
      <c r="O1088" s="152"/>
      <c r="P1088" s="152"/>
      <c r="Q1088" s="152"/>
      <c r="R1088" s="152"/>
      <c r="S1088" s="152"/>
      <c r="T1088" s="152"/>
      <c r="U1088" s="152"/>
      <c r="V1088" s="152"/>
      <c r="W1088" s="152"/>
    </row>
    <row r="1089" ht="22.5" customHeight="1">
      <c r="A1089" s="147">
        <f t="shared" si="2"/>
        <v>0</v>
      </c>
      <c r="B1089" s="148" t="str">
        <f>IFERROR(__xludf.DUMMYFUNCTION("IFERROR(
TEXTJOIN("" \ "",TRUE,FILTER(D1089:N1089,ISNUMBER(D1089:N1089)=FALSE))
,"""")"),"")</f>
        <v/>
      </c>
      <c r="C1089" s="153">
        <v>46622.0</v>
      </c>
      <c r="D1089" s="154"/>
      <c r="E1089" s="154"/>
      <c r="F1089" s="154"/>
      <c r="G1089" s="154"/>
      <c r="H1089" s="154"/>
      <c r="I1089" s="155"/>
      <c r="J1089" s="154"/>
      <c r="K1089" s="154"/>
      <c r="L1089" s="154"/>
      <c r="M1089" s="154"/>
      <c r="N1089" s="154"/>
      <c r="O1089" s="152"/>
      <c r="P1089" s="152"/>
      <c r="Q1089" s="152"/>
      <c r="R1089" s="152"/>
      <c r="S1089" s="152"/>
      <c r="T1089" s="152"/>
      <c r="U1089" s="152"/>
      <c r="V1089" s="152"/>
      <c r="W1089" s="152"/>
    </row>
    <row r="1090" ht="22.5" customHeight="1">
      <c r="A1090" s="147">
        <f t="shared" si="2"/>
        <v>0</v>
      </c>
      <c r="B1090" s="148" t="str">
        <f>IFERROR(__xludf.DUMMYFUNCTION("IFERROR(
TEXTJOIN("" \ "",TRUE,FILTER(D1090:N1090,ISNUMBER(D1090:N1090)=FALSE))
,"""")"),"")</f>
        <v/>
      </c>
      <c r="C1090" s="153">
        <v>46623.0</v>
      </c>
      <c r="D1090" s="154"/>
      <c r="E1090" s="154"/>
      <c r="F1090" s="154"/>
      <c r="G1090" s="154"/>
      <c r="H1090" s="154"/>
      <c r="I1090" s="155"/>
      <c r="J1090" s="154"/>
      <c r="K1090" s="154"/>
      <c r="L1090" s="154"/>
      <c r="M1090" s="154"/>
      <c r="N1090" s="154"/>
      <c r="O1090" s="152"/>
      <c r="P1090" s="152"/>
      <c r="Q1090" s="152"/>
      <c r="R1090" s="152"/>
      <c r="S1090" s="152"/>
      <c r="T1090" s="152"/>
      <c r="U1090" s="152"/>
      <c r="V1090" s="152"/>
      <c r="W1090" s="152"/>
    </row>
    <row r="1091" ht="22.5" customHeight="1">
      <c r="A1091" s="147">
        <f t="shared" si="2"/>
        <v>0</v>
      </c>
      <c r="B1091" s="148" t="str">
        <f>IFERROR(__xludf.DUMMYFUNCTION("IFERROR(
TEXTJOIN("" \ "",TRUE,FILTER(D1091:N1091,ISNUMBER(D1091:N1091)=FALSE))
,"""")"),"")</f>
        <v/>
      </c>
      <c r="C1091" s="153">
        <v>46624.0</v>
      </c>
      <c r="D1091" s="154"/>
      <c r="E1091" s="154"/>
      <c r="F1091" s="154"/>
      <c r="G1091" s="154"/>
      <c r="H1091" s="154"/>
      <c r="I1091" s="155"/>
      <c r="J1091" s="154"/>
      <c r="K1091" s="154"/>
      <c r="L1091" s="154"/>
      <c r="M1091" s="154"/>
      <c r="N1091" s="154"/>
      <c r="O1091" s="152"/>
      <c r="P1091" s="152"/>
      <c r="Q1091" s="152"/>
      <c r="R1091" s="152"/>
      <c r="S1091" s="152"/>
      <c r="T1091" s="152"/>
      <c r="U1091" s="152"/>
      <c r="V1091" s="152"/>
      <c r="W1091" s="152"/>
    </row>
    <row r="1092" ht="22.5" customHeight="1">
      <c r="A1092" s="147">
        <f t="shared" si="2"/>
        <v>0</v>
      </c>
      <c r="B1092" s="148" t="str">
        <f>IFERROR(__xludf.DUMMYFUNCTION("IFERROR(
TEXTJOIN("" \ "",TRUE,FILTER(D1092:N1092,ISNUMBER(D1092:N1092)=FALSE))
,"""")"),"")</f>
        <v/>
      </c>
      <c r="C1092" s="153">
        <v>46625.0</v>
      </c>
      <c r="D1092" s="154"/>
      <c r="E1092" s="154"/>
      <c r="F1092" s="154"/>
      <c r="G1092" s="154"/>
      <c r="H1092" s="154"/>
      <c r="I1092" s="155"/>
      <c r="J1092" s="154"/>
      <c r="K1092" s="154"/>
      <c r="L1092" s="154"/>
      <c r="M1092" s="154"/>
      <c r="N1092" s="154"/>
      <c r="O1092" s="152"/>
      <c r="P1092" s="152"/>
      <c r="Q1092" s="152"/>
      <c r="R1092" s="152"/>
      <c r="S1092" s="152"/>
      <c r="T1092" s="152"/>
      <c r="U1092" s="152"/>
      <c r="V1092" s="152"/>
      <c r="W1092" s="152"/>
    </row>
    <row r="1093" ht="22.5" customHeight="1">
      <c r="A1093" s="147">
        <f t="shared" si="2"/>
        <v>0</v>
      </c>
      <c r="B1093" s="148" t="str">
        <f>IFERROR(__xludf.DUMMYFUNCTION("IFERROR(
TEXTJOIN("" \ "",TRUE,FILTER(D1093:N1093,ISNUMBER(D1093:N1093)=FALSE))
,"""")"),"")</f>
        <v/>
      </c>
      <c r="C1093" s="153">
        <v>46626.0</v>
      </c>
      <c r="D1093" s="154"/>
      <c r="E1093" s="154"/>
      <c r="F1093" s="154"/>
      <c r="G1093" s="154"/>
      <c r="H1093" s="154"/>
      <c r="I1093" s="155"/>
      <c r="J1093" s="154"/>
      <c r="K1093" s="154"/>
      <c r="L1093" s="154"/>
      <c r="M1093" s="154"/>
      <c r="N1093" s="154"/>
      <c r="O1093" s="152"/>
      <c r="P1093" s="152"/>
      <c r="Q1093" s="152"/>
      <c r="R1093" s="152"/>
      <c r="S1093" s="152"/>
      <c r="T1093" s="152"/>
      <c r="U1093" s="152"/>
      <c r="V1093" s="152"/>
      <c r="W1093" s="152"/>
    </row>
    <row r="1094" ht="22.5" customHeight="1">
      <c r="A1094" s="147">
        <f t="shared" si="2"/>
        <v>0</v>
      </c>
      <c r="B1094" s="148" t="str">
        <f>IFERROR(__xludf.DUMMYFUNCTION("IFERROR(
TEXTJOIN("" \ "",TRUE,FILTER(D1094:N1094,ISNUMBER(D1094:N1094)=FALSE))
,"""")"),"")</f>
        <v/>
      </c>
      <c r="C1094" s="153">
        <v>46627.0</v>
      </c>
      <c r="D1094" s="154"/>
      <c r="E1094" s="154"/>
      <c r="F1094" s="154"/>
      <c r="G1094" s="154"/>
      <c r="H1094" s="154"/>
      <c r="I1094" s="155"/>
      <c r="J1094" s="154"/>
      <c r="K1094" s="154"/>
      <c r="L1094" s="154"/>
      <c r="M1094" s="154"/>
      <c r="N1094" s="154"/>
      <c r="O1094" s="152"/>
      <c r="P1094" s="152"/>
      <c r="Q1094" s="152"/>
      <c r="R1094" s="152"/>
      <c r="S1094" s="152"/>
      <c r="T1094" s="152"/>
      <c r="U1094" s="152"/>
      <c r="V1094" s="152"/>
      <c r="W1094" s="152"/>
    </row>
    <row r="1095" ht="22.5" customHeight="1">
      <c r="A1095" s="147">
        <f t="shared" si="2"/>
        <v>0</v>
      </c>
      <c r="B1095" s="148" t="str">
        <f>IFERROR(__xludf.DUMMYFUNCTION("IFERROR(
TEXTJOIN("" \ "",TRUE,FILTER(D1095:N1095,ISNUMBER(D1095:N1095)=FALSE))
,"""")"),"")</f>
        <v/>
      </c>
      <c r="C1095" s="149">
        <v>46628.0</v>
      </c>
      <c r="D1095" s="150"/>
      <c r="E1095" s="150"/>
      <c r="F1095" s="150"/>
      <c r="G1095" s="150"/>
      <c r="H1095" s="150"/>
      <c r="I1095" s="151"/>
      <c r="J1095" s="150"/>
      <c r="K1095" s="150"/>
      <c r="L1095" s="150"/>
      <c r="M1095" s="150"/>
      <c r="N1095" s="150"/>
      <c r="O1095" s="152"/>
      <c r="P1095" s="152"/>
      <c r="Q1095" s="152"/>
      <c r="R1095" s="152"/>
      <c r="S1095" s="152"/>
      <c r="T1095" s="152"/>
      <c r="U1095" s="152"/>
      <c r="V1095" s="152"/>
      <c r="W1095" s="152"/>
    </row>
    <row r="1096" ht="22.5" customHeight="1">
      <c r="A1096" s="147">
        <f t="shared" si="2"/>
        <v>0</v>
      </c>
      <c r="B1096" s="148" t="str">
        <f>IFERROR(__xludf.DUMMYFUNCTION("IFERROR(
TEXTJOIN("" \ "",TRUE,FILTER(D1096:N1096,ISNUMBER(D1096:N1096)=FALSE))
,"""")"),"")</f>
        <v/>
      </c>
      <c r="C1096" s="153">
        <v>46629.0</v>
      </c>
      <c r="D1096" s="154"/>
      <c r="E1096" s="154"/>
      <c r="F1096" s="154"/>
      <c r="G1096" s="154"/>
      <c r="H1096" s="154"/>
      <c r="I1096" s="155"/>
      <c r="J1096" s="154"/>
      <c r="K1096" s="154"/>
      <c r="L1096" s="154"/>
      <c r="M1096" s="154"/>
      <c r="N1096" s="154"/>
      <c r="O1096" s="152"/>
      <c r="P1096" s="152"/>
      <c r="Q1096" s="152"/>
      <c r="R1096" s="152"/>
      <c r="S1096" s="152"/>
      <c r="T1096" s="152"/>
      <c r="U1096" s="152"/>
      <c r="V1096" s="152"/>
      <c r="W1096" s="152"/>
    </row>
    <row r="1097" ht="22.5" customHeight="1">
      <c r="A1097" s="147">
        <f t="shared" si="2"/>
        <v>0</v>
      </c>
      <c r="B1097" s="148" t="str">
        <f>IFERROR(__xludf.DUMMYFUNCTION("IFERROR(
TEXTJOIN("" \ "",TRUE,FILTER(D1097:N1097,ISNUMBER(D1097:N1097)=FALSE))
,"""")"),"")</f>
        <v/>
      </c>
      <c r="C1097" s="153">
        <v>46630.0</v>
      </c>
      <c r="D1097" s="154"/>
      <c r="E1097" s="154"/>
      <c r="F1097" s="154"/>
      <c r="G1097" s="154"/>
      <c r="H1097" s="154"/>
      <c r="I1097" s="155"/>
      <c r="J1097" s="154"/>
      <c r="K1097" s="154"/>
      <c r="L1097" s="154"/>
      <c r="M1097" s="154"/>
      <c r="N1097" s="154"/>
      <c r="O1097" s="152"/>
      <c r="P1097" s="152"/>
      <c r="Q1097" s="152"/>
      <c r="R1097" s="152"/>
      <c r="S1097" s="152"/>
      <c r="T1097" s="152"/>
      <c r="U1097" s="152"/>
      <c r="V1097" s="152"/>
      <c r="W1097" s="152"/>
    </row>
    <row r="1098" ht="22.5" customHeight="1">
      <c r="A1098" s="147">
        <f t="shared" si="2"/>
        <v>0</v>
      </c>
      <c r="B1098" s="148" t="str">
        <f>IFERROR(__xludf.DUMMYFUNCTION("IFERROR(
TEXTJOIN("" \ "",TRUE,FILTER(D1098:N1098,ISNUMBER(D1098:N1098)=FALSE))
,"""")"),"")</f>
        <v/>
      </c>
      <c r="C1098" s="153">
        <v>46631.0</v>
      </c>
      <c r="D1098" s="154"/>
      <c r="E1098" s="154"/>
      <c r="F1098" s="154"/>
      <c r="G1098" s="154"/>
      <c r="H1098" s="154"/>
      <c r="I1098" s="155"/>
      <c r="J1098" s="154"/>
      <c r="K1098" s="154"/>
      <c r="L1098" s="154"/>
      <c r="M1098" s="154"/>
      <c r="N1098" s="154"/>
      <c r="O1098" s="152"/>
      <c r="P1098" s="152"/>
      <c r="Q1098" s="152"/>
      <c r="R1098" s="152"/>
      <c r="S1098" s="152"/>
      <c r="T1098" s="152"/>
      <c r="U1098" s="152"/>
      <c r="V1098" s="152"/>
      <c r="W1098" s="152"/>
    </row>
    <row r="1099" ht="22.5" customHeight="1">
      <c r="A1099" s="147">
        <f t="shared" si="2"/>
        <v>0</v>
      </c>
      <c r="B1099" s="148" t="str">
        <f>IFERROR(__xludf.DUMMYFUNCTION("IFERROR(
TEXTJOIN("" \ "",TRUE,FILTER(D1099:N1099,ISNUMBER(D1099:N1099)=FALSE))
,"""")"),"")</f>
        <v/>
      </c>
      <c r="C1099" s="153">
        <v>46632.0</v>
      </c>
      <c r="D1099" s="154"/>
      <c r="E1099" s="154"/>
      <c r="F1099" s="154"/>
      <c r="G1099" s="154"/>
      <c r="H1099" s="154"/>
      <c r="I1099" s="155"/>
      <c r="J1099" s="154"/>
      <c r="K1099" s="154"/>
      <c r="L1099" s="154"/>
      <c r="M1099" s="154"/>
      <c r="N1099" s="154"/>
      <c r="O1099" s="152"/>
      <c r="P1099" s="152"/>
      <c r="Q1099" s="152"/>
      <c r="R1099" s="152"/>
      <c r="S1099" s="152"/>
      <c r="T1099" s="152"/>
      <c r="U1099" s="152"/>
      <c r="V1099" s="152"/>
      <c r="W1099" s="152"/>
    </row>
    <row r="1100" ht="22.5" customHeight="1">
      <c r="A1100" s="147">
        <f t="shared" si="2"/>
        <v>0</v>
      </c>
      <c r="B1100" s="148" t="str">
        <f>IFERROR(__xludf.DUMMYFUNCTION("IFERROR(
TEXTJOIN("" \ "",TRUE,FILTER(D1100:N1100,ISNUMBER(D1100:N1100)=FALSE))
,"""")"),"")</f>
        <v/>
      </c>
      <c r="C1100" s="153">
        <v>46633.0</v>
      </c>
      <c r="D1100" s="154"/>
      <c r="E1100" s="154"/>
      <c r="F1100" s="154"/>
      <c r="G1100" s="154"/>
      <c r="H1100" s="154"/>
      <c r="I1100" s="155"/>
      <c r="J1100" s="154"/>
      <c r="K1100" s="154"/>
      <c r="L1100" s="154"/>
      <c r="M1100" s="154"/>
      <c r="N1100" s="154"/>
      <c r="O1100" s="152"/>
      <c r="P1100" s="152"/>
      <c r="Q1100" s="152"/>
      <c r="R1100" s="152"/>
      <c r="S1100" s="152"/>
      <c r="T1100" s="152"/>
      <c r="U1100" s="152"/>
      <c r="V1100" s="152"/>
      <c r="W1100" s="152"/>
    </row>
    <row r="1101" ht="22.5" customHeight="1">
      <c r="A1101" s="147">
        <f t="shared" si="2"/>
        <v>0</v>
      </c>
      <c r="B1101" s="148" t="str">
        <f>IFERROR(__xludf.DUMMYFUNCTION("IFERROR(
TEXTJOIN("" \ "",TRUE,FILTER(D1101:N1101,ISNUMBER(D1101:N1101)=FALSE))
,"""")"),"")</f>
        <v/>
      </c>
      <c r="C1101" s="153">
        <v>46634.0</v>
      </c>
      <c r="D1101" s="154"/>
      <c r="E1101" s="154"/>
      <c r="F1101" s="154"/>
      <c r="G1101" s="154"/>
      <c r="H1101" s="154"/>
      <c r="I1101" s="155"/>
      <c r="J1101" s="154"/>
      <c r="K1101" s="154"/>
      <c r="L1101" s="154"/>
      <c r="M1101" s="154"/>
      <c r="N1101" s="154"/>
      <c r="O1101" s="152"/>
      <c r="P1101" s="152"/>
      <c r="Q1101" s="152"/>
      <c r="R1101" s="152"/>
      <c r="S1101" s="152"/>
      <c r="T1101" s="152"/>
      <c r="U1101" s="152"/>
      <c r="V1101" s="152"/>
      <c r="W1101" s="152"/>
    </row>
    <row r="1102" ht="22.5" customHeight="1">
      <c r="A1102" s="147">
        <f t="shared" si="2"/>
        <v>0</v>
      </c>
      <c r="B1102" s="148" t="str">
        <f>IFERROR(__xludf.DUMMYFUNCTION("IFERROR(
TEXTJOIN("" \ "",TRUE,FILTER(D1102:N1102,ISNUMBER(D1102:N1102)=FALSE))
,"""")"),"")</f>
        <v/>
      </c>
      <c r="C1102" s="149">
        <v>46635.0</v>
      </c>
      <c r="D1102" s="150"/>
      <c r="E1102" s="150"/>
      <c r="F1102" s="150"/>
      <c r="G1102" s="150"/>
      <c r="H1102" s="150"/>
      <c r="I1102" s="151"/>
      <c r="J1102" s="150"/>
      <c r="K1102" s="150"/>
      <c r="L1102" s="150"/>
      <c r="M1102" s="150"/>
      <c r="N1102" s="150"/>
      <c r="O1102" s="152"/>
      <c r="P1102" s="152"/>
      <c r="Q1102" s="152"/>
      <c r="R1102" s="152"/>
      <c r="S1102" s="152"/>
      <c r="T1102" s="152"/>
      <c r="U1102" s="152"/>
      <c r="V1102" s="152"/>
      <c r="W1102" s="152"/>
    </row>
    <row r="1103" ht="22.5" customHeight="1">
      <c r="A1103" s="147">
        <f t="shared" si="2"/>
        <v>0</v>
      </c>
      <c r="B1103" s="148" t="str">
        <f>IFERROR(__xludf.DUMMYFUNCTION("IFERROR(
TEXTJOIN("" \ "",TRUE,FILTER(D1103:N1103,ISNUMBER(D1103:N1103)=FALSE))
,"""")"),"")</f>
        <v/>
      </c>
      <c r="C1103" s="153">
        <v>46636.0</v>
      </c>
      <c r="D1103" s="154"/>
      <c r="E1103" s="154"/>
      <c r="F1103" s="154"/>
      <c r="G1103" s="154"/>
      <c r="H1103" s="154"/>
      <c r="I1103" s="155"/>
      <c r="J1103" s="154"/>
      <c r="K1103" s="154"/>
      <c r="L1103" s="154"/>
      <c r="M1103" s="154"/>
      <c r="N1103" s="154"/>
      <c r="O1103" s="152"/>
      <c r="P1103" s="152"/>
      <c r="Q1103" s="152"/>
      <c r="R1103" s="152"/>
      <c r="S1103" s="152"/>
      <c r="T1103" s="152"/>
      <c r="U1103" s="152"/>
      <c r="V1103" s="152"/>
      <c r="W1103" s="152"/>
    </row>
    <row r="1104" ht="22.5" customHeight="1">
      <c r="A1104" s="147">
        <f t="shared" si="2"/>
        <v>0</v>
      </c>
      <c r="B1104" s="148" t="str">
        <f>IFERROR(__xludf.DUMMYFUNCTION("IFERROR(
TEXTJOIN("" \ "",TRUE,FILTER(D1104:N1104,ISNUMBER(D1104:N1104)=FALSE))
,"""")"),"")</f>
        <v/>
      </c>
      <c r="C1104" s="153">
        <v>46637.0</v>
      </c>
      <c r="D1104" s="154"/>
      <c r="E1104" s="154"/>
      <c r="F1104" s="154"/>
      <c r="G1104" s="154"/>
      <c r="H1104" s="154"/>
      <c r="I1104" s="155"/>
      <c r="J1104" s="154"/>
      <c r="K1104" s="154"/>
      <c r="L1104" s="154"/>
      <c r="M1104" s="154"/>
      <c r="N1104" s="154"/>
      <c r="O1104" s="152"/>
      <c r="P1104" s="152"/>
      <c r="Q1104" s="152"/>
      <c r="R1104" s="152"/>
      <c r="S1104" s="152"/>
      <c r="T1104" s="152"/>
      <c r="U1104" s="152"/>
      <c r="V1104" s="152"/>
      <c r="W1104" s="152"/>
    </row>
    <row r="1105" ht="22.5" customHeight="1">
      <c r="A1105" s="147">
        <f t="shared" si="2"/>
        <v>0</v>
      </c>
      <c r="B1105" s="148" t="str">
        <f>IFERROR(__xludf.DUMMYFUNCTION("IFERROR(
TEXTJOIN("" \ "",TRUE,FILTER(D1105:N1105,ISNUMBER(D1105:N1105)=FALSE))
,"""")"),"")</f>
        <v/>
      </c>
      <c r="C1105" s="153">
        <v>46638.0</v>
      </c>
      <c r="D1105" s="154"/>
      <c r="E1105" s="154"/>
      <c r="F1105" s="154"/>
      <c r="G1105" s="154"/>
      <c r="H1105" s="154"/>
      <c r="I1105" s="155"/>
      <c r="J1105" s="154"/>
      <c r="K1105" s="154"/>
      <c r="L1105" s="154"/>
      <c r="M1105" s="154"/>
      <c r="N1105" s="154"/>
      <c r="O1105" s="152"/>
      <c r="P1105" s="152"/>
      <c r="Q1105" s="152"/>
      <c r="R1105" s="152"/>
      <c r="S1105" s="152"/>
      <c r="T1105" s="152"/>
      <c r="U1105" s="152"/>
      <c r="V1105" s="152"/>
      <c r="W1105" s="152"/>
    </row>
    <row r="1106" ht="22.5" customHeight="1">
      <c r="A1106" s="147">
        <f t="shared" si="2"/>
        <v>0</v>
      </c>
      <c r="B1106" s="148" t="str">
        <f>IFERROR(__xludf.DUMMYFUNCTION("IFERROR(
TEXTJOIN("" \ "",TRUE,FILTER(D1106:N1106,ISNUMBER(D1106:N1106)=FALSE))
,"""")"),"")</f>
        <v/>
      </c>
      <c r="C1106" s="153">
        <v>46639.0</v>
      </c>
      <c r="D1106" s="154"/>
      <c r="E1106" s="154"/>
      <c r="F1106" s="154"/>
      <c r="G1106" s="154"/>
      <c r="H1106" s="154"/>
      <c r="I1106" s="155"/>
      <c r="J1106" s="154"/>
      <c r="K1106" s="154"/>
      <c r="L1106" s="154"/>
      <c r="M1106" s="154"/>
      <c r="N1106" s="154"/>
      <c r="O1106" s="152"/>
      <c r="P1106" s="152"/>
      <c r="Q1106" s="152"/>
      <c r="R1106" s="152"/>
      <c r="S1106" s="152"/>
      <c r="T1106" s="152"/>
      <c r="U1106" s="152"/>
      <c r="V1106" s="152"/>
      <c r="W1106" s="152"/>
    </row>
    <row r="1107" ht="22.5" customHeight="1">
      <c r="A1107" s="147">
        <f t="shared" si="2"/>
        <v>0</v>
      </c>
      <c r="B1107" s="148" t="str">
        <f>IFERROR(__xludf.DUMMYFUNCTION("IFERROR(
TEXTJOIN("" \ "",TRUE,FILTER(D1107:N1107,ISNUMBER(D1107:N1107)=FALSE))
,"""")"),"")</f>
        <v/>
      </c>
      <c r="C1107" s="153">
        <v>46640.0</v>
      </c>
      <c r="D1107" s="154"/>
      <c r="E1107" s="154"/>
      <c r="F1107" s="154"/>
      <c r="G1107" s="154"/>
      <c r="H1107" s="154"/>
      <c r="I1107" s="155"/>
      <c r="J1107" s="154"/>
      <c r="K1107" s="154"/>
      <c r="L1107" s="154"/>
      <c r="M1107" s="154"/>
      <c r="N1107" s="154"/>
      <c r="O1107" s="152"/>
      <c r="P1107" s="152"/>
      <c r="Q1107" s="152"/>
      <c r="R1107" s="152"/>
      <c r="S1107" s="152"/>
      <c r="T1107" s="152"/>
      <c r="U1107" s="152"/>
      <c r="V1107" s="152"/>
      <c r="W1107" s="152"/>
    </row>
    <row r="1108" ht="22.5" customHeight="1">
      <c r="A1108" s="147">
        <f t="shared" si="2"/>
        <v>0</v>
      </c>
      <c r="B1108" s="148" t="str">
        <f>IFERROR(__xludf.DUMMYFUNCTION("IFERROR(
TEXTJOIN("" \ "",TRUE,FILTER(D1108:N1108,ISNUMBER(D1108:N1108)=FALSE))
,"""")"),"")</f>
        <v/>
      </c>
      <c r="C1108" s="153">
        <v>46641.0</v>
      </c>
      <c r="D1108" s="154"/>
      <c r="E1108" s="154"/>
      <c r="F1108" s="154"/>
      <c r="G1108" s="154"/>
      <c r="H1108" s="154"/>
      <c r="I1108" s="155"/>
      <c r="J1108" s="154"/>
      <c r="K1108" s="154"/>
      <c r="L1108" s="154"/>
      <c r="M1108" s="154"/>
      <c r="N1108" s="154"/>
      <c r="O1108" s="152"/>
      <c r="P1108" s="152"/>
      <c r="Q1108" s="152"/>
      <c r="R1108" s="152"/>
      <c r="S1108" s="152"/>
      <c r="T1108" s="152"/>
      <c r="U1108" s="152"/>
      <c r="V1108" s="152"/>
      <c r="W1108" s="152"/>
    </row>
    <row r="1109" ht="22.5" customHeight="1">
      <c r="A1109" s="147">
        <f t="shared" si="2"/>
        <v>0</v>
      </c>
      <c r="B1109" s="148" t="str">
        <f>IFERROR(__xludf.DUMMYFUNCTION("IFERROR(
TEXTJOIN("" \ "",TRUE,FILTER(D1109:N1109,ISNUMBER(D1109:N1109)=FALSE))
,"""")"),"")</f>
        <v/>
      </c>
      <c r="C1109" s="149">
        <v>46642.0</v>
      </c>
      <c r="D1109" s="150"/>
      <c r="E1109" s="150"/>
      <c r="F1109" s="150"/>
      <c r="G1109" s="150"/>
      <c r="H1109" s="150"/>
      <c r="I1109" s="151"/>
      <c r="J1109" s="150"/>
      <c r="K1109" s="150"/>
      <c r="L1109" s="150"/>
      <c r="M1109" s="150"/>
      <c r="N1109" s="150"/>
      <c r="O1109" s="152"/>
      <c r="P1109" s="152"/>
      <c r="Q1109" s="152"/>
      <c r="R1109" s="152"/>
      <c r="S1109" s="152"/>
      <c r="T1109" s="152"/>
      <c r="U1109" s="152"/>
      <c r="V1109" s="152"/>
      <c r="W1109" s="152"/>
    </row>
    <row r="1110" ht="22.5" customHeight="1">
      <c r="A1110" s="147">
        <f t="shared" si="2"/>
        <v>0</v>
      </c>
      <c r="B1110" s="148" t="str">
        <f>IFERROR(__xludf.DUMMYFUNCTION("IFERROR(
TEXTJOIN("" \ "",TRUE,FILTER(D1110:N1110,ISNUMBER(D1110:N1110)=FALSE))
,"""")"),"")</f>
        <v/>
      </c>
      <c r="C1110" s="153">
        <v>46643.0</v>
      </c>
      <c r="D1110" s="154"/>
      <c r="E1110" s="154"/>
      <c r="F1110" s="154"/>
      <c r="G1110" s="154"/>
      <c r="H1110" s="154"/>
      <c r="I1110" s="155"/>
      <c r="J1110" s="154"/>
      <c r="K1110" s="154"/>
      <c r="L1110" s="154"/>
      <c r="M1110" s="154"/>
      <c r="N1110" s="154"/>
      <c r="O1110" s="152"/>
      <c r="P1110" s="152"/>
      <c r="Q1110" s="152"/>
      <c r="R1110" s="152"/>
      <c r="S1110" s="152"/>
      <c r="T1110" s="152"/>
      <c r="U1110" s="152"/>
      <c r="V1110" s="152"/>
      <c r="W1110" s="152"/>
    </row>
    <row r="1111" ht="22.5" customHeight="1">
      <c r="A1111" s="147">
        <f t="shared" si="2"/>
        <v>0</v>
      </c>
      <c r="B1111" s="148" t="str">
        <f>IFERROR(__xludf.DUMMYFUNCTION("IFERROR(
TEXTJOIN("" \ "",TRUE,FILTER(D1111:N1111,ISNUMBER(D1111:N1111)=FALSE))
,"""")"),"")</f>
        <v/>
      </c>
      <c r="C1111" s="153">
        <v>46644.0</v>
      </c>
      <c r="D1111" s="154"/>
      <c r="E1111" s="154"/>
      <c r="F1111" s="154"/>
      <c r="G1111" s="154"/>
      <c r="H1111" s="154"/>
      <c r="I1111" s="155"/>
      <c r="J1111" s="154"/>
      <c r="K1111" s="154"/>
      <c r="L1111" s="154"/>
      <c r="M1111" s="154"/>
      <c r="N1111" s="154"/>
      <c r="O1111" s="152"/>
      <c r="P1111" s="152"/>
      <c r="Q1111" s="152"/>
      <c r="R1111" s="152"/>
      <c r="S1111" s="152"/>
      <c r="T1111" s="152"/>
      <c r="U1111" s="152"/>
      <c r="V1111" s="152"/>
      <c r="W1111" s="152"/>
    </row>
    <row r="1112" ht="22.5" customHeight="1">
      <c r="A1112" s="147">
        <f t="shared" si="2"/>
        <v>0</v>
      </c>
      <c r="B1112" s="148" t="str">
        <f>IFERROR(__xludf.DUMMYFUNCTION("IFERROR(
TEXTJOIN("" \ "",TRUE,FILTER(D1112:N1112,ISNUMBER(D1112:N1112)=FALSE))
,"""")"),"")</f>
        <v/>
      </c>
      <c r="C1112" s="153">
        <v>46645.0</v>
      </c>
      <c r="D1112" s="154"/>
      <c r="E1112" s="154"/>
      <c r="F1112" s="154"/>
      <c r="G1112" s="154"/>
      <c r="H1112" s="154"/>
      <c r="I1112" s="155"/>
      <c r="J1112" s="154"/>
      <c r="K1112" s="154"/>
      <c r="L1112" s="154"/>
      <c r="M1112" s="154"/>
      <c r="N1112" s="154"/>
      <c r="O1112" s="152"/>
      <c r="P1112" s="152"/>
      <c r="Q1112" s="152"/>
      <c r="R1112" s="152"/>
      <c r="S1112" s="152"/>
      <c r="T1112" s="152"/>
      <c r="U1112" s="152"/>
      <c r="V1112" s="152"/>
      <c r="W1112" s="152"/>
    </row>
    <row r="1113" ht="22.5" customHeight="1">
      <c r="A1113" s="147">
        <f t="shared" si="2"/>
        <v>0</v>
      </c>
      <c r="B1113" s="148" t="str">
        <f>IFERROR(__xludf.DUMMYFUNCTION("IFERROR(
TEXTJOIN("" \ "",TRUE,FILTER(D1113:N1113,ISNUMBER(D1113:N1113)=FALSE))
,"""")"),"")</f>
        <v/>
      </c>
      <c r="C1113" s="153">
        <v>46646.0</v>
      </c>
      <c r="D1113" s="154"/>
      <c r="E1113" s="154"/>
      <c r="F1113" s="154"/>
      <c r="G1113" s="154"/>
      <c r="H1113" s="154"/>
      <c r="I1113" s="155"/>
      <c r="J1113" s="154"/>
      <c r="K1113" s="154"/>
      <c r="L1113" s="154"/>
      <c r="M1113" s="154"/>
      <c r="N1113" s="154"/>
      <c r="O1113" s="152"/>
      <c r="P1113" s="152"/>
      <c r="Q1113" s="152"/>
      <c r="R1113" s="152"/>
      <c r="S1113" s="152"/>
      <c r="T1113" s="152"/>
      <c r="U1113" s="152"/>
      <c r="V1113" s="152"/>
      <c r="W1113" s="152"/>
    </row>
    <row r="1114" ht="22.5" customHeight="1">
      <c r="A1114" s="147">
        <f t="shared" si="2"/>
        <v>0</v>
      </c>
      <c r="B1114" s="148" t="str">
        <f>IFERROR(__xludf.DUMMYFUNCTION("IFERROR(
TEXTJOIN("" \ "",TRUE,FILTER(D1114:N1114,ISNUMBER(D1114:N1114)=FALSE))
,"""")"),"")</f>
        <v/>
      </c>
      <c r="C1114" s="153">
        <v>46647.0</v>
      </c>
      <c r="D1114" s="154"/>
      <c r="E1114" s="154"/>
      <c r="F1114" s="154"/>
      <c r="G1114" s="154"/>
      <c r="H1114" s="154"/>
      <c r="I1114" s="155"/>
      <c r="J1114" s="154"/>
      <c r="K1114" s="154"/>
      <c r="L1114" s="154"/>
      <c r="M1114" s="154"/>
      <c r="N1114" s="154"/>
      <c r="O1114" s="152"/>
      <c r="P1114" s="152"/>
      <c r="Q1114" s="152"/>
      <c r="R1114" s="152"/>
      <c r="S1114" s="152"/>
      <c r="T1114" s="152"/>
      <c r="U1114" s="152"/>
      <c r="V1114" s="152"/>
      <c r="W1114" s="152"/>
    </row>
    <row r="1115" ht="22.5" customHeight="1">
      <c r="A1115" s="147">
        <f t="shared" si="2"/>
        <v>0</v>
      </c>
      <c r="B1115" s="148" t="str">
        <f>IFERROR(__xludf.DUMMYFUNCTION("IFERROR(
TEXTJOIN("" \ "",TRUE,FILTER(D1115:N1115,ISNUMBER(D1115:N1115)=FALSE))
,"""")"),"")</f>
        <v/>
      </c>
      <c r="C1115" s="153">
        <v>46648.0</v>
      </c>
      <c r="D1115" s="154"/>
      <c r="E1115" s="154"/>
      <c r="F1115" s="154"/>
      <c r="G1115" s="154"/>
      <c r="H1115" s="154"/>
      <c r="I1115" s="155"/>
      <c r="J1115" s="154"/>
      <c r="K1115" s="154"/>
      <c r="L1115" s="154"/>
      <c r="M1115" s="154"/>
      <c r="N1115" s="154"/>
      <c r="O1115" s="152"/>
      <c r="P1115" s="152"/>
      <c r="Q1115" s="152"/>
      <c r="R1115" s="152"/>
      <c r="S1115" s="152"/>
      <c r="T1115" s="152"/>
      <c r="U1115" s="152"/>
      <c r="V1115" s="152"/>
      <c r="W1115" s="152"/>
    </row>
    <row r="1116" ht="22.5" customHeight="1">
      <c r="A1116" s="147">
        <f t="shared" si="2"/>
        <v>0</v>
      </c>
      <c r="B1116" s="148" t="str">
        <f>IFERROR(__xludf.DUMMYFUNCTION("IFERROR(
TEXTJOIN("" \ "",TRUE,FILTER(D1116:N1116,ISNUMBER(D1116:N1116)=FALSE))
,"""")"),"")</f>
        <v/>
      </c>
      <c r="C1116" s="149">
        <v>46649.0</v>
      </c>
      <c r="D1116" s="150"/>
      <c r="E1116" s="150"/>
      <c r="F1116" s="150"/>
      <c r="G1116" s="150"/>
      <c r="H1116" s="150"/>
      <c r="I1116" s="151"/>
      <c r="J1116" s="150"/>
      <c r="K1116" s="150"/>
      <c r="L1116" s="150"/>
      <c r="M1116" s="150"/>
      <c r="N1116" s="150"/>
      <c r="O1116" s="152"/>
      <c r="P1116" s="152"/>
      <c r="Q1116" s="152"/>
      <c r="R1116" s="152"/>
      <c r="S1116" s="152"/>
      <c r="T1116" s="152"/>
      <c r="U1116" s="152"/>
      <c r="V1116" s="152"/>
      <c r="W1116" s="152"/>
    </row>
    <row r="1117" ht="22.5" customHeight="1">
      <c r="A1117" s="147">
        <f t="shared" si="2"/>
        <v>0</v>
      </c>
      <c r="B1117" s="148" t="str">
        <f>IFERROR(__xludf.DUMMYFUNCTION("IFERROR(
TEXTJOIN("" \ "",TRUE,FILTER(D1117:N1117,ISNUMBER(D1117:N1117)=FALSE))
,"""")"),"")</f>
        <v/>
      </c>
      <c r="C1117" s="153">
        <v>46650.0</v>
      </c>
      <c r="D1117" s="154"/>
      <c r="E1117" s="154"/>
      <c r="F1117" s="154"/>
      <c r="G1117" s="154"/>
      <c r="H1117" s="154"/>
      <c r="I1117" s="155"/>
      <c r="J1117" s="154"/>
      <c r="K1117" s="154"/>
      <c r="L1117" s="154"/>
      <c r="M1117" s="154"/>
      <c r="N1117" s="154"/>
      <c r="O1117" s="152"/>
      <c r="P1117" s="152"/>
      <c r="Q1117" s="152"/>
      <c r="R1117" s="152"/>
      <c r="S1117" s="152"/>
      <c r="T1117" s="152"/>
      <c r="U1117" s="152"/>
      <c r="V1117" s="152"/>
      <c r="W1117" s="152"/>
    </row>
    <row r="1118" ht="22.5" customHeight="1">
      <c r="A1118" s="147">
        <f t="shared" si="2"/>
        <v>0</v>
      </c>
      <c r="B1118" s="148" t="str">
        <f>IFERROR(__xludf.DUMMYFUNCTION("IFERROR(
TEXTJOIN("" \ "",TRUE,FILTER(D1118:N1118,ISNUMBER(D1118:N1118)=FALSE))
,"""")"),"")</f>
        <v/>
      </c>
      <c r="C1118" s="153">
        <v>46651.0</v>
      </c>
      <c r="D1118" s="154"/>
      <c r="E1118" s="154"/>
      <c r="F1118" s="154"/>
      <c r="G1118" s="154"/>
      <c r="H1118" s="154"/>
      <c r="I1118" s="155"/>
      <c r="J1118" s="154"/>
      <c r="K1118" s="154"/>
      <c r="L1118" s="154"/>
      <c r="M1118" s="154"/>
      <c r="N1118" s="154"/>
      <c r="O1118" s="152"/>
      <c r="P1118" s="152"/>
      <c r="Q1118" s="152"/>
      <c r="R1118" s="152"/>
      <c r="S1118" s="152"/>
      <c r="T1118" s="152"/>
      <c r="U1118" s="152"/>
      <c r="V1118" s="152"/>
      <c r="W1118" s="152"/>
    </row>
    <row r="1119" ht="22.5" customHeight="1">
      <c r="A1119" s="147">
        <f t="shared" si="2"/>
        <v>0</v>
      </c>
      <c r="B1119" s="148" t="str">
        <f>IFERROR(__xludf.DUMMYFUNCTION("IFERROR(
TEXTJOIN("" \ "",TRUE,FILTER(D1119:N1119,ISNUMBER(D1119:N1119)=FALSE))
,"""")"),"")</f>
        <v/>
      </c>
      <c r="C1119" s="153">
        <v>46652.0</v>
      </c>
      <c r="D1119" s="154"/>
      <c r="E1119" s="154"/>
      <c r="F1119" s="154"/>
      <c r="G1119" s="154"/>
      <c r="H1119" s="154"/>
      <c r="I1119" s="155"/>
      <c r="J1119" s="154"/>
      <c r="K1119" s="154"/>
      <c r="L1119" s="154"/>
      <c r="M1119" s="154"/>
      <c r="N1119" s="154"/>
      <c r="O1119" s="152"/>
      <c r="P1119" s="152"/>
      <c r="Q1119" s="152"/>
      <c r="R1119" s="152"/>
      <c r="S1119" s="152"/>
      <c r="T1119" s="152"/>
      <c r="U1119" s="152"/>
      <c r="V1119" s="152"/>
      <c r="W1119" s="152"/>
    </row>
    <row r="1120" ht="22.5" customHeight="1">
      <c r="A1120" s="147">
        <f t="shared" si="2"/>
        <v>0</v>
      </c>
      <c r="B1120" s="148" t="str">
        <f>IFERROR(__xludf.DUMMYFUNCTION("IFERROR(
TEXTJOIN("" \ "",TRUE,FILTER(D1120:N1120,ISNUMBER(D1120:N1120)=FALSE))
,"""")"),"")</f>
        <v/>
      </c>
      <c r="C1120" s="153">
        <v>46653.0</v>
      </c>
      <c r="D1120" s="154"/>
      <c r="E1120" s="154"/>
      <c r="F1120" s="154"/>
      <c r="G1120" s="154"/>
      <c r="H1120" s="154"/>
      <c r="I1120" s="155"/>
      <c r="J1120" s="154"/>
      <c r="K1120" s="154"/>
      <c r="L1120" s="154"/>
      <c r="M1120" s="154"/>
      <c r="N1120" s="154"/>
      <c r="O1120" s="152"/>
      <c r="P1120" s="152"/>
      <c r="Q1120" s="152"/>
      <c r="R1120" s="152"/>
      <c r="S1120" s="152"/>
      <c r="T1120" s="152"/>
      <c r="U1120" s="152"/>
      <c r="V1120" s="152"/>
      <c r="W1120" s="152"/>
    </row>
    <row r="1121" ht="22.5" customHeight="1">
      <c r="A1121" s="147">
        <f t="shared" si="2"/>
        <v>0</v>
      </c>
      <c r="B1121" s="148" t="str">
        <f>IFERROR(__xludf.DUMMYFUNCTION("IFERROR(
TEXTJOIN("" \ "",TRUE,FILTER(D1121:N1121,ISNUMBER(D1121:N1121)=FALSE))
,"""")"),"")</f>
        <v/>
      </c>
      <c r="C1121" s="153">
        <v>46654.0</v>
      </c>
      <c r="D1121" s="154"/>
      <c r="E1121" s="154"/>
      <c r="F1121" s="154"/>
      <c r="G1121" s="154"/>
      <c r="H1121" s="154"/>
      <c r="I1121" s="155"/>
      <c r="J1121" s="154"/>
      <c r="K1121" s="154"/>
      <c r="L1121" s="154"/>
      <c r="M1121" s="154"/>
      <c r="N1121" s="154"/>
      <c r="O1121" s="152"/>
      <c r="P1121" s="152"/>
      <c r="Q1121" s="152"/>
      <c r="R1121" s="152"/>
      <c r="S1121" s="152"/>
      <c r="T1121" s="152"/>
      <c r="U1121" s="152"/>
      <c r="V1121" s="152"/>
      <c r="W1121" s="152"/>
    </row>
    <row r="1122" ht="22.5" customHeight="1">
      <c r="A1122" s="147">
        <f t="shared" si="2"/>
        <v>0</v>
      </c>
      <c r="B1122" s="148" t="str">
        <f>IFERROR(__xludf.DUMMYFUNCTION("IFERROR(
TEXTJOIN("" \ "",TRUE,FILTER(D1122:N1122,ISNUMBER(D1122:N1122)=FALSE))
,"""")"),"")</f>
        <v/>
      </c>
      <c r="C1122" s="153">
        <v>46655.0</v>
      </c>
      <c r="D1122" s="154"/>
      <c r="E1122" s="154"/>
      <c r="F1122" s="154"/>
      <c r="G1122" s="154"/>
      <c r="H1122" s="154"/>
      <c r="I1122" s="155"/>
      <c r="J1122" s="154"/>
      <c r="K1122" s="154"/>
      <c r="L1122" s="154"/>
      <c r="M1122" s="154"/>
      <c r="N1122" s="154"/>
      <c r="O1122" s="152"/>
      <c r="P1122" s="152"/>
      <c r="Q1122" s="152"/>
      <c r="R1122" s="152"/>
      <c r="S1122" s="152"/>
      <c r="T1122" s="152"/>
      <c r="U1122" s="152"/>
      <c r="V1122" s="152"/>
      <c r="W1122" s="152"/>
    </row>
    <row r="1123" ht="22.5" customHeight="1">
      <c r="A1123" s="158">
        <f t="shared" si="2"/>
        <v>0</v>
      </c>
      <c r="B1123" s="148" t="str">
        <f>IFERROR(__xludf.DUMMYFUNCTION("IFERROR(
TEXTJOIN("" \ "",TRUE,FILTER(D1123:N1123,ISNUMBER(D1123:N1123)=FALSE))
,"""")"),"")</f>
        <v/>
      </c>
      <c r="C1123" s="159">
        <v>46656.0</v>
      </c>
      <c r="D1123" s="150"/>
      <c r="E1123" s="150"/>
      <c r="F1123" s="150"/>
      <c r="G1123" s="150"/>
      <c r="H1123" s="150"/>
      <c r="I1123" s="151"/>
      <c r="J1123" s="150"/>
      <c r="K1123" s="150"/>
      <c r="L1123" s="150"/>
      <c r="M1123" s="150"/>
      <c r="N1123" s="150"/>
      <c r="O1123" s="152"/>
      <c r="P1123" s="152"/>
      <c r="Q1123" s="152"/>
      <c r="R1123" s="152"/>
      <c r="S1123" s="152"/>
      <c r="T1123" s="152"/>
      <c r="U1123" s="152"/>
      <c r="V1123" s="152"/>
      <c r="W1123" s="152"/>
    </row>
    <row r="1124" ht="22.5" customHeight="1">
      <c r="A1124" s="160">
        <f t="shared" si="2"/>
        <v>0</v>
      </c>
      <c r="B1124" s="148" t="str">
        <f>IFERROR(__xludf.DUMMYFUNCTION("IFERROR(
TEXTJOIN("" \ "",TRUE,FILTER(D1124:N1124,ISNUMBER(D1124:N1124)=FALSE))
,"""")"),"")</f>
        <v/>
      </c>
      <c r="C1124" s="161">
        <v>46657.0</v>
      </c>
      <c r="D1124" s="154"/>
      <c r="E1124" s="154"/>
      <c r="F1124" s="154"/>
      <c r="G1124" s="154"/>
      <c r="H1124" s="154"/>
      <c r="I1124" s="155"/>
      <c r="J1124" s="154"/>
      <c r="K1124" s="154"/>
      <c r="L1124" s="154"/>
      <c r="M1124" s="154"/>
      <c r="N1124" s="154"/>
      <c r="O1124" s="152"/>
      <c r="P1124" s="152"/>
      <c r="Q1124" s="152"/>
      <c r="R1124" s="152"/>
      <c r="S1124" s="152"/>
      <c r="T1124" s="152"/>
      <c r="U1124" s="152"/>
      <c r="V1124" s="152"/>
      <c r="W1124" s="152"/>
    </row>
    <row r="1125" ht="22.5" customHeight="1">
      <c r="A1125" s="158">
        <f t="shared" si="2"/>
        <v>0</v>
      </c>
      <c r="B1125" s="148" t="str">
        <f>IFERROR(__xludf.DUMMYFUNCTION("IFERROR(
TEXTJOIN("" \ "",TRUE,FILTER(D1125:N1125,ISNUMBER(D1125:N1125)=FALSE))
,"""")"),"")</f>
        <v/>
      </c>
      <c r="C1125" s="162">
        <v>46658.0</v>
      </c>
      <c r="D1125" s="154"/>
      <c r="E1125" s="154"/>
      <c r="F1125" s="154"/>
      <c r="G1125" s="154"/>
      <c r="H1125" s="154"/>
      <c r="I1125" s="155"/>
      <c r="J1125" s="154"/>
      <c r="K1125" s="154"/>
      <c r="L1125" s="154"/>
      <c r="M1125" s="154"/>
      <c r="N1125" s="154"/>
      <c r="O1125" s="152"/>
      <c r="P1125" s="152"/>
      <c r="Q1125" s="152"/>
      <c r="R1125" s="152"/>
      <c r="S1125" s="152"/>
      <c r="T1125" s="152"/>
      <c r="U1125" s="152"/>
      <c r="V1125" s="152"/>
      <c r="W1125" s="152"/>
    </row>
    <row r="1126" ht="22.5" customHeight="1">
      <c r="A1126" s="160">
        <f t="shared" si="2"/>
        <v>0</v>
      </c>
      <c r="B1126" s="148" t="str">
        <f>IFERROR(__xludf.DUMMYFUNCTION("IFERROR(
TEXTJOIN("" \ "",TRUE,FILTER(D1126:N1126,ISNUMBER(D1126:N1126)=FALSE))
,"""")"),"")</f>
        <v/>
      </c>
      <c r="C1126" s="161">
        <v>46659.0</v>
      </c>
      <c r="D1126" s="154"/>
      <c r="E1126" s="154"/>
      <c r="F1126" s="154"/>
      <c r="G1126" s="154"/>
      <c r="H1126" s="154"/>
      <c r="I1126" s="155"/>
      <c r="J1126" s="154"/>
      <c r="K1126" s="154"/>
      <c r="L1126" s="154"/>
      <c r="M1126" s="154"/>
      <c r="N1126" s="154"/>
      <c r="O1126" s="152"/>
      <c r="P1126" s="152"/>
      <c r="Q1126" s="152"/>
      <c r="R1126" s="152"/>
      <c r="S1126" s="152"/>
      <c r="T1126" s="152"/>
      <c r="U1126" s="152"/>
      <c r="V1126" s="152"/>
      <c r="W1126" s="152"/>
    </row>
    <row r="1127" ht="22.5" customHeight="1">
      <c r="A1127" s="158">
        <f t="shared" si="2"/>
        <v>0</v>
      </c>
      <c r="B1127" s="148" t="str">
        <f>IFERROR(__xludf.DUMMYFUNCTION("IFERROR(
TEXTJOIN("" \ "",TRUE,FILTER(D1127:N1127,ISNUMBER(D1127:N1127)=FALSE))
,"""")"),"")</f>
        <v/>
      </c>
      <c r="C1127" s="162">
        <v>46660.0</v>
      </c>
      <c r="D1127" s="154"/>
      <c r="E1127" s="154"/>
      <c r="F1127" s="154"/>
      <c r="G1127" s="154"/>
      <c r="H1127" s="154"/>
      <c r="I1127" s="155"/>
      <c r="J1127" s="154"/>
      <c r="K1127" s="154"/>
      <c r="L1127" s="154"/>
      <c r="M1127" s="154"/>
      <c r="N1127" s="154"/>
      <c r="O1127" s="152"/>
      <c r="P1127" s="152"/>
      <c r="Q1127" s="152"/>
      <c r="R1127" s="152"/>
      <c r="S1127" s="152"/>
      <c r="T1127" s="152"/>
      <c r="U1127" s="152"/>
      <c r="V1127" s="152"/>
      <c r="W1127" s="152"/>
    </row>
    <row r="1128" ht="22.5" customHeight="1">
      <c r="A1128" s="160">
        <f t="shared" si="2"/>
        <v>0</v>
      </c>
      <c r="B1128" s="148" t="str">
        <f>IFERROR(__xludf.DUMMYFUNCTION("IFERROR(
TEXTJOIN("" \ "",TRUE,FILTER(D1128:N1128,ISNUMBER(D1128:N1128)=FALSE))
,"""")"),"")</f>
        <v/>
      </c>
      <c r="C1128" s="161">
        <v>46661.0</v>
      </c>
      <c r="D1128" s="154"/>
      <c r="E1128" s="154"/>
      <c r="F1128" s="154"/>
      <c r="G1128" s="154"/>
      <c r="H1128" s="154"/>
      <c r="I1128" s="155"/>
      <c r="J1128" s="154"/>
      <c r="K1128" s="154"/>
      <c r="L1128" s="154"/>
      <c r="M1128" s="154"/>
      <c r="N1128" s="154"/>
      <c r="O1128" s="152"/>
      <c r="P1128" s="152"/>
      <c r="Q1128" s="152"/>
      <c r="R1128" s="152"/>
      <c r="S1128" s="152"/>
      <c r="T1128" s="152"/>
      <c r="U1128" s="152"/>
      <c r="V1128" s="152"/>
      <c r="W1128" s="152"/>
    </row>
    <row r="1129" ht="22.5" customHeight="1">
      <c r="A1129" s="158">
        <f t="shared" si="2"/>
        <v>0</v>
      </c>
      <c r="B1129" s="148" t="str">
        <f>IFERROR(__xludf.DUMMYFUNCTION("IFERROR(
TEXTJOIN("" \ "",TRUE,FILTER(D1129:N1129,ISNUMBER(D1129:N1129)=FALSE))
,"""")"),"")</f>
        <v/>
      </c>
      <c r="C1129" s="162">
        <v>46662.0</v>
      </c>
      <c r="D1129" s="154"/>
      <c r="E1129" s="154"/>
      <c r="F1129" s="154"/>
      <c r="G1129" s="154"/>
      <c r="H1129" s="154"/>
      <c r="I1129" s="155"/>
      <c r="J1129" s="154"/>
      <c r="K1129" s="154"/>
      <c r="L1129" s="154"/>
      <c r="M1129" s="154"/>
      <c r="N1129" s="154"/>
      <c r="O1129" s="152"/>
      <c r="P1129" s="152"/>
      <c r="Q1129" s="152"/>
      <c r="R1129" s="152"/>
      <c r="S1129" s="152"/>
      <c r="T1129" s="152"/>
      <c r="U1129" s="152"/>
      <c r="V1129" s="152"/>
      <c r="W1129" s="152"/>
    </row>
    <row r="1130" ht="22.5" customHeight="1">
      <c r="A1130" s="160">
        <f t="shared" si="2"/>
        <v>0</v>
      </c>
      <c r="B1130" s="148" t="str">
        <f>IFERROR(__xludf.DUMMYFUNCTION("IFERROR(
TEXTJOIN("" \ "",TRUE,FILTER(D1130:N1130,ISNUMBER(D1130:N1130)=FALSE))
,"""")"),"")</f>
        <v/>
      </c>
      <c r="C1130" s="163">
        <v>46663.0</v>
      </c>
      <c r="D1130" s="150"/>
      <c r="E1130" s="150"/>
      <c r="F1130" s="150"/>
      <c r="G1130" s="150"/>
      <c r="H1130" s="150"/>
      <c r="I1130" s="151"/>
      <c r="J1130" s="150"/>
      <c r="K1130" s="150"/>
      <c r="L1130" s="150"/>
      <c r="M1130" s="150"/>
      <c r="N1130" s="150"/>
      <c r="O1130" s="152"/>
      <c r="P1130" s="152"/>
      <c r="Q1130" s="152"/>
      <c r="R1130" s="152"/>
      <c r="S1130" s="152"/>
      <c r="T1130" s="152"/>
      <c r="U1130" s="152"/>
      <c r="V1130" s="152"/>
      <c r="W1130" s="152"/>
    </row>
    <row r="1131" ht="22.5" customHeight="1">
      <c r="A1131" s="158">
        <f t="shared" si="2"/>
        <v>0</v>
      </c>
      <c r="B1131" s="148" t="str">
        <f>IFERROR(__xludf.DUMMYFUNCTION("IFERROR(
TEXTJOIN("" \ "",TRUE,FILTER(D1131:N1131,ISNUMBER(D1131:N1131)=FALSE))
,"""")"),"")</f>
        <v/>
      </c>
      <c r="C1131" s="162">
        <v>46664.0</v>
      </c>
      <c r="D1131" s="154"/>
      <c r="E1131" s="154"/>
      <c r="F1131" s="154"/>
      <c r="G1131" s="154"/>
      <c r="H1131" s="154"/>
      <c r="I1131" s="155"/>
      <c r="J1131" s="154"/>
      <c r="K1131" s="154"/>
      <c r="L1131" s="154"/>
      <c r="M1131" s="154"/>
      <c r="N1131" s="154"/>
      <c r="O1131" s="152"/>
      <c r="P1131" s="152"/>
      <c r="Q1131" s="152"/>
      <c r="R1131" s="152"/>
      <c r="S1131" s="152"/>
      <c r="T1131" s="152"/>
      <c r="U1131" s="152"/>
      <c r="V1131" s="152"/>
      <c r="W1131" s="152"/>
    </row>
    <row r="1132" ht="22.5" customHeight="1">
      <c r="A1132" s="160">
        <f t="shared" si="2"/>
        <v>0</v>
      </c>
      <c r="B1132" s="148" t="str">
        <f>IFERROR(__xludf.DUMMYFUNCTION("IFERROR(
TEXTJOIN("" \ "",TRUE,FILTER(D1132:N1132,ISNUMBER(D1132:N1132)=FALSE))
,"""")"),"")</f>
        <v/>
      </c>
      <c r="C1132" s="161">
        <v>46665.0</v>
      </c>
      <c r="D1132" s="154"/>
      <c r="E1132" s="154"/>
      <c r="F1132" s="154"/>
      <c r="G1132" s="154"/>
      <c r="H1132" s="154"/>
      <c r="I1132" s="155"/>
      <c r="J1132" s="154"/>
      <c r="K1132" s="154"/>
      <c r="L1132" s="154"/>
      <c r="M1132" s="154"/>
      <c r="N1132" s="154"/>
      <c r="O1132" s="152"/>
      <c r="P1132" s="152"/>
      <c r="Q1132" s="152"/>
      <c r="R1132" s="152"/>
      <c r="S1132" s="152"/>
      <c r="T1132" s="152"/>
      <c r="U1132" s="152"/>
      <c r="V1132" s="152"/>
      <c r="W1132" s="152"/>
    </row>
    <row r="1133" ht="22.5" customHeight="1">
      <c r="A1133" s="158">
        <f t="shared" si="2"/>
        <v>0</v>
      </c>
      <c r="B1133" s="148" t="str">
        <f>IFERROR(__xludf.DUMMYFUNCTION("IFERROR(
TEXTJOIN("" \ "",TRUE,FILTER(D1133:N1133,ISNUMBER(D1133:N1133)=FALSE))
,"""")"),"")</f>
        <v/>
      </c>
      <c r="C1133" s="162">
        <v>46666.0</v>
      </c>
      <c r="D1133" s="154"/>
      <c r="E1133" s="154"/>
      <c r="F1133" s="154"/>
      <c r="G1133" s="154"/>
      <c r="H1133" s="154"/>
      <c r="I1133" s="155"/>
      <c r="J1133" s="154"/>
      <c r="K1133" s="154"/>
      <c r="L1133" s="154"/>
      <c r="M1133" s="154"/>
      <c r="N1133" s="154"/>
      <c r="O1133" s="152"/>
      <c r="P1133" s="152"/>
      <c r="Q1133" s="152"/>
      <c r="R1133" s="152"/>
      <c r="S1133" s="152"/>
      <c r="T1133" s="152"/>
      <c r="U1133" s="152"/>
      <c r="V1133" s="152"/>
      <c r="W1133" s="152"/>
    </row>
    <row r="1134" ht="22.5" customHeight="1">
      <c r="A1134" s="160">
        <f t="shared" si="2"/>
        <v>0</v>
      </c>
      <c r="B1134" s="148" t="str">
        <f>IFERROR(__xludf.DUMMYFUNCTION("IFERROR(
TEXTJOIN("" \ "",TRUE,FILTER(D1134:N1134,ISNUMBER(D1134:N1134)=FALSE))
,"""")"),"")</f>
        <v/>
      </c>
      <c r="C1134" s="161">
        <v>46667.0</v>
      </c>
      <c r="D1134" s="154"/>
      <c r="E1134" s="154"/>
      <c r="F1134" s="154"/>
      <c r="G1134" s="154"/>
      <c r="H1134" s="154"/>
      <c r="I1134" s="155"/>
      <c r="J1134" s="154"/>
      <c r="K1134" s="154"/>
      <c r="L1134" s="154"/>
      <c r="M1134" s="154"/>
      <c r="N1134" s="154"/>
      <c r="O1134" s="152"/>
      <c r="P1134" s="152"/>
      <c r="Q1134" s="152"/>
      <c r="R1134" s="152"/>
      <c r="S1134" s="152"/>
      <c r="T1134" s="152"/>
      <c r="U1134" s="152"/>
      <c r="V1134" s="152"/>
      <c r="W1134" s="152"/>
    </row>
    <row r="1135" ht="22.5" customHeight="1">
      <c r="A1135" s="158">
        <f t="shared" si="2"/>
        <v>0</v>
      </c>
      <c r="B1135" s="148" t="str">
        <f>IFERROR(__xludf.DUMMYFUNCTION("IFERROR(
TEXTJOIN("" \ "",TRUE,FILTER(D1135:N1135,ISNUMBER(D1135:N1135)=FALSE))
,"""")"),"")</f>
        <v/>
      </c>
      <c r="C1135" s="162">
        <v>46668.0</v>
      </c>
      <c r="D1135" s="154"/>
      <c r="E1135" s="154"/>
      <c r="F1135" s="154"/>
      <c r="G1135" s="154"/>
      <c r="H1135" s="154"/>
      <c r="I1135" s="155"/>
      <c r="J1135" s="154"/>
      <c r="K1135" s="154"/>
      <c r="L1135" s="154"/>
      <c r="M1135" s="154"/>
      <c r="N1135" s="154"/>
      <c r="O1135" s="152"/>
      <c r="P1135" s="152"/>
      <c r="Q1135" s="152"/>
      <c r="R1135" s="152"/>
      <c r="S1135" s="152"/>
      <c r="T1135" s="152"/>
      <c r="U1135" s="152"/>
      <c r="V1135" s="152"/>
      <c r="W1135" s="152"/>
    </row>
    <row r="1136" ht="22.5" customHeight="1">
      <c r="A1136" s="160">
        <f t="shared" si="2"/>
        <v>0</v>
      </c>
      <c r="B1136" s="148" t="str">
        <f>IFERROR(__xludf.DUMMYFUNCTION("IFERROR(
TEXTJOIN("" \ "",TRUE,FILTER(D1136:N1136,ISNUMBER(D1136:N1136)=FALSE))
,"""")"),"")</f>
        <v/>
      </c>
      <c r="C1136" s="161">
        <v>46669.0</v>
      </c>
      <c r="D1136" s="154"/>
      <c r="E1136" s="154"/>
      <c r="F1136" s="154"/>
      <c r="G1136" s="154"/>
      <c r="H1136" s="154"/>
      <c r="I1136" s="155"/>
      <c r="J1136" s="154"/>
      <c r="K1136" s="154"/>
      <c r="L1136" s="154"/>
      <c r="M1136" s="154"/>
      <c r="N1136" s="154"/>
      <c r="O1136" s="152"/>
      <c r="P1136" s="152"/>
      <c r="Q1136" s="152"/>
      <c r="R1136" s="152"/>
      <c r="S1136" s="152"/>
      <c r="T1136" s="152"/>
      <c r="U1136" s="152"/>
      <c r="V1136" s="152"/>
      <c r="W1136" s="152"/>
    </row>
    <row r="1137" ht="22.5" customHeight="1">
      <c r="A1137" s="158">
        <f t="shared" si="2"/>
        <v>0</v>
      </c>
      <c r="B1137" s="148" t="str">
        <f>IFERROR(__xludf.DUMMYFUNCTION("IFERROR(
TEXTJOIN("" \ "",TRUE,FILTER(D1137:N1137,ISNUMBER(D1137:N1137)=FALSE))
,"""")"),"")</f>
        <v/>
      </c>
      <c r="C1137" s="159">
        <v>46670.0</v>
      </c>
      <c r="D1137" s="150"/>
      <c r="E1137" s="150"/>
      <c r="F1137" s="150"/>
      <c r="G1137" s="150"/>
      <c r="H1137" s="150"/>
      <c r="I1137" s="151"/>
      <c r="J1137" s="150"/>
      <c r="K1137" s="150"/>
      <c r="L1137" s="150"/>
      <c r="M1137" s="150"/>
      <c r="N1137" s="150"/>
      <c r="O1137" s="152"/>
      <c r="P1137" s="152"/>
      <c r="Q1137" s="152"/>
      <c r="R1137" s="152"/>
      <c r="S1137" s="152"/>
      <c r="T1137" s="152"/>
      <c r="U1137" s="152"/>
      <c r="V1137" s="152"/>
      <c r="W1137" s="152"/>
    </row>
    <row r="1138" ht="22.5" customHeight="1">
      <c r="A1138" s="160">
        <f t="shared" si="2"/>
        <v>0</v>
      </c>
      <c r="B1138" s="148" t="str">
        <f>IFERROR(__xludf.DUMMYFUNCTION("IFERROR(
TEXTJOIN("" \ "",TRUE,FILTER(D1138:N1138,ISNUMBER(D1138:N1138)=FALSE))
,"""")"),"")</f>
        <v/>
      </c>
      <c r="C1138" s="161">
        <v>46671.0</v>
      </c>
      <c r="D1138" s="154"/>
      <c r="E1138" s="154"/>
      <c r="F1138" s="154"/>
      <c r="G1138" s="154"/>
      <c r="H1138" s="154"/>
      <c r="I1138" s="155"/>
      <c r="J1138" s="154"/>
      <c r="K1138" s="154"/>
      <c r="L1138" s="154"/>
      <c r="M1138" s="154"/>
      <c r="N1138" s="154"/>
      <c r="O1138" s="152"/>
      <c r="P1138" s="152"/>
      <c r="Q1138" s="152"/>
      <c r="R1138" s="152"/>
      <c r="S1138" s="152"/>
      <c r="T1138" s="152"/>
      <c r="U1138" s="152"/>
      <c r="V1138" s="152"/>
      <c r="W1138" s="152"/>
    </row>
    <row r="1139" ht="22.5" customHeight="1">
      <c r="A1139" s="158">
        <f t="shared" si="2"/>
        <v>0</v>
      </c>
      <c r="B1139" s="148" t="str">
        <f>IFERROR(__xludf.DUMMYFUNCTION("IFERROR(
TEXTJOIN("" \ "",TRUE,FILTER(D1139:N1139,ISNUMBER(D1139:N1139)=FALSE))
,"""")"),"")</f>
        <v/>
      </c>
      <c r="C1139" s="162">
        <v>46672.0</v>
      </c>
      <c r="D1139" s="154"/>
      <c r="E1139" s="154"/>
      <c r="F1139" s="154"/>
      <c r="G1139" s="154"/>
      <c r="H1139" s="154"/>
      <c r="I1139" s="155"/>
      <c r="J1139" s="154"/>
      <c r="K1139" s="154"/>
      <c r="L1139" s="154"/>
      <c r="M1139" s="154"/>
      <c r="N1139" s="154"/>
      <c r="O1139" s="152"/>
      <c r="P1139" s="152"/>
      <c r="Q1139" s="152"/>
      <c r="R1139" s="152"/>
      <c r="S1139" s="152"/>
      <c r="T1139" s="152"/>
      <c r="U1139" s="152"/>
      <c r="V1139" s="152"/>
      <c r="W1139" s="152"/>
    </row>
    <row r="1140" ht="22.5" customHeight="1">
      <c r="A1140" s="160">
        <f t="shared" si="2"/>
        <v>0</v>
      </c>
      <c r="B1140" s="148" t="str">
        <f>IFERROR(__xludf.DUMMYFUNCTION("IFERROR(
TEXTJOIN("" \ "",TRUE,FILTER(D1140:N1140,ISNUMBER(D1140:N1140)=FALSE))
,"""")"),"")</f>
        <v/>
      </c>
      <c r="C1140" s="161">
        <v>46673.0</v>
      </c>
      <c r="D1140" s="154"/>
      <c r="E1140" s="154"/>
      <c r="F1140" s="154"/>
      <c r="G1140" s="154"/>
      <c r="H1140" s="154"/>
      <c r="I1140" s="155"/>
      <c r="J1140" s="154"/>
      <c r="K1140" s="154"/>
      <c r="L1140" s="154"/>
      <c r="M1140" s="154"/>
      <c r="N1140" s="154"/>
      <c r="O1140" s="152"/>
      <c r="P1140" s="152"/>
      <c r="Q1140" s="152"/>
      <c r="R1140" s="152"/>
      <c r="S1140" s="152"/>
      <c r="T1140" s="152"/>
      <c r="U1140" s="152"/>
      <c r="V1140" s="152"/>
      <c r="W1140" s="152"/>
    </row>
    <row r="1141" ht="22.5" customHeight="1">
      <c r="A1141" s="158">
        <f t="shared" si="2"/>
        <v>0</v>
      </c>
      <c r="B1141" s="148" t="str">
        <f>IFERROR(__xludf.DUMMYFUNCTION("IFERROR(
TEXTJOIN("" \ "",TRUE,FILTER(D1141:N1141,ISNUMBER(D1141:N1141)=FALSE))
,"""")"),"")</f>
        <v/>
      </c>
      <c r="C1141" s="162">
        <v>46674.0</v>
      </c>
      <c r="D1141" s="154"/>
      <c r="E1141" s="154"/>
      <c r="F1141" s="154"/>
      <c r="G1141" s="154"/>
      <c r="H1141" s="154"/>
      <c r="I1141" s="155"/>
      <c r="J1141" s="154"/>
      <c r="K1141" s="154"/>
      <c r="L1141" s="154"/>
      <c r="M1141" s="154"/>
      <c r="N1141" s="154"/>
      <c r="O1141" s="152"/>
      <c r="P1141" s="152"/>
      <c r="Q1141" s="152"/>
      <c r="R1141" s="152"/>
      <c r="S1141" s="152"/>
      <c r="T1141" s="152"/>
      <c r="U1141" s="152"/>
      <c r="V1141" s="152"/>
      <c r="W1141" s="152"/>
    </row>
    <row r="1142" ht="22.5" customHeight="1">
      <c r="A1142" s="160">
        <f t="shared" si="2"/>
        <v>0</v>
      </c>
      <c r="B1142" s="148" t="str">
        <f>IFERROR(__xludf.DUMMYFUNCTION("IFERROR(
TEXTJOIN("" \ "",TRUE,FILTER(D1142:N1142,ISNUMBER(D1142:N1142)=FALSE))
,"""")"),"")</f>
        <v/>
      </c>
      <c r="C1142" s="161">
        <v>46675.0</v>
      </c>
      <c r="D1142" s="154"/>
      <c r="E1142" s="154"/>
      <c r="F1142" s="154"/>
      <c r="G1142" s="154"/>
      <c r="H1142" s="154"/>
      <c r="I1142" s="155"/>
      <c r="J1142" s="154"/>
      <c r="K1142" s="154"/>
      <c r="L1142" s="154"/>
      <c r="M1142" s="154"/>
      <c r="N1142" s="154"/>
      <c r="O1142" s="152"/>
      <c r="P1142" s="152"/>
      <c r="Q1142" s="152"/>
      <c r="R1142" s="152"/>
      <c r="S1142" s="152"/>
      <c r="T1142" s="152"/>
      <c r="U1142" s="152"/>
      <c r="V1142" s="152"/>
      <c r="W1142" s="152"/>
    </row>
    <row r="1143" ht="22.5" customHeight="1">
      <c r="A1143" s="158">
        <f t="shared" si="2"/>
        <v>0</v>
      </c>
      <c r="B1143" s="148" t="str">
        <f>IFERROR(__xludf.DUMMYFUNCTION("IFERROR(
TEXTJOIN("" \ "",TRUE,FILTER(D1143:N1143,ISNUMBER(D1143:N1143)=FALSE))
,"""")"),"")</f>
        <v/>
      </c>
      <c r="C1143" s="162">
        <v>46676.0</v>
      </c>
      <c r="D1143" s="154"/>
      <c r="E1143" s="154"/>
      <c r="F1143" s="154"/>
      <c r="G1143" s="154"/>
      <c r="H1143" s="154"/>
      <c r="I1143" s="155"/>
      <c r="J1143" s="154"/>
      <c r="K1143" s="154"/>
      <c r="L1143" s="154"/>
      <c r="M1143" s="154"/>
      <c r="N1143" s="154"/>
      <c r="O1143" s="152"/>
      <c r="P1143" s="152"/>
      <c r="Q1143" s="152"/>
      <c r="R1143" s="152"/>
      <c r="S1143" s="152"/>
      <c r="T1143" s="152"/>
      <c r="U1143" s="152"/>
      <c r="V1143" s="152"/>
      <c r="W1143" s="152"/>
    </row>
    <row r="1144" ht="22.5" customHeight="1">
      <c r="A1144" s="160">
        <f t="shared" si="2"/>
        <v>0</v>
      </c>
      <c r="B1144" s="148" t="str">
        <f>IFERROR(__xludf.DUMMYFUNCTION("IFERROR(
TEXTJOIN("" \ "",TRUE,FILTER(D1144:N1144,ISNUMBER(D1144:N1144)=FALSE))
,"""")"),"")</f>
        <v/>
      </c>
      <c r="C1144" s="163">
        <v>46677.0</v>
      </c>
      <c r="D1144" s="150"/>
      <c r="E1144" s="150"/>
      <c r="F1144" s="150"/>
      <c r="G1144" s="150"/>
      <c r="H1144" s="150"/>
      <c r="I1144" s="151"/>
      <c r="J1144" s="150"/>
      <c r="K1144" s="150"/>
      <c r="L1144" s="150"/>
      <c r="M1144" s="150"/>
      <c r="N1144" s="150"/>
      <c r="O1144" s="152"/>
      <c r="P1144" s="152"/>
      <c r="Q1144" s="152"/>
      <c r="R1144" s="152"/>
      <c r="S1144" s="152"/>
      <c r="T1144" s="152"/>
      <c r="U1144" s="152"/>
      <c r="V1144" s="152"/>
      <c r="W1144" s="152"/>
    </row>
    <row r="1145" ht="22.5" customHeight="1">
      <c r="A1145" s="158">
        <f t="shared" si="2"/>
        <v>0</v>
      </c>
      <c r="B1145" s="148" t="str">
        <f>IFERROR(__xludf.DUMMYFUNCTION("IFERROR(
TEXTJOIN("" \ "",TRUE,FILTER(D1145:N1145,ISNUMBER(D1145:N1145)=FALSE))
,"""")"),"")</f>
        <v/>
      </c>
      <c r="C1145" s="162">
        <v>46678.0</v>
      </c>
      <c r="D1145" s="154"/>
      <c r="E1145" s="154"/>
      <c r="F1145" s="154"/>
      <c r="G1145" s="154"/>
      <c r="H1145" s="154"/>
      <c r="I1145" s="155"/>
      <c r="J1145" s="154"/>
      <c r="K1145" s="154"/>
      <c r="L1145" s="154"/>
      <c r="M1145" s="154"/>
      <c r="N1145" s="154"/>
      <c r="O1145" s="152"/>
      <c r="P1145" s="152"/>
      <c r="Q1145" s="152"/>
      <c r="R1145" s="152"/>
      <c r="S1145" s="152"/>
      <c r="T1145" s="152"/>
      <c r="U1145" s="152"/>
      <c r="V1145" s="152"/>
      <c r="W1145" s="152"/>
    </row>
    <row r="1146" ht="22.5" customHeight="1">
      <c r="A1146" s="160">
        <f t="shared" si="2"/>
        <v>0</v>
      </c>
      <c r="B1146" s="148" t="str">
        <f>IFERROR(__xludf.DUMMYFUNCTION("IFERROR(
TEXTJOIN("" \ "",TRUE,FILTER(D1146:N1146,ISNUMBER(D1146:N1146)=FALSE))
,"""")"),"")</f>
        <v/>
      </c>
      <c r="C1146" s="161">
        <v>46679.0</v>
      </c>
      <c r="D1146" s="154"/>
      <c r="E1146" s="154"/>
      <c r="F1146" s="154"/>
      <c r="G1146" s="154"/>
      <c r="H1146" s="154"/>
      <c r="I1146" s="155"/>
      <c r="J1146" s="154"/>
      <c r="K1146" s="154"/>
      <c r="L1146" s="154"/>
      <c r="M1146" s="154"/>
      <c r="N1146" s="154"/>
      <c r="O1146" s="152"/>
      <c r="P1146" s="152"/>
      <c r="Q1146" s="152"/>
      <c r="R1146" s="152"/>
      <c r="S1146" s="152"/>
      <c r="T1146" s="152"/>
      <c r="U1146" s="152"/>
      <c r="V1146" s="152"/>
      <c r="W1146" s="152"/>
    </row>
    <row r="1147" ht="22.5" customHeight="1">
      <c r="A1147" s="158">
        <f t="shared" si="2"/>
        <v>0</v>
      </c>
      <c r="B1147" s="148" t="str">
        <f>IFERROR(__xludf.DUMMYFUNCTION("IFERROR(
TEXTJOIN("" \ "",TRUE,FILTER(D1147:N1147,ISNUMBER(D1147:N1147)=FALSE))
,"""")"),"")</f>
        <v/>
      </c>
      <c r="C1147" s="162">
        <v>46680.0</v>
      </c>
      <c r="D1147" s="154"/>
      <c r="E1147" s="154"/>
      <c r="F1147" s="154"/>
      <c r="G1147" s="154"/>
      <c r="H1147" s="154"/>
      <c r="I1147" s="155"/>
      <c r="J1147" s="154"/>
      <c r="K1147" s="154"/>
      <c r="L1147" s="154"/>
      <c r="M1147" s="154"/>
      <c r="N1147" s="154"/>
      <c r="O1147" s="152"/>
      <c r="P1147" s="152"/>
      <c r="Q1147" s="152"/>
      <c r="R1147" s="152"/>
      <c r="S1147" s="152"/>
      <c r="T1147" s="152"/>
      <c r="U1147" s="152"/>
      <c r="V1147" s="152"/>
      <c r="W1147" s="152"/>
    </row>
    <row r="1148" ht="22.5" customHeight="1">
      <c r="A1148" s="160">
        <f t="shared" si="2"/>
        <v>0</v>
      </c>
      <c r="B1148" s="148" t="str">
        <f>IFERROR(__xludf.DUMMYFUNCTION("IFERROR(
TEXTJOIN("" \ "",TRUE,FILTER(D1148:N1148,ISNUMBER(D1148:N1148)=FALSE))
,"""")"),"")</f>
        <v/>
      </c>
      <c r="C1148" s="161">
        <v>46681.0</v>
      </c>
      <c r="D1148" s="154"/>
      <c r="E1148" s="154"/>
      <c r="F1148" s="154"/>
      <c r="G1148" s="154"/>
      <c r="H1148" s="154"/>
      <c r="I1148" s="155"/>
      <c r="J1148" s="154"/>
      <c r="K1148" s="154"/>
      <c r="L1148" s="154"/>
      <c r="M1148" s="154"/>
      <c r="N1148" s="154"/>
      <c r="O1148" s="152"/>
      <c r="P1148" s="152"/>
      <c r="Q1148" s="152"/>
      <c r="R1148" s="152"/>
      <c r="S1148" s="152"/>
      <c r="T1148" s="152"/>
      <c r="U1148" s="152"/>
      <c r="V1148" s="152"/>
      <c r="W1148" s="152"/>
    </row>
    <row r="1149" ht="22.5" customHeight="1">
      <c r="A1149" s="158">
        <f t="shared" si="2"/>
        <v>0</v>
      </c>
      <c r="B1149" s="148" t="str">
        <f>IFERROR(__xludf.DUMMYFUNCTION("IFERROR(
TEXTJOIN("" \ "",TRUE,FILTER(D1149:N1149,ISNUMBER(D1149:N1149)=FALSE))
,"""")"),"")</f>
        <v/>
      </c>
      <c r="C1149" s="162">
        <v>46682.0</v>
      </c>
      <c r="D1149" s="154"/>
      <c r="E1149" s="154"/>
      <c r="F1149" s="154"/>
      <c r="G1149" s="154"/>
      <c r="H1149" s="154"/>
      <c r="I1149" s="155"/>
      <c r="J1149" s="154"/>
      <c r="K1149" s="154"/>
      <c r="L1149" s="154"/>
      <c r="M1149" s="154"/>
      <c r="N1149" s="154"/>
      <c r="O1149" s="152"/>
      <c r="P1149" s="152"/>
      <c r="Q1149" s="152"/>
      <c r="R1149" s="152"/>
      <c r="S1149" s="152"/>
      <c r="T1149" s="152"/>
      <c r="U1149" s="152"/>
      <c r="V1149" s="152"/>
      <c r="W1149" s="152"/>
    </row>
    <row r="1150" ht="22.5" customHeight="1">
      <c r="A1150" s="160">
        <f t="shared" si="2"/>
        <v>0</v>
      </c>
      <c r="B1150" s="148" t="str">
        <f>IFERROR(__xludf.DUMMYFUNCTION("IFERROR(
TEXTJOIN("" \ "",TRUE,FILTER(D1150:N1150,ISNUMBER(D1150:N1150)=FALSE))
,"""")"),"")</f>
        <v/>
      </c>
      <c r="C1150" s="161">
        <v>46683.0</v>
      </c>
      <c r="D1150" s="154"/>
      <c r="E1150" s="154"/>
      <c r="F1150" s="154"/>
      <c r="G1150" s="154"/>
      <c r="H1150" s="154"/>
      <c r="I1150" s="155"/>
      <c r="J1150" s="154"/>
      <c r="K1150" s="154"/>
      <c r="L1150" s="154"/>
      <c r="M1150" s="154"/>
      <c r="N1150" s="154"/>
      <c r="O1150" s="152"/>
      <c r="P1150" s="152"/>
      <c r="Q1150" s="152"/>
      <c r="R1150" s="152"/>
      <c r="S1150" s="152"/>
      <c r="T1150" s="152"/>
      <c r="U1150" s="152"/>
      <c r="V1150" s="152"/>
      <c r="W1150" s="152"/>
    </row>
    <row r="1151" ht="22.5" customHeight="1">
      <c r="A1151" s="158">
        <f t="shared" si="2"/>
        <v>0</v>
      </c>
      <c r="B1151" s="148" t="str">
        <f>IFERROR(__xludf.DUMMYFUNCTION("IFERROR(
TEXTJOIN("" \ "",TRUE,FILTER(D1151:N1151,ISNUMBER(D1151:N1151)=FALSE))
,"""")"),"")</f>
        <v/>
      </c>
      <c r="C1151" s="159">
        <v>46684.0</v>
      </c>
      <c r="D1151" s="150"/>
      <c r="E1151" s="150"/>
      <c r="F1151" s="150"/>
      <c r="G1151" s="150"/>
      <c r="H1151" s="150"/>
      <c r="I1151" s="151"/>
      <c r="J1151" s="150"/>
      <c r="K1151" s="150"/>
      <c r="L1151" s="150"/>
      <c r="M1151" s="150"/>
      <c r="N1151" s="150"/>
      <c r="O1151" s="152"/>
      <c r="P1151" s="152"/>
      <c r="Q1151" s="152"/>
      <c r="R1151" s="152"/>
      <c r="S1151" s="152"/>
      <c r="T1151" s="152"/>
      <c r="U1151" s="152"/>
      <c r="V1151" s="152"/>
      <c r="W1151" s="152"/>
    </row>
    <row r="1152" ht="22.5" customHeight="1">
      <c r="A1152" s="160">
        <f t="shared" si="2"/>
        <v>0</v>
      </c>
      <c r="B1152" s="148" t="str">
        <f>IFERROR(__xludf.DUMMYFUNCTION("IFERROR(
TEXTJOIN("" \ "",TRUE,FILTER(D1152:N1152,ISNUMBER(D1152:N1152)=FALSE))
,"""")"),"")</f>
        <v/>
      </c>
      <c r="C1152" s="161">
        <v>46685.0</v>
      </c>
      <c r="D1152" s="154"/>
      <c r="E1152" s="154"/>
      <c r="F1152" s="154"/>
      <c r="G1152" s="154"/>
      <c r="H1152" s="154"/>
      <c r="I1152" s="155"/>
      <c r="J1152" s="154"/>
      <c r="K1152" s="154"/>
      <c r="L1152" s="154"/>
      <c r="M1152" s="154"/>
      <c r="N1152" s="154"/>
      <c r="O1152" s="152"/>
      <c r="P1152" s="152"/>
      <c r="Q1152" s="152"/>
      <c r="R1152" s="152"/>
      <c r="S1152" s="152"/>
      <c r="T1152" s="152"/>
      <c r="U1152" s="152"/>
      <c r="V1152" s="152"/>
      <c r="W1152" s="152"/>
    </row>
    <row r="1153" ht="22.5" customHeight="1">
      <c r="A1153" s="158">
        <f t="shared" si="2"/>
        <v>0</v>
      </c>
      <c r="B1153" s="148" t="str">
        <f>IFERROR(__xludf.DUMMYFUNCTION("IFERROR(
TEXTJOIN("" \ "",TRUE,FILTER(D1153:N1153,ISNUMBER(D1153:N1153)=FALSE))
,"""")"),"")</f>
        <v/>
      </c>
      <c r="C1153" s="162">
        <v>46686.0</v>
      </c>
      <c r="D1153" s="154"/>
      <c r="E1153" s="154"/>
      <c r="F1153" s="154"/>
      <c r="G1153" s="154"/>
      <c r="H1153" s="154"/>
      <c r="I1153" s="155"/>
      <c r="J1153" s="154"/>
      <c r="K1153" s="154"/>
      <c r="L1153" s="154"/>
      <c r="M1153" s="154"/>
      <c r="N1153" s="154"/>
      <c r="O1153" s="152"/>
      <c r="P1153" s="152"/>
      <c r="Q1153" s="152"/>
      <c r="R1153" s="152"/>
      <c r="S1153" s="152"/>
      <c r="T1153" s="152"/>
      <c r="U1153" s="152"/>
      <c r="V1153" s="152"/>
      <c r="W1153" s="152"/>
    </row>
    <row r="1154" ht="22.5" customHeight="1">
      <c r="A1154" s="160">
        <f t="shared" si="2"/>
        <v>0</v>
      </c>
      <c r="B1154" s="148" t="str">
        <f>IFERROR(__xludf.DUMMYFUNCTION("IFERROR(
TEXTJOIN("" \ "",TRUE,FILTER(D1154:N1154,ISNUMBER(D1154:N1154)=FALSE))
,"""")"),"")</f>
        <v/>
      </c>
      <c r="C1154" s="161">
        <v>46687.0</v>
      </c>
      <c r="D1154" s="154"/>
      <c r="E1154" s="154"/>
      <c r="F1154" s="154"/>
      <c r="G1154" s="154"/>
      <c r="H1154" s="154"/>
      <c r="I1154" s="155"/>
      <c r="J1154" s="154"/>
      <c r="K1154" s="154"/>
      <c r="L1154" s="154"/>
      <c r="M1154" s="154"/>
      <c r="N1154" s="154"/>
      <c r="O1154" s="152"/>
      <c r="P1154" s="152"/>
      <c r="Q1154" s="152"/>
      <c r="R1154" s="152"/>
      <c r="S1154" s="152"/>
      <c r="T1154" s="152"/>
      <c r="U1154" s="152"/>
      <c r="V1154" s="152"/>
      <c r="W1154" s="152"/>
    </row>
    <row r="1155" ht="22.5" customHeight="1">
      <c r="A1155" s="158">
        <f t="shared" si="2"/>
        <v>0</v>
      </c>
      <c r="B1155" s="148" t="str">
        <f>IFERROR(__xludf.DUMMYFUNCTION("IFERROR(
TEXTJOIN("" \ "",TRUE,FILTER(D1155:N1155,ISNUMBER(D1155:N1155)=FALSE))
,"""")"),"")</f>
        <v/>
      </c>
      <c r="C1155" s="162">
        <v>46688.0</v>
      </c>
      <c r="D1155" s="154"/>
      <c r="E1155" s="154"/>
      <c r="F1155" s="154"/>
      <c r="G1155" s="154"/>
      <c r="H1155" s="154"/>
      <c r="I1155" s="155"/>
      <c r="J1155" s="154"/>
      <c r="K1155" s="154"/>
      <c r="L1155" s="154"/>
      <c r="M1155" s="154"/>
      <c r="N1155" s="154"/>
      <c r="O1155" s="152"/>
      <c r="P1155" s="152"/>
      <c r="Q1155" s="152"/>
      <c r="R1155" s="152"/>
      <c r="S1155" s="152"/>
      <c r="T1155" s="152"/>
      <c r="U1155" s="152"/>
      <c r="V1155" s="152"/>
      <c r="W1155" s="152"/>
    </row>
    <row r="1156" ht="22.5" customHeight="1">
      <c r="A1156" s="160">
        <f t="shared" si="2"/>
        <v>0</v>
      </c>
      <c r="B1156" s="148" t="str">
        <f>IFERROR(__xludf.DUMMYFUNCTION("IFERROR(
TEXTJOIN("" \ "",TRUE,FILTER(D1156:N1156,ISNUMBER(D1156:N1156)=FALSE))
,"""")"),"")</f>
        <v/>
      </c>
      <c r="C1156" s="161">
        <v>46689.0</v>
      </c>
      <c r="D1156" s="154"/>
      <c r="E1156" s="154"/>
      <c r="F1156" s="154"/>
      <c r="G1156" s="154"/>
      <c r="H1156" s="154"/>
      <c r="I1156" s="155"/>
      <c r="J1156" s="154"/>
      <c r="K1156" s="154"/>
      <c r="L1156" s="154"/>
      <c r="M1156" s="154"/>
      <c r="N1156" s="154"/>
      <c r="O1156" s="152"/>
      <c r="P1156" s="152"/>
      <c r="Q1156" s="152"/>
      <c r="R1156" s="152"/>
      <c r="S1156" s="152"/>
      <c r="T1156" s="152"/>
      <c r="U1156" s="152"/>
      <c r="V1156" s="152"/>
      <c r="W1156" s="152"/>
    </row>
    <row r="1157" ht="22.5" customHeight="1">
      <c r="A1157" s="158">
        <f t="shared" si="2"/>
        <v>0</v>
      </c>
      <c r="B1157" s="148" t="str">
        <f>IFERROR(__xludf.DUMMYFUNCTION("IFERROR(
TEXTJOIN("" \ "",TRUE,FILTER(D1157:N1157,ISNUMBER(D1157:N1157)=FALSE))
,"""")"),"")</f>
        <v/>
      </c>
      <c r="C1157" s="162">
        <v>46690.0</v>
      </c>
      <c r="D1157" s="154"/>
      <c r="E1157" s="154"/>
      <c r="F1157" s="154"/>
      <c r="G1157" s="154"/>
      <c r="H1157" s="154"/>
      <c r="I1157" s="155"/>
      <c r="J1157" s="154"/>
      <c r="K1157" s="154"/>
      <c r="L1157" s="154"/>
      <c r="M1157" s="154"/>
      <c r="N1157" s="154"/>
      <c r="O1157" s="152"/>
      <c r="P1157" s="152"/>
      <c r="Q1157" s="152"/>
      <c r="R1157" s="152"/>
      <c r="S1157" s="152"/>
      <c r="T1157" s="152"/>
      <c r="U1157" s="152"/>
      <c r="V1157" s="152"/>
      <c r="W1157" s="152"/>
    </row>
    <row r="1158" ht="22.5" customHeight="1">
      <c r="A1158" s="160">
        <f t="shared" si="2"/>
        <v>0</v>
      </c>
      <c r="B1158" s="148" t="str">
        <f>IFERROR(__xludf.DUMMYFUNCTION("IFERROR(
TEXTJOIN("" \ "",TRUE,FILTER(D1158:N1158,ISNUMBER(D1158:N1158)=FALSE))
,"""")"),"")</f>
        <v/>
      </c>
      <c r="C1158" s="163">
        <v>46691.0</v>
      </c>
      <c r="D1158" s="150"/>
      <c r="E1158" s="150"/>
      <c r="F1158" s="150"/>
      <c r="G1158" s="150"/>
      <c r="H1158" s="150"/>
      <c r="I1158" s="151"/>
      <c r="J1158" s="150"/>
      <c r="K1158" s="150"/>
      <c r="L1158" s="150"/>
      <c r="M1158" s="150"/>
      <c r="N1158" s="150"/>
      <c r="O1158" s="152"/>
      <c r="P1158" s="152"/>
      <c r="Q1158" s="152"/>
      <c r="R1158" s="152"/>
      <c r="S1158" s="152"/>
      <c r="T1158" s="152"/>
      <c r="U1158" s="152"/>
      <c r="V1158" s="152"/>
      <c r="W1158" s="152"/>
    </row>
    <row r="1159" ht="22.5" customHeight="1">
      <c r="A1159" s="158">
        <f t="shared" si="2"/>
        <v>0</v>
      </c>
      <c r="B1159" s="148" t="str">
        <f>IFERROR(__xludf.DUMMYFUNCTION("IFERROR(
TEXTJOIN("" \ "",TRUE,FILTER(D1159:N1159,ISNUMBER(D1159:N1159)=FALSE))
,"""")"),"")</f>
        <v/>
      </c>
      <c r="C1159" s="162">
        <v>46692.0</v>
      </c>
      <c r="D1159" s="154"/>
      <c r="E1159" s="154"/>
      <c r="F1159" s="154"/>
      <c r="G1159" s="154"/>
      <c r="H1159" s="154"/>
      <c r="I1159" s="155"/>
      <c r="J1159" s="154"/>
      <c r="K1159" s="154"/>
      <c r="L1159" s="154"/>
      <c r="M1159" s="154"/>
      <c r="N1159" s="154"/>
      <c r="O1159" s="152"/>
      <c r="P1159" s="152"/>
      <c r="Q1159" s="152"/>
      <c r="R1159" s="152"/>
      <c r="S1159" s="152"/>
      <c r="T1159" s="152"/>
      <c r="U1159" s="152"/>
      <c r="V1159" s="152"/>
      <c r="W1159" s="152"/>
    </row>
    <row r="1160" ht="22.5" customHeight="1">
      <c r="A1160" s="160">
        <f t="shared" si="2"/>
        <v>0</v>
      </c>
      <c r="B1160" s="148" t="str">
        <f>IFERROR(__xludf.DUMMYFUNCTION("IFERROR(
TEXTJOIN("" \ "",TRUE,FILTER(D1160:N1160,ISNUMBER(D1160:N1160)=FALSE))
,"""")"),"")</f>
        <v/>
      </c>
      <c r="C1160" s="161">
        <v>46693.0</v>
      </c>
      <c r="D1160" s="154"/>
      <c r="E1160" s="154"/>
      <c r="F1160" s="154"/>
      <c r="G1160" s="154"/>
      <c r="H1160" s="154"/>
      <c r="I1160" s="155"/>
      <c r="J1160" s="154"/>
      <c r="K1160" s="154"/>
      <c r="L1160" s="154"/>
      <c r="M1160" s="154"/>
      <c r="N1160" s="154"/>
      <c r="O1160" s="152"/>
      <c r="P1160" s="152"/>
      <c r="Q1160" s="152"/>
      <c r="R1160" s="152"/>
      <c r="S1160" s="152"/>
      <c r="T1160" s="152"/>
      <c r="U1160" s="152"/>
      <c r="V1160" s="152"/>
      <c r="W1160" s="152"/>
    </row>
    <row r="1161" ht="22.5" customHeight="1">
      <c r="A1161" s="158">
        <f t="shared" si="2"/>
        <v>0</v>
      </c>
      <c r="B1161" s="148" t="str">
        <f>IFERROR(__xludf.DUMMYFUNCTION("IFERROR(
TEXTJOIN("" \ "",TRUE,FILTER(D1161:N1161,ISNUMBER(D1161:N1161)=FALSE))
,"""")"),"")</f>
        <v/>
      </c>
      <c r="C1161" s="162">
        <v>46694.0</v>
      </c>
      <c r="D1161" s="154"/>
      <c r="E1161" s="154"/>
      <c r="F1161" s="154"/>
      <c r="G1161" s="154"/>
      <c r="H1161" s="154"/>
      <c r="I1161" s="155"/>
      <c r="J1161" s="154"/>
      <c r="K1161" s="154"/>
      <c r="L1161" s="154"/>
      <c r="M1161" s="154"/>
      <c r="N1161" s="154"/>
      <c r="O1161" s="152"/>
      <c r="P1161" s="152"/>
      <c r="Q1161" s="152"/>
      <c r="R1161" s="152"/>
      <c r="S1161" s="152"/>
      <c r="T1161" s="152"/>
      <c r="U1161" s="152"/>
      <c r="V1161" s="152"/>
      <c r="W1161" s="152"/>
    </row>
    <row r="1162" ht="22.5" customHeight="1">
      <c r="A1162" s="160">
        <f t="shared" si="2"/>
        <v>0</v>
      </c>
      <c r="B1162" s="148" t="str">
        <f>IFERROR(__xludf.DUMMYFUNCTION("IFERROR(
TEXTJOIN("" \ "",TRUE,FILTER(D1162:N1162,ISNUMBER(D1162:N1162)=FALSE))
,"""")"),"")</f>
        <v/>
      </c>
      <c r="C1162" s="161">
        <v>46695.0</v>
      </c>
      <c r="D1162" s="154"/>
      <c r="E1162" s="154"/>
      <c r="F1162" s="154"/>
      <c r="G1162" s="154"/>
      <c r="H1162" s="154"/>
      <c r="I1162" s="155"/>
      <c r="J1162" s="154"/>
      <c r="K1162" s="154"/>
      <c r="L1162" s="154"/>
      <c r="M1162" s="154"/>
      <c r="N1162" s="154"/>
      <c r="O1162" s="152"/>
      <c r="P1162" s="152"/>
      <c r="Q1162" s="152"/>
      <c r="R1162" s="152"/>
      <c r="S1162" s="152"/>
      <c r="T1162" s="152"/>
      <c r="U1162" s="152"/>
      <c r="V1162" s="152"/>
      <c r="W1162" s="152"/>
    </row>
    <row r="1163" ht="22.5" customHeight="1">
      <c r="A1163" s="158">
        <f t="shared" si="2"/>
        <v>0</v>
      </c>
      <c r="B1163" s="148" t="str">
        <f>IFERROR(__xludf.DUMMYFUNCTION("IFERROR(
TEXTJOIN("" \ "",TRUE,FILTER(D1163:N1163,ISNUMBER(D1163:N1163)=FALSE))
,"""")"),"")</f>
        <v/>
      </c>
      <c r="C1163" s="162">
        <v>46696.0</v>
      </c>
      <c r="D1163" s="154"/>
      <c r="E1163" s="154"/>
      <c r="F1163" s="154"/>
      <c r="G1163" s="154"/>
      <c r="H1163" s="154"/>
      <c r="I1163" s="155"/>
      <c r="J1163" s="154"/>
      <c r="K1163" s="154"/>
      <c r="L1163" s="154"/>
      <c r="M1163" s="154"/>
      <c r="N1163" s="154"/>
      <c r="O1163" s="152"/>
      <c r="P1163" s="152"/>
      <c r="Q1163" s="152"/>
      <c r="R1163" s="152"/>
      <c r="S1163" s="152"/>
      <c r="T1163" s="152"/>
      <c r="U1163" s="152"/>
      <c r="V1163" s="152"/>
      <c r="W1163" s="152"/>
    </row>
    <row r="1164" ht="22.5" customHeight="1">
      <c r="A1164" s="160">
        <f t="shared" si="2"/>
        <v>0</v>
      </c>
      <c r="B1164" s="148" t="str">
        <f>IFERROR(__xludf.DUMMYFUNCTION("IFERROR(
TEXTJOIN("" \ "",TRUE,FILTER(D1164:N1164,ISNUMBER(D1164:N1164)=FALSE))
,"""")"),"")</f>
        <v/>
      </c>
      <c r="C1164" s="161">
        <v>46697.0</v>
      </c>
      <c r="D1164" s="154"/>
      <c r="E1164" s="154"/>
      <c r="F1164" s="154"/>
      <c r="G1164" s="154"/>
      <c r="H1164" s="154"/>
      <c r="I1164" s="155"/>
      <c r="J1164" s="154"/>
      <c r="K1164" s="154"/>
      <c r="L1164" s="154"/>
      <c r="M1164" s="154"/>
      <c r="N1164" s="154"/>
      <c r="O1164" s="152"/>
      <c r="P1164" s="152"/>
      <c r="Q1164" s="152"/>
      <c r="R1164" s="152"/>
      <c r="S1164" s="152"/>
      <c r="T1164" s="152"/>
      <c r="U1164" s="152"/>
      <c r="V1164" s="152"/>
      <c r="W1164" s="152"/>
    </row>
    <row r="1165" ht="22.5" customHeight="1">
      <c r="A1165" s="158">
        <f t="shared" si="2"/>
        <v>0</v>
      </c>
      <c r="B1165" s="148" t="str">
        <f>IFERROR(__xludf.DUMMYFUNCTION("IFERROR(
TEXTJOIN("" \ "",TRUE,FILTER(D1165:N1165,ISNUMBER(D1165:N1165)=FALSE))
,"""")"),"")</f>
        <v/>
      </c>
      <c r="C1165" s="159">
        <v>46698.0</v>
      </c>
      <c r="D1165" s="150"/>
      <c r="E1165" s="150"/>
      <c r="F1165" s="150"/>
      <c r="G1165" s="150"/>
      <c r="H1165" s="150"/>
      <c r="I1165" s="151"/>
      <c r="J1165" s="150"/>
      <c r="K1165" s="150"/>
      <c r="L1165" s="150"/>
      <c r="M1165" s="150"/>
      <c r="N1165" s="150"/>
      <c r="O1165" s="152"/>
      <c r="P1165" s="152"/>
      <c r="Q1165" s="152"/>
      <c r="R1165" s="152"/>
      <c r="S1165" s="152"/>
      <c r="T1165" s="152"/>
      <c r="U1165" s="152"/>
      <c r="V1165" s="152"/>
      <c r="W1165" s="152"/>
    </row>
    <row r="1166" ht="22.5" customHeight="1">
      <c r="A1166" s="160">
        <f t="shared" si="2"/>
        <v>0</v>
      </c>
      <c r="B1166" s="148" t="str">
        <f>IFERROR(__xludf.DUMMYFUNCTION("IFERROR(
TEXTJOIN("" \ "",TRUE,FILTER(D1166:N1166,ISNUMBER(D1166:N1166)=FALSE))
,"""")"),"")</f>
        <v/>
      </c>
      <c r="C1166" s="161">
        <v>46699.0</v>
      </c>
      <c r="D1166" s="154"/>
      <c r="E1166" s="154"/>
      <c r="F1166" s="154"/>
      <c r="G1166" s="154"/>
      <c r="H1166" s="154"/>
      <c r="I1166" s="155"/>
      <c r="J1166" s="154"/>
      <c r="K1166" s="154"/>
      <c r="L1166" s="154"/>
      <c r="M1166" s="154"/>
      <c r="N1166" s="154"/>
      <c r="O1166" s="152"/>
      <c r="P1166" s="152"/>
      <c r="Q1166" s="152"/>
      <c r="R1166" s="152"/>
      <c r="S1166" s="152"/>
      <c r="T1166" s="152"/>
      <c r="U1166" s="152"/>
      <c r="V1166" s="152"/>
      <c r="W1166" s="152"/>
    </row>
    <row r="1167" ht="22.5" customHeight="1">
      <c r="A1167" s="158">
        <f t="shared" si="2"/>
        <v>0</v>
      </c>
      <c r="B1167" s="148" t="str">
        <f>IFERROR(__xludf.DUMMYFUNCTION("IFERROR(
TEXTJOIN("" \ "",TRUE,FILTER(D1167:N1167,ISNUMBER(D1167:N1167)=FALSE))
,"""")"),"")</f>
        <v/>
      </c>
      <c r="C1167" s="162">
        <v>46700.0</v>
      </c>
      <c r="D1167" s="154"/>
      <c r="E1167" s="154"/>
      <c r="F1167" s="154"/>
      <c r="G1167" s="154"/>
      <c r="H1167" s="154"/>
      <c r="I1167" s="155"/>
      <c r="J1167" s="154"/>
      <c r="K1167" s="154"/>
      <c r="L1167" s="154"/>
      <c r="M1167" s="154"/>
      <c r="N1167" s="154"/>
      <c r="O1167" s="152"/>
      <c r="P1167" s="152"/>
      <c r="Q1167" s="152"/>
      <c r="R1167" s="152"/>
      <c r="S1167" s="152"/>
      <c r="T1167" s="152"/>
      <c r="U1167" s="152"/>
      <c r="V1167" s="152"/>
      <c r="W1167" s="152"/>
    </row>
    <row r="1168" ht="22.5" customHeight="1">
      <c r="A1168" s="160">
        <f t="shared" si="2"/>
        <v>0</v>
      </c>
      <c r="B1168" s="148" t="str">
        <f>IFERROR(__xludf.DUMMYFUNCTION("IFERROR(
TEXTJOIN("" \ "",TRUE,FILTER(D1168:N1168,ISNUMBER(D1168:N1168)=FALSE))
,"""")"),"")</f>
        <v/>
      </c>
      <c r="C1168" s="161">
        <v>46701.0</v>
      </c>
      <c r="D1168" s="154"/>
      <c r="E1168" s="154"/>
      <c r="F1168" s="154"/>
      <c r="G1168" s="154"/>
      <c r="H1168" s="154"/>
      <c r="I1168" s="155"/>
      <c r="J1168" s="154"/>
      <c r="K1168" s="154"/>
      <c r="L1168" s="154"/>
      <c r="M1168" s="154"/>
      <c r="N1168" s="154"/>
      <c r="O1168" s="152"/>
      <c r="P1168" s="152"/>
      <c r="Q1168" s="152"/>
      <c r="R1168" s="152"/>
      <c r="S1168" s="152"/>
      <c r="T1168" s="152"/>
      <c r="U1168" s="152"/>
      <c r="V1168" s="152"/>
      <c r="W1168" s="152"/>
    </row>
    <row r="1169" ht="22.5" customHeight="1">
      <c r="A1169" s="158">
        <f t="shared" si="2"/>
        <v>0</v>
      </c>
      <c r="B1169" s="148" t="str">
        <f>IFERROR(__xludf.DUMMYFUNCTION("IFERROR(
TEXTJOIN("" \ "",TRUE,FILTER(D1169:N1169,ISNUMBER(D1169:N1169)=FALSE))
,"""")"),"")</f>
        <v/>
      </c>
      <c r="C1169" s="162">
        <v>46702.0</v>
      </c>
      <c r="D1169" s="154"/>
      <c r="E1169" s="154"/>
      <c r="F1169" s="154"/>
      <c r="G1169" s="154"/>
      <c r="H1169" s="154"/>
      <c r="I1169" s="155"/>
      <c r="J1169" s="154"/>
      <c r="K1169" s="154"/>
      <c r="L1169" s="154"/>
      <c r="M1169" s="154"/>
      <c r="N1169" s="154"/>
      <c r="O1169" s="152"/>
      <c r="P1169" s="152"/>
      <c r="Q1169" s="152"/>
      <c r="R1169" s="152"/>
      <c r="S1169" s="152"/>
      <c r="T1169" s="152"/>
      <c r="U1169" s="152"/>
      <c r="V1169" s="152"/>
      <c r="W1169" s="152"/>
    </row>
    <row r="1170" ht="22.5" customHeight="1">
      <c r="A1170" s="160">
        <f t="shared" si="2"/>
        <v>0</v>
      </c>
      <c r="B1170" s="148" t="str">
        <f>IFERROR(__xludf.DUMMYFUNCTION("IFERROR(
TEXTJOIN("" \ "",TRUE,FILTER(D1170:N1170,ISNUMBER(D1170:N1170)=FALSE))
,"""")"),"")</f>
        <v/>
      </c>
      <c r="C1170" s="161">
        <v>46703.0</v>
      </c>
      <c r="D1170" s="154"/>
      <c r="E1170" s="154"/>
      <c r="F1170" s="154"/>
      <c r="G1170" s="154"/>
      <c r="H1170" s="154"/>
      <c r="I1170" s="155"/>
      <c r="J1170" s="154"/>
      <c r="K1170" s="154"/>
      <c r="L1170" s="154"/>
      <c r="M1170" s="154"/>
      <c r="N1170" s="154"/>
      <c r="O1170" s="152"/>
      <c r="P1170" s="152"/>
      <c r="Q1170" s="152"/>
      <c r="R1170" s="152"/>
      <c r="S1170" s="152"/>
      <c r="T1170" s="152"/>
      <c r="U1170" s="152"/>
      <c r="V1170" s="152"/>
      <c r="W1170" s="152"/>
    </row>
    <row r="1171" ht="22.5" customHeight="1">
      <c r="A1171" s="158">
        <f t="shared" si="2"/>
        <v>0</v>
      </c>
      <c r="B1171" s="148" t="str">
        <f>IFERROR(__xludf.DUMMYFUNCTION("IFERROR(
TEXTJOIN("" \ "",TRUE,FILTER(D1171:N1171,ISNUMBER(D1171:N1171)=FALSE))
,"""")"),"")</f>
        <v/>
      </c>
      <c r="C1171" s="162">
        <v>46704.0</v>
      </c>
      <c r="D1171" s="154"/>
      <c r="E1171" s="154"/>
      <c r="F1171" s="154"/>
      <c r="G1171" s="154"/>
      <c r="H1171" s="154"/>
      <c r="I1171" s="155"/>
      <c r="J1171" s="154"/>
      <c r="K1171" s="154"/>
      <c r="L1171" s="154"/>
      <c r="M1171" s="154"/>
      <c r="N1171" s="154"/>
      <c r="O1171" s="152"/>
      <c r="P1171" s="152"/>
      <c r="Q1171" s="152"/>
      <c r="R1171" s="152"/>
      <c r="S1171" s="152"/>
      <c r="T1171" s="152"/>
      <c r="U1171" s="152"/>
      <c r="V1171" s="152"/>
      <c r="W1171" s="152"/>
    </row>
    <row r="1172" ht="22.5" customHeight="1">
      <c r="A1172" s="160">
        <f t="shared" si="2"/>
        <v>0</v>
      </c>
      <c r="B1172" s="148" t="str">
        <f>IFERROR(__xludf.DUMMYFUNCTION("IFERROR(
TEXTJOIN("" \ "",TRUE,FILTER(D1172:N1172,ISNUMBER(D1172:N1172)=FALSE))
,"""")"),"")</f>
        <v/>
      </c>
      <c r="C1172" s="163">
        <v>46705.0</v>
      </c>
      <c r="D1172" s="150"/>
      <c r="E1172" s="150"/>
      <c r="F1172" s="150"/>
      <c r="G1172" s="150"/>
      <c r="H1172" s="150"/>
      <c r="I1172" s="151"/>
      <c r="J1172" s="150"/>
      <c r="K1172" s="150"/>
      <c r="L1172" s="150"/>
      <c r="M1172" s="150"/>
      <c r="N1172" s="150"/>
      <c r="O1172" s="152"/>
      <c r="P1172" s="152"/>
      <c r="Q1172" s="152"/>
      <c r="R1172" s="152"/>
      <c r="S1172" s="152"/>
      <c r="T1172" s="152"/>
      <c r="U1172" s="152"/>
      <c r="V1172" s="152"/>
      <c r="W1172" s="152"/>
    </row>
    <row r="1173" ht="22.5" customHeight="1">
      <c r="A1173" s="158">
        <f t="shared" si="2"/>
        <v>0</v>
      </c>
      <c r="B1173" s="148" t="str">
        <f>IFERROR(__xludf.DUMMYFUNCTION("IFERROR(
TEXTJOIN("" \ "",TRUE,FILTER(D1173:N1173,ISNUMBER(D1173:N1173)=FALSE))
,"""")"),"")</f>
        <v/>
      </c>
      <c r="C1173" s="162">
        <v>46706.0</v>
      </c>
      <c r="D1173" s="154"/>
      <c r="E1173" s="154"/>
      <c r="F1173" s="154"/>
      <c r="G1173" s="154"/>
      <c r="H1173" s="154"/>
      <c r="I1173" s="155"/>
      <c r="J1173" s="154"/>
      <c r="K1173" s="154"/>
      <c r="L1173" s="154"/>
      <c r="M1173" s="154"/>
      <c r="N1173" s="154"/>
      <c r="O1173" s="152"/>
      <c r="P1173" s="152"/>
      <c r="Q1173" s="152"/>
      <c r="R1173" s="152"/>
      <c r="S1173" s="152"/>
      <c r="T1173" s="152"/>
      <c r="U1173" s="152"/>
      <c r="V1173" s="152"/>
      <c r="W1173" s="152"/>
    </row>
    <row r="1174" ht="22.5" customHeight="1">
      <c r="A1174" s="160">
        <f t="shared" si="2"/>
        <v>0</v>
      </c>
      <c r="B1174" s="148" t="str">
        <f>IFERROR(__xludf.DUMMYFUNCTION("IFERROR(
TEXTJOIN("" \ "",TRUE,FILTER(D1174:N1174,ISNUMBER(D1174:N1174)=FALSE))
,"""")"),"")</f>
        <v/>
      </c>
      <c r="C1174" s="161">
        <v>46707.0</v>
      </c>
      <c r="D1174" s="154"/>
      <c r="E1174" s="154"/>
      <c r="F1174" s="154"/>
      <c r="G1174" s="154"/>
      <c r="H1174" s="154"/>
      <c r="I1174" s="155"/>
      <c r="J1174" s="154"/>
      <c r="K1174" s="154"/>
      <c r="L1174" s="154"/>
      <c r="M1174" s="154"/>
      <c r="N1174" s="154"/>
      <c r="O1174" s="152"/>
      <c r="P1174" s="152"/>
      <c r="Q1174" s="152"/>
      <c r="R1174" s="152"/>
      <c r="S1174" s="152"/>
      <c r="T1174" s="152"/>
      <c r="U1174" s="152"/>
      <c r="V1174" s="152"/>
      <c r="W1174" s="152"/>
    </row>
    <row r="1175" ht="22.5" customHeight="1">
      <c r="A1175" s="158">
        <f t="shared" si="2"/>
        <v>0</v>
      </c>
      <c r="B1175" s="148" t="str">
        <f>IFERROR(__xludf.DUMMYFUNCTION("IFERROR(
TEXTJOIN("" \ "",TRUE,FILTER(D1175:N1175,ISNUMBER(D1175:N1175)=FALSE))
,"""")"),"")</f>
        <v/>
      </c>
      <c r="C1175" s="162">
        <v>46708.0</v>
      </c>
      <c r="D1175" s="154"/>
      <c r="E1175" s="154"/>
      <c r="F1175" s="154"/>
      <c r="G1175" s="154"/>
      <c r="H1175" s="154"/>
      <c r="I1175" s="155"/>
      <c r="J1175" s="154"/>
      <c r="K1175" s="154"/>
      <c r="L1175" s="154"/>
      <c r="M1175" s="154"/>
      <c r="N1175" s="154"/>
      <c r="O1175" s="152"/>
      <c r="P1175" s="152"/>
      <c r="Q1175" s="152"/>
      <c r="R1175" s="152"/>
      <c r="S1175" s="152"/>
      <c r="T1175" s="152"/>
      <c r="U1175" s="152"/>
      <c r="V1175" s="152"/>
      <c r="W1175" s="152"/>
    </row>
    <row r="1176" ht="22.5" customHeight="1">
      <c r="A1176" s="160">
        <f t="shared" si="2"/>
        <v>0</v>
      </c>
      <c r="B1176" s="148" t="str">
        <f>IFERROR(__xludf.DUMMYFUNCTION("IFERROR(
TEXTJOIN("" \ "",TRUE,FILTER(D1176:N1176,ISNUMBER(D1176:N1176)=FALSE))
,"""")"),"")</f>
        <v/>
      </c>
      <c r="C1176" s="161">
        <v>46709.0</v>
      </c>
      <c r="D1176" s="154"/>
      <c r="E1176" s="154"/>
      <c r="F1176" s="154"/>
      <c r="G1176" s="154"/>
      <c r="H1176" s="154"/>
      <c r="I1176" s="155"/>
      <c r="J1176" s="154"/>
      <c r="K1176" s="154"/>
      <c r="L1176" s="154"/>
      <c r="M1176" s="154"/>
      <c r="N1176" s="154"/>
      <c r="O1176" s="152"/>
      <c r="P1176" s="152"/>
      <c r="Q1176" s="152"/>
      <c r="R1176" s="152"/>
      <c r="S1176" s="152"/>
      <c r="T1176" s="152"/>
      <c r="U1176" s="152"/>
      <c r="V1176" s="152"/>
      <c r="W1176" s="152"/>
    </row>
    <row r="1177" ht="22.5" customHeight="1">
      <c r="A1177" s="158">
        <f t="shared" si="2"/>
        <v>0</v>
      </c>
      <c r="B1177" s="148" t="str">
        <f>IFERROR(__xludf.DUMMYFUNCTION("IFERROR(
TEXTJOIN("" \ "",TRUE,FILTER(D1177:N1177,ISNUMBER(D1177:N1177)=FALSE))
,"""")"),"")</f>
        <v/>
      </c>
      <c r="C1177" s="162">
        <v>46710.0</v>
      </c>
      <c r="D1177" s="154"/>
      <c r="E1177" s="154"/>
      <c r="F1177" s="154"/>
      <c r="G1177" s="154"/>
      <c r="H1177" s="154"/>
      <c r="I1177" s="155"/>
      <c r="J1177" s="154"/>
      <c r="K1177" s="154"/>
      <c r="L1177" s="154"/>
      <c r="M1177" s="154"/>
      <c r="N1177" s="154"/>
      <c r="O1177" s="152"/>
      <c r="P1177" s="152"/>
      <c r="Q1177" s="152"/>
      <c r="R1177" s="152"/>
      <c r="S1177" s="152"/>
      <c r="T1177" s="152"/>
      <c r="U1177" s="152"/>
      <c r="V1177" s="152"/>
      <c r="W1177" s="152"/>
    </row>
    <row r="1178" ht="22.5" customHeight="1">
      <c r="A1178" s="160">
        <f t="shared" si="2"/>
        <v>0</v>
      </c>
      <c r="B1178" s="148" t="str">
        <f>IFERROR(__xludf.DUMMYFUNCTION("IFERROR(
TEXTJOIN("" \ "",TRUE,FILTER(D1178:N1178,ISNUMBER(D1178:N1178)=FALSE))
,"""")"),"")</f>
        <v/>
      </c>
      <c r="C1178" s="161">
        <v>46711.0</v>
      </c>
      <c r="D1178" s="154"/>
      <c r="E1178" s="154"/>
      <c r="F1178" s="154"/>
      <c r="G1178" s="154"/>
      <c r="H1178" s="154"/>
      <c r="I1178" s="155"/>
      <c r="J1178" s="154"/>
      <c r="K1178" s="154"/>
      <c r="L1178" s="154"/>
      <c r="M1178" s="154"/>
      <c r="N1178" s="154"/>
      <c r="O1178" s="152"/>
      <c r="P1178" s="152"/>
      <c r="Q1178" s="152"/>
      <c r="R1178" s="152"/>
      <c r="S1178" s="152"/>
      <c r="T1178" s="152"/>
      <c r="U1178" s="152"/>
      <c r="V1178" s="152"/>
      <c r="W1178" s="152"/>
    </row>
    <row r="1179" ht="22.5" customHeight="1">
      <c r="A1179" s="158">
        <f t="shared" si="2"/>
        <v>0</v>
      </c>
      <c r="B1179" s="148" t="str">
        <f>IFERROR(__xludf.DUMMYFUNCTION("IFERROR(
TEXTJOIN("" \ "",TRUE,FILTER(D1179:N1179,ISNUMBER(D1179:N1179)=FALSE))
,"""")"),"")</f>
        <v/>
      </c>
      <c r="C1179" s="159">
        <v>46712.0</v>
      </c>
      <c r="D1179" s="150"/>
      <c r="E1179" s="150"/>
      <c r="F1179" s="150"/>
      <c r="G1179" s="150"/>
      <c r="H1179" s="150"/>
      <c r="I1179" s="151"/>
      <c r="J1179" s="150"/>
      <c r="K1179" s="150"/>
      <c r="L1179" s="150"/>
      <c r="M1179" s="150"/>
      <c r="N1179" s="150"/>
      <c r="O1179" s="152"/>
      <c r="P1179" s="152"/>
      <c r="Q1179" s="152"/>
      <c r="R1179" s="152"/>
      <c r="S1179" s="152"/>
      <c r="T1179" s="152"/>
      <c r="U1179" s="152"/>
      <c r="V1179" s="152"/>
      <c r="W1179" s="152"/>
    </row>
    <row r="1180" ht="22.5" customHeight="1">
      <c r="A1180" s="160">
        <f t="shared" si="2"/>
        <v>0</v>
      </c>
      <c r="B1180" s="148" t="str">
        <f>IFERROR(__xludf.DUMMYFUNCTION("IFERROR(
TEXTJOIN("" \ "",TRUE,FILTER(D1180:N1180,ISNUMBER(D1180:N1180)=FALSE))
,"""")"),"")</f>
        <v/>
      </c>
      <c r="C1180" s="161">
        <v>46713.0</v>
      </c>
      <c r="D1180" s="154"/>
      <c r="E1180" s="154"/>
      <c r="F1180" s="154"/>
      <c r="G1180" s="154"/>
      <c r="H1180" s="154"/>
      <c r="I1180" s="155"/>
      <c r="J1180" s="154"/>
      <c r="K1180" s="154"/>
      <c r="L1180" s="154"/>
      <c r="M1180" s="154"/>
      <c r="N1180" s="154"/>
      <c r="O1180" s="152"/>
      <c r="P1180" s="152"/>
      <c r="Q1180" s="152"/>
      <c r="R1180" s="152"/>
      <c r="S1180" s="152"/>
      <c r="T1180" s="152"/>
      <c r="U1180" s="152"/>
      <c r="V1180" s="152"/>
      <c r="W1180" s="152"/>
    </row>
    <row r="1181" ht="22.5" customHeight="1">
      <c r="A1181" s="158">
        <f t="shared" si="2"/>
        <v>0</v>
      </c>
      <c r="B1181" s="148" t="str">
        <f>IFERROR(__xludf.DUMMYFUNCTION("IFERROR(
TEXTJOIN("" \ "",TRUE,FILTER(D1181:N1181,ISNUMBER(D1181:N1181)=FALSE))
,"""")"),"")</f>
        <v/>
      </c>
      <c r="C1181" s="162">
        <v>46714.0</v>
      </c>
      <c r="D1181" s="154"/>
      <c r="E1181" s="154"/>
      <c r="F1181" s="154"/>
      <c r="G1181" s="154"/>
      <c r="H1181" s="154"/>
      <c r="I1181" s="155"/>
      <c r="J1181" s="154"/>
      <c r="K1181" s="154"/>
      <c r="L1181" s="154"/>
      <c r="M1181" s="154"/>
      <c r="N1181" s="154"/>
      <c r="O1181" s="152"/>
      <c r="P1181" s="152"/>
      <c r="Q1181" s="152"/>
      <c r="R1181" s="152"/>
      <c r="S1181" s="152"/>
      <c r="T1181" s="152"/>
      <c r="U1181" s="152"/>
      <c r="V1181" s="152"/>
      <c r="W1181" s="152"/>
    </row>
    <row r="1182" ht="22.5" customHeight="1">
      <c r="A1182" s="160">
        <f t="shared" si="2"/>
        <v>0</v>
      </c>
      <c r="B1182" s="148" t="str">
        <f>IFERROR(__xludf.DUMMYFUNCTION("IFERROR(
TEXTJOIN("" \ "",TRUE,FILTER(D1182:N1182,ISNUMBER(D1182:N1182)=FALSE))
,"""")"),"")</f>
        <v/>
      </c>
      <c r="C1182" s="161">
        <v>46715.0</v>
      </c>
      <c r="D1182" s="154"/>
      <c r="E1182" s="154"/>
      <c r="F1182" s="154"/>
      <c r="G1182" s="154"/>
      <c r="H1182" s="154"/>
      <c r="I1182" s="155"/>
      <c r="J1182" s="154"/>
      <c r="K1182" s="154"/>
      <c r="L1182" s="154"/>
      <c r="M1182" s="154"/>
      <c r="N1182" s="154"/>
      <c r="O1182" s="152"/>
      <c r="P1182" s="152"/>
      <c r="Q1182" s="152"/>
      <c r="R1182" s="152"/>
      <c r="S1182" s="152"/>
      <c r="T1182" s="152"/>
      <c r="U1182" s="152"/>
      <c r="V1182" s="152"/>
      <c r="W1182" s="152"/>
    </row>
    <row r="1183" ht="22.5" customHeight="1">
      <c r="A1183" s="158">
        <f t="shared" si="2"/>
        <v>0</v>
      </c>
      <c r="B1183" s="148" t="str">
        <f>IFERROR(__xludf.DUMMYFUNCTION("IFERROR(
TEXTJOIN("" \ "",TRUE,FILTER(D1183:N1183,ISNUMBER(D1183:N1183)=FALSE))
,"""")"),"")</f>
        <v/>
      </c>
      <c r="C1183" s="162">
        <v>46716.0</v>
      </c>
      <c r="D1183" s="154"/>
      <c r="E1183" s="154"/>
      <c r="F1183" s="154"/>
      <c r="G1183" s="154"/>
      <c r="H1183" s="154"/>
      <c r="I1183" s="155"/>
      <c r="J1183" s="154"/>
      <c r="K1183" s="154"/>
      <c r="L1183" s="154"/>
      <c r="M1183" s="154"/>
      <c r="N1183" s="154"/>
      <c r="O1183" s="152"/>
      <c r="P1183" s="152"/>
      <c r="Q1183" s="152"/>
      <c r="R1183" s="152"/>
      <c r="S1183" s="152"/>
      <c r="T1183" s="152"/>
      <c r="U1183" s="152"/>
      <c r="V1183" s="152"/>
      <c r="W1183" s="152"/>
    </row>
    <row r="1184" ht="22.5" customHeight="1">
      <c r="A1184" s="160">
        <f t="shared" si="2"/>
        <v>0</v>
      </c>
      <c r="B1184" s="148" t="str">
        <f>IFERROR(__xludf.DUMMYFUNCTION("IFERROR(
TEXTJOIN("" \ "",TRUE,FILTER(D1184:N1184,ISNUMBER(D1184:N1184)=FALSE))
,"""")"),"")</f>
        <v/>
      </c>
      <c r="C1184" s="161">
        <v>46717.0</v>
      </c>
      <c r="D1184" s="154"/>
      <c r="E1184" s="154"/>
      <c r="F1184" s="154"/>
      <c r="G1184" s="154"/>
      <c r="H1184" s="154"/>
      <c r="I1184" s="155"/>
      <c r="J1184" s="154"/>
      <c r="K1184" s="154"/>
      <c r="L1184" s="154"/>
      <c r="M1184" s="154"/>
      <c r="N1184" s="154"/>
      <c r="O1184" s="152"/>
      <c r="P1184" s="152"/>
      <c r="Q1184" s="152"/>
      <c r="R1184" s="152"/>
      <c r="S1184" s="152"/>
      <c r="T1184" s="152"/>
      <c r="U1184" s="152"/>
      <c r="V1184" s="152"/>
      <c r="W1184" s="152"/>
    </row>
    <row r="1185" ht="22.5" customHeight="1">
      <c r="A1185" s="158">
        <f t="shared" si="2"/>
        <v>0</v>
      </c>
      <c r="B1185" s="148" t="str">
        <f>IFERROR(__xludf.DUMMYFUNCTION("IFERROR(
TEXTJOIN("" \ "",TRUE,FILTER(D1185:N1185,ISNUMBER(D1185:N1185)=FALSE))
,"""")"),"")</f>
        <v/>
      </c>
      <c r="C1185" s="162">
        <v>46718.0</v>
      </c>
      <c r="D1185" s="154"/>
      <c r="E1185" s="154"/>
      <c r="F1185" s="154"/>
      <c r="G1185" s="154"/>
      <c r="H1185" s="154"/>
      <c r="I1185" s="155"/>
      <c r="J1185" s="154"/>
      <c r="K1185" s="154"/>
      <c r="L1185" s="154"/>
      <c r="M1185" s="154"/>
      <c r="N1185" s="154"/>
      <c r="O1185" s="152"/>
      <c r="P1185" s="152"/>
      <c r="Q1185" s="152"/>
      <c r="R1185" s="152"/>
      <c r="S1185" s="152"/>
      <c r="T1185" s="152"/>
      <c r="U1185" s="152"/>
      <c r="V1185" s="152"/>
      <c r="W1185" s="152"/>
    </row>
    <row r="1186" ht="22.5" customHeight="1">
      <c r="A1186" s="160">
        <f t="shared" si="2"/>
        <v>0</v>
      </c>
      <c r="B1186" s="148" t="str">
        <f>IFERROR(__xludf.DUMMYFUNCTION("IFERROR(
TEXTJOIN("" \ "",TRUE,FILTER(D1186:N1186,ISNUMBER(D1186:N1186)=FALSE))
,"""")"),"")</f>
        <v/>
      </c>
      <c r="C1186" s="163">
        <v>46719.0</v>
      </c>
      <c r="D1186" s="150"/>
      <c r="E1186" s="150"/>
      <c r="F1186" s="150"/>
      <c r="G1186" s="150"/>
      <c r="H1186" s="150"/>
      <c r="I1186" s="151"/>
      <c r="J1186" s="150"/>
      <c r="K1186" s="150"/>
      <c r="L1186" s="150"/>
      <c r="M1186" s="150"/>
      <c r="N1186" s="150"/>
      <c r="O1186" s="152"/>
      <c r="P1186" s="152"/>
      <c r="Q1186" s="152"/>
      <c r="R1186" s="152"/>
      <c r="S1186" s="152"/>
      <c r="T1186" s="152"/>
      <c r="U1186" s="152"/>
      <c r="V1186" s="152"/>
      <c r="W1186" s="152"/>
    </row>
    <row r="1187" ht="22.5" customHeight="1">
      <c r="A1187" s="158">
        <f t="shared" si="2"/>
        <v>0</v>
      </c>
      <c r="B1187" s="148" t="str">
        <f>IFERROR(__xludf.DUMMYFUNCTION("IFERROR(
TEXTJOIN("" \ "",TRUE,FILTER(D1187:N1187,ISNUMBER(D1187:N1187)=FALSE))
,"""")"),"")</f>
        <v/>
      </c>
      <c r="C1187" s="162">
        <v>46720.0</v>
      </c>
      <c r="D1187" s="154"/>
      <c r="E1187" s="154"/>
      <c r="F1187" s="154"/>
      <c r="G1187" s="154"/>
      <c r="H1187" s="154"/>
      <c r="I1187" s="155"/>
      <c r="J1187" s="154"/>
      <c r="K1187" s="154"/>
      <c r="L1187" s="154"/>
      <c r="M1187" s="154"/>
      <c r="N1187" s="154"/>
      <c r="O1187" s="152"/>
      <c r="P1187" s="152"/>
      <c r="Q1187" s="152"/>
      <c r="R1187" s="152"/>
      <c r="S1187" s="152"/>
      <c r="T1187" s="152"/>
      <c r="U1187" s="152"/>
      <c r="V1187" s="152"/>
      <c r="W1187" s="152"/>
    </row>
    <row r="1188" ht="22.5" customHeight="1">
      <c r="A1188" s="160">
        <f t="shared" si="2"/>
        <v>0</v>
      </c>
      <c r="B1188" s="148" t="str">
        <f>IFERROR(__xludf.DUMMYFUNCTION("IFERROR(
TEXTJOIN("" \ "",TRUE,FILTER(D1188:N1188,ISNUMBER(D1188:N1188)=FALSE))
,"""")"),"")</f>
        <v/>
      </c>
      <c r="C1188" s="161">
        <v>46721.0</v>
      </c>
      <c r="D1188" s="154"/>
      <c r="E1188" s="154"/>
      <c r="F1188" s="154"/>
      <c r="G1188" s="154"/>
      <c r="H1188" s="154"/>
      <c r="I1188" s="155"/>
      <c r="J1188" s="154"/>
      <c r="K1188" s="154"/>
      <c r="L1188" s="154"/>
      <c r="M1188" s="154"/>
      <c r="N1188" s="154"/>
      <c r="O1188" s="152"/>
      <c r="P1188" s="152"/>
      <c r="Q1188" s="152"/>
      <c r="R1188" s="152"/>
      <c r="S1188" s="152"/>
      <c r="T1188" s="152"/>
      <c r="U1188" s="152"/>
      <c r="V1188" s="152"/>
      <c r="W1188" s="152"/>
    </row>
    <row r="1189" ht="22.5" customHeight="1">
      <c r="A1189" s="158">
        <f t="shared" si="2"/>
        <v>0</v>
      </c>
      <c r="B1189" s="148" t="str">
        <f>IFERROR(__xludf.DUMMYFUNCTION("IFERROR(
TEXTJOIN("" \ "",TRUE,FILTER(D1189:N1189,ISNUMBER(D1189:N1189)=FALSE))
,"""")"),"")</f>
        <v/>
      </c>
      <c r="C1189" s="162">
        <v>46722.0</v>
      </c>
      <c r="D1189" s="154"/>
      <c r="E1189" s="154"/>
      <c r="F1189" s="154"/>
      <c r="G1189" s="154"/>
      <c r="H1189" s="154"/>
      <c r="I1189" s="155"/>
      <c r="J1189" s="154"/>
      <c r="K1189" s="154"/>
      <c r="L1189" s="154"/>
      <c r="M1189" s="154"/>
      <c r="N1189" s="154"/>
      <c r="O1189" s="152"/>
      <c r="P1189" s="152"/>
      <c r="Q1189" s="152"/>
      <c r="R1189" s="152"/>
      <c r="S1189" s="152"/>
      <c r="T1189" s="152"/>
      <c r="U1189" s="152"/>
      <c r="V1189" s="152"/>
      <c r="W1189" s="152"/>
    </row>
    <row r="1190" ht="22.5" customHeight="1">
      <c r="A1190" s="160">
        <f t="shared" si="2"/>
        <v>0</v>
      </c>
      <c r="B1190" s="148" t="str">
        <f>IFERROR(__xludf.DUMMYFUNCTION("IFERROR(
TEXTJOIN("" \ "",TRUE,FILTER(D1190:N1190,ISNUMBER(D1190:N1190)=FALSE))
,"""")"),"")</f>
        <v/>
      </c>
      <c r="C1190" s="161">
        <v>46723.0</v>
      </c>
      <c r="D1190" s="154"/>
      <c r="E1190" s="154"/>
      <c r="F1190" s="154"/>
      <c r="G1190" s="154"/>
      <c r="H1190" s="154"/>
      <c r="I1190" s="155"/>
      <c r="J1190" s="154"/>
      <c r="K1190" s="154"/>
      <c r="L1190" s="154"/>
      <c r="M1190" s="154"/>
      <c r="N1190" s="154"/>
      <c r="O1190" s="152"/>
      <c r="P1190" s="152"/>
      <c r="Q1190" s="152"/>
      <c r="R1190" s="152"/>
      <c r="S1190" s="152"/>
      <c r="T1190" s="152"/>
      <c r="U1190" s="152"/>
      <c r="V1190" s="152"/>
      <c r="W1190" s="152"/>
    </row>
    <row r="1191" ht="22.5" customHeight="1">
      <c r="A1191" s="158">
        <f t="shared" si="2"/>
        <v>0</v>
      </c>
      <c r="B1191" s="148" t="str">
        <f>IFERROR(__xludf.DUMMYFUNCTION("IFERROR(
TEXTJOIN("" \ "",TRUE,FILTER(D1191:N1191,ISNUMBER(D1191:N1191)=FALSE))
,"""")"),"")</f>
        <v/>
      </c>
      <c r="C1191" s="162">
        <v>46724.0</v>
      </c>
      <c r="D1191" s="154"/>
      <c r="E1191" s="154"/>
      <c r="F1191" s="154"/>
      <c r="G1191" s="154"/>
      <c r="H1191" s="154"/>
      <c r="I1191" s="155"/>
      <c r="J1191" s="154"/>
      <c r="K1191" s="154"/>
      <c r="L1191" s="154"/>
      <c r="M1191" s="154"/>
      <c r="N1191" s="154"/>
      <c r="O1191" s="152"/>
      <c r="P1191" s="152"/>
      <c r="Q1191" s="152"/>
      <c r="R1191" s="152"/>
      <c r="S1191" s="152"/>
      <c r="T1191" s="152"/>
      <c r="U1191" s="152"/>
      <c r="V1191" s="152"/>
      <c r="W1191" s="152"/>
    </row>
    <row r="1192" ht="22.5" customHeight="1">
      <c r="A1192" s="160">
        <f t="shared" si="2"/>
        <v>0</v>
      </c>
      <c r="B1192" s="148" t="str">
        <f>IFERROR(__xludf.DUMMYFUNCTION("IFERROR(
TEXTJOIN("" \ "",TRUE,FILTER(D1192:N1192,ISNUMBER(D1192:N1192)=FALSE))
,"""")"),"")</f>
        <v/>
      </c>
      <c r="C1192" s="161">
        <v>46725.0</v>
      </c>
      <c r="D1192" s="154"/>
      <c r="E1192" s="154"/>
      <c r="F1192" s="154"/>
      <c r="G1192" s="154"/>
      <c r="H1192" s="154"/>
      <c r="I1192" s="155"/>
      <c r="J1192" s="154"/>
      <c r="K1192" s="154"/>
      <c r="L1192" s="154"/>
      <c r="M1192" s="154"/>
      <c r="N1192" s="154"/>
      <c r="O1192" s="152"/>
      <c r="P1192" s="152"/>
      <c r="Q1192" s="152"/>
      <c r="R1192" s="152"/>
      <c r="S1192" s="152"/>
      <c r="T1192" s="152"/>
      <c r="U1192" s="152"/>
      <c r="V1192" s="152"/>
      <c r="W1192" s="152"/>
    </row>
    <row r="1193" ht="22.5" customHeight="1">
      <c r="A1193" s="158">
        <f t="shared" si="2"/>
        <v>0</v>
      </c>
      <c r="B1193" s="148" t="str">
        <f>IFERROR(__xludf.DUMMYFUNCTION("IFERROR(
TEXTJOIN("" \ "",TRUE,FILTER(D1193:N1193,ISNUMBER(D1193:N1193)=FALSE))
,"""")"),"")</f>
        <v/>
      </c>
      <c r="C1193" s="159">
        <v>46726.0</v>
      </c>
      <c r="D1193" s="150"/>
      <c r="E1193" s="150"/>
      <c r="F1193" s="150"/>
      <c r="G1193" s="150"/>
      <c r="H1193" s="150"/>
      <c r="I1193" s="151"/>
      <c r="J1193" s="150"/>
      <c r="K1193" s="150"/>
      <c r="L1193" s="150"/>
      <c r="M1193" s="150"/>
      <c r="N1193" s="150"/>
      <c r="O1193" s="152"/>
      <c r="P1193" s="152"/>
      <c r="Q1193" s="152"/>
      <c r="R1193" s="152"/>
      <c r="S1193" s="152"/>
      <c r="T1193" s="152"/>
      <c r="U1193" s="152"/>
      <c r="V1193" s="152"/>
      <c r="W1193" s="152"/>
    </row>
    <row r="1194" ht="22.5" customHeight="1">
      <c r="A1194" s="160">
        <f t="shared" si="2"/>
        <v>0</v>
      </c>
      <c r="B1194" s="148" t="str">
        <f>IFERROR(__xludf.DUMMYFUNCTION("IFERROR(
TEXTJOIN("" \ "",TRUE,FILTER(D1194:N1194,ISNUMBER(D1194:N1194)=FALSE))
,"""")"),"")</f>
        <v/>
      </c>
      <c r="C1194" s="161">
        <v>46727.0</v>
      </c>
      <c r="D1194" s="154"/>
      <c r="E1194" s="154"/>
      <c r="F1194" s="154"/>
      <c r="G1194" s="154"/>
      <c r="H1194" s="154"/>
      <c r="I1194" s="155"/>
      <c r="J1194" s="154"/>
      <c r="K1194" s="154"/>
      <c r="L1194" s="154"/>
      <c r="M1194" s="154"/>
      <c r="N1194" s="154"/>
      <c r="O1194" s="152"/>
      <c r="P1194" s="152"/>
      <c r="Q1194" s="152"/>
      <c r="R1194" s="152"/>
      <c r="S1194" s="152"/>
      <c r="T1194" s="152"/>
      <c r="U1194" s="152"/>
      <c r="V1194" s="152"/>
      <c r="W1194" s="152"/>
    </row>
    <row r="1195" ht="22.5" customHeight="1">
      <c r="A1195" s="158">
        <f t="shared" si="2"/>
        <v>0</v>
      </c>
      <c r="B1195" s="148" t="str">
        <f>IFERROR(__xludf.DUMMYFUNCTION("IFERROR(
TEXTJOIN("" \ "",TRUE,FILTER(D1195:N1195,ISNUMBER(D1195:N1195)=FALSE))
,"""")"),"")</f>
        <v/>
      </c>
      <c r="C1195" s="162">
        <v>46728.0</v>
      </c>
      <c r="D1195" s="154"/>
      <c r="E1195" s="154"/>
      <c r="F1195" s="154"/>
      <c r="G1195" s="154"/>
      <c r="H1195" s="154"/>
      <c r="I1195" s="155"/>
      <c r="J1195" s="154"/>
      <c r="K1195" s="154"/>
      <c r="L1195" s="154"/>
      <c r="M1195" s="154"/>
      <c r="N1195" s="154"/>
      <c r="O1195" s="152"/>
      <c r="P1195" s="152"/>
      <c r="Q1195" s="152"/>
      <c r="R1195" s="152"/>
      <c r="S1195" s="152"/>
      <c r="T1195" s="152"/>
      <c r="U1195" s="152"/>
      <c r="V1195" s="152"/>
      <c r="W1195" s="152"/>
    </row>
    <row r="1196" ht="22.5" customHeight="1">
      <c r="A1196" s="160">
        <f t="shared" si="2"/>
        <v>0</v>
      </c>
      <c r="B1196" s="148" t="str">
        <f>IFERROR(__xludf.DUMMYFUNCTION("IFERROR(
TEXTJOIN("" \ "",TRUE,FILTER(D1196:N1196,ISNUMBER(D1196:N1196)=FALSE))
,"""")"),"")</f>
        <v/>
      </c>
      <c r="C1196" s="161">
        <v>46729.0</v>
      </c>
      <c r="D1196" s="154"/>
      <c r="E1196" s="154"/>
      <c r="F1196" s="154"/>
      <c r="G1196" s="154"/>
      <c r="H1196" s="154"/>
      <c r="I1196" s="155"/>
      <c r="J1196" s="154"/>
      <c r="K1196" s="154"/>
      <c r="L1196" s="154"/>
      <c r="M1196" s="154"/>
      <c r="N1196" s="154"/>
      <c r="O1196" s="152"/>
      <c r="P1196" s="152"/>
      <c r="Q1196" s="152"/>
      <c r="R1196" s="152"/>
      <c r="S1196" s="152"/>
      <c r="T1196" s="152"/>
      <c r="U1196" s="152"/>
      <c r="V1196" s="152"/>
      <c r="W1196" s="152"/>
    </row>
    <row r="1197" ht="22.5" customHeight="1">
      <c r="A1197" s="158">
        <f t="shared" si="2"/>
        <v>0</v>
      </c>
      <c r="B1197" s="148" t="str">
        <f>IFERROR(__xludf.DUMMYFUNCTION("IFERROR(
TEXTJOIN("" \ "",TRUE,FILTER(D1197:N1197,ISNUMBER(D1197:N1197)=FALSE))
,"""")"),"")</f>
        <v/>
      </c>
      <c r="C1197" s="162">
        <v>46730.0</v>
      </c>
      <c r="D1197" s="154"/>
      <c r="E1197" s="154"/>
      <c r="F1197" s="154"/>
      <c r="G1197" s="154"/>
      <c r="H1197" s="154"/>
      <c r="I1197" s="155"/>
      <c r="J1197" s="154"/>
      <c r="K1197" s="154"/>
      <c r="L1197" s="154"/>
      <c r="M1197" s="154"/>
      <c r="N1197" s="154"/>
      <c r="O1197" s="152"/>
      <c r="P1197" s="152"/>
      <c r="Q1197" s="152"/>
      <c r="R1197" s="152"/>
      <c r="S1197" s="152"/>
      <c r="T1197" s="152"/>
      <c r="U1197" s="152"/>
      <c r="V1197" s="152"/>
      <c r="W1197" s="152"/>
    </row>
    <row r="1198" ht="22.5" customHeight="1">
      <c r="A1198" s="160">
        <f t="shared" si="2"/>
        <v>0</v>
      </c>
      <c r="B1198" s="148" t="str">
        <f>IFERROR(__xludf.DUMMYFUNCTION("IFERROR(
TEXTJOIN("" \ "",TRUE,FILTER(D1198:N1198,ISNUMBER(D1198:N1198)=FALSE))
,"""")"),"")</f>
        <v/>
      </c>
      <c r="C1198" s="161">
        <v>46731.0</v>
      </c>
      <c r="D1198" s="154"/>
      <c r="E1198" s="154"/>
      <c r="F1198" s="154"/>
      <c r="G1198" s="154"/>
      <c r="H1198" s="154"/>
      <c r="I1198" s="155"/>
      <c r="J1198" s="154"/>
      <c r="K1198" s="154"/>
      <c r="L1198" s="154"/>
      <c r="M1198" s="154"/>
      <c r="N1198" s="154"/>
      <c r="O1198" s="152"/>
      <c r="P1198" s="152"/>
      <c r="Q1198" s="152"/>
      <c r="R1198" s="152"/>
      <c r="S1198" s="152"/>
      <c r="T1198" s="152"/>
      <c r="U1198" s="152"/>
      <c r="V1198" s="152"/>
      <c r="W1198" s="152"/>
    </row>
    <row r="1199" ht="22.5" customHeight="1">
      <c r="A1199" s="158">
        <f t="shared" si="2"/>
        <v>0</v>
      </c>
      <c r="B1199" s="148" t="str">
        <f>IFERROR(__xludf.DUMMYFUNCTION("IFERROR(
TEXTJOIN("" \ "",TRUE,FILTER(D1199:N1199,ISNUMBER(D1199:N1199)=FALSE))
,"""")"),"")</f>
        <v/>
      </c>
      <c r="C1199" s="162">
        <v>46732.0</v>
      </c>
      <c r="D1199" s="154"/>
      <c r="E1199" s="154"/>
      <c r="F1199" s="154"/>
      <c r="G1199" s="154"/>
      <c r="H1199" s="154"/>
      <c r="I1199" s="155"/>
      <c r="J1199" s="154"/>
      <c r="K1199" s="154"/>
      <c r="L1199" s="154"/>
      <c r="M1199" s="154"/>
      <c r="N1199" s="154"/>
      <c r="O1199" s="152"/>
      <c r="P1199" s="152"/>
      <c r="Q1199" s="152"/>
      <c r="R1199" s="152"/>
      <c r="S1199" s="152"/>
      <c r="T1199" s="152"/>
      <c r="U1199" s="152"/>
      <c r="V1199" s="152"/>
      <c r="W1199" s="152"/>
    </row>
    <row r="1200" ht="22.5" customHeight="1">
      <c r="A1200" s="160">
        <f t="shared" si="2"/>
        <v>0</v>
      </c>
      <c r="B1200" s="148" t="str">
        <f>IFERROR(__xludf.DUMMYFUNCTION("IFERROR(
TEXTJOIN("" \ "",TRUE,FILTER(D1200:N1200,ISNUMBER(D1200:N1200)=FALSE))
,"""")"),"")</f>
        <v/>
      </c>
      <c r="C1200" s="163">
        <v>46733.0</v>
      </c>
      <c r="D1200" s="150"/>
      <c r="E1200" s="150"/>
      <c r="F1200" s="150"/>
      <c r="G1200" s="150"/>
      <c r="H1200" s="150"/>
      <c r="I1200" s="151"/>
      <c r="J1200" s="150"/>
      <c r="K1200" s="150"/>
      <c r="L1200" s="150"/>
      <c r="M1200" s="150"/>
      <c r="N1200" s="150"/>
      <c r="O1200" s="152"/>
      <c r="P1200" s="152"/>
      <c r="Q1200" s="152"/>
      <c r="R1200" s="152"/>
      <c r="S1200" s="152"/>
      <c r="T1200" s="152"/>
      <c r="U1200" s="152"/>
      <c r="V1200" s="152"/>
      <c r="W1200" s="152"/>
    </row>
    <row r="1201" ht="22.5" customHeight="1">
      <c r="A1201" s="158">
        <f t="shared" si="2"/>
        <v>0</v>
      </c>
      <c r="B1201" s="148" t="str">
        <f>IFERROR(__xludf.DUMMYFUNCTION("IFERROR(
TEXTJOIN("" \ "",TRUE,FILTER(D1201:N1201,ISNUMBER(D1201:N1201)=FALSE))
,"""")"),"")</f>
        <v/>
      </c>
      <c r="C1201" s="162">
        <v>46734.0</v>
      </c>
      <c r="D1201" s="154"/>
      <c r="E1201" s="154"/>
      <c r="F1201" s="154"/>
      <c r="G1201" s="154"/>
      <c r="H1201" s="154"/>
      <c r="I1201" s="155"/>
      <c r="J1201" s="154"/>
      <c r="K1201" s="154"/>
      <c r="L1201" s="154"/>
      <c r="M1201" s="154"/>
      <c r="N1201" s="154"/>
      <c r="O1201" s="152"/>
      <c r="P1201" s="152"/>
      <c r="Q1201" s="152"/>
      <c r="R1201" s="152"/>
      <c r="S1201" s="152"/>
      <c r="T1201" s="152"/>
      <c r="U1201" s="152"/>
      <c r="V1201" s="152"/>
      <c r="W1201" s="152"/>
    </row>
    <row r="1202" ht="22.5" customHeight="1">
      <c r="A1202" s="160">
        <f t="shared" si="2"/>
        <v>0</v>
      </c>
      <c r="B1202" s="148" t="str">
        <f>IFERROR(__xludf.DUMMYFUNCTION("IFERROR(
TEXTJOIN("" \ "",TRUE,FILTER(D1202:N1202,ISNUMBER(D1202:N1202)=FALSE))
,"""")"),"")</f>
        <v/>
      </c>
      <c r="C1202" s="161">
        <v>46735.0</v>
      </c>
      <c r="D1202" s="154"/>
      <c r="E1202" s="154"/>
      <c r="F1202" s="154"/>
      <c r="G1202" s="154"/>
      <c r="H1202" s="154"/>
      <c r="I1202" s="155"/>
      <c r="J1202" s="154"/>
      <c r="K1202" s="154"/>
      <c r="L1202" s="154"/>
      <c r="M1202" s="154"/>
      <c r="N1202" s="154"/>
      <c r="O1202" s="152"/>
      <c r="P1202" s="152"/>
      <c r="Q1202" s="152"/>
      <c r="R1202" s="152"/>
      <c r="S1202" s="152"/>
      <c r="T1202" s="152"/>
      <c r="U1202" s="152"/>
      <c r="V1202" s="152"/>
      <c r="W1202" s="152"/>
    </row>
    <row r="1203" ht="22.5" customHeight="1">
      <c r="A1203" s="158">
        <f t="shared" si="2"/>
        <v>0</v>
      </c>
      <c r="B1203" s="148" t="str">
        <f>IFERROR(__xludf.DUMMYFUNCTION("IFERROR(
TEXTJOIN("" \ "",TRUE,FILTER(D1203:N1203,ISNUMBER(D1203:N1203)=FALSE))
,"""")"),"")</f>
        <v/>
      </c>
      <c r="C1203" s="162">
        <v>46736.0</v>
      </c>
      <c r="D1203" s="154"/>
      <c r="E1203" s="154"/>
      <c r="F1203" s="154"/>
      <c r="G1203" s="154"/>
      <c r="H1203" s="154"/>
      <c r="I1203" s="155"/>
      <c r="J1203" s="154"/>
      <c r="K1203" s="154"/>
      <c r="L1203" s="154"/>
      <c r="M1203" s="154"/>
      <c r="N1203" s="154"/>
      <c r="O1203" s="152"/>
      <c r="P1203" s="152"/>
      <c r="Q1203" s="152"/>
      <c r="R1203" s="152"/>
      <c r="S1203" s="152"/>
      <c r="T1203" s="152"/>
      <c r="U1203" s="152"/>
      <c r="V1203" s="152"/>
      <c r="W1203" s="152"/>
    </row>
    <row r="1204" ht="22.5" customHeight="1">
      <c r="A1204" s="160">
        <f t="shared" si="2"/>
        <v>0</v>
      </c>
      <c r="B1204" s="148" t="str">
        <f>IFERROR(__xludf.DUMMYFUNCTION("IFERROR(
TEXTJOIN("" \ "",TRUE,FILTER(D1204:N1204,ISNUMBER(D1204:N1204)=FALSE))
,"""")"),"")</f>
        <v/>
      </c>
      <c r="C1204" s="161">
        <v>46737.0</v>
      </c>
      <c r="D1204" s="154"/>
      <c r="E1204" s="154"/>
      <c r="F1204" s="154"/>
      <c r="G1204" s="154"/>
      <c r="H1204" s="154"/>
      <c r="I1204" s="155"/>
      <c r="J1204" s="154"/>
      <c r="K1204" s="154"/>
      <c r="L1204" s="154"/>
      <c r="M1204" s="154"/>
      <c r="N1204" s="154"/>
      <c r="O1204" s="152"/>
      <c r="P1204" s="152"/>
      <c r="Q1204" s="152"/>
      <c r="R1204" s="152"/>
      <c r="S1204" s="152"/>
      <c r="T1204" s="152"/>
      <c r="U1204" s="152"/>
      <c r="V1204" s="152"/>
      <c r="W1204" s="152"/>
    </row>
    <row r="1205" ht="22.5" customHeight="1">
      <c r="A1205" s="158">
        <f t="shared" si="2"/>
        <v>0</v>
      </c>
      <c r="B1205" s="148" t="str">
        <f>IFERROR(__xludf.DUMMYFUNCTION("IFERROR(
TEXTJOIN("" \ "",TRUE,FILTER(D1205:N1205,ISNUMBER(D1205:N1205)=FALSE))
,"""")"),"")</f>
        <v/>
      </c>
      <c r="C1205" s="162">
        <v>46738.0</v>
      </c>
      <c r="D1205" s="154"/>
      <c r="E1205" s="154"/>
      <c r="F1205" s="154"/>
      <c r="G1205" s="154"/>
      <c r="H1205" s="154"/>
      <c r="I1205" s="155"/>
      <c r="J1205" s="154"/>
      <c r="K1205" s="154"/>
      <c r="L1205" s="154"/>
      <c r="M1205" s="154"/>
      <c r="N1205" s="154"/>
      <c r="O1205" s="152"/>
      <c r="P1205" s="152"/>
      <c r="Q1205" s="152"/>
      <c r="R1205" s="152"/>
      <c r="S1205" s="152"/>
      <c r="T1205" s="152"/>
      <c r="U1205" s="152"/>
      <c r="V1205" s="152"/>
      <c r="W1205" s="152"/>
    </row>
    <row r="1206" ht="22.5" customHeight="1">
      <c r="A1206" s="160">
        <f t="shared" si="2"/>
        <v>0</v>
      </c>
      <c r="B1206" s="148" t="str">
        <f>IFERROR(__xludf.DUMMYFUNCTION("IFERROR(
TEXTJOIN("" \ "",TRUE,FILTER(D1206:N1206,ISNUMBER(D1206:N1206)=FALSE))
,"""")"),"")</f>
        <v/>
      </c>
      <c r="C1206" s="161">
        <v>46739.0</v>
      </c>
      <c r="D1206" s="154"/>
      <c r="E1206" s="154"/>
      <c r="F1206" s="154"/>
      <c r="G1206" s="154"/>
      <c r="H1206" s="154"/>
      <c r="I1206" s="155"/>
      <c r="J1206" s="154"/>
      <c r="K1206" s="154"/>
      <c r="L1206" s="154"/>
      <c r="M1206" s="154"/>
      <c r="N1206" s="154"/>
      <c r="O1206" s="152"/>
      <c r="P1206" s="152"/>
      <c r="Q1206" s="152"/>
      <c r="R1206" s="152"/>
      <c r="S1206" s="152"/>
      <c r="T1206" s="152"/>
      <c r="U1206" s="152"/>
      <c r="V1206" s="152"/>
      <c r="W1206" s="152"/>
    </row>
    <row r="1207" ht="22.5" customHeight="1">
      <c r="A1207" s="158">
        <f t="shared" si="2"/>
        <v>0</v>
      </c>
      <c r="B1207" s="148" t="str">
        <f>IFERROR(__xludf.DUMMYFUNCTION("IFERROR(
TEXTJOIN("" \ "",TRUE,FILTER(D1207:N1207,ISNUMBER(D1207:N1207)=FALSE))
,"""")"),"")</f>
        <v/>
      </c>
      <c r="C1207" s="159">
        <v>46740.0</v>
      </c>
      <c r="D1207" s="150"/>
      <c r="E1207" s="150"/>
      <c r="F1207" s="150"/>
      <c r="G1207" s="150"/>
      <c r="H1207" s="150"/>
      <c r="I1207" s="151"/>
      <c r="J1207" s="150"/>
      <c r="K1207" s="150"/>
      <c r="L1207" s="150"/>
      <c r="M1207" s="150"/>
      <c r="N1207" s="150"/>
      <c r="O1207" s="152"/>
      <c r="P1207" s="152"/>
      <c r="Q1207" s="152"/>
      <c r="R1207" s="152"/>
      <c r="S1207" s="152"/>
      <c r="T1207" s="152"/>
      <c r="U1207" s="152"/>
      <c r="V1207" s="152"/>
      <c r="W1207" s="152"/>
    </row>
    <row r="1208" ht="22.5" customHeight="1">
      <c r="A1208" s="160">
        <f t="shared" si="2"/>
        <v>0</v>
      </c>
      <c r="B1208" s="148" t="str">
        <f>IFERROR(__xludf.DUMMYFUNCTION("IFERROR(
TEXTJOIN("" \ "",TRUE,FILTER(D1208:N1208,ISNUMBER(D1208:N1208)=FALSE))
,"""")"),"")</f>
        <v/>
      </c>
      <c r="C1208" s="161">
        <v>46741.0</v>
      </c>
      <c r="D1208" s="154"/>
      <c r="E1208" s="154"/>
      <c r="F1208" s="154"/>
      <c r="G1208" s="154"/>
      <c r="H1208" s="154"/>
      <c r="I1208" s="155"/>
      <c r="J1208" s="154"/>
      <c r="K1208" s="154"/>
      <c r="L1208" s="154"/>
      <c r="M1208" s="154"/>
      <c r="N1208" s="154"/>
      <c r="O1208" s="152"/>
      <c r="P1208" s="152"/>
      <c r="Q1208" s="152"/>
      <c r="R1208" s="152"/>
      <c r="S1208" s="152"/>
      <c r="T1208" s="152"/>
      <c r="U1208" s="152"/>
      <c r="V1208" s="152"/>
      <c r="W1208" s="152"/>
    </row>
    <row r="1209" ht="22.5" customHeight="1">
      <c r="A1209" s="158">
        <f t="shared" si="2"/>
        <v>0</v>
      </c>
      <c r="B1209" s="148" t="str">
        <f>IFERROR(__xludf.DUMMYFUNCTION("IFERROR(
TEXTJOIN("" \ "",TRUE,FILTER(D1209:N1209,ISNUMBER(D1209:N1209)=FALSE))
,"""")"),"")</f>
        <v/>
      </c>
      <c r="C1209" s="162">
        <v>46742.0</v>
      </c>
      <c r="D1209" s="154"/>
      <c r="E1209" s="154"/>
      <c r="F1209" s="154"/>
      <c r="G1209" s="154"/>
      <c r="H1209" s="154"/>
      <c r="I1209" s="155"/>
      <c r="J1209" s="154"/>
      <c r="K1209" s="154"/>
      <c r="L1209" s="154"/>
      <c r="M1209" s="154"/>
      <c r="N1209" s="154"/>
      <c r="O1209" s="152"/>
      <c r="P1209" s="152"/>
      <c r="Q1209" s="152"/>
      <c r="R1209" s="152"/>
      <c r="S1209" s="152"/>
      <c r="T1209" s="152"/>
      <c r="U1209" s="152"/>
      <c r="V1209" s="152"/>
      <c r="W1209" s="152"/>
    </row>
    <row r="1210" ht="22.5" customHeight="1">
      <c r="A1210" s="160">
        <f t="shared" si="2"/>
        <v>0</v>
      </c>
      <c r="B1210" s="148" t="str">
        <f>IFERROR(__xludf.DUMMYFUNCTION("IFERROR(
TEXTJOIN("" \ "",TRUE,FILTER(D1210:N1210,ISNUMBER(D1210:N1210)=FALSE))
,"""")"),"")</f>
        <v/>
      </c>
      <c r="C1210" s="161">
        <v>46743.0</v>
      </c>
      <c r="D1210" s="154"/>
      <c r="E1210" s="154"/>
      <c r="F1210" s="154"/>
      <c r="G1210" s="154"/>
      <c r="H1210" s="154"/>
      <c r="I1210" s="155"/>
      <c r="J1210" s="154"/>
      <c r="K1210" s="154"/>
      <c r="L1210" s="154"/>
      <c r="M1210" s="154"/>
      <c r="N1210" s="154"/>
      <c r="O1210" s="152"/>
      <c r="P1210" s="152"/>
      <c r="Q1210" s="152"/>
      <c r="R1210" s="152"/>
      <c r="S1210" s="152"/>
      <c r="T1210" s="152"/>
      <c r="U1210" s="152"/>
      <c r="V1210" s="152"/>
      <c r="W1210" s="152"/>
    </row>
    <row r="1211" ht="22.5" customHeight="1">
      <c r="A1211" s="158">
        <f t="shared" si="2"/>
        <v>0</v>
      </c>
      <c r="B1211" s="148" t="str">
        <f>IFERROR(__xludf.DUMMYFUNCTION("IFERROR(
TEXTJOIN("" \ "",TRUE,FILTER(D1211:N1211,ISNUMBER(D1211:N1211)=FALSE))
,"""")"),"")</f>
        <v/>
      </c>
      <c r="C1211" s="162">
        <v>46744.0</v>
      </c>
      <c r="D1211" s="154"/>
      <c r="E1211" s="154"/>
      <c r="F1211" s="154"/>
      <c r="G1211" s="154"/>
      <c r="H1211" s="154"/>
      <c r="I1211" s="155"/>
      <c r="J1211" s="154"/>
      <c r="K1211" s="154"/>
      <c r="L1211" s="154"/>
      <c r="M1211" s="154"/>
      <c r="N1211" s="154"/>
      <c r="O1211" s="152"/>
      <c r="P1211" s="152"/>
      <c r="Q1211" s="152"/>
      <c r="R1211" s="152"/>
      <c r="S1211" s="152"/>
      <c r="T1211" s="152"/>
      <c r="U1211" s="152"/>
      <c r="V1211" s="152"/>
      <c r="W1211" s="152"/>
    </row>
    <row r="1212" ht="22.5" customHeight="1">
      <c r="A1212" s="160">
        <f t="shared" si="2"/>
        <v>0</v>
      </c>
      <c r="B1212" s="148" t="str">
        <f>IFERROR(__xludf.DUMMYFUNCTION("IFERROR(
TEXTJOIN("" \ "",TRUE,FILTER(D1212:N1212,ISNUMBER(D1212:N1212)=FALSE))
,"""")"),"")</f>
        <v/>
      </c>
      <c r="C1212" s="161">
        <v>46745.0</v>
      </c>
      <c r="D1212" s="154"/>
      <c r="E1212" s="154"/>
      <c r="F1212" s="154"/>
      <c r="G1212" s="154"/>
      <c r="H1212" s="154"/>
      <c r="I1212" s="155"/>
      <c r="J1212" s="154"/>
      <c r="K1212" s="154"/>
      <c r="L1212" s="154"/>
      <c r="M1212" s="154"/>
      <c r="N1212" s="154"/>
      <c r="O1212" s="152"/>
      <c r="P1212" s="152"/>
      <c r="Q1212" s="152"/>
      <c r="R1212" s="152"/>
      <c r="S1212" s="152"/>
      <c r="T1212" s="152"/>
      <c r="U1212" s="152"/>
      <c r="V1212" s="152"/>
      <c r="W1212" s="152"/>
    </row>
    <row r="1213" ht="22.5" customHeight="1">
      <c r="A1213" s="158">
        <f t="shared" si="2"/>
        <v>0</v>
      </c>
      <c r="B1213" s="148" t="str">
        <f>IFERROR(__xludf.DUMMYFUNCTION("IFERROR(
TEXTJOIN("" \ "",TRUE,FILTER(D1213:N1213,ISNUMBER(D1213:N1213)=FALSE))
,"""")"),"")</f>
        <v/>
      </c>
      <c r="C1213" s="162">
        <v>46746.0</v>
      </c>
      <c r="D1213" s="154"/>
      <c r="E1213" s="154"/>
      <c r="F1213" s="154"/>
      <c r="G1213" s="154"/>
      <c r="H1213" s="154"/>
      <c r="I1213" s="155"/>
      <c r="J1213" s="154"/>
      <c r="K1213" s="154"/>
      <c r="L1213" s="154"/>
      <c r="M1213" s="154"/>
      <c r="N1213" s="154"/>
      <c r="O1213" s="152"/>
      <c r="P1213" s="152"/>
      <c r="Q1213" s="152"/>
      <c r="R1213" s="152"/>
      <c r="S1213" s="152"/>
      <c r="T1213" s="152"/>
      <c r="U1213" s="152"/>
      <c r="V1213" s="152"/>
      <c r="W1213" s="152"/>
    </row>
    <row r="1214" ht="22.5" customHeight="1">
      <c r="A1214" s="160">
        <f t="shared" si="2"/>
        <v>0</v>
      </c>
      <c r="B1214" s="148" t="str">
        <f>IFERROR(__xludf.DUMMYFUNCTION("IFERROR(
TEXTJOIN("" \ "",TRUE,FILTER(D1214:N1214,ISNUMBER(D1214:N1214)=FALSE))
,"""")"),"")</f>
        <v/>
      </c>
      <c r="C1214" s="163">
        <v>46747.0</v>
      </c>
      <c r="D1214" s="150"/>
      <c r="E1214" s="150"/>
      <c r="F1214" s="150"/>
      <c r="G1214" s="150"/>
      <c r="H1214" s="150"/>
      <c r="I1214" s="151"/>
      <c r="J1214" s="150"/>
      <c r="K1214" s="150"/>
      <c r="L1214" s="150"/>
      <c r="M1214" s="150"/>
      <c r="N1214" s="150"/>
      <c r="O1214" s="152"/>
      <c r="P1214" s="152"/>
      <c r="Q1214" s="152"/>
      <c r="R1214" s="152"/>
      <c r="S1214" s="152"/>
      <c r="T1214" s="152"/>
      <c r="U1214" s="152"/>
      <c r="V1214" s="152"/>
      <c r="W1214" s="152"/>
    </row>
    <row r="1215" ht="22.5" customHeight="1">
      <c r="A1215" s="158">
        <f t="shared" si="2"/>
        <v>0</v>
      </c>
      <c r="B1215" s="148" t="str">
        <f>IFERROR(__xludf.DUMMYFUNCTION("IFERROR(
TEXTJOIN("" \ "",TRUE,FILTER(D1215:N1215,ISNUMBER(D1215:N1215)=FALSE))
,"""")"),"")</f>
        <v/>
      </c>
      <c r="C1215" s="162">
        <v>46748.0</v>
      </c>
      <c r="D1215" s="154"/>
      <c r="E1215" s="154"/>
      <c r="F1215" s="154"/>
      <c r="G1215" s="154"/>
      <c r="H1215" s="154"/>
      <c r="I1215" s="155"/>
      <c r="J1215" s="154"/>
      <c r="K1215" s="154"/>
      <c r="L1215" s="154"/>
      <c r="M1215" s="154"/>
      <c r="N1215" s="154"/>
      <c r="O1215" s="152"/>
      <c r="P1215" s="152"/>
      <c r="Q1215" s="152"/>
      <c r="R1215" s="152"/>
      <c r="S1215" s="152"/>
      <c r="T1215" s="152"/>
      <c r="U1215" s="152"/>
      <c r="V1215" s="152"/>
      <c r="W1215" s="152"/>
    </row>
    <row r="1216" ht="22.5" customHeight="1">
      <c r="A1216" s="160">
        <f t="shared" si="2"/>
        <v>0</v>
      </c>
      <c r="B1216" s="148" t="str">
        <f>IFERROR(__xludf.DUMMYFUNCTION("IFERROR(
TEXTJOIN("" \ "",TRUE,FILTER(D1216:N1216,ISNUMBER(D1216:N1216)=FALSE))
,"""")"),"")</f>
        <v/>
      </c>
      <c r="C1216" s="161">
        <v>46749.0</v>
      </c>
      <c r="D1216" s="154"/>
      <c r="E1216" s="154"/>
      <c r="F1216" s="154"/>
      <c r="G1216" s="154"/>
      <c r="H1216" s="154"/>
      <c r="I1216" s="155"/>
      <c r="J1216" s="154"/>
      <c r="K1216" s="154"/>
      <c r="L1216" s="154"/>
      <c r="M1216" s="154"/>
      <c r="N1216" s="154"/>
      <c r="O1216" s="152"/>
      <c r="P1216" s="152"/>
      <c r="Q1216" s="152"/>
      <c r="R1216" s="152"/>
      <c r="S1216" s="152"/>
      <c r="T1216" s="152"/>
      <c r="U1216" s="152"/>
      <c r="V1216" s="152"/>
      <c r="W1216" s="152"/>
    </row>
    <row r="1217" ht="22.5" customHeight="1">
      <c r="A1217" s="158">
        <f t="shared" si="2"/>
        <v>0</v>
      </c>
      <c r="B1217" s="148" t="str">
        <f>IFERROR(__xludf.DUMMYFUNCTION("IFERROR(
TEXTJOIN("" \ "",TRUE,FILTER(D1217:N1217,ISNUMBER(D1217:N1217)=FALSE))
,"""")"),"")</f>
        <v/>
      </c>
      <c r="C1217" s="162">
        <v>46750.0</v>
      </c>
      <c r="D1217" s="154"/>
      <c r="E1217" s="154"/>
      <c r="F1217" s="154"/>
      <c r="G1217" s="154"/>
      <c r="H1217" s="154"/>
      <c r="I1217" s="155"/>
      <c r="J1217" s="154"/>
      <c r="K1217" s="154"/>
      <c r="L1217" s="154"/>
      <c r="M1217" s="154"/>
      <c r="N1217" s="154"/>
      <c r="O1217" s="152"/>
      <c r="P1217" s="152"/>
      <c r="Q1217" s="152"/>
      <c r="R1217" s="152"/>
      <c r="S1217" s="152"/>
      <c r="T1217" s="152"/>
      <c r="U1217" s="152"/>
      <c r="V1217" s="152"/>
      <c r="W1217" s="152"/>
    </row>
    <row r="1218" ht="22.5" customHeight="1">
      <c r="A1218" s="160">
        <f t="shared" si="2"/>
        <v>0</v>
      </c>
      <c r="B1218" s="148" t="str">
        <f>IFERROR(__xludf.DUMMYFUNCTION("IFERROR(
TEXTJOIN("" \ "",TRUE,FILTER(D1218:N1218,ISNUMBER(D1218:N1218)=FALSE))
,"""")"),"")</f>
        <v/>
      </c>
      <c r="C1218" s="161">
        <v>46751.0</v>
      </c>
      <c r="D1218" s="154"/>
      <c r="E1218" s="154"/>
      <c r="F1218" s="154"/>
      <c r="G1218" s="154"/>
      <c r="H1218" s="154"/>
      <c r="I1218" s="155"/>
      <c r="J1218" s="154"/>
      <c r="K1218" s="154"/>
      <c r="L1218" s="154"/>
      <c r="M1218" s="154"/>
      <c r="N1218" s="154"/>
      <c r="O1218" s="152"/>
      <c r="P1218" s="152"/>
      <c r="Q1218" s="152"/>
      <c r="R1218" s="152"/>
      <c r="S1218" s="152"/>
      <c r="T1218" s="152"/>
      <c r="U1218" s="152"/>
      <c r="V1218" s="152"/>
      <c r="W1218" s="152"/>
    </row>
    <row r="1219" ht="22.5" customHeight="1">
      <c r="A1219" s="158">
        <f t="shared" si="2"/>
        <v>0</v>
      </c>
      <c r="B1219" s="148" t="str">
        <f>IFERROR(__xludf.DUMMYFUNCTION("IFERROR(
TEXTJOIN("" \ "",TRUE,FILTER(D1219:N1219,ISNUMBER(D1219:N1219)=FALSE))
,"""")"),"")</f>
        <v/>
      </c>
      <c r="C1219" s="162">
        <v>46752.0</v>
      </c>
      <c r="D1219" s="154"/>
      <c r="E1219" s="154"/>
      <c r="F1219" s="154"/>
      <c r="G1219" s="154"/>
      <c r="H1219" s="154"/>
      <c r="I1219" s="155"/>
      <c r="J1219" s="154"/>
      <c r="K1219" s="154"/>
      <c r="L1219" s="154"/>
      <c r="M1219" s="154"/>
      <c r="N1219" s="154"/>
      <c r="O1219" s="152"/>
      <c r="P1219" s="152"/>
      <c r="Q1219" s="152"/>
      <c r="R1219" s="152"/>
      <c r="S1219" s="152"/>
      <c r="T1219" s="152"/>
      <c r="U1219" s="152"/>
      <c r="V1219" s="152"/>
      <c r="W1219" s="152"/>
    </row>
    <row r="1220" ht="22.5" customHeight="1">
      <c r="A1220" s="160">
        <f t="shared" si="2"/>
        <v>0</v>
      </c>
      <c r="B1220" s="148" t="str">
        <f>IFERROR(__xludf.DUMMYFUNCTION("IFERROR(
TEXTJOIN("" \ "",TRUE,FILTER(D1220:N1220,ISNUMBER(D1220:N1220)=FALSE))
,"""")"),"")</f>
        <v/>
      </c>
      <c r="C1220" s="161">
        <v>46753.0</v>
      </c>
      <c r="D1220" s="154"/>
      <c r="E1220" s="154"/>
      <c r="F1220" s="154"/>
      <c r="G1220" s="154"/>
      <c r="H1220" s="154"/>
      <c r="I1220" s="155"/>
      <c r="J1220" s="154"/>
      <c r="K1220" s="154"/>
      <c r="L1220" s="154"/>
      <c r="M1220" s="154"/>
      <c r="N1220" s="154"/>
      <c r="O1220" s="152"/>
      <c r="P1220" s="152"/>
      <c r="Q1220" s="152"/>
      <c r="R1220" s="152"/>
      <c r="S1220" s="152"/>
      <c r="T1220" s="152"/>
      <c r="U1220" s="152"/>
      <c r="V1220" s="152"/>
      <c r="W1220" s="152"/>
    </row>
    <row r="1221" ht="22.5" customHeight="1">
      <c r="A1221" s="158">
        <f t="shared" si="2"/>
        <v>0</v>
      </c>
      <c r="B1221" s="148" t="str">
        <f>IFERROR(__xludf.DUMMYFUNCTION("IFERROR(
TEXTJOIN("" \ "",TRUE,FILTER(D1221:N1221,ISNUMBER(D1221:N1221)=FALSE))
,"""")"),"")</f>
        <v/>
      </c>
      <c r="C1221" s="159">
        <v>46754.0</v>
      </c>
      <c r="D1221" s="150"/>
      <c r="E1221" s="150"/>
      <c r="F1221" s="150"/>
      <c r="G1221" s="150"/>
      <c r="H1221" s="150"/>
      <c r="I1221" s="151"/>
      <c r="J1221" s="150"/>
      <c r="K1221" s="150"/>
      <c r="L1221" s="150"/>
      <c r="M1221" s="150"/>
      <c r="N1221" s="150"/>
      <c r="O1221" s="152"/>
      <c r="P1221" s="152"/>
      <c r="Q1221" s="152"/>
      <c r="R1221" s="152"/>
      <c r="S1221" s="152"/>
      <c r="T1221" s="152"/>
      <c r="U1221" s="152"/>
      <c r="V1221" s="152"/>
      <c r="W1221" s="152"/>
    </row>
    <row r="1222" ht="22.5" customHeight="1">
      <c r="A1222" s="160">
        <f t="shared" si="2"/>
        <v>0</v>
      </c>
      <c r="B1222" s="148" t="str">
        <f>IFERROR(__xludf.DUMMYFUNCTION("IFERROR(
TEXTJOIN("" \ "",TRUE,FILTER(D1222:N1222,ISNUMBER(D1222:N1222)=FALSE))
,"""")"),"")</f>
        <v/>
      </c>
      <c r="C1222" s="161">
        <v>46755.0</v>
      </c>
      <c r="D1222" s="154"/>
      <c r="E1222" s="154"/>
      <c r="F1222" s="154"/>
      <c r="G1222" s="154"/>
      <c r="H1222" s="154"/>
      <c r="I1222" s="155"/>
      <c r="J1222" s="154"/>
      <c r="K1222" s="154"/>
      <c r="L1222" s="154"/>
      <c r="M1222" s="154"/>
      <c r="N1222" s="154"/>
      <c r="O1222" s="152"/>
      <c r="P1222" s="152"/>
      <c r="Q1222" s="152"/>
      <c r="R1222" s="152"/>
      <c r="S1222" s="152"/>
      <c r="T1222" s="152"/>
      <c r="U1222" s="152"/>
      <c r="V1222" s="152"/>
      <c r="W1222" s="152"/>
    </row>
    <row r="1223" ht="22.5" customHeight="1">
      <c r="A1223" s="158">
        <f t="shared" si="2"/>
        <v>0</v>
      </c>
      <c r="B1223" s="148" t="str">
        <f>IFERROR(__xludf.DUMMYFUNCTION("IFERROR(
TEXTJOIN("" \ "",TRUE,FILTER(D1223:N1223,ISNUMBER(D1223:N1223)=FALSE))
,"""")"),"")</f>
        <v/>
      </c>
      <c r="C1223" s="162">
        <v>46756.0</v>
      </c>
      <c r="D1223" s="154"/>
      <c r="E1223" s="154"/>
      <c r="F1223" s="154"/>
      <c r="G1223" s="154"/>
      <c r="H1223" s="154"/>
      <c r="I1223" s="155"/>
      <c r="J1223" s="154"/>
      <c r="K1223" s="154"/>
      <c r="L1223" s="154"/>
      <c r="M1223" s="154"/>
      <c r="N1223" s="154"/>
      <c r="O1223" s="152"/>
      <c r="P1223" s="152"/>
      <c r="Q1223" s="152"/>
      <c r="R1223" s="152"/>
      <c r="S1223" s="152"/>
      <c r="T1223" s="152"/>
      <c r="U1223" s="152"/>
      <c r="V1223" s="152"/>
      <c r="W1223" s="152"/>
    </row>
    <row r="1224" ht="22.5" customHeight="1">
      <c r="A1224" s="160">
        <f t="shared" si="2"/>
        <v>0</v>
      </c>
      <c r="B1224" s="148" t="str">
        <f>IFERROR(__xludf.DUMMYFUNCTION("IFERROR(
TEXTJOIN("" \ "",TRUE,FILTER(D1224:N1224,ISNUMBER(D1224:N1224)=FALSE))
,"""")"),"")</f>
        <v/>
      </c>
      <c r="C1224" s="161">
        <v>46757.0</v>
      </c>
      <c r="D1224" s="154"/>
      <c r="E1224" s="154"/>
      <c r="F1224" s="154"/>
      <c r="G1224" s="154"/>
      <c r="H1224" s="154"/>
      <c r="I1224" s="155"/>
      <c r="J1224" s="154"/>
      <c r="K1224" s="154"/>
      <c r="L1224" s="154"/>
      <c r="M1224" s="154"/>
      <c r="N1224" s="154"/>
      <c r="O1224" s="152"/>
      <c r="P1224" s="152"/>
      <c r="Q1224" s="152"/>
      <c r="R1224" s="152"/>
      <c r="S1224" s="152"/>
      <c r="T1224" s="152"/>
      <c r="U1224" s="152"/>
      <c r="V1224" s="152"/>
      <c r="W1224" s="152"/>
    </row>
    <row r="1225" ht="22.5" customHeight="1">
      <c r="A1225" s="158">
        <f t="shared" si="2"/>
        <v>0</v>
      </c>
      <c r="B1225" s="148" t="str">
        <f>IFERROR(__xludf.DUMMYFUNCTION("IFERROR(
TEXTJOIN("" \ "",TRUE,FILTER(D1225:N1225,ISNUMBER(D1225:N1225)=FALSE))
,"""")"),"")</f>
        <v/>
      </c>
      <c r="C1225" s="162">
        <v>46758.0</v>
      </c>
      <c r="D1225" s="154"/>
      <c r="E1225" s="154"/>
      <c r="F1225" s="154"/>
      <c r="G1225" s="154"/>
      <c r="H1225" s="154"/>
      <c r="I1225" s="155"/>
      <c r="J1225" s="154"/>
      <c r="K1225" s="154"/>
      <c r="L1225" s="154"/>
      <c r="M1225" s="154"/>
      <c r="N1225" s="154"/>
      <c r="O1225" s="152"/>
      <c r="P1225" s="152"/>
      <c r="Q1225" s="152"/>
      <c r="R1225" s="152"/>
      <c r="S1225" s="152"/>
      <c r="T1225" s="152"/>
      <c r="U1225" s="152"/>
      <c r="V1225" s="152"/>
      <c r="W1225" s="152"/>
    </row>
    <row r="1226" ht="22.5" customHeight="1">
      <c r="A1226" s="160">
        <f t="shared" si="2"/>
        <v>0</v>
      </c>
      <c r="B1226" s="148" t="str">
        <f>IFERROR(__xludf.DUMMYFUNCTION("IFERROR(
TEXTJOIN("" \ "",TRUE,FILTER(D1226:N1226,ISNUMBER(D1226:N1226)=FALSE))
,"""")"),"")</f>
        <v/>
      </c>
      <c r="C1226" s="161">
        <v>46759.0</v>
      </c>
      <c r="D1226" s="154"/>
      <c r="E1226" s="154"/>
      <c r="F1226" s="154"/>
      <c r="G1226" s="154"/>
      <c r="H1226" s="154"/>
      <c r="I1226" s="155"/>
      <c r="J1226" s="154"/>
      <c r="K1226" s="154"/>
      <c r="L1226" s="154"/>
      <c r="M1226" s="154"/>
      <c r="N1226" s="154"/>
      <c r="O1226" s="152"/>
      <c r="P1226" s="152"/>
      <c r="Q1226" s="152"/>
      <c r="R1226" s="152"/>
      <c r="S1226" s="152"/>
      <c r="T1226" s="152"/>
      <c r="U1226" s="152"/>
      <c r="V1226" s="152"/>
      <c r="W1226" s="152"/>
    </row>
    <row r="1227" ht="22.5" customHeight="1">
      <c r="A1227" s="158">
        <f t="shared" si="2"/>
        <v>0</v>
      </c>
      <c r="B1227" s="148" t="str">
        <f>IFERROR(__xludf.DUMMYFUNCTION("IFERROR(
TEXTJOIN("" \ "",TRUE,FILTER(D1227:N1227,ISNUMBER(D1227:N1227)=FALSE))
,"""")"),"")</f>
        <v/>
      </c>
      <c r="C1227" s="162">
        <v>46760.0</v>
      </c>
      <c r="D1227" s="154"/>
      <c r="E1227" s="154"/>
      <c r="F1227" s="154"/>
      <c r="G1227" s="154"/>
      <c r="H1227" s="154"/>
      <c r="I1227" s="155"/>
      <c r="J1227" s="154"/>
      <c r="K1227" s="154"/>
      <c r="L1227" s="154"/>
      <c r="M1227" s="154"/>
      <c r="N1227" s="154"/>
      <c r="O1227" s="152"/>
      <c r="P1227" s="152"/>
      <c r="Q1227" s="152"/>
      <c r="R1227" s="152"/>
      <c r="S1227" s="152"/>
      <c r="T1227" s="152"/>
      <c r="U1227" s="152"/>
      <c r="V1227" s="152"/>
      <c r="W1227" s="152"/>
    </row>
    <row r="1228" ht="22.5" customHeight="1">
      <c r="A1228" s="160">
        <f t="shared" si="2"/>
        <v>0</v>
      </c>
      <c r="B1228" s="148" t="str">
        <f>IFERROR(__xludf.DUMMYFUNCTION("IFERROR(
TEXTJOIN("" \ "",TRUE,FILTER(D1228:N1228,ISNUMBER(D1228:N1228)=FALSE))
,"""")"),"")</f>
        <v/>
      </c>
      <c r="C1228" s="163">
        <v>46761.0</v>
      </c>
      <c r="D1228" s="150"/>
      <c r="E1228" s="150"/>
      <c r="F1228" s="150"/>
      <c r="G1228" s="150"/>
      <c r="H1228" s="150"/>
      <c r="I1228" s="151"/>
      <c r="J1228" s="150"/>
      <c r="K1228" s="150"/>
      <c r="L1228" s="150"/>
      <c r="M1228" s="150"/>
      <c r="N1228" s="150"/>
      <c r="O1228" s="152"/>
      <c r="P1228" s="152"/>
      <c r="Q1228" s="152"/>
      <c r="R1228" s="152"/>
      <c r="S1228" s="152"/>
      <c r="T1228" s="152"/>
      <c r="U1228" s="152"/>
      <c r="V1228" s="152"/>
      <c r="W1228" s="152"/>
    </row>
    <row r="1229" ht="22.5" customHeight="1">
      <c r="A1229" s="158">
        <f t="shared" si="2"/>
        <v>0</v>
      </c>
      <c r="B1229" s="148" t="str">
        <f>IFERROR(__xludf.DUMMYFUNCTION("IFERROR(
TEXTJOIN("" \ "",TRUE,FILTER(D1229:N1229,ISNUMBER(D1229:N1229)=FALSE))
,"""")"),"")</f>
        <v/>
      </c>
      <c r="C1229" s="162">
        <v>46762.0</v>
      </c>
      <c r="D1229" s="154"/>
      <c r="E1229" s="154"/>
      <c r="F1229" s="154"/>
      <c r="G1229" s="154"/>
      <c r="H1229" s="154"/>
      <c r="I1229" s="155"/>
      <c r="J1229" s="154"/>
      <c r="K1229" s="154"/>
      <c r="L1229" s="154"/>
      <c r="M1229" s="154"/>
      <c r="N1229" s="154"/>
      <c r="O1229" s="152"/>
      <c r="P1229" s="152"/>
      <c r="Q1229" s="152"/>
      <c r="R1229" s="152"/>
      <c r="S1229" s="152"/>
      <c r="T1229" s="152"/>
      <c r="U1229" s="152"/>
      <c r="V1229" s="152"/>
      <c r="W1229" s="152"/>
    </row>
    <row r="1230" ht="22.5" customHeight="1">
      <c r="A1230" s="160">
        <f t="shared" si="2"/>
        <v>0</v>
      </c>
      <c r="B1230" s="148" t="str">
        <f>IFERROR(__xludf.DUMMYFUNCTION("IFERROR(
TEXTJOIN("" \ "",TRUE,FILTER(D1230:N1230,ISNUMBER(D1230:N1230)=FALSE))
,"""")"),"")</f>
        <v/>
      </c>
      <c r="C1230" s="161">
        <v>46763.0</v>
      </c>
      <c r="D1230" s="154"/>
      <c r="E1230" s="154"/>
      <c r="F1230" s="154"/>
      <c r="G1230" s="154"/>
      <c r="H1230" s="154"/>
      <c r="I1230" s="155"/>
      <c r="J1230" s="154"/>
      <c r="K1230" s="154"/>
      <c r="L1230" s="154"/>
      <c r="M1230" s="154"/>
      <c r="N1230" s="154"/>
      <c r="O1230" s="152"/>
      <c r="P1230" s="152"/>
      <c r="Q1230" s="152"/>
      <c r="R1230" s="152"/>
      <c r="S1230" s="152"/>
      <c r="T1230" s="152"/>
      <c r="U1230" s="152"/>
      <c r="V1230" s="152"/>
      <c r="W1230" s="152"/>
    </row>
    <row r="1231" ht="22.5" customHeight="1">
      <c r="A1231" s="158">
        <f t="shared" si="2"/>
        <v>0</v>
      </c>
      <c r="B1231" s="148" t="str">
        <f>IFERROR(__xludf.DUMMYFUNCTION("IFERROR(
TEXTJOIN("" \ "",TRUE,FILTER(D1231:N1231,ISNUMBER(D1231:N1231)=FALSE))
,"""")"),"")</f>
        <v/>
      </c>
      <c r="C1231" s="162">
        <v>46764.0</v>
      </c>
      <c r="D1231" s="154"/>
      <c r="E1231" s="154"/>
      <c r="F1231" s="154"/>
      <c r="G1231" s="154"/>
      <c r="H1231" s="154"/>
      <c r="I1231" s="155"/>
      <c r="J1231" s="154"/>
      <c r="K1231" s="154"/>
      <c r="L1231" s="154"/>
      <c r="M1231" s="154"/>
      <c r="N1231" s="154"/>
      <c r="O1231" s="152"/>
      <c r="P1231" s="152"/>
      <c r="Q1231" s="152"/>
      <c r="R1231" s="152"/>
      <c r="S1231" s="152"/>
      <c r="T1231" s="152"/>
      <c r="U1231" s="152"/>
      <c r="V1231" s="152"/>
      <c r="W1231" s="152"/>
    </row>
    <row r="1232" ht="22.5" customHeight="1">
      <c r="A1232" s="160">
        <f t="shared" si="2"/>
        <v>0</v>
      </c>
      <c r="B1232" s="148" t="str">
        <f>IFERROR(__xludf.DUMMYFUNCTION("IFERROR(
TEXTJOIN("" \ "",TRUE,FILTER(D1232:N1232,ISNUMBER(D1232:N1232)=FALSE))
,"""")"),"")</f>
        <v/>
      </c>
      <c r="C1232" s="161">
        <v>46765.0</v>
      </c>
      <c r="D1232" s="154"/>
      <c r="E1232" s="154"/>
      <c r="F1232" s="154"/>
      <c r="G1232" s="154"/>
      <c r="H1232" s="154"/>
      <c r="I1232" s="155"/>
      <c r="J1232" s="154"/>
      <c r="K1232" s="154"/>
      <c r="L1232" s="154"/>
      <c r="M1232" s="154"/>
      <c r="N1232" s="154"/>
      <c r="O1232" s="152"/>
      <c r="P1232" s="152"/>
      <c r="Q1232" s="152"/>
      <c r="R1232" s="152"/>
      <c r="S1232" s="152"/>
      <c r="T1232" s="152"/>
      <c r="U1232" s="152"/>
      <c r="V1232" s="152"/>
      <c r="W1232" s="152"/>
    </row>
    <row r="1233" ht="22.5" customHeight="1">
      <c r="A1233" s="158">
        <f t="shared" si="2"/>
        <v>0</v>
      </c>
      <c r="B1233" s="148" t="str">
        <f>IFERROR(__xludf.DUMMYFUNCTION("IFERROR(
TEXTJOIN("" \ "",TRUE,FILTER(D1233:N1233,ISNUMBER(D1233:N1233)=FALSE))
,"""")"),"")</f>
        <v/>
      </c>
      <c r="C1233" s="162">
        <v>46766.0</v>
      </c>
      <c r="D1233" s="154"/>
      <c r="E1233" s="154"/>
      <c r="F1233" s="154"/>
      <c r="G1233" s="154"/>
      <c r="H1233" s="154"/>
      <c r="I1233" s="155"/>
      <c r="J1233" s="154"/>
      <c r="K1233" s="154"/>
      <c r="L1233" s="154"/>
      <c r="M1233" s="154"/>
      <c r="N1233" s="154"/>
      <c r="O1233" s="152"/>
      <c r="P1233" s="152"/>
      <c r="Q1233" s="152"/>
      <c r="R1233" s="152"/>
      <c r="S1233" s="152"/>
      <c r="T1233" s="152"/>
      <c r="U1233" s="152"/>
      <c r="V1233" s="152"/>
      <c r="W1233" s="152"/>
    </row>
    <row r="1234" ht="22.5" customHeight="1">
      <c r="A1234" s="160">
        <f t="shared" si="2"/>
        <v>0</v>
      </c>
      <c r="B1234" s="148" t="str">
        <f>IFERROR(__xludf.DUMMYFUNCTION("IFERROR(
TEXTJOIN("" \ "",TRUE,FILTER(D1234:N1234,ISNUMBER(D1234:N1234)=FALSE))
,"""")"),"")</f>
        <v/>
      </c>
      <c r="C1234" s="161">
        <v>46767.0</v>
      </c>
      <c r="D1234" s="154"/>
      <c r="E1234" s="154"/>
      <c r="F1234" s="154"/>
      <c r="G1234" s="154"/>
      <c r="H1234" s="154"/>
      <c r="I1234" s="155"/>
      <c r="J1234" s="154"/>
      <c r="K1234" s="154"/>
      <c r="L1234" s="154"/>
      <c r="M1234" s="154"/>
      <c r="N1234" s="154"/>
      <c r="O1234" s="152"/>
      <c r="P1234" s="152"/>
      <c r="Q1234" s="152"/>
      <c r="R1234" s="152"/>
      <c r="S1234" s="152"/>
      <c r="T1234" s="152"/>
      <c r="U1234" s="152"/>
      <c r="V1234" s="152"/>
      <c r="W1234" s="152"/>
    </row>
    <row r="1235" ht="22.5" customHeight="1">
      <c r="A1235" s="158">
        <f t="shared" si="2"/>
        <v>0</v>
      </c>
      <c r="B1235" s="148" t="str">
        <f>IFERROR(__xludf.DUMMYFUNCTION("IFERROR(
TEXTJOIN("" \ "",TRUE,FILTER(D1235:N1235,ISNUMBER(D1235:N1235)=FALSE))
,"""")"),"")</f>
        <v/>
      </c>
      <c r="C1235" s="159">
        <v>46768.0</v>
      </c>
      <c r="D1235" s="150"/>
      <c r="E1235" s="150"/>
      <c r="F1235" s="150"/>
      <c r="G1235" s="150"/>
      <c r="H1235" s="150"/>
      <c r="I1235" s="151"/>
      <c r="J1235" s="150"/>
      <c r="K1235" s="150"/>
      <c r="L1235" s="150"/>
      <c r="M1235" s="150"/>
      <c r="N1235" s="150"/>
      <c r="O1235" s="152"/>
      <c r="P1235" s="152"/>
      <c r="Q1235" s="152"/>
      <c r="R1235" s="152"/>
      <c r="S1235" s="152"/>
      <c r="T1235" s="152"/>
      <c r="U1235" s="152"/>
      <c r="V1235" s="152"/>
      <c r="W1235" s="152"/>
    </row>
    <row r="1236" ht="22.5" customHeight="1">
      <c r="A1236" s="160">
        <f t="shared" si="2"/>
        <v>0</v>
      </c>
      <c r="B1236" s="148" t="str">
        <f>IFERROR(__xludf.DUMMYFUNCTION("IFERROR(
TEXTJOIN("" \ "",TRUE,FILTER(D1236:N1236,ISNUMBER(D1236:N1236)=FALSE))
,"""")"),"")</f>
        <v/>
      </c>
      <c r="C1236" s="161">
        <v>46769.0</v>
      </c>
      <c r="D1236" s="154"/>
      <c r="E1236" s="154"/>
      <c r="F1236" s="154"/>
      <c r="G1236" s="154"/>
      <c r="H1236" s="154"/>
      <c r="I1236" s="155"/>
      <c r="J1236" s="154"/>
      <c r="K1236" s="154"/>
      <c r="L1236" s="154"/>
      <c r="M1236" s="154"/>
      <c r="N1236" s="154"/>
      <c r="O1236" s="152"/>
      <c r="P1236" s="152"/>
      <c r="Q1236" s="152"/>
      <c r="R1236" s="152"/>
      <c r="S1236" s="152"/>
      <c r="T1236" s="152"/>
      <c r="U1236" s="152"/>
      <c r="V1236" s="152"/>
      <c r="W1236" s="152"/>
    </row>
    <row r="1237" ht="22.5" customHeight="1">
      <c r="A1237" s="158">
        <f t="shared" si="2"/>
        <v>0</v>
      </c>
      <c r="B1237" s="148" t="str">
        <f>IFERROR(__xludf.DUMMYFUNCTION("IFERROR(
TEXTJOIN("" \ "",TRUE,FILTER(D1237:N1237,ISNUMBER(D1237:N1237)=FALSE))
,"""")"),"")</f>
        <v/>
      </c>
      <c r="C1237" s="162">
        <v>46770.0</v>
      </c>
      <c r="D1237" s="154"/>
      <c r="E1237" s="154"/>
      <c r="F1237" s="154"/>
      <c r="G1237" s="154"/>
      <c r="H1237" s="154"/>
      <c r="I1237" s="155"/>
      <c r="J1237" s="154"/>
      <c r="K1237" s="154"/>
      <c r="L1237" s="154"/>
      <c r="M1237" s="154"/>
      <c r="N1237" s="154"/>
      <c r="O1237" s="152"/>
      <c r="P1237" s="152"/>
      <c r="Q1237" s="152"/>
      <c r="R1237" s="152"/>
      <c r="S1237" s="152"/>
      <c r="T1237" s="152"/>
      <c r="U1237" s="152"/>
      <c r="V1237" s="152"/>
      <c r="W1237" s="152"/>
    </row>
    <row r="1238" ht="22.5" customHeight="1">
      <c r="A1238" s="160">
        <f t="shared" si="2"/>
        <v>0</v>
      </c>
      <c r="B1238" s="148" t="str">
        <f>IFERROR(__xludf.DUMMYFUNCTION("IFERROR(
TEXTJOIN("" \ "",TRUE,FILTER(D1238:N1238,ISNUMBER(D1238:N1238)=FALSE))
,"""")"),"")</f>
        <v/>
      </c>
      <c r="C1238" s="161">
        <v>46771.0</v>
      </c>
      <c r="D1238" s="154"/>
      <c r="E1238" s="154"/>
      <c r="F1238" s="154"/>
      <c r="G1238" s="154"/>
      <c r="H1238" s="154"/>
      <c r="I1238" s="155"/>
      <c r="J1238" s="154"/>
      <c r="K1238" s="154"/>
      <c r="L1238" s="154"/>
      <c r="M1238" s="154"/>
      <c r="N1238" s="154"/>
      <c r="O1238" s="152"/>
      <c r="P1238" s="152"/>
      <c r="Q1238" s="152"/>
      <c r="R1238" s="152"/>
      <c r="S1238" s="152"/>
      <c r="T1238" s="152"/>
      <c r="U1238" s="152"/>
      <c r="V1238" s="152"/>
      <c r="W1238" s="152"/>
    </row>
    <row r="1239" ht="22.5" customHeight="1">
      <c r="A1239" s="158">
        <f t="shared" si="2"/>
        <v>0</v>
      </c>
      <c r="B1239" s="148" t="str">
        <f>IFERROR(__xludf.DUMMYFUNCTION("IFERROR(
TEXTJOIN("" \ "",TRUE,FILTER(D1239:N1239,ISNUMBER(D1239:N1239)=FALSE))
,"""")"),"")</f>
        <v/>
      </c>
      <c r="C1239" s="162">
        <v>46772.0</v>
      </c>
      <c r="D1239" s="154"/>
      <c r="E1239" s="154"/>
      <c r="F1239" s="154"/>
      <c r="G1239" s="154"/>
      <c r="H1239" s="154"/>
      <c r="I1239" s="155"/>
      <c r="J1239" s="154"/>
      <c r="K1239" s="154"/>
      <c r="L1239" s="154"/>
      <c r="M1239" s="154"/>
      <c r="N1239" s="154"/>
      <c r="O1239" s="152"/>
      <c r="P1239" s="152"/>
      <c r="Q1239" s="152"/>
      <c r="R1239" s="152"/>
      <c r="S1239" s="152"/>
      <c r="T1239" s="152"/>
      <c r="U1239" s="152"/>
      <c r="V1239" s="152"/>
      <c r="W1239" s="152"/>
    </row>
    <row r="1240" ht="22.5" customHeight="1">
      <c r="A1240" s="160">
        <f t="shared" si="2"/>
        <v>0</v>
      </c>
      <c r="B1240" s="148" t="str">
        <f>IFERROR(__xludf.DUMMYFUNCTION("IFERROR(
TEXTJOIN("" \ "",TRUE,FILTER(D1240:N1240,ISNUMBER(D1240:N1240)=FALSE))
,"""")"),"")</f>
        <v/>
      </c>
      <c r="C1240" s="161">
        <v>46773.0</v>
      </c>
      <c r="D1240" s="154"/>
      <c r="E1240" s="154"/>
      <c r="F1240" s="154"/>
      <c r="G1240" s="154"/>
      <c r="H1240" s="154"/>
      <c r="I1240" s="155"/>
      <c r="J1240" s="154"/>
      <c r="K1240" s="154"/>
      <c r="L1240" s="154"/>
      <c r="M1240" s="154"/>
      <c r="N1240" s="154"/>
      <c r="O1240" s="152"/>
      <c r="P1240" s="152"/>
      <c r="Q1240" s="152"/>
      <c r="R1240" s="152"/>
      <c r="S1240" s="152"/>
      <c r="T1240" s="152"/>
      <c r="U1240" s="152"/>
      <c r="V1240" s="152"/>
      <c r="W1240" s="152"/>
    </row>
    <row r="1241" ht="22.5" customHeight="1">
      <c r="A1241" s="158">
        <f t="shared" si="2"/>
        <v>0</v>
      </c>
      <c r="B1241" s="148" t="str">
        <f>IFERROR(__xludf.DUMMYFUNCTION("IFERROR(
TEXTJOIN("" \ "",TRUE,FILTER(D1241:N1241,ISNUMBER(D1241:N1241)=FALSE))
,"""")"),"")</f>
        <v/>
      </c>
      <c r="C1241" s="162">
        <v>46774.0</v>
      </c>
      <c r="D1241" s="154"/>
      <c r="E1241" s="154"/>
      <c r="F1241" s="154"/>
      <c r="G1241" s="154"/>
      <c r="H1241" s="154"/>
      <c r="I1241" s="155"/>
      <c r="J1241" s="154"/>
      <c r="K1241" s="154"/>
      <c r="L1241" s="154"/>
      <c r="M1241" s="154"/>
      <c r="N1241" s="154"/>
      <c r="O1241" s="152"/>
      <c r="P1241" s="152"/>
      <c r="Q1241" s="152"/>
      <c r="R1241" s="152"/>
      <c r="S1241" s="152"/>
      <c r="T1241" s="152"/>
      <c r="U1241" s="152"/>
      <c r="V1241" s="152"/>
      <c r="W1241" s="152"/>
    </row>
    <row r="1242" ht="22.5" customHeight="1">
      <c r="A1242" s="160">
        <f t="shared" si="2"/>
        <v>0</v>
      </c>
      <c r="B1242" s="148" t="str">
        <f>IFERROR(__xludf.DUMMYFUNCTION("IFERROR(
TEXTJOIN("" \ "",TRUE,FILTER(D1242:N1242,ISNUMBER(D1242:N1242)=FALSE))
,"""")"),"")</f>
        <v/>
      </c>
      <c r="C1242" s="163">
        <v>46775.0</v>
      </c>
      <c r="D1242" s="150"/>
      <c r="E1242" s="150"/>
      <c r="F1242" s="150"/>
      <c r="G1242" s="150"/>
      <c r="H1242" s="150"/>
      <c r="I1242" s="151"/>
      <c r="J1242" s="150"/>
      <c r="K1242" s="150"/>
      <c r="L1242" s="150"/>
      <c r="M1242" s="150"/>
      <c r="N1242" s="150"/>
      <c r="O1242" s="152"/>
      <c r="P1242" s="152"/>
      <c r="Q1242" s="152"/>
      <c r="R1242" s="152"/>
      <c r="S1242" s="152"/>
      <c r="T1242" s="152"/>
      <c r="U1242" s="152"/>
      <c r="V1242" s="152"/>
      <c r="W1242" s="152"/>
    </row>
    <row r="1243" ht="22.5" customHeight="1">
      <c r="A1243" s="158">
        <f t="shared" si="2"/>
        <v>0</v>
      </c>
      <c r="B1243" s="148" t="str">
        <f>IFERROR(__xludf.DUMMYFUNCTION("IFERROR(
TEXTJOIN("" \ "",TRUE,FILTER(D1243:N1243,ISNUMBER(D1243:N1243)=FALSE))
,"""")"),"")</f>
        <v/>
      </c>
      <c r="C1243" s="162">
        <v>46776.0</v>
      </c>
      <c r="D1243" s="154"/>
      <c r="E1243" s="154"/>
      <c r="F1243" s="154"/>
      <c r="G1243" s="154"/>
      <c r="H1243" s="154"/>
      <c r="I1243" s="155"/>
      <c r="J1243" s="154"/>
      <c r="K1243" s="154"/>
      <c r="L1243" s="154"/>
      <c r="M1243" s="154"/>
      <c r="N1243" s="154"/>
      <c r="O1243" s="152"/>
      <c r="P1243" s="152"/>
      <c r="Q1243" s="152"/>
      <c r="R1243" s="152"/>
      <c r="S1243" s="152"/>
      <c r="T1243" s="152"/>
      <c r="U1243" s="152"/>
      <c r="V1243" s="152"/>
      <c r="W1243" s="152"/>
    </row>
    <row r="1244" ht="22.5" customHeight="1">
      <c r="A1244" s="160">
        <f t="shared" si="2"/>
        <v>0</v>
      </c>
      <c r="B1244" s="148" t="str">
        <f>IFERROR(__xludf.DUMMYFUNCTION("IFERROR(
TEXTJOIN("" \ "",TRUE,FILTER(D1244:N1244,ISNUMBER(D1244:N1244)=FALSE))
,"""")"),"")</f>
        <v/>
      </c>
      <c r="C1244" s="161">
        <v>46777.0</v>
      </c>
      <c r="D1244" s="154"/>
      <c r="E1244" s="154"/>
      <c r="F1244" s="154"/>
      <c r="G1244" s="154"/>
      <c r="H1244" s="154"/>
      <c r="I1244" s="155"/>
      <c r="J1244" s="154"/>
      <c r="K1244" s="154"/>
      <c r="L1244" s="154"/>
      <c r="M1244" s="154"/>
      <c r="N1244" s="154"/>
      <c r="O1244" s="152"/>
      <c r="P1244" s="152"/>
      <c r="Q1244" s="152"/>
      <c r="R1244" s="152"/>
      <c r="S1244" s="152"/>
      <c r="T1244" s="152"/>
      <c r="U1244" s="152"/>
      <c r="V1244" s="152"/>
      <c r="W1244" s="152"/>
    </row>
    <row r="1245" ht="22.5" customHeight="1">
      <c r="A1245" s="158">
        <f t="shared" si="2"/>
        <v>0</v>
      </c>
      <c r="B1245" s="148" t="str">
        <f>IFERROR(__xludf.DUMMYFUNCTION("IFERROR(
TEXTJOIN("" \ "",TRUE,FILTER(D1245:N1245,ISNUMBER(D1245:N1245)=FALSE))
,"""")"),"")</f>
        <v/>
      </c>
      <c r="C1245" s="162">
        <v>46778.0</v>
      </c>
      <c r="D1245" s="154"/>
      <c r="E1245" s="154"/>
      <c r="F1245" s="154"/>
      <c r="G1245" s="154"/>
      <c r="H1245" s="154"/>
      <c r="I1245" s="155"/>
      <c r="J1245" s="154"/>
      <c r="K1245" s="154"/>
      <c r="L1245" s="154"/>
      <c r="M1245" s="154"/>
      <c r="N1245" s="154"/>
      <c r="O1245" s="152"/>
      <c r="P1245" s="152"/>
      <c r="Q1245" s="152"/>
      <c r="R1245" s="152"/>
      <c r="S1245" s="152"/>
      <c r="T1245" s="152"/>
      <c r="U1245" s="152"/>
      <c r="V1245" s="152"/>
      <c r="W1245" s="152"/>
    </row>
    <row r="1246" ht="22.5" customHeight="1">
      <c r="A1246" s="160">
        <f t="shared" si="2"/>
        <v>0</v>
      </c>
      <c r="B1246" s="148" t="str">
        <f>IFERROR(__xludf.DUMMYFUNCTION("IFERROR(
TEXTJOIN("" \ "",TRUE,FILTER(D1246:N1246,ISNUMBER(D1246:N1246)=FALSE))
,"""")"),"")</f>
        <v/>
      </c>
      <c r="C1246" s="161">
        <v>46779.0</v>
      </c>
      <c r="D1246" s="154"/>
      <c r="E1246" s="154"/>
      <c r="F1246" s="154"/>
      <c r="G1246" s="154"/>
      <c r="H1246" s="154"/>
      <c r="I1246" s="155"/>
      <c r="J1246" s="154"/>
      <c r="K1246" s="154"/>
      <c r="L1246" s="154"/>
      <c r="M1246" s="154"/>
      <c r="N1246" s="154"/>
      <c r="O1246" s="152"/>
      <c r="P1246" s="152"/>
      <c r="Q1246" s="152"/>
      <c r="R1246" s="152"/>
      <c r="S1246" s="152"/>
      <c r="T1246" s="152"/>
      <c r="U1246" s="152"/>
      <c r="V1246" s="152"/>
      <c r="W1246" s="152"/>
    </row>
    <row r="1247" ht="22.5" customHeight="1">
      <c r="A1247" s="158">
        <f t="shared" si="2"/>
        <v>0</v>
      </c>
      <c r="B1247" s="148" t="str">
        <f>IFERROR(__xludf.DUMMYFUNCTION("IFERROR(
TEXTJOIN("" \ "",TRUE,FILTER(D1247:N1247,ISNUMBER(D1247:N1247)=FALSE))
,"""")"),"")</f>
        <v/>
      </c>
      <c r="C1247" s="162">
        <v>46780.0</v>
      </c>
      <c r="D1247" s="154"/>
      <c r="E1247" s="154"/>
      <c r="F1247" s="154"/>
      <c r="G1247" s="154"/>
      <c r="H1247" s="154"/>
      <c r="I1247" s="155"/>
      <c r="J1247" s="154"/>
      <c r="K1247" s="154"/>
      <c r="L1247" s="154"/>
      <c r="M1247" s="154"/>
      <c r="N1247" s="154"/>
      <c r="O1247" s="152"/>
      <c r="P1247" s="152"/>
      <c r="Q1247" s="152"/>
      <c r="R1247" s="152"/>
      <c r="S1247" s="152"/>
      <c r="T1247" s="152"/>
      <c r="U1247" s="152"/>
      <c r="V1247" s="152"/>
      <c r="W1247" s="152"/>
    </row>
    <row r="1248" ht="22.5" customHeight="1">
      <c r="A1248" s="160">
        <f t="shared" si="2"/>
        <v>0</v>
      </c>
      <c r="B1248" s="148" t="str">
        <f>IFERROR(__xludf.DUMMYFUNCTION("IFERROR(
TEXTJOIN("" \ "",TRUE,FILTER(D1248:N1248,ISNUMBER(D1248:N1248)=FALSE))
,"""")"),"")</f>
        <v/>
      </c>
      <c r="C1248" s="161">
        <v>46781.0</v>
      </c>
      <c r="D1248" s="154"/>
      <c r="E1248" s="154"/>
      <c r="F1248" s="154"/>
      <c r="G1248" s="154"/>
      <c r="H1248" s="154"/>
      <c r="I1248" s="155"/>
      <c r="J1248" s="154"/>
      <c r="K1248" s="154"/>
      <c r="L1248" s="154"/>
      <c r="M1248" s="154"/>
      <c r="N1248" s="154"/>
      <c r="O1248" s="152"/>
      <c r="P1248" s="152"/>
      <c r="Q1248" s="152"/>
      <c r="R1248" s="152"/>
      <c r="S1248" s="152"/>
      <c r="T1248" s="152"/>
      <c r="U1248" s="152"/>
      <c r="V1248" s="152"/>
      <c r="W1248" s="152"/>
    </row>
    <row r="1249" ht="22.5" customHeight="1">
      <c r="A1249" s="158">
        <f t="shared" si="2"/>
        <v>0</v>
      </c>
      <c r="B1249" s="148" t="str">
        <f>IFERROR(__xludf.DUMMYFUNCTION("IFERROR(
TEXTJOIN("" \ "",TRUE,FILTER(D1249:N1249,ISNUMBER(D1249:N1249)=FALSE))
,"""")"),"")</f>
        <v/>
      </c>
      <c r="C1249" s="159">
        <v>46782.0</v>
      </c>
      <c r="D1249" s="150"/>
      <c r="E1249" s="150"/>
      <c r="F1249" s="150"/>
      <c r="G1249" s="150"/>
      <c r="H1249" s="150"/>
      <c r="I1249" s="151"/>
      <c r="J1249" s="150"/>
      <c r="K1249" s="150"/>
      <c r="L1249" s="150"/>
      <c r="M1249" s="150"/>
      <c r="N1249" s="150"/>
      <c r="O1249" s="152"/>
      <c r="P1249" s="152"/>
      <c r="Q1249" s="152"/>
      <c r="R1249" s="152"/>
      <c r="S1249" s="152"/>
      <c r="T1249" s="152"/>
      <c r="U1249" s="152"/>
      <c r="V1249" s="152"/>
      <c r="W1249" s="152"/>
    </row>
    <row r="1250" ht="22.5" customHeight="1">
      <c r="A1250" s="160">
        <f t="shared" si="2"/>
        <v>0</v>
      </c>
      <c r="B1250" s="148" t="str">
        <f>IFERROR(__xludf.DUMMYFUNCTION("IFERROR(
TEXTJOIN("" \ "",TRUE,FILTER(D1250:N1250,ISNUMBER(D1250:N1250)=FALSE))
,"""")"),"")</f>
        <v/>
      </c>
      <c r="C1250" s="161">
        <v>46783.0</v>
      </c>
      <c r="D1250" s="164"/>
      <c r="E1250" s="164"/>
      <c r="F1250" s="164"/>
      <c r="G1250" s="164"/>
      <c r="H1250" s="164"/>
      <c r="I1250" s="165"/>
      <c r="J1250" s="164"/>
      <c r="K1250" s="164"/>
      <c r="L1250" s="164"/>
      <c r="M1250" s="164"/>
      <c r="N1250" s="166"/>
      <c r="O1250" s="152"/>
      <c r="P1250" s="152"/>
      <c r="Q1250" s="152"/>
      <c r="R1250" s="152"/>
      <c r="S1250" s="152"/>
      <c r="T1250" s="152"/>
      <c r="U1250" s="152"/>
      <c r="V1250" s="152"/>
      <c r="W1250" s="152"/>
    </row>
    <row r="1251" ht="22.5" customHeight="1">
      <c r="A1251" s="158">
        <f t="shared" si="2"/>
        <v>0</v>
      </c>
      <c r="B1251" s="148" t="str">
        <f>IFERROR(__xludf.DUMMYFUNCTION("IFERROR(
TEXTJOIN("" \ "",TRUE,FILTER(D1251:N1251,ISNUMBER(D1251:N1251)=FALSE))
,"""")"),"")</f>
        <v/>
      </c>
      <c r="C1251" s="162">
        <v>46784.0</v>
      </c>
      <c r="D1251" s="167"/>
      <c r="E1251" s="167"/>
      <c r="F1251" s="167"/>
      <c r="G1251" s="167"/>
      <c r="H1251" s="167"/>
      <c r="I1251" s="168"/>
      <c r="J1251" s="167"/>
      <c r="K1251" s="167"/>
      <c r="L1251" s="167"/>
      <c r="M1251" s="167"/>
      <c r="N1251" s="169"/>
      <c r="O1251" s="152"/>
      <c r="P1251" s="152"/>
      <c r="Q1251" s="152"/>
      <c r="R1251" s="152"/>
      <c r="S1251" s="152"/>
      <c r="T1251" s="152"/>
      <c r="U1251" s="152"/>
      <c r="V1251" s="152"/>
      <c r="W1251" s="152"/>
    </row>
    <row r="1252" ht="22.5" customHeight="1">
      <c r="A1252" s="160">
        <f t="shared" si="2"/>
        <v>0</v>
      </c>
      <c r="B1252" s="148" t="str">
        <f>IFERROR(__xludf.DUMMYFUNCTION("IFERROR(
TEXTJOIN("" \ "",TRUE,FILTER(D1252:N1252,ISNUMBER(D1252:N1252)=FALSE))
,"""")"),"")</f>
        <v/>
      </c>
      <c r="C1252" s="161">
        <v>46785.0</v>
      </c>
      <c r="D1252" s="164"/>
      <c r="E1252" s="164"/>
      <c r="F1252" s="164"/>
      <c r="G1252" s="164"/>
      <c r="H1252" s="164"/>
      <c r="I1252" s="165"/>
      <c r="J1252" s="164"/>
      <c r="K1252" s="164"/>
      <c r="L1252" s="164"/>
      <c r="M1252" s="164"/>
      <c r="N1252" s="166"/>
      <c r="O1252" s="152"/>
      <c r="P1252" s="152"/>
      <c r="Q1252" s="152"/>
      <c r="R1252" s="152"/>
      <c r="S1252" s="152"/>
      <c r="T1252" s="152"/>
      <c r="U1252" s="152"/>
      <c r="V1252" s="152"/>
      <c r="W1252" s="152"/>
    </row>
    <row r="1253" ht="22.5" customHeight="1">
      <c r="A1253" s="158">
        <f t="shared" si="2"/>
        <v>0</v>
      </c>
      <c r="B1253" s="148" t="str">
        <f>IFERROR(__xludf.DUMMYFUNCTION("IFERROR(
TEXTJOIN("" \ "",TRUE,FILTER(D1253:N1253,ISNUMBER(D1253:N1253)=FALSE))
,"""")"),"")</f>
        <v/>
      </c>
      <c r="C1253" s="162">
        <v>46786.0</v>
      </c>
      <c r="D1253" s="167"/>
      <c r="E1253" s="167"/>
      <c r="F1253" s="167"/>
      <c r="G1253" s="167"/>
      <c r="H1253" s="167"/>
      <c r="I1253" s="168"/>
      <c r="J1253" s="167"/>
      <c r="K1253" s="167"/>
      <c r="L1253" s="167"/>
      <c r="M1253" s="167"/>
      <c r="N1253" s="169"/>
      <c r="O1253" s="152"/>
      <c r="P1253" s="152"/>
      <c r="Q1253" s="152"/>
      <c r="R1253" s="152"/>
      <c r="S1253" s="152"/>
      <c r="T1253" s="152"/>
      <c r="U1253" s="152"/>
      <c r="V1253" s="152"/>
      <c r="W1253" s="152"/>
    </row>
    <row r="1254" ht="22.5" customHeight="1">
      <c r="A1254" s="160">
        <f t="shared" si="2"/>
        <v>0</v>
      </c>
      <c r="B1254" s="148" t="str">
        <f>IFERROR(__xludf.DUMMYFUNCTION("IFERROR(
TEXTJOIN("" \ "",TRUE,FILTER(D1254:N1254,ISNUMBER(D1254:N1254)=FALSE))
,"""")"),"")</f>
        <v/>
      </c>
      <c r="C1254" s="161">
        <v>46787.0</v>
      </c>
      <c r="D1254" s="164"/>
      <c r="E1254" s="164"/>
      <c r="F1254" s="164"/>
      <c r="G1254" s="164"/>
      <c r="H1254" s="164"/>
      <c r="I1254" s="165"/>
      <c r="J1254" s="164"/>
      <c r="K1254" s="164"/>
      <c r="L1254" s="164"/>
      <c r="M1254" s="164"/>
      <c r="N1254" s="166"/>
      <c r="O1254" s="152"/>
      <c r="P1254" s="152"/>
      <c r="Q1254" s="152"/>
      <c r="R1254" s="152"/>
      <c r="S1254" s="152"/>
      <c r="T1254" s="152"/>
      <c r="U1254" s="152"/>
      <c r="V1254" s="152"/>
      <c r="W1254" s="152"/>
    </row>
    <row r="1255" ht="22.5" customHeight="1">
      <c r="A1255" s="158">
        <f t="shared" si="2"/>
        <v>0</v>
      </c>
      <c r="B1255" s="148" t="str">
        <f>IFERROR(__xludf.DUMMYFUNCTION("IFERROR(
TEXTJOIN("" \ "",TRUE,FILTER(D1255:N1255,ISNUMBER(D1255:N1255)=FALSE))
,"""")"),"")</f>
        <v/>
      </c>
      <c r="C1255" s="162">
        <v>46788.0</v>
      </c>
      <c r="D1255" s="167"/>
      <c r="E1255" s="167"/>
      <c r="F1255" s="167"/>
      <c r="G1255" s="167"/>
      <c r="H1255" s="167"/>
      <c r="I1255" s="168"/>
      <c r="J1255" s="167"/>
      <c r="K1255" s="167"/>
      <c r="L1255" s="167"/>
      <c r="M1255" s="167"/>
      <c r="N1255" s="169"/>
      <c r="O1255" s="152"/>
      <c r="P1255" s="152"/>
      <c r="Q1255" s="152"/>
      <c r="R1255" s="152"/>
      <c r="S1255" s="152"/>
      <c r="T1255" s="152"/>
      <c r="U1255" s="152"/>
      <c r="V1255" s="152"/>
      <c r="W1255" s="152"/>
    </row>
    <row r="1256" ht="22.5" customHeight="1">
      <c r="A1256" s="160">
        <f t="shared" si="2"/>
        <v>0</v>
      </c>
      <c r="B1256" s="148" t="str">
        <f>IFERROR(__xludf.DUMMYFUNCTION("IFERROR(
TEXTJOIN("" \ "",TRUE,FILTER(D1256:N1256,ISNUMBER(D1256:N1256)=FALSE))
,"""")"),"")</f>
        <v/>
      </c>
      <c r="C1256" s="163">
        <v>46789.0</v>
      </c>
      <c r="D1256" s="170"/>
      <c r="E1256" s="170"/>
      <c r="F1256" s="170"/>
      <c r="G1256" s="170"/>
      <c r="H1256" s="170"/>
      <c r="I1256" s="171"/>
      <c r="J1256" s="170"/>
      <c r="K1256" s="170"/>
      <c r="L1256" s="170"/>
      <c r="M1256" s="170"/>
      <c r="N1256" s="172"/>
      <c r="O1256" s="152"/>
      <c r="P1256" s="152"/>
      <c r="Q1256" s="152"/>
      <c r="R1256" s="152"/>
      <c r="S1256" s="152"/>
      <c r="T1256" s="152"/>
      <c r="U1256" s="152"/>
      <c r="V1256" s="152"/>
      <c r="W1256" s="152"/>
    </row>
    <row r="1257">
      <c r="A1257" s="173"/>
      <c r="B1257" s="174"/>
      <c r="C1257" s="175"/>
      <c r="D1257" s="176"/>
      <c r="E1257" s="176"/>
      <c r="F1257" s="176"/>
      <c r="G1257" s="176"/>
      <c r="H1257" s="176"/>
      <c r="I1257" s="177"/>
      <c r="J1257" s="176"/>
      <c r="K1257" s="176"/>
      <c r="L1257" s="176"/>
      <c r="M1257" s="176"/>
      <c r="N1257" s="178"/>
      <c r="O1257" s="152"/>
      <c r="P1257" s="152"/>
      <c r="Q1257" s="152"/>
      <c r="R1257" s="152"/>
      <c r="S1257" s="152"/>
      <c r="T1257" s="152"/>
      <c r="U1257" s="152"/>
      <c r="V1257" s="152"/>
      <c r="W1257" s="152"/>
    </row>
    <row r="1258">
      <c r="A1258" s="179"/>
      <c r="B1258" s="179"/>
      <c r="C1258" s="179"/>
      <c r="D1258" s="152"/>
      <c r="E1258" s="152"/>
      <c r="F1258" s="152"/>
      <c r="G1258" s="152"/>
      <c r="H1258" s="152"/>
      <c r="I1258" s="180"/>
      <c r="J1258" s="152"/>
      <c r="K1258" s="152"/>
      <c r="L1258" s="152"/>
      <c r="M1258" s="152"/>
      <c r="N1258" s="152"/>
      <c r="O1258" s="152"/>
      <c r="P1258" s="152"/>
      <c r="Q1258" s="152"/>
      <c r="R1258" s="152"/>
      <c r="S1258" s="152"/>
      <c r="T1258" s="152"/>
      <c r="U1258" s="152"/>
      <c r="V1258" s="152"/>
      <c r="W1258" s="152"/>
    </row>
    <row r="1259">
      <c r="A1259" s="179"/>
      <c r="B1259" s="179"/>
      <c r="C1259" s="179"/>
      <c r="D1259" s="152"/>
      <c r="E1259" s="152"/>
      <c r="F1259" s="152"/>
      <c r="G1259" s="152"/>
      <c r="H1259" s="152"/>
      <c r="I1259" s="180"/>
      <c r="J1259" s="152"/>
      <c r="K1259" s="152"/>
      <c r="L1259" s="152"/>
      <c r="M1259" s="152"/>
      <c r="N1259" s="152"/>
      <c r="O1259" s="152"/>
      <c r="P1259" s="152"/>
      <c r="Q1259" s="152"/>
      <c r="R1259" s="152"/>
      <c r="S1259" s="152"/>
      <c r="T1259" s="152"/>
      <c r="U1259" s="152"/>
      <c r="V1259" s="152"/>
      <c r="W1259" s="152"/>
    </row>
    <row r="1260">
      <c r="A1260" s="179"/>
      <c r="B1260" s="179"/>
      <c r="C1260" s="179"/>
      <c r="D1260" s="152"/>
      <c r="E1260" s="152"/>
      <c r="F1260" s="152"/>
      <c r="G1260" s="152"/>
      <c r="H1260" s="152"/>
      <c r="I1260" s="180"/>
      <c r="J1260" s="152"/>
      <c r="K1260" s="152"/>
      <c r="L1260" s="152"/>
      <c r="M1260" s="152"/>
      <c r="N1260" s="152"/>
      <c r="O1260" s="152"/>
      <c r="P1260" s="152"/>
      <c r="Q1260" s="152"/>
      <c r="R1260" s="152"/>
      <c r="S1260" s="152"/>
      <c r="T1260" s="152"/>
      <c r="U1260" s="152"/>
      <c r="V1260" s="152"/>
      <c r="W1260" s="152"/>
    </row>
    <row r="1261">
      <c r="A1261" s="181">
        <f>COUNTIF(D1261:N1261,"&lt;&gt;0")-COUNTIF(D1261:N1261,"&gt;0")</f>
        <v>0</v>
      </c>
      <c r="B1261" s="182" t="str">
        <f>IFERROR(__xludf.DUMMYFUNCTION("IFERROR(
TEXTJOIN("" - "",TRUE,FILTER(D1261:N1261,ISNUMBER(D1261:N1261)=FALSE))
,"""")"),"")</f>
        <v/>
      </c>
      <c r="C1261" s="183">
        <v>46011.0</v>
      </c>
      <c r="D1261" s="68">
        <v>1.0</v>
      </c>
      <c r="E1261" s="68">
        <v>2.0</v>
      </c>
      <c r="F1261" s="68">
        <v>3.0</v>
      </c>
      <c r="G1261" s="68">
        <v>4.0</v>
      </c>
      <c r="H1261" s="68">
        <v>5.0</v>
      </c>
      <c r="I1261" s="184">
        <v>6.0</v>
      </c>
      <c r="J1261" s="68">
        <v>7.0</v>
      </c>
      <c r="K1261" s="68">
        <v>8.0</v>
      </c>
      <c r="L1261" s="68">
        <v>9.0</v>
      </c>
      <c r="M1261" s="68">
        <v>10.0</v>
      </c>
      <c r="N1261" s="68">
        <v>11.0</v>
      </c>
      <c r="O1261" s="152"/>
      <c r="P1261" s="152"/>
      <c r="Q1261" s="152"/>
      <c r="R1261" s="152"/>
      <c r="S1261" s="152"/>
      <c r="T1261" s="152"/>
      <c r="U1261" s="152"/>
      <c r="V1261" s="152"/>
      <c r="W1261" s="152"/>
    </row>
  </sheetData>
  <customSheetViews>
    <customSheetView guid="{223218F5-316F-46B4-8095-447D64069D01}" filter="1" showAutoFilter="1">
      <autoFilter ref="$A$2:$N$1256">
        <filterColumn colId="2">
          <filters>
            <filter val="17/08/26"/>
            <filter val="13/01/27"/>
            <filter val="17/08/27"/>
            <filter val="13/01/28"/>
            <filter val="13/01/26"/>
            <filter val="10/10/27"/>
            <filter val="10/10/26"/>
            <filter val="04/08/26"/>
            <filter val="04/08/27"/>
            <filter val="22/05/26"/>
            <filter val="03/04/27"/>
            <filter val="03/04/26"/>
            <filter val="27/05/26"/>
            <filter val="27/05/27"/>
            <filter val="10/09/27"/>
            <filter val="10/09/26"/>
            <filter val="23/10/27"/>
            <filter val="23/10/26"/>
            <filter val="01/05/26"/>
            <filter val="01/05/27"/>
            <filter val="12/08/27"/>
            <filter val="12/08/26"/>
            <filter val="07/12/26"/>
            <filter val="29/04/27"/>
            <filter val="07/12/27"/>
            <filter val="09/08/26"/>
            <filter val="25/08/26"/>
            <filter val="28/09/27"/>
            <filter val="29/04/26"/>
            <filter val="15/10/26"/>
            <filter val="18/01/28"/>
            <filter val="15/10/27"/>
            <filter val="28/09/26"/>
            <filter val="09/08/27"/>
            <filter val="18/01/27"/>
            <filter val="18/01/26"/>
            <filter val="05/01/27"/>
            <filter val="05/01/26"/>
            <filter val="05/01/28"/>
            <filter val="16/04/27"/>
            <filter val="16/04/26"/>
            <filter val="30/03/27"/>
            <filter val="30/03/26"/>
            <filter val="14/05/26"/>
            <filter val="14/05/27"/>
            <filter val="23/09/27"/>
            <filter val="23/09/26"/>
            <filter val="25/08/27"/>
            <filter val="28/10/27"/>
            <filter val="28/10/26"/>
            <filter val="26/11/26"/>
            <filter val="26/11/27"/>
            <filter val="20/08/26"/>
            <filter val="31/07/27"/>
            <filter val="20/08/27"/>
            <filter val="31/07/26"/>
            <filter val="01/07/27"/>
            <filter val="01/07/26"/>
            <filter val="07/10/27"/>
            <filter val="07/10/26"/>
            <filter val="02/12/26"/>
            <filter val="02/12/27"/>
            <filter val="18/03/26"/>
            <filter val="18/03/27"/>
            <filter val="16/02/27"/>
            <filter val="13/11/26"/>
            <filter val="13/11/27"/>
            <filter val="11/04/27"/>
            <filter val="11/04/26"/>
            <filter val="16/02/26"/>
            <filter val="22/03/27"/>
            <filter val="07/09/27"/>
            <filter val="22/03/26"/>
            <filter val="07/09/26"/>
            <filter val="25/06/27"/>
            <filter val="25/06/26"/>
            <filter val="28/12/26"/>
            <filter val="28/12/27"/>
            <filter val="24/02/26"/>
            <filter val="24/02/27"/>
            <filter val="04/06/27"/>
            <filter val="04/06/26"/>
            <filter val="05/11/27"/>
            <filter val="05/11/26"/>
            <filter val="15/09/27"/>
            <filter val="03/06/27"/>
            <filter val="03/06/26"/>
            <filter val="19/07/27"/>
            <filter val="15/09/26"/>
            <filter val="19/07/26"/>
            <filter val="08/04/27"/>
            <filter val="08/04/26"/>
            <filter val="26/01/27"/>
            <filter val="26/01/28"/>
            <filter val="06/05/26"/>
            <filter val="26/01/26"/>
            <filter val="06/05/27"/>
            <filter val="29/06/27"/>
            <filter val="29/06/26"/>
            <filter val="28/07/26"/>
            <filter val="28/07/27"/>
            <filter val="30/01/28"/>
            <filter val="30/01/26"/>
            <filter val="30/01/27"/>
            <filter val="14/03/27"/>
            <filter val="12/11/27"/>
            <filter val="14/03/26"/>
            <filter val="12/11/26"/>
            <filter val="19/09/27"/>
            <filter val="19/09/26"/>
            <filter val="08/02/26"/>
            <filter val="16/12/27"/>
            <filter val="16/12/26"/>
            <filter val="08/02/27"/>
            <filter val="06/03/27"/>
            <filter val="02/02/28"/>
            <filter val="02/02/27"/>
            <filter val="02/02/26"/>
            <filter val="06/03/26"/>
            <filter val="10/12/26"/>
            <filter val="10/12/27"/>
            <filter val="13/03/27"/>
            <filter val="13/03/26"/>
            <filter val="24/12/26"/>
            <filter val="24/12/27"/>
            <filter val="26/08/27"/>
            <filter val="26/08/26"/>
            <filter val="03/02/26"/>
            <filter val="27/07/27"/>
            <filter val="27/07/26"/>
            <filter val="22/01/26"/>
            <filter val="03/02/28"/>
            <filter val="03/02/27"/>
            <filter val="22/01/28"/>
            <filter val="25/11/26"/>
            <filter val="22/01/27"/>
            <filter val="25/11/27"/>
            <filter val="11/12/26"/>
            <filter val="11/12/27"/>
            <filter val="23/12/26"/>
            <filter val="23/12/27"/>
            <filter val="15/02/27"/>
            <filter val="15/02/26"/>
            <filter val="09/11/26"/>
            <filter val="09/11/27"/>
            <filter val="01/03/27"/>
            <filter val="01/03/26"/>
            <filter val="27/10/26"/>
            <filter val="27/10/27"/>
            <filter val="15/12/26"/>
            <filter val="04/04/26"/>
            <filter val="04/04/27"/>
            <filter val="15/12/27"/>
            <filter val="24/10/27"/>
            <filter val="05/03/26"/>
            <filter val="17/01/28"/>
            <filter val="17/01/27"/>
            <filter val="05/03/27"/>
            <filter val="17/01/26"/>
            <filter val="24/10/26"/>
            <filter val="20/11/27"/>
            <filter val="20/11/26"/>
            <filter val="12/01/26"/>
            <filter val="27/09/26"/>
            <filter val="12/01/27"/>
            <filter val="27/09/27"/>
            <filter val="12/01/28"/>
            <filter val="31/10/26"/>
            <filter val="31/10/27"/>
            <filter val="10/02/26"/>
            <filter val="10/02/27"/>
            <filter val="08/12/26"/>
            <filter val="21/01/27"/>
            <filter val="21/01/26"/>
            <filter val="08/12/27"/>
            <filter val="21/01/28"/>
            <filter val="02/04/26"/>
            <filter val="02/04/27"/>
            <filter val="21/11/26"/>
            <filter val="21/11/27"/>
            <filter val="29/08/26"/>
            <filter val="19/10/26"/>
            <filter val="29/08/27"/>
            <filter val="19/10/27"/>
            <filter val="11/02/26"/>
            <filter val="18/11/26"/>
            <filter val="11/02/27"/>
            <filter val="18/11/27"/>
            <filter val="09/01/28"/>
            <filter val="14/01/28"/>
            <filter val="09/01/26"/>
            <filter val="17/11/27"/>
            <filter val="17/11/26"/>
            <filter val="09/01/27"/>
            <filter val="14/01/26"/>
            <filter val="22/11/27"/>
            <filter val="22/11/26"/>
            <filter val="14/01/27"/>
            <filter val="07/02/27"/>
            <filter val="07/02/26"/>
            <filter val="30/10/27"/>
            <filter val="30/10/26"/>
            <filter val="12/02/26"/>
            <filter val="12/02/27"/>
            <filter val="10/04/26"/>
            <filter val="19/12/26"/>
            <filter val="20/01/26"/>
            <filter val="05/07/26"/>
            <filter val="19/12/27"/>
            <filter val="20/01/28"/>
            <filter val="20/01/27"/>
            <filter val="05/07/27"/>
            <filter val="09/03/27"/>
            <filter val="09/03/26"/>
            <filter val="01/12/27"/>
            <filter val="01/12/26"/>
            <filter val="27/11/27"/>
            <filter val="07/05/26"/>
            <filter val="27/11/26"/>
            <filter val="07/05/27"/>
            <filter val="13/06/26"/>
            <filter val="13/06/27"/>
            <filter val="15/04/26"/>
            <filter val="15/04/27"/>
            <filter val="17/02/27"/>
            <filter val="17/02/26"/>
            <filter val="03/10/27"/>
            <filter val="03/10/26"/>
            <filter val="21/05/27"/>
            <filter val="21/05/26"/>
            <filter val="04/02/28"/>
            <filter val="22/10/27"/>
            <filter val="04/02/26"/>
            <filter val="23/03/26"/>
            <filter val="22/10/26"/>
            <filter val="04/02/27"/>
            <filter val="23/03/27"/>
            <filter val="24/09/26"/>
            <filter val="24/09/27"/>
            <filter val="02/05/26"/>
            <filter val="18/06/27"/>
            <filter val="18/06/26"/>
            <filter val="02/05/27"/>
            <filter val="06/12/27"/>
            <filter val="06/12/26"/>
            <filter val="14/11/27"/>
            <filter val="10/04/27"/>
            <filter val="26/05/27"/>
            <filter val="14/11/26"/>
            <filter val="26/05/26"/>
            <filter val="30/08/26"/>
            <filter val="30/08/27"/>
            <filter val="19/02/26"/>
            <filter val="19/02/27"/>
            <filter val="24/07/26"/>
            <filter val="22/09/27"/>
            <filter val="22/09/26"/>
            <filter val="27/01/26"/>
            <filter val="27/01/27"/>
            <filter val="20/03/26"/>
            <filter val="27/01/28"/>
            <filter val="18/08/26"/>
            <filter val="18/08/27"/>
            <filter val="26/07/26"/>
            <filter val="26/07/27"/>
            <filter val="12/04/26"/>
            <filter val="12/04/27"/>
            <filter val="30/12/26"/>
            <filter val="30/12/27"/>
            <filter val="10/06/27"/>
            <filter val="10/06/26"/>
            <filter val="08/09/26"/>
            <filter val="11/11/26"/>
            <filter val="08/09/27"/>
            <filter val="28/05/26"/>
            <filter val="11/11/27"/>
            <filter val="28/05/27"/>
            <filter val="25/01/26"/>
            <filter val="04/12/27"/>
            <filter val="25/01/27"/>
            <filter val="20/03/27"/>
            <filter val="05/05/27"/>
            <filter val="05/05/26"/>
            <filter val="01/02/26"/>
            <filter val="25/01/28"/>
            <filter val="01/02/28"/>
            <filter val="16/08/26"/>
            <filter val="04/12/26"/>
            <filter val="01/02/27"/>
            <filter val="02/07/26"/>
            <filter val="16/08/27"/>
            <filter val="13/04/27"/>
            <filter val="13/04/26"/>
            <filter val="31/12/27"/>
            <filter val="31/12/26"/>
            <filter val="29/11/26"/>
            <filter val="24/07/27"/>
            <filter val="03/12/27"/>
            <filter val="03/12/26"/>
            <filter val="29/11/27"/>
            <filter val="21/03/26"/>
            <filter val="08/10/27"/>
            <filter val="21/03/27"/>
            <filter val="08/10/26"/>
            <filter val="08/07/27"/>
            <filter val="08/07/26"/>
            <filter val="14/08/27"/>
            <filter val="16/06/26"/>
            <filter val="16/06/27"/>
            <filter val="18/04/26"/>
            <filter val="02/07/27"/>
            <filter val="11/06/26"/>
            <filter val="11/06/27"/>
            <filter val="06/10/27"/>
            <filter val="24/05/27"/>
            <filter val="24/05/26"/>
            <filter val="06/10/26"/>
            <filter val="18/04/27"/>
            <filter val="23/07/26"/>
            <filter val="23/07/27"/>
            <filter val="26/03/27"/>
            <filter val="26/03/26"/>
            <filter val="01/09/26"/>
            <filter val="01/09/27"/>
            <filter val="30/06/26"/>
            <filter val="17/06/27"/>
            <filter val="30/06/27"/>
            <filter val="17/06/26"/>
            <filter val="03/07/26"/>
            <filter val="03/07/27"/>
            <filter val="28/01/27"/>
            <filter val="28/01/28"/>
            <filter val="28/01/26"/>
            <filter val="25/05/26"/>
            <filter val="05/09/27"/>
            <filter val="05/09/26"/>
            <filter val="25/05/27"/>
            <filter val="22/07/26"/>
            <filter val="22/07/27"/>
            <filter val="29/01/28"/>
            <filter val="09/05/26"/>
            <filter val="09/05/27"/>
            <filter val="29/01/27"/>
            <filter val="29/01/26"/>
            <filter val="20/05/27"/>
            <filter val="20/05/26"/>
            <filter val="14/08/26"/>
            <filter val="05/10/27"/>
            <filter val="05/10/26"/>
            <filter val="06/09/27"/>
            <filter val="06/09/26"/>
            <filter val="12/06/26"/>
            <filter val="28/03/26"/>
            <filter val="21/07/27"/>
            <filter val="21/07/26"/>
            <filter val="12/06/27"/>
            <filter val="17/04/26"/>
            <filter val="17/04/27"/>
            <filter val="23/05/27"/>
            <filter val="23/05/26"/>
            <filter val="10/08/27"/>
            <filter val="10/08/26"/>
            <filter val="28/03/27"/>
            <filter val="04/10/26"/>
            <filter val="25/03/27"/>
            <filter val="25/03/26"/>
            <filter val="04/10/27"/>
            <filter val="13/08/27"/>
            <filter val="13/08/26"/>
            <filter val="02/09/27"/>
            <filter val="02/09/26"/>
            <filter val="09/07/27"/>
            <filter val="09/07/26"/>
            <filter val="04/09/27"/>
            <filter val="06/07/26"/>
            <filter val="06/07/27"/>
            <filter val="19/04/27"/>
            <filter val="02/10/27"/>
            <filter val="19/04/26"/>
            <filter val="02/10/26"/>
            <filter val="14/06/27"/>
            <filter val="14/06/26"/>
            <filter val="04/09/26"/>
            <filter val="01/10/26"/>
            <filter val="11/08/27"/>
            <filter val="11/08/26"/>
            <filter val="01/10/27"/>
            <filter val="22/05/27"/>
            <filter val="07/07/27"/>
            <filter val="07/07/26"/>
            <filter val="27/03/27"/>
            <filter val="27/03/26"/>
            <filter val="15/06/27"/>
            <filter val="03/09/27"/>
            <filter val="15/06/26"/>
            <filter val="03/09/26"/>
            <filter val="19/06/26"/>
            <filter val="30/04/27"/>
            <filter val="19/06/27"/>
            <filter val="30/04/26"/>
            <filter val="25/07/26"/>
            <filter val="25/07/27"/>
            <filter val="06/06/26"/>
            <filter val="06/06/27"/>
            <filter val="07/11/27"/>
            <filter val="29/03/26"/>
            <filter val="07/11/26"/>
            <filter val="29/03/27"/>
            <filter val="15/11/27"/>
            <filter val="15/11/26"/>
            <filter val="21/12/27"/>
            <filter val="21/12/26"/>
            <filter val="20/07/27"/>
            <filter val="20/07/26"/>
            <filter val="13/12/26"/>
            <filter val="13/12/27"/>
            <filter val="05/02/26"/>
            <filter val="11/03/27"/>
            <filter val="11/03/26"/>
            <filter val="05/02/27"/>
            <filter val="05/02/28"/>
            <filter val="08/05/26"/>
            <filter val="22/04/26"/>
            <filter val="22/04/27"/>
            <filter val="08/05/27"/>
            <filter val="01/06/27"/>
            <filter val="17/09/27"/>
            <filter val="17/09/26"/>
            <filter val="01/06/26"/>
            <filter val="31/08/27"/>
            <filter val="31/08/26"/>
            <filter val="24/03/27"/>
            <filter val="02/11/27"/>
            <filter val="02/11/26"/>
            <filter val="04/07/27"/>
            <filter val="24/03/26"/>
            <filter val="04/07/26"/>
            <filter val="18/12/26"/>
            <filter val="18/12/27"/>
            <filter val="03/05/27"/>
            <filter val="03/05/26"/>
            <filter val="05/12/26"/>
            <filter val="05/12/27"/>
            <filter val="14/04/27"/>
            <filter val="08/03/26"/>
            <filter val="14/04/26"/>
            <filter val="08/03/27"/>
            <filter val="23/08/27"/>
            <filter val="23/08/26"/>
            <filter val="26/02/26"/>
            <filter val="26/02/27"/>
            <filter val="12/09/27"/>
            <filter val="12/09/26"/>
            <filter val="17/07/26"/>
            <filter val="17/07/27"/>
            <filter val="24/01/26"/>
            <filter val="24/01/28"/>
            <filter val="24/01/27"/>
            <filter val="15/08/26"/>
            <filter val="15/08/27"/>
            <filter val="27/06/26"/>
            <filter val="11/05/26"/>
            <filter val="21/09/26"/>
            <filter val="21/09/27"/>
            <filter val="27/06/27"/>
            <filter val="12/10/27"/>
            <filter val="12/10/26"/>
            <filter val="09/10/26"/>
            <filter val="09/10/27"/>
            <filter val="02/01/28"/>
            <filter val="02/01/27"/>
            <filter val="02/01/26"/>
            <filter val="28/11/26"/>
            <filter val="28/11/27"/>
            <filter val="26/12/27"/>
            <filter val="20/09/26"/>
            <filter val="10/11/26"/>
            <filter val="20/09/27"/>
            <filter val="10/11/27"/>
            <filter val="29/05/26"/>
            <filter val="29/05/27"/>
            <filter val="09/09/26"/>
            <filter val="09/09/27"/>
            <filter val="18/02/27"/>
            <filter val="18/02/26"/>
            <filter val="26/12/26"/>
            <filter val="13/10/26"/>
            <filter val="11/05/27"/>
            <filter val="16/03/26"/>
            <filter val="13/10/27"/>
            <filter val="16/03/27"/>
            <filter val="26/09/26"/>
            <filter val="20/10/26"/>
            <filter val="27/08/27"/>
            <filter val="23/01/28"/>
            <filter val="27/08/26"/>
            <filter val="03/01/27"/>
            <filter val="23/01/27"/>
            <filter val="22/02/27"/>
            <filter val="03/01/26"/>
            <filter val="23/01/26"/>
            <filter val="22/02/26"/>
            <filter val="20/10/27"/>
            <filter val="03/01/28"/>
            <filter val="10/01/27"/>
            <filter val="10/01/26"/>
            <filter val="09/12/27"/>
            <filter val="09/12/26"/>
            <filter val="10/01/28"/>
            <filter val="26/10/26"/>
            <filter val="26/10/27"/>
            <filter val="04/05/27"/>
            <filter val="04/05/26"/>
            <filter val="16/01/27"/>
            <filter val="16/01/26"/>
            <filter val="16/01/28"/>
            <filter val="24/11/26"/>
            <filter val="24/11/27"/>
            <filter val="18/10/27"/>
            <filter val="18/10/26"/>
            <filter val="17/12/27"/>
            <filter val="17/12/26"/>
            <filter val="14/02/26"/>
            <filter val="19/08/27"/>
            <filter val="18/09/27"/>
            <filter val="19/08/26"/>
            <filter val="18/09/26"/>
            <filter val="14/02/27"/>
            <filter val="07/03/27"/>
            <filter val="07/03/26"/>
            <filter val="21/02/27"/>
            <filter val="21/02/26"/>
            <filter val="06/04/27"/>
            <filter val="06/04/26"/>
            <filter val="21/10/26"/>
            <filter val="21/10/27"/>
            <filter val="05/04/27"/>
            <filter val="05/04/26"/>
            <filter val="11/01/26"/>
            <filter val="11/01/27"/>
            <filter val="11/01/28"/>
            <filter val="09/02/26"/>
            <filter val="17/10/27"/>
            <filter val="17/10/26"/>
            <filter val="09/02/27"/>
            <filter val="12/12/26"/>
            <filter val="12/12/27"/>
            <filter val="16/11/27"/>
            <filter val="16/11/26"/>
            <filter val="06/02/26"/>
            <filter val="23/11/26"/>
            <filter val="06/02/27"/>
            <filter val="07/01/28"/>
            <filter val="06/02/28"/>
            <filter val="22/12/26"/>
            <filter val="23/11/27"/>
            <filter val="07/01/26"/>
            <filter val="22/12/27"/>
            <filter val="07/01/27"/>
            <filter val="01/04/27"/>
            <filter val="01/04/26"/>
            <filter val="13/02/27"/>
            <filter val="13/02/26"/>
            <filter val="02/03/26"/>
            <filter val="02/03/27"/>
            <filter val="25/09/27"/>
            <filter val="25/09/26"/>
            <filter val="29/07/27"/>
            <filter val="29/07/26"/>
            <filter val="19/11/26"/>
            <filter val="19/11/27"/>
            <filter val="20/12/27"/>
            <filter val="03/03/26"/>
            <filter val="20/12/26"/>
            <filter val="03/03/27"/>
            <filter val="08/01/27"/>
            <filter val="25/10/27"/>
            <filter val="25/10/26"/>
            <filter val="08/01/28"/>
            <filter val="08/01/26"/>
            <filter val="15/01/26"/>
            <filter val="10/03/26"/>
            <filter val="10/03/27"/>
            <filter val="15/01/28"/>
            <filter val="15/01/27"/>
            <filter val="14/12/27"/>
            <filter val="14/12/26"/>
            <filter val="28/08/26"/>
            <filter val="04/03/26"/>
            <filter val="28/08/27"/>
            <filter val="04/03/27"/>
            <filter val="26/09/27"/>
            <filter val="31/03/26"/>
            <filter val="18/07/26"/>
            <filter val="18/07/27"/>
            <filter val="26/06/26"/>
            <filter val="26/06/27"/>
            <filter val="19/01/26"/>
            <filter val="30/09/27"/>
            <filter val="30/09/26"/>
            <filter val="19/01/28"/>
            <filter val="17/03/26"/>
            <filter val="19/01/27"/>
            <filter val="23/04/26"/>
            <filter val="17/03/27"/>
            <filter val="23/04/27"/>
            <filter val="24/08/27"/>
            <filter val="24/08/26"/>
            <filter val="25/02/26"/>
            <filter val="25/02/27"/>
            <filter val="16/09/26"/>
            <filter val="31/03/27"/>
            <filter val="16/09/27"/>
            <filter val="11/09/27"/>
            <filter val="01/11/27"/>
            <filter val="01/11/26"/>
            <filter val="07/06/26"/>
            <filter val="11/09/26"/>
            <filter val="07/06/27"/>
            <filter val="15/05/27"/>
            <filter val="29/10/26"/>
            <filter val="15/05/26"/>
            <filter val="29/10/27"/>
            <filter val="08/11/26"/>
            <filter val="08/11/27"/>
            <filter val="12/03/27"/>
            <filter val="12/03/26"/>
            <filter val="30/11/26"/>
            <filter val="30/11/27"/>
            <filter val="16/10/26"/>
            <filter val="16/10/27"/>
            <filter val="28/04/26"/>
            <filter val="28/04/27"/>
            <filter val="06/01/26"/>
            <filter val="29/09/26"/>
            <filter val="06/01/27"/>
            <filter val="29/09/27"/>
            <filter val="06/01/28"/>
            <filter val="20/02/27"/>
            <filter val="20/02/26"/>
            <filter val="02/06/27"/>
            <filter val="02/06/26"/>
            <filter val="25/12/26"/>
            <filter val="25/12/27"/>
            <filter val="13/05/26"/>
            <filter val="13/05/27"/>
            <filter val="06/11/26"/>
            <filter val="06/11/27"/>
            <filter val="14/10/26"/>
            <filter val="14/10/27"/>
            <filter val="03/11/26"/>
            <filter val="15/03/27"/>
            <filter val="15/03/26"/>
            <filter val="03/11/27"/>
            <filter val="21/04/27"/>
            <filter val="11/10/27"/>
            <filter val="11/10/26"/>
            <filter val="04/01/28"/>
            <filter val="21/04/26"/>
            <filter val="04/01/27"/>
            <filter val="10/05/27"/>
            <filter val="10/05/26"/>
            <filter val="04/01/26"/>
            <filter val="28/06/27"/>
            <filter val="28/06/26"/>
            <filter val="05/06/27"/>
            <filter val="05/06/26"/>
            <filter val="07/04/27"/>
            <filter val="07/04/26"/>
            <filter val="01/01/27"/>
            <filter val="01/01/28"/>
            <filter val="09/04/26"/>
            <filter val="09/04/27"/>
            <filter val="27/12/27"/>
            <filter val="27/12/26"/>
            <filter val="14/09/26"/>
            <filter val="14/09/27"/>
            <filter val="30/07/26"/>
            <filter val="30/07/27"/>
            <filter val="23/02/26"/>
            <filter val="23/02/27"/>
            <filter val="22/08/26"/>
            <filter val="22/08/27"/>
            <filter val="31/01/26"/>
            <filter val="31/01/27"/>
            <filter val="31/01/28"/>
            <filter val="07/08/26"/>
            <filter val="09/06/27"/>
            <filter val="07/08/27"/>
            <filter val="20/04/26"/>
            <filter val="20/04/27"/>
            <filter val="09/06/26"/>
            <filter val="29/12/27"/>
            <filter val="29/12/26"/>
            <filter val="15/07/26"/>
            <filter val="15/07/27"/>
            <filter val="01/08/26"/>
            <filter val="12/05/26"/>
            <filter val="01/08/27"/>
            <filter val="21/08/27"/>
            <filter val="12/05/27"/>
            <filter val="21/08/26"/>
            <filter val="28/02/27"/>
            <filter val="28/02/26"/>
            <filter val="04/11/27"/>
            <filter val="04/11/26"/>
            <filter val="13/09/27"/>
            <filter val="13/09/26"/>
            <filter val="31/05/27"/>
            <filter val="31/05/26"/>
            <filter val="27/02/26"/>
            <filter val="27/02/27"/>
            <filter val="24/06/26"/>
            <filter val="24/06/27"/>
            <filter val="23/06/26"/>
            <filter val="08/08/27"/>
            <filter val="08/08/26"/>
            <filter val="19/03/26"/>
            <filter val="19/03/27"/>
            <filter val="10/07/26"/>
            <filter val="23/06/27"/>
            <filter val="10/07/27"/>
            <filter val="16/07/27"/>
            <filter val="16/07/26"/>
            <filter val="02/08/26"/>
            <filter val="02/08/27"/>
            <filter val="11/07/26"/>
            <filter val="11/07/27"/>
            <filter val="27/04/27"/>
            <filter val="27/04/26"/>
            <filter val="24/04/27"/>
            <filter val="24/04/26"/>
            <filter val="03/08/26"/>
            <filter val="08/06/26"/>
            <filter val="08/06/27"/>
            <filter val="30/05/26"/>
            <filter val="19/05/27"/>
            <filter val="30/05/27"/>
            <filter val="03/08/27"/>
            <filter val="19/05/26"/>
            <filter val="14/07/27"/>
            <filter val="14/07/26"/>
            <filter val="22/06/27"/>
            <filter val="22/06/26"/>
            <filter val="16/05/27"/>
            <filter val="16/05/26"/>
            <filter val="18/05/27"/>
            <filter val="18/05/26"/>
            <filter val="13/07/27"/>
            <filter val="20/06/27"/>
            <filter val="20/06/26"/>
            <filter val="06/08/27"/>
            <filter val="06/08/26"/>
            <filter val="12/07/27"/>
            <filter val="12/07/26"/>
            <filter val="26/04/27"/>
            <filter val="26/04/26"/>
            <filter val="21/06/26"/>
            <filter val="21/06/27"/>
            <filter val="17/05/26"/>
            <filter val="17/05/27"/>
            <filter val="25/04/27"/>
            <filter val="05/08/26"/>
            <filter val="25/04/26"/>
            <filter val="13/07/26"/>
            <filter val="05/08/27"/>
          </filters>
        </filterColumn>
      </autoFilter>
    </customSheetView>
  </customSheetViews>
  <conditionalFormatting sqref="C3:C1261">
    <cfRule type="timePeriod" dxfId="0" priority="1" timePeriod="today"/>
  </conditionalFormatting>
  <dataValidations>
    <dataValidation type="custom" allowBlank="1" showDropDown="1" sqref="C3:C1256">
      <formula1>OR(NOT(ISERROR(DATEVALUE(C3))), AND(ISNUMBER(C3), LEFT(CELL("format", C3))="D"))</formula1>
    </dataValidation>
    <dataValidation allowBlank="1" showDropDown="1" sqref="B3:B1256"/>
  </dataValidations>
  <drawing r:id="rId2"/>
  <legacyDrawing r:id="rId3"/>
  <tableParts count="2"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hidden="1" min="1" max="1" width="7.0"/>
    <col customWidth="1" min="2" max="2" width="8.25"/>
    <col customWidth="1" min="3" max="3" width="8.88"/>
    <col customWidth="1" min="4" max="4" width="9.25"/>
    <col customWidth="1" min="5" max="5" width="8.88"/>
    <col customWidth="1" min="6" max="6" width="11.63"/>
    <col customWidth="1" min="7" max="7" width="12.13"/>
    <col customWidth="1" min="8" max="8" width="16.88"/>
    <col customWidth="1" min="9" max="9" width="16.38"/>
  </cols>
  <sheetData>
    <row r="1">
      <c r="A1" s="10"/>
      <c r="B1" s="10"/>
      <c r="C1" s="10"/>
      <c r="D1" s="10"/>
      <c r="E1" s="10"/>
      <c r="F1" s="185">
        <f>F3/2000</f>
        <v>0.056</v>
      </c>
      <c r="G1" s="185">
        <f>G3/400</f>
        <v>0.00075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ht="22.5" customHeight="1">
      <c r="A2" s="186" t="s">
        <v>91</v>
      </c>
      <c r="B2" s="186" t="s">
        <v>92</v>
      </c>
      <c r="C2" s="187" t="s">
        <v>93</v>
      </c>
      <c r="D2" s="188" t="s">
        <v>94</v>
      </c>
      <c r="E2" s="189" t="s">
        <v>95</v>
      </c>
      <c r="F2" s="187" t="s">
        <v>96</v>
      </c>
      <c r="G2" s="189" t="s">
        <v>97</v>
      </c>
      <c r="H2" s="188" t="s">
        <v>98</v>
      </c>
      <c r="I2" s="188" t="s">
        <v>99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ht="22.5" customHeight="1">
      <c r="A3" s="190"/>
      <c r="B3" s="191"/>
      <c r="C3" s="192">
        <f t="shared" ref="C3:H3" si="1">LET(
  intervallo, C4:C66,
  ore_totali_reali, SUMPRODUCT(
    INT(intervallo) + (intervallo - INT(intervallo)) * 100 / 60
  ),
  risultato_ore_intere, INT(ore_totali_reali),
  risultato_minuti_fittizi, (ore_totali_reali - risultato_ore_intere) * 60 / 100,
  risultato_ore_intere + risultato_minuti_fittizi
)</f>
        <v>111.3</v>
      </c>
      <c r="D3" s="193">
        <f t="shared" si="1"/>
        <v>0.25</v>
      </c>
      <c r="E3" s="194">
        <f t="shared" si="1"/>
        <v>0.05</v>
      </c>
      <c r="F3" s="192">
        <f t="shared" si="1"/>
        <v>112</v>
      </c>
      <c r="G3" s="195">
        <f t="shared" si="1"/>
        <v>0.3</v>
      </c>
      <c r="H3" s="193">
        <f t="shared" si="1"/>
        <v>1</v>
      </c>
      <c r="I3" s="196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ht="22.5" customHeight="1">
      <c r="A4" s="197">
        <v>45.0</v>
      </c>
      <c r="B4" s="190" t="str">
        <f t="shared" ref="B4:B11" si="2">A4&amp;"/25"</f>
        <v>45/25</v>
      </c>
      <c r="C4" s="198">
        <v>16.35</v>
      </c>
      <c r="D4" s="198">
        <v>0.25</v>
      </c>
      <c r="E4" s="199"/>
      <c r="F4" s="200">
        <f t="shared" ref="F4:F99" si="3">LET(
  intervallo, C4:E4,
  ore_totali_reali, SUMPRODUCT(
    INT(intervallo) + (intervallo - INT(intervallo)) * 100 / 60
  ),
  risultato_ore_intere, INT(ore_totali_reali),
  risultato_minuti_fittizi, (ore_totali_reali - risultato_ore_intere) * 60 / 100,
  risultato_ore_intere + risultato_minuti_fittizi
)</f>
        <v>17</v>
      </c>
      <c r="G4" s="199">
        <f t="shared" ref="G4:G99" si="4">LET(
  intervallo, D4:E4,
  ore_totali_reali, SUMPRODUCT(
    INT(intervallo) + (intervallo - INT(intervallo)) * 100 / 60
  ),
  risultato_ore_intere, INT(ore_totali_reali),
  risultato_minuti_fittizi, (ore_totali_reali - risultato_ore_intere) * 60 / 100,
  risultato_ore_intere + risultato_minuti_fittizi
)</f>
        <v>0.25</v>
      </c>
      <c r="H4" s="200"/>
      <c r="I4" s="20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22.5" customHeight="1">
      <c r="A5" s="197">
        <v>46.0</v>
      </c>
      <c r="B5" s="190" t="str">
        <f t="shared" si="2"/>
        <v>46/25</v>
      </c>
      <c r="C5" s="198">
        <v>15.0</v>
      </c>
      <c r="D5" s="200"/>
      <c r="E5" s="199"/>
      <c r="F5" s="200">
        <f t="shared" si="3"/>
        <v>15</v>
      </c>
      <c r="G5" s="199">
        <f t="shared" si="4"/>
        <v>0</v>
      </c>
      <c r="H5" s="198">
        <v>1.0</v>
      </c>
      <c r="I5" s="188" t="s">
        <v>100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ht="22.5" customHeight="1">
      <c r="A6" s="197">
        <v>47.0</v>
      </c>
      <c r="B6" s="190" t="str">
        <f t="shared" si="2"/>
        <v>47/25</v>
      </c>
      <c r="C6" s="198">
        <f>3.55+4+8</f>
        <v>15.55</v>
      </c>
      <c r="D6" s="200"/>
      <c r="E6" s="202">
        <v>0.05</v>
      </c>
      <c r="F6" s="200">
        <f t="shared" si="3"/>
        <v>16</v>
      </c>
      <c r="G6" s="199">
        <f t="shared" si="4"/>
        <v>0.05</v>
      </c>
      <c r="H6" s="200"/>
      <c r="I6" s="201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ht="22.5" customHeight="1">
      <c r="A7" s="197">
        <v>48.0</v>
      </c>
      <c r="B7" s="190" t="str">
        <f t="shared" si="2"/>
        <v>48/25</v>
      </c>
      <c r="C7" s="198">
        <f>4 +4 +4</f>
        <v>12</v>
      </c>
      <c r="D7" s="200"/>
      <c r="E7" s="199"/>
      <c r="F7" s="200">
        <f t="shared" si="3"/>
        <v>12</v>
      </c>
      <c r="G7" s="199">
        <f t="shared" si="4"/>
        <v>0</v>
      </c>
      <c r="H7" s="198"/>
      <c r="I7" s="201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ht="22.5" customHeight="1">
      <c r="A8" s="197">
        <v>49.0</v>
      </c>
      <c r="B8" s="190" t="str">
        <f t="shared" si="2"/>
        <v>49/25</v>
      </c>
      <c r="C8" s="200">
        <f>4 +4 +8    +8</f>
        <v>24</v>
      </c>
      <c r="D8" s="200"/>
      <c r="E8" s="199"/>
      <c r="F8" s="200">
        <f t="shared" si="3"/>
        <v>24</v>
      </c>
      <c r="G8" s="199">
        <f t="shared" si="4"/>
        <v>0</v>
      </c>
      <c r="H8" s="198"/>
      <c r="I8" s="201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ht="22.5" customHeight="1">
      <c r="A9" s="197">
        <v>50.0</v>
      </c>
      <c r="B9" s="190" t="str">
        <f t="shared" si="2"/>
        <v>50/25</v>
      </c>
      <c r="C9" s="200">
        <f>4  +  8</f>
        <v>12</v>
      </c>
      <c r="D9" s="200"/>
      <c r="E9" s="199"/>
      <c r="F9" s="200">
        <f t="shared" si="3"/>
        <v>12</v>
      </c>
      <c r="G9" s="199">
        <f t="shared" si="4"/>
        <v>0</v>
      </c>
      <c r="H9" s="198"/>
      <c r="I9" s="201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ht="22.5" customHeight="1">
      <c r="A10" s="197">
        <v>51.0</v>
      </c>
      <c r="B10" s="190" t="str">
        <f t="shared" si="2"/>
        <v>51/25</v>
      </c>
      <c r="C10" s="200">
        <f>4  +4   +4   +4</f>
        <v>16</v>
      </c>
      <c r="D10" s="200"/>
      <c r="E10" s="199"/>
      <c r="F10" s="200">
        <f t="shared" si="3"/>
        <v>16</v>
      </c>
      <c r="G10" s="199">
        <f t="shared" si="4"/>
        <v>0</v>
      </c>
      <c r="H10" s="198"/>
      <c r="I10" s="201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ht="22.5" customHeight="1">
      <c r="A11" s="197">
        <v>52.0</v>
      </c>
      <c r="B11" s="191" t="str">
        <f t="shared" si="2"/>
        <v>52/25</v>
      </c>
      <c r="C11" s="193"/>
      <c r="D11" s="193"/>
      <c r="E11" s="194"/>
      <c r="F11" s="193">
        <f t="shared" si="3"/>
        <v>0</v>
      </c>
      <c r="G11" s="194">
        <f t="shared" si="4"/>
        <v>0</v>
      </c>
      <c r="H11" s="203"/>
      <c r="I11" s="196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ht="22.5" customHeight="1">
      <c r="A12" s="197">
        <v>1.0</v>
      </c>
      <c r="B12" s="190" t="str">
        <f t="shared" ref="B12:B66" si="5">A12&amp;"/26"</f>
        <v>1/26</v>
      </c>
      <c r="C12" s="204"/>
      <c r="D12" s="204"/>
      <c r="E12" s="199"/>
      <c r="F12" s="200">
        <f t="shared" si="3"/>
        <v>0</v>
      </c>
      <c r="G12" s="199">
        <f t="shared" si="4"/>
        <v>0</v>
      </c>
      <c r="H12" s="205"/>
      <c r="I12" s="206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ht="22.5" customHeight="1">
      <c r="A13" s="197">
        <v>2.0</v>
      </c>
      <c r="B13" s="190" t="str">
        <f t="shared" si="5"/>
        <v>2/26</v>
      </c>
      <c r="C13" s="200">
        <f>0 +0</f>
        <v>0</v>
      </c>
      <c r="D13" s="200"/>
      <c r="E13" s="199"/>
      <c r="F13" s="200">
        <f t="shared" si="3"/>
        <v>0</v>
      </c>
      <c r="G13" s="199">
        <f t="shared" si="4"/>
        <v>0</v>
      </c>
      <c r="H13" s="198"/>
      <c r="I13" s="201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ht="22.5" customHeight="1">
      <c r="A14" s="197">
        <v>3.0</v>
      </c>
      <c r="B14" s="190" t="str">
        <f t="shared" si="5"/>
        <v>3/26</v>
      </c>
      <c r="C14" s="200"/>
      <c r="D14" s="200"/>
      <c r="E14" s="199"/>
      <c r="F14" s="200">
        <f t="shared" si="3"/>
        <v>0</v>
      </c>
      <c r="G14" s="199">
        <f t="shared" si="4"/>
        <v>0</v>
      </c>
      <c r="H14" s="198"/>
      <c r="I14" s="201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ht="22.5" customHeight="1">
      <c r="A15" s="197">
        <v>4.0</v>
      </c>
      <c r="B15" s="190" t="str">
        <f t="shared" si="5"/>
        <v>4/26</v>
      </c>
      <c r="C15" s="200"/>
      <c r="D15" s="200"/>
      <c r="E15" s="199"/>
      <c r="F15" s="200">
        <f t="shared" si="3"/>
        <v>0</v>
      </c>
      <c r="G15" s="199">
        <f t="shared" si="4"/>
        <v>0</v>
      </c>
      <c r="H15" s="198"/>
      <c r="I15" s="201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ht="22.5" customHeight="1">
      <c r="A16" s="197">
        <v>5.0</v>
      </c>
      <c r="B16" s="190" t="str">
        <f t="shared" si="5"/>
        <v>5/26</v>
      </c>
      <c r="C16" s="200"/>
      <c r="D16" s="200"/>
      <c r="E16" s="199"/>
      <c r="F16" s="200">
        <f t="shared" si="3"/>
        <v>0</v>
      </c>
      <c r="G16" s="199">
        <f t="shared" si="4"/>
        <v>0</v>
      </c>
      <c r="H16" s="198"/>
      <c r="I16" s="201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ht="22.5" customHeight="1">
      <c r="A17" s="197">
        <v>6.0</v>
      </c>
      <c r="B17" s="190" t="str">
        <f t="shared" si="5"/>
        <v>6/26</v>
      </c>
      <c r="C17" s="200"/>
      <c r="D17" s="200"/>
      <c r="E17" s="199"/>
      <c r="F17" s="200">
        <f t="shared" si="3"/>
        <v>0</v>
      </c>
      <c r="G17" s="199">
        <f t="shared" si="4"/>
        <v>0</v>
      </c>
      <c r="H17" s="198"/>
      <c r="I17" s="201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ht="22.5" customHeight="1">
      <c r="A18" s="197">
        <v>7.0</v>
      </c>
      <c r="B18" s="190" t="str">
        <f t="shared" si="5"/>
        <v>7/26</v>
      </c>
      <c r="C18" s="200"/>
      <c r="D18" s="200"/>
      <c r="E18" s="199"/>
      <c r="F18" s="200">
        <f t="shared" si="3"/>
        <v>0</v>
      </c>
      <c r="G18" s="199">
        <f t="shared" si="4"/>
        <v>0</v>
      </c>
      <c r="H18" s="198"/>
      <c r="I18" s="201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ht="22.5" customHeight="1">
      <c r="A19" s="197">
        <v>8.0</v>
      </c>
      <c r="B19" s="190" t="str">
        <f t="shared" si="5"/>
        <v>8/26</v>
      </c>
      <c r="C19" s="200"/>
      <c r="D19" s="200"/>
      <c r="E19" s="199"/>
      <c r="F19" s="200">
        <f t="shared" si="3"/>
        <v>0</v>
      </c>
      <c r="G19" s="199">
        <f t="shared" si="4"/>
        <v>0</v>
      </c>
      <c r="H19" s="198"/>
      <c r="I19" s="201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ht="22.5" customHeight="1">
      <c r="A20" s="197">
        <v>9.0</v>
      </c>
      <c r="B20" s="190" t="str">
        <f t="shared" si="5"/>
        <v>9/26</v>
      </c>
      <c r="C20" s="200"/>
      <c r="D20" s="200"/>
      <c r="E20" s="199"/>
      <c r="F20" s="200">
        <f t="shared" si="3"/>
        <v>0</v>
      </c>
      <c r="G20" s="199">
        <f t="shared" si="4"/>
        <v>0</v>
      </c>
      <c r="H20" s="198"/>
      <c r="I20" s="201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ht="22.5" customHeight="1">
      <c r="A21" s="197">
        <v>10.0</v>
      </c>
      <c r="B21" s="207" t="str">
        <f t="shared" si="5"/>
        <v>10/26</v>
      </c>
      <c r="C21" s="208"/>
      <c r="D21" s="208"/>
      <c r="E21" s="209"/>
      <c r="F21" s="208">
        <f t="shared" si="3"/>
        <v>0</v>
      </c>
      <c r="G21" s="209">
        <f t="shared" si="4"/>
        <v>0</v>
      </c>
      <c r="H21" s="210"/>
      <c r="I21" s="211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ht="22.5" customHeight="1">
      <c r="A22" s="197">
        <v>11.0</v>
      </c>
      <c r="B22" s="190" t="str">
        <f t="shared" si="5"/>
        <v>11/26</v>
      </c>
      <c r="C22" s="200"/>
      <c r="D22" s="200"/>
      <c r="E22" s="199"/>
      <c r="F22" s="200">
        <f t="shared" si="3"/>
        <v>0</v>
      </c>
      <c r="G22" s="199">
        <f t="shared" si="4"/>
        <v>0</v>
      </c>
      <c r="H22" s="198"/>
      <c r="I22" s="201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ht="22.5" customHeight="1">
      <c r="A23" s="197">
        <v>12.0</v>
      </c>
      <c r="B23" s="190" t="str">
        <f t="shared" si="5"/>
        <v>12/26</v>
      </c>
      <c r="C23" s="200"/>
      <c r="D23" s="200"/>
      <c r="E23" s="199"/>
      <c r="F23" s="200">
        <f t="shared" si="3"/>
        <v>0</v>
      </c>
      <c r="G23" s="199">
        <f t="shared" si="4"/>
        <v>0</v>
      </c>
      <c r="H23" s="198"/>
      <c r="I23" s="201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ht="22.5" customHeight="1">
      <c r="A24" s="197">
        <v>13.0</v>
      </c>
      <c r="B24" s="190" t="str">
        <f t="shared" si="5"/>
        <v>13/26</v>
      </c>
      <c r="C24" s="200"/>
      <c r="D24" s="200"/>
      <c r="E24" s="199"/>
      <c r="F24" s="200">
        <f t="shared" si="3"/>
        <v>0</v>
      </c>
      <c r="G24" s="199">
        <f t="shared" si="4"/>
        <v>0</v>
      </c>
      <c r="H24" s="198"/>
      <c r="I24" s="201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ht="22.5" customHeight="1">
      <c r="A25" s="197">
        <v>14.0</v>
      </c>
      <c r="B25" s="190" t="str">
        <f t="shared" si="5"/>
        <v>14/26</v>
      </c>
      <c r="C25" s="200"/>
      <c r="D25" s="200"/>
      <c r="E25" s="199"/>
      <c r="F25" s="200">
        <f t="shared" si="3"/>
        <v>0</v>
      </c>
      <c r="G25" s="199">
        <f t="shared" si="4"/>
        <v>0</v>
      </c>
      <c r="H25" s="198"/>
      <c r="I25" s="201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ht="22.5" customHeight="1">
      <c r="A26" s="197">
        <v>15.0</v>
      </c>
      <c r="B26" s="190" t="str">
        <f t="shared" si="5"/>
        <v>15/26</v>
      </c>
      <c r="C26" s="200"/>
      <c r="D26" s="200"/>
      <c r="E26" s="199"/>
      <c r="F26" s="200">
        <f t="shared" si="3"/>
        <v>0</v>
      </c>
      <c r="G26" s="199">
        <f t="shared" si="4"/>
        <v>0</v>
      </c>
      <c r="H26" s="198"/>
      <c r="I26" s="201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ht="22.5" customHeight="1">
      <c r="A27" s="197">
        <v>16.0</v>
      </c>
      <c r="B27" s="190" t="str">
        <f t="shared" si="5"/>
        <v>16/26</v>
      </c>
      <c r="C27" s="200"/>
      <c r="D27" s="200"/>
      <c r="E27" s="199"/>
      <c r="F27" s="200">
        <f t="shared" si="3"/>
        <v>0</v>
      </c>
      <c r="G27" s="199">
        <f t="shared" si="4"/>
        <v>0</v>
      </c>
      <c r="H27" s="198"/>
      <c r="I27" s="201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ht="22.5" customHeight="1">
      <c r="A28" s="197">
        <v>17.0</v>
      </c>
      <c r="B28" s="190" t="str">
        <f t="shared" si="5"/>
        <v>17/26</v>
      </c>
      <c r="C28" s="200"/>
      <c r="D28" s="200"/>
      <c r="E28" s="199"/>
      <c r="F28" s="200">
        <f t="shared" si="3"/>
        <v>0</v>
      </c>
      <c r="G28" s="199">
        <f t="shared" si="4"/>
        <v>0</v>
      </c>
      <c r="H28" s="198"/>
      <c r="I28" s="201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ht="22.5" customHeight="1">
      <c r="A29" s="197">
        <v>18.0</v>
      </c>
      <c r="B29" s="190" t="str">
        <f t="shared" si="5"/>
        <v>18/26</v>
      </c>
      <c r="C29" s="200"/>
      <c r="D29" s="200"/>
      <c r="E29" s="199"/>
      <c r="F29" s="200">
        <f t="shared" si="3"/>
        <v>0</v>
      </c>
      <c r="G29" s="199">
        <f t="shared" si="4"/>
        <v>0</v>
      </c>
      <c r="H29" s="198"/>
      <c r="I29" s="201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ht="22.5" customHeight="1">
      <c r="A30" s="197">
        <v>19.0</v>
      </c>
      <c r="B30" s="190" t="str">
        <f t="shared" si="5"/>
        <v>19/26</v>
      </c>
      <c r="C30" s="200"/>
      <c r="D30" s="200"/>
      <c r="E30" s="199"/>
      <c r="F30" s="200">
        <f t="shared" si="3"/>
        <v>0</v>
      </c>
      <c r="G30" s="199">
        <f t="shared" si="4"/>
        <v>0</v>
      </c>
      <c r="H30" s="198"/>
      <c r="I30" s="201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ht="22.5" customHeight="1">
      <c r="A31" s="197">
        <v>20.0</v>
      </c>
      <c r="B31" s="207" t="str">
        <f t="shared" si="5"/>
        <v>20/26</v>
      </c>
      <c r="C31" s="208"/>
      <c r="D31" s="208"/>
      <c r="E31" s="209"/>
      <c r="F31" s="208">
        <f t="shared" si="3"/>
        <v>0</v>
      </c>
      <c r="G31" s="209">
        <f t="shared" si="4"/>
        <v>0</v>
      </c>
      <c r="H31" s="210"/>
      <c r="I31" s="211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ht="22.5" customHeight="1">
      <c r="A32" s="197">
        <v>21.0</v>
      </c>
      <c r="B32" s="190" t="str">
        <f t="shared" si="5"/>
        <v>21/26</v>
      </c>
      <c r="C32" s="200"/>
      <c r="D32" s="200"/>
      <c r="E32" s="199"/>
      <c r="F32" s="200">
        <f t="shared" si="3"/>
        <v>0</v>
      </c>
      <c r="G32" s="199">
        <f t="shared" si="4"/>
        <v>0</v>
      </c>
      <c r="H32" s="198"/>
      <c r="I32" s="201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ht="22.5" customHeight="1">
      <c r="A33" s="197">
        <v>22.0</v>
      </c>
      <c r="B33" s="190" t="str">
        <f t="shared" si="5"/>
        <v>22/26</v>
      </c>
      <c r="C33" s="200"/>
      <c r="D33" s="200"/>
      <c r="E33" s="199"/>
      <c r="F33" s="200">
        <f t="shared" si="3"/>
        <v>0</v>
      </c>
      <c r="G33" s="199">
        <f t="shared" si="4"/>
        <v>0</v>
      </c>
      <c r="H33" s="198"/>
      <c r="I33" s="201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ht="22.5" customHeight="1">
      <c r="A34" s="197">
        <v>23.0</v>
      </c>
      <c r="B34" s="190" t="str">
        <f t="shared" si="5"/>
        <v>23/26</v>
      </c>
      <c r="C34" s="200"/>
      <c r="D34" s="200"/>
      <c r="E34" s="199"/>
      <c r="F34" s="200">
        <f t="shared" si="3"/>
        <v>0</v>
      </c>
      <c r="G34" s="199">
        <f t="shared" si="4"/>
        <v>0</v>
      </c>
      <c r="H34" s="198"/>
      <c r="I34" s="201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ht="22.5" customHeight="1">
      <c r="A35" s="197">
        <v>24.0</v>
      </c>
      <c r="B35" s="190" t="str">
        <f t="shared" si="5"/>
        <v>24/26</v>
      </c>
      <c r="C35" s="200"/>
      <c r="D35" s="200"/>
      <c r="E35" s="199"/>
      <c r="F35" s="200">
        <f t="shared" si="3"/>
        <v>0</v>
      </c>
      <c r="G35" s="199">
        <f t="shared" si="4"/>
        <v>0</v>
      </c>
      <c r="H35" s="198"/>
      <c r="I35" s="201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ht="22.5" customHeight="1">
      <c r="A36" s="197">
        <v>25.0</v>
      </c>
      <c r="B36" s="190" t="str">
        <f t="shared" si="5"/>
        <v>25/26</v>
      </c>
      <c r="C36" s="200"/>
      <c r="D36" s="200"/>
      <c r="E36" s="199"/>
      <c r="F36" s="200">
        <f t="shared" si="3"/>
        <v>0</v>
      </c>
      <c r="G36" s="199">
        <f t="shared" si="4"/>
        <v>0</v>
      </c>
      <c r="H36" s="198"/>
      <c r="I36" s="201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ht="22.5" customHeight="1">
      <c r="A37" s="197">
        <v>26.0</v>
      </c>
      <c r="B37" s="190" t="str">
        <f t="shared" si="5"/>
        <v>26/26</v>
      </c>
      <c r="C37" s="200"/>
      <c r="D37" s="200"/>
      <c r="E37" s="199"/>
      <c r="F37" s="200">
        <f t="shared" si="3"/>
        <v>0</v>
      </c>
      <c r="G37" s="199">
        <f t="shared" si="4"/>
        <v>0</v>
      </c>
      <c r="H37" s="198"/>
      <c r="I37" s="201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ht="22.5" customHeight="1">
      <c r="A38" s="197">
        <v>27.0</v>
      </c>
      <c r="B38" s="190" t="str">
        <f t="shared" si="5"/>
        <v>27/26</v>
      </c>
      <c r="C38" s="200"/>
      <c r="D38" s="200"/>
      <c r="E38" s="199"/>
      <c r="F38" s="200">
        <f t="shared" si="3"/>
        <v>0</v>
      </c>
      <c r="G38" s="199">
        <f t="shared" si="4"/>
        <v>0</v>
      </c>
      <c r="H38" s="198"/>
      <c r="I38" s="201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ht="22.5" customHeight="1">
      <c r="A39" s="197">
        <v>28.0</v>
      </c>
      <c r="B39" s="190" t="str">
        <f t="shared" si="5"/>
        <v>28/26</v>
      </c>
      <c r="C39" s="200"/>
      <c r="D39" s="200"/>
      <c r="E39" s="199"/>
      <c r="F39" s="200">
        <f t="shared" si="3"/>
        <v>0</v>
      </c>
      <c r="G39" s="199">
        <f t="shared" si="4"/>
        <v>0</v>
      </c>
      <c r="H39" s="198"/>
      <c r="I39" s="201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ht="22.5" customHeight="1">
      <c r="A40" s="197">
        <v>29.0</v>
      </c>
      <c r="B40" s="190" t="str">
        <f t="shared" si="5"/>
        <v>29/26</v>
      </c>
      <c r="C40" s="200"/>
      <c r="D40" s="200"/>
      <c r="E40" s="199"/>
      <c r="F40" s="200">
        <f t="shared" si="3"/>
        <v>0</v>
      </c>
      <c r="G40" s="199">
        <f t="shared" si="4"/>
        <v>0</v>
      </c>
      <c r="H40" s="198"/>
      <c r="I40" s="201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ht="22.5" customHeight="1">
      <c r="A41" s="197">
        <v>30.0</v>
      </c>
      <c r="B41" s="207" t="str">
        <f t="shared" si="5"/>
        <v>30/26</v>
      </c>
      <c r="C41" s="208"/>
      <c r="D41" s="208"/>
      <c r="E41" s="209"/>
      <c r="F41" s="208">
        <f t="shared" si="3"/>
        <v>0</v>
      </c>
      <c r="G41" s="209">
        <f t="shared" si="4"/>
        <v>0</v>
      </c>
      <c r="H41" s="210"/>
      <c r="I41" s="211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ht="22.5" customHeight="1">
      <c r="A42" s="197">
        <v>31.0</v>
      </c>
      <c r="B42" s="190" t="str">
        <f t="shared" si="5"/>
        <v>31/26</v>
      </c>
      <c r="C42" s="200"/>
      <c r="D42" s="200"/>
      <c r="E42" s="199"/>
      <c r="F42" s="200">
        <f t="shared" si="3"/>
        <v>0</v>
      </c>
      <c r="G42" s="199">
        <f t="shared" si="4"/>
        <v>0</v>
      </c>
      <c r="H42" s="198"/>
      <c r="I42" s="201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ht="22.5" customHeight="1">
      <c r="A43" s="197">
        <v>32.0</v>
      </c>
      <c r="B43" s="190" t="str">
        <f t="shared" si="5"/>
        <v>32/26</v>
      </c>
      <c r="C43" s="200"/>
      <c r="D43" s="200"/>
      <c r="E43" s="199"/>
      <c r="F43" s="200">
        <f t="shared" si="3"/>
        <v>0</v>
      </c>
      <c r="G43" s="199">
        <f t="shared" si="4"/>
        <v>0</v>
      </c>
      <c r="H43" s="198"/>
      <c r="I43" s="201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ht="22.5" customHeight="1">
      <c r="A44" s="197">
        <v>33.0</v>
      </c>
      <c r="B44" s="190" t="str">
        <f t="shared" si="5"/>
        <v>33/26</v>
      </c>
      <c r="C44" s="200"/>
      <c r="D44" s="200"/>
      <c r="E44" s="199"/>
      <c r="F44" s="200">
        <f t="shared" si="3"/>
        <v>0</v>
      </c>
      <c r="G44" s="199">
        <f t="shared" si="4"/>
        <v>0</v>
      </c>
      <c r="H44" s="198"/>
      <c r="I44" s="201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ht="22.5" customHeight="1">
      <c r="A45" s="197">
        <v>34.0</v>
      </c>
      <c r="B45" s="190" t="str">
        <f t="shared" si="5"/>
        <v>34/26</v>
      </c>
      <c r="C45" s="200"/>
      <c r="D45" s="200"/>
      <c r="E45" s="199"/>
      <c r="F45" s="200">
        <f t="shared" si="3"/>
        <v>0</v>
      </c>
      <c r="G45" s="199">
        <f t="shared" si="4"/>
        <v>0</v>
      </c>
      <c r="H45" s="198"/>
      <c r="I45" s="201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ht="22.5" customHeight="1">
      <c r="A46" s="197">
        <v>35.0</v>
      </c>
      <c r="B46" s="190" t="str">
        <f t="shared" si="5"/>
        <v>35/26</v>
      </c>
      <c r="C46" s="200"/>
      <c r="D46" s="200"/>
      <c r="E46" s="199"/>
      <c r="F46" s="200">
        <f t="shared" si="3"/>
        <v>0</v>
      </c>
      <c r="G46" s="199">
        <f t="shared" si="4"/>
        <v>0</v>
      </c>
      <c r="H46" s="198"/>
      <c r="I46" s="201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ht="22.5" customHeight="1">
      <c r="A47" s="197">
        <v>36.0</v>
      </c>
      <c r="B47" s="190" t="str">
        <f t="shared" si="5"/>
        <v>36/26</v>
      </c>
      <c r="C47" s="200"/>
      <c r="D47" s="200"/>
      <c r="E47" s="199"/>
      <c r="F47" s="200">
        <f t="shared" si="3"/>
        <v>0</v>
      </c>
      <c r="G47" s="199">
        <f t="shared" si="4"/>
        <v>0</v>
      </c>
      <c r="H47" s="198"/>
      <c r="I47" s="201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ht="22.5" customHeight="1">
      <c r="A48" s="197">
        <v>37.0</v>
      </c>
      <c r="B48" s="190" t="str">
        <f t="shared" si="5"/>
        <v>37/26</v>
      </c>
      <c r="C48" s="200"/>
      <c r="D48" s="200"/>
      <c r="E48" s="199"/>
      <c r="F48" s="200">
        <f t="shared" si="3"/>
        <v>0</v>
      </c>
      <c r="G48" s="199">
        <f t="shared" si="4"/>
        <v>0</v>
      </c>
      <c r="H48" s="198"/>
      <c r="I48" s="201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ht="22.5" customHeight="1">
      <c r="A49" s="197">
        <v>38.0</v>
      </c>
      <c r="B49" s="190" t="str">
        <f t="shared" si="5"/>
        <v>38/26</v>
      </c>
      <c r="C49" s="200"/>
      <c r="D49" s="200"/>
      <c r="E49" s="199"/>
      <c r="F49" s="200">
        <f t="shared" si="3"/>
        <v>0</v>
      </c>
      <c r="G49" s="199">
        <f t="shared" si="4"/>
        <v>0</v>
      </c>
      <c r="H49" s="198"/>
      <c r="I49" s="201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ht="22.5" customHeight="1">
      <c r="A50" s="197">
        <v>39.0</v>
      </c>
      <c r="B50" s="190" t="str">
        <f t="shared" si="5"/>
        <v>39/26</v>
      </c>
      <c r="C50" s="200"/>
      <c r="D50" s="200"/>
      <c r="E50" s="199"/>
      <c r="F50" s="200">
        <f t="shared" si="3"/>
        <v>0</v>
      </c>
      <c r="G50" s="199">
        <f t="shared" si="4"/>
        <v>0</v>
      </c>
      <c r="H50" s="198"/>
      <c r="I50" s="201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ht="22.5" customHeight="1">
      <c r="A51" s="197">
        <v>40.0</v>
      </c>
      <c r="B51" s="207" t="str">
        <f t="shared" si="5"/>
        <v>40/26</v>
      </c>
      <c r="C51" s="208"/>
      <c r="D51" s="208"/>
      <c r="E51" s="209"/>
      <c r="F51" s="208">
        <f t="shared" si="3"/>
        <v>0</v>
      </c>
      <c r="G51" s="209">
        <f t="shared" si="4"/>
        <v>0</v>
      </c>
      <c r="H51" s="210"/>
      <c r="I51" s="211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ht="22.5" customHeight="1">
      <c r="A52" s="197">
        <v>41.0</v>
      </c>
      <c r="B52" s="190" t="str">
        <f t="shared" si="5"/>
        <v>41/26</v>
      </c>
      <c r="C52" s="200"/>
      <c r="D52" s="200"/>
      <c r="E52" s="199"/>
      <c r="F52" s="200">
        <f t="shared" si="3"/>
        <v>0</v>
      </c>
      <c r="G52" s="199">
        <f t="shared" si="4"/>
        <v>0</v>
      </c>
      <c r="H52" s="198"/>
      <c r="I52" s="201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ht="22.5" customHeight="1">
      <c r="A53" s="197">
        <v>42.0</v>
      </c>
      <c r="B53" s="190" t="str">
        <f t="shared" si="5"/>
        <v>42/26</v>
      </c>
      <c r="C53" s="200"/>
      <c r="D53" s="200"/>
      <c r="E53" s="199"/>
      <c r="F53" s="200">
        <f t="shared" si="3"/>
        <v>0</v>
      </c>
      <c r="G53" s="199">
        <f t="shared" si="4"/>
        <v>0</v>
      </c>
      <c r="H53" s="198"/>
      <c r="I53" s="201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ht="22.5" customHeight="1">
      <c r="A54" s="197">
        <v>43.0</v>
      </c>
      <c r="B54" s="190" t="str">
        <f t="shared" si="5"/>
        <v>43/26</v>
      </c>
      <c r="C54" s="200"/>
      <c r="D54" s="200"/>
      <c r="E54" s="199"/>
      <c r="F54" s="200">
        <f t="shared" si="3"/>
        <v>0</v>
      </c>
      <c r="G54" s="199">
        <f t="shared" si="4"/>
        <v>0</v>
      </c>
      <c r="H54" s="198"/>
      <c r="I54" s="201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ht="22.5" customHeight="1">
      <c r="A55" s="197">
        <v>44.0</v>
      </c>
      <c r="B55" s="190" t="str">
        <f t="shared" si="5"/>
        <v>44/26</v>
      </c>
      <c r="C55" s="200"/>
      <c r="D55" s="200"/>
      <c r="E55" s="199"/>
      <c r="F55" s="200">
        <f t="shared" si="3"/>
        <v>0</v>
      </c>
      <c r="G55" s="199">
        <f t="shared" si="4"/>
        <v>0</v>
      </c>
      <c r="H55" s="198"/>
      <c r="I55" s="201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ht="22.5" customHeight="1">
      <c r="A56" s="197">
        <v>45.0</v>
      </c>
      <c r="B56" s="190" t="str">
        <f t="shared" si="5"/>
        <v>45/26</v>
      </c>
      <c r="C56" s="200"/>
      <c r="D56" s="200"/>
      <c r="E56" s="199"/>
      <c r="F56" s="200">
        <f t="shared" si="3"/>
        <v>0</v>
      </c>
      <c r="G56" s="199">
        <f t="shared" si="4"/>
        <v>0</v>
      </c>
      <c r="H56" s="198"/>
      <c r="I56" s="201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ht="22.5" customHeight="1">
      <c r="A57" s="197">
        <v>46.0</v>
      </c>
      <c r="B57" s="190" t="str">
        <f t="shared" si="5"/>
        <v>46/26</v>
      </c>
      <c r="C57" s="200"/>
      <c r="D57" s="200"/>
      <c r="E57" s="199"/>
      <c r="F57" s="200">
        <f t="shared" si="3"/>
        <v>0</v>
      </c>
      <c r="G57" s="199">
        <f t="shared" si="4"/>
        <v>0</v>
      </c>
      <c r="H57" s="198"/>
      <c r="I57" s="201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ht="22.5" customHeight="1">
      <c r="A58" s="197">
        <v>47.0</v>
      </c>
      <c r="B58" s="190" t="str">
        <f t="shared" si="5"/>
        <v>47/26</v>
      </c>
      <c r="C58" s="200"/>
      <c r="D58" s="200"/>
      <c r="E58" s="199"/>
      <c r="F58" s="200">
        <f t="shared" si="3"/>
        <v>0</v>
      </c>
      <c r="G58" s="199">
        <f t="shared" si="4"/>
        <v>0</v>
      </c>
      <c r="H58" s="198"/>
      <c r="I58" s="201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ht="22.5" customHeight="1">
      <c r="A59" s="197">
        <v>48.0</v>
      </c>
      <c r="B59" s="190" t="str">
        <f t="shared" si="5"/>
        <v>48/26</v>
      </c>
      <c r="C59" s="200"/>
      <c r="D59" s="200"/>
      <c r="E59" s="199"/>
      <c r="F59" s="200">
        <f t="shared" si="3"/>
        <v>0</v>
      </c>
      <c r="G59" s="199">
        <f t="shared" si="4"/>
        <v>0</v>
      </c>
      <c r="H59" s="198"/>
      <c r="I59" s="201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ht="22.5" customHeight="1">
      <c r="A60" s="197">
        <v>49.0</v>
      </c>
      <c r="B60" s="190" t="str">
        <f t="shared" si="5"/>
        <v>49/26</v>
      </c>
      <c r="C60" s="200"/>
      <c r="D60" s="200"/>
      <c r="E60" s="199"/>
      <c r="F60" s="200">
        <f t="shared" si="3"/>
        <v>0</v>
      </c>
      <c r="G60" s="199">
        <f t="shared" si="4"/>
        <v>0</v>
      </c>
      <c r="H60" s="198"/>
      <c r="I60" s="201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ht="22.5" customHeight="1">
      <c r="A61" s="197">
        <v>50.0</v>
      </c>
      <c r="B61" s="207" t="str">
        <f t="shared" si="5"/>
        <v>50/26</v>
      </c>
      <c r="C61" s="208"/>
      <c r="D61" s="208"/>
      <c r="E61" s="209"/>
      <c r="F61" s="208">
        <f t="shared" si="3"/>
        <v>0</v>
      </c>
      <c r="G61" s="209">
        <f t="shared" si="4"/>
        <v>0</v>
      </c>
      <c r="H61" s="210"/>
      <c r="I61" s="211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ht="22.5" customHeight="1">
      <c r="A62" s="197">
        <v>51.0</v>
      </c>
      <c r="B62" s="190" t="str">
        <f t="shared" si="5"/>
        <v>51/26</v>
      </c>
      <c r="C62" s="200"/>
      <c r="D62" s="200"/>
      <c r="E62" s="199"/>
      <c r="F62" s="200">
        <f t="shared" si="3"/>
        <v>0</v>
      </c>
      <c r="G62" s="199">
        <f t="shared" si="4"/>
        <v>0</v>
      </c>
      <c r="H62" s="198"/>
      <c r="I62" s="201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ht="22.5" customHeight="1">
      <c r="A63" s="197">
        <v>52.0</v>
      </c>
      <c r="B63" s="190" t="str">
        <f t="shared" si="5"/>
        <v>52/26</v>
      </c>
      <c r="C63" s="200"/>
      <c r="D63" s="200"/>
      <c r="E63" s="199"/>
      <c r="F63" s="200">
        <f t="shared" si="3"/>
        <v>0</v>
      </c>
      <c r="G63" s="199">
        <f t="shared" si="4"/>
        <v>0</v>
      </c>
      <c r="H63" s="198"/>
      <c r="I63" s="201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ht="22.5" customHeight="1">
      <c r="A64" s="197">
        <v>53.0</v>
      </c>
      <c r="B64" s="190" t="str">
        <f t="shared" si="5"/>
        <v>53/26</v>
      </c>
      <c r="C64" s="200"/>
      <c r="D64" s="200"/>
      <c r="E64" s="199"/>
      <c r="F64" s="200">
        <f t="shared" si="3"/>
        <v>0</v>
      </c>
      <c r="G64" s="199">
        <f t="shared" si="4"/>
        <v>0</v>
      </c>
      <c r="H64" s="198"/>
      <c r="I64" s="201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ht="22.5" customHeight="1">
      <c r="A65" s="197">
        <v>54.0</v>
      </c>
      <c r="B65" s="190" t="str">
        <f t="shared" si="5"/>
        <v>54/26</v>
      </c>
      <c r="C65" s="200"/>
      <c r="D65" s="200"/>
      <c r="E65" s="199"/>
      <c r="F65" s="200">
        <f t="shared" si="3"/>
        <v>0</v>
      </c>
      <c r="G65" s="199">
        <f t="shared" si="4"/>
        <v>0</v>
      </c>
      <c r="H65" s="198"/>
      <c r="I65" s="201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ht="22.5" customHeight="1">
      <c r="A66" s="212">
        <v>55.0</v>
      </c>
      <c r="B66" s="191" t="str">
        <f t="shared" si="5"/>
        <v>55/26</v>
      </c>
      <c r="C66" s="193"/>
      <c r="D66" s="193"/>
      <c r="E66" s="194"/>
      <c r="F66" s="193">
        <f t="shared" si="3"/>
        <v>0</v>
      </c>
      <c r="G66" s="194">
        <f t="shared" si="4"/>
        <v>0</v>
      </c>
      <c r="H66" s="203"/>
      <c r="I66" s="196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ht="22.5" customHeight="1">
      <c r="A67" s="197">
        <v>1.0</v>
      </c>
      <c r="B67" s="190" t="str">
        <f t="shared" ref="B67:B99" si="6">A67&amp;"/27"</f>
        <v>1/27</v>
      </c>
      <c r="C67" s="204"/>
      <c r="D67" s="204"/>
      <c r="E67" s="199"/>
      <c r="F67" s="200">
        <f t="shared" si="3"/>
        <v>0</v>
      </c>
      <c r="G67" s="199">
        <f t="shared" si="4"/>
        <v>0</v>
      </c>
      <c r="H67" s="205"/>
      <c r="I67" s="206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ht="22.5" customHeight="1">
      <c r="A68" s="197">
        <v>2.0</v>
      </c>
      <c r="B68" s="190" t="str">
        <f t="shared" si="6"/>
        <v>2/27</v>
      </c>
      <c r="C68" s="204"/>
      <c r="D68" s="204"/>
      <c r="E68" s="199"/>
      <c r="F68" s="200">
        <f t="shared" si="3"/>
        <v>0</v>
      </c>
      <c r="G68" s="199">
        <f t="shared" si="4"/>
        <v>0</v>
      </c>
      <c r="H68" s="205"/>
      <c r="I68" s="206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ht="22.5" customHeight="1">
      <c r="A69" s="197">
        <v>3.0</v>
      </c>
      <c r="B69" s="190" t="str">
        <f t="shared" si="6"/>
        <v>3/27</v>
      </c>
      <c r="C69" s="204"/>
      <c r="D69" s="204"/>
      <c r="E69" s="199"/>
      <c r="F69" s="200">
        <f t="shared" si="3"/>
        <v>0</v>
      </c>
      <c r="G69" s="199">
        <f t="shared" si="4"/>
        <v>0</v>
      </c>
      <c r="H69" s="205"/>
      <c r="I69" s="206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ht="22.5" customHeight="1">
      <c r="A70" s="197">
        <v>4.0</v>
      </c>
      <c r="B70" s="190" t="str">
        <f t="shared" si="6"/>
        <v>4/27</v>
      </c>
      <c r="C70" s="204"/>
      <c r="D70" s="204"/>
      <c r="E70" s="199"/>
      <c r="F70" s="200">
        <f t="shared" si="3"/>
        <v>0</v>
      </c>
      <c r="G70" s="199">
        <f t="shared" si="4"/>
        <v>0</v>
      </c>
      <c r="H70" s="205"/>
      <c r="I70" s="206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ht="22.5" customHeight="1">
      <c r="A71" s="197">
        <v>5.0</v>
      </c>
      <c r="B71" s="190" t="str">
        <f t="shared" si="6"/>
        <v>5/27</v>
      </c>
      <c r="C71" s="204"/>
      <c r="D71" s="204"/>
      <c r="E71" s="199"/>
      <c r="F71" s="200">
        <f t="shared" si="3"/>
        <v>0</v>
      </c>
      <c r="G71" s="199">
        <f t="shared" si="4"/>
        <v>0</v>
      </c>
      <c r="H71" s="205"/>
      <c r="I71" s="206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ht="22.5" customHeight="1">
      <c r="A72" s="197">
        <v>6.0</v>
      </c>
      <c r="B72" s="190" t="str">
        <f t="shared" si="6"/>
        <v>6/27</v>
      </c>
      <c r="C72" s="204"/>
      <c r="D72" s="204"/>
      <c r="E72" s="199"/>
      <c r="F72" s="200">
        <f t="shared" si="3"/>
        <v>0</v>
      </c>
      <c r="G72" s="199">
        <f t="shared" si="4"/>
        <v>0</v>
      </c>
      <c r="H72" s="205"/>
      <c r="I72" s="206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ht="22.5" customHeight="1">
      <c r="A73" s="197">
        <v>7.0</v>
      </c>
      <c r="B73" s="190" t="str">
        <f t="shared" si="6"/>
        <v>7/27</v>
      </c>
      <c r="C73" s="204"/>
      <c r="D73" s="204"/>
      <c r="E73" s="199"/>
      <c r="F73" s="200">
        <f t="shared" si="3"/>
        <v>0</v>
      </c>
      <c r="G73" s="199">
        <f t="shared" si="4"/>
        <v>0</v>
      </c>
      <c r="H73" s="205"/>
      <c r="I73" s="206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ht="22.5" customHeight="1">
      <c r="A74" s="197">
        <v>8.0</v>
      </c>
      <c r="B74" s="190" t="str">
        <f t="shared" si="6"/>
        <v>8/27</v>
      </c>
      <c r="C74" s="204"/>
      <c r="D74" s="204"/>
      <c r="E74" s="199"/>
      <c r="F74" s="200">
        <f t="shared" si="3"/>
        <v>0</v>
      </c>
      <c r="G74" s="199">
        <f t="shared" si="4"/>
        <v>0</v>
      </c>
      <c r="H74" s="205"/>
      <c r="I74" s="206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ht="22.5" customHeight="1">
      <c r="A75" s="197">
        <v>9.0</v>
      </c>
      <c r="B75" s="190" t="str">
        <f t="shared" si="6"/>
        <v>9/27</v>
      </c>
      <c r="C75" s="204"/>
      <c r="D75" s="204"/>
      <c r="E75" s="199"/>
      <c r="F75" s="200">
        <f t="shared" si="3"/>
        <v>0</v>
      </c>
      <c r="G75" s="199">
        <f t="shared" si="4"/>
        <v>0</v>
      </c>
      <c r="H75" s="205"/>
      <c r="I75" s="206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ht="22.5" customHeight="1">
      <c r="A76" s="197">
        <v>10.0</v>
      </c>
      <c r="B76" s="207" t="str">
        <f t="shared" si="6"/>
        <v>10/27</v>
      </c>
      <c r="C76" s="208"/>
      <c r="D76" s="208"/>
      <c r="E76" s="209"/>
      <c r="F76" s="208">
        <f t="shared" si="3"/>
        <v>0</v>
      </c>
      <c r="G76" s="209">
        <f t="shared" si="4"/>
        <v>0</v>
      </c>
      <c r="H76" s="210"/>
      <c r="I76" s="211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ht="22.5" customHeight="1">
      <c r="A77" s="197">
        <v>11.0</v>
      </c>
      <c r="B77" s="190" t="str">
        <f t="shared" si="6"/>
        <v>11/27</v>
      </c>
      <c r="C77" s="204"/>
      <c r="D77" s="204"/>
      <c r="E77" s="199"/>
      <c r="F77" s="200">
        <f t="shared" si="3"/>
        <v>0</v>
      </c>
      <c r="G77" s="199">
        <f t="shared" si="4"/>
        <v>0</v>
      </c>
      <c r="H77" s="205"/>
      <c r="I77" s="206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ht="22.5" customHeight="1">
      <c r="A78" s="197">
        <v>12.0</v>
      </c>
      <c r="B78" s="190" t="str">
        <f t="shared" si="6"/>
        <v>12/27</v>
      </c>
      <c r="C78" s="204"/>
      <c r="D78" s="204"/>
      <c r="E78" s="199"/>
      <c r="F78" s="200">
        <f t="shared" si="3"/>
        <v>0</v>
      </c>
      <c r="G78" s="199">
        <f t="shared" si="4"/>
        <v>0</v>
      </c>
      <c r="H78" s="205"/>
      <c r="I78" s="206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ht="22.5" customHeight="1">
      <c r="A79" s="197">
        <v>13.0</v>
      </c>
      <c r="B79" s="190" t="str">
        <f t="shared" si="6"/>
        <v>13/27</v>
      </c>
      <c r="C79" s="204"/>
      <c r="D79" s="204"/>
      <c r="E79" s="199"/>
      <c r="F79" s="200">
        <f t="shared" si="3"/>
        <v>0</v>
      </c>
      <c r="G79" s="199">
        <f t="shared" si="4"/>
        <v>0</v>
      </c>
      <c r="H79" s="205"/>
      <c r="I79" s="206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ht="22.5" customHeight="1">
      <c r="A80" s="197">
        <v>14.0</v>
      </c>
      <c r="B80" s="190" t="str">
        <f t="shared" si="6"/>
        <v>14/27</v>
      </c>
      <c r="C80" s="204"/>
      <c r="D80" s="204"/>
      <c r="E80" s="199"/>
      <c r="F80" s="200">
        <f t="shared" si="3"/>
        <v>0</v>
      </c>
      <c r="G80" s="199">
        <f t="shared" si="4"/>
        <v>0</v>
      </c>
      <c r="H80" s="205"/>
      <c r="I80" s="206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ht="22.5" customHeight="1">
      <c r="A81" s="197">
        <v>15.0</v>
      </c>
      <c r="B81" s="190" t="str">
        <f t="shared" si="6"/>
        <v>15/27</v>
      </c>
      <c r="C81" s="204"/>
      <c r="D81" s="204"/>
      <c r="E81" s="199"/>
      <c r="F81" s="200">
        <f t="shared" si="3"/>
        <v>0</v>
      </c>
      <c r="G81" s="199">
        <f t="shared" si="4"/>
        <v>0</v>
      </c>
      <c r="H81" s="205"/>
      <c r="I81" s="206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ht="22.5" customHeight="1">
      <c r="A82" s="197">
        <v>16.0</v>
      </c>
      <c r="B82" s="190" t="str">
        <f t="shared" si="6"/>
        <v>16/27</v>
      </c>
      <c r="C82" s="204"/>
      <c r="D82" s="204"/>
      <c r="E82" s="199"/>
      <c r="F82" s="200">
        <f t="shared" si="3"/>
        <v>0</v>
      </c>
      <c r="G82" s="199">
        <f t="shared" si="4"/>
        <v>0</v>
      </c>
      <c r="H82" s="205"/>
      <c r="I82" s="206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ht="22.5" customHeight="1">
      <c r="A83" s="197">
        <v>17.0</v>
      </c>
      <c r="B83" s="190" t="str">
        <f t="shared" si="6"/>
        <v>17/27</v>
      </c>
      <c r="C83" s="204"/>
      <c r="D83" s="204"/>
      <c r="E83" s="199"/>
      <c r="F83" s="200">
        <f t="shared" si="3"/>
        <v>0</v>
      </c>
      <c r="G83" s="199">
        <f t="shared" si="4"/>
        <v>0</v>
      </c>
      <c r="H83" s="205"/>
      <c r="I83" s="206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ht="22.5" customHeight="1">
      <c r="A84" s="197">
        <v>18.0</v>
      </c>
      <c r="B84" s="190" t="str">
        <f t="shared" si="6"/>
        <v>18/27</v>
      </c>
      <c r="C84" s="204"/>
      <c r="D84" s="204"/>
      <c r="E84" s="199"/>
      <c r="F84" s="200">
        <f t="shared" si="3"/>
        <v>0</v>
      </c>
      <c r="G84" s="199">
        <f t="shared" si="4"/>
        <v>0</v>
      </c>
      <c r="H84" s="205"/>
      <c r="I84" s="206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ht="22.5" customHeight="1">
      <c r="A85" s="197">
        <v>19.0</v>
      </c>
      <c r="B85" s="190" t="str">
        <f t="shared" si="6"/>
        <v>19/27</v>
      </c>
      <c r="C85" s="204"/>
      <c r="D85" s="204"/>
      <c r="E85" s="199"/>
      <c r="F85" s="200">
        <f t="shared" si="3"/>
        <v>0</v>
      </c>
      <c r="G85" s="199">
        <f t="shared" si="4"/>
        <v>0</v>
      </c>
      <c r="H85" s="205"/>
      <c r="I85" s="206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ht="22.5" customHeight="1">
      <c r="A86" s="197">
        <v>20.0</v>
      </c>
      <c r="B86" s="207" t="str">
        <f t="shared" si="6"/>
        <v>20/27</v>
      </c>
      <c r="C86" s="208"/>
      <c r="D86" s="208"/>
      <c r="E86" s="209"/>
      <c r="F86" s="208">
        <f t="shared" si="3"/>
        <v>0</v>
      </c>
      <c r="G86" s="209">
        <f t="shared" si="4"/>
        <v>0</v>
      </c>
      <c r="H86" s="210"/>
      <c r="I86" s="211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ht="22.5" customHeight="1">
      <c r="A87" s="197">
        <v>21.0</v>
      </c>
      <c r="B87" s="190" t="str">
        <f t="shared" si="6"/>
        <v>21/27</v>
      </c>
      <c r="C87" s="204"/>
      <c r="D87" s="204"/>
      <c r="E87" s="199"/>
      <c r="F87" s="200">
        <f t="shared" si="3"/>
        <v>0</v>
      </c>
      <c r="G87" s="199">
        <f t="shared" si="4"/>
        <v>0</v>
      </c>
      <c r="H87" s="205"/>
      <c r="I87" s="206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ht="22.5" customHeight="1">
      <c r="A88" s="197">
        <v>22.0</v>
      </c>
      <c r="B88" s="190" t="str">
        <f t="shared" si="6"/>
        <v>22/27</v>
      </c>
      <c r="C88" s="204"/>
      <c r="D88" s="204"/>
      <c r="E88" s="199"/>
      <c r="F88" s="200">
        <f t="shared" si="3"/>
        <v>0</v>
      </c>
      <c r="G88" s="199">
        <f t="shared" si="4"/>
        <v>0</v>
      </c>
      <c r="H88" s="205"/>
      <c r="I88" s="206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ht="22.5" customHeight="1">
      <c r="A89" s="197">
        <v>23.0</v>
      </c>
      <c r="B89" s="190" t="str">
        <f t="shared" si="6"/>
        <v>23/27</v>
      </c>
      <c r="C89" s="204"/>
      <c r="D89" s="204"/>
      <c r="E89" s="199"/>
      <c r="F89" s="200">
        <f t="shared" si="3"/>
        <v>0</v>
      </c>
      <c r="G89" s="199">
        <f t="shared" si="4"/>
        <v>0</v>
      </c>
      <c r="H89" s="205"/>
      <c r="I89" s="206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ht="22.5" customHeight="1">
      <c r="A90" s="197">
        <v>24.0</v>
      </c>
      <c r="B90" s="190" t="str">
        <f t="shared" si="6"/>
        <v>24/27</v>
      </c>
      <c r="C90" s="204"/>
      <c r="D90" s="204"/>
      <c r="E90" s="199"/>
      <c r="F90" s="200">
        <f t="shared" si="3"/>
        <v>0</v>
      </c>
      <c r="G90" s="199">
        <f t="shared" si="4"/>
        <v>0</v>
      </c>
      <c r="H90" s="205"/>
      <c r="I90" s="206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ht="22.5" customHeight="1">
      <c r="A91" s="197">
        <v>25.0</v>
      </c>
      <c r="B91" s="190" t="str">
        <f t="shared" si="6"/>
        <v>25/27</v>
      </c>
      <c r="C91" s="204"/>
      <c r="D91" s="204"/>
      <c r="E91" s="199"/>
      <c r="F91" s="200">
        <f t="shared" si="3"/>
        <v>0</v>
      </c>
      <c r="G91" s="199">
        <f t="shared" si="4"/>
        <v>0</v>
      </c>
      <c r="H91" s="205"/>
      <c r="I91" s="206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ht="22.5" customHeight="1">
      <c r="A92" s="197">
        <v>26.0</v>
      </c>
      <c r="B92" s="190" t="str">
        <f t="shared" si="6"/>
        <v>26/27</v>
      </c>
      <c r="C92" s="204"/>
      <c r="D92" s="204"/>
      <c r="E92" s="199"/>
      <c r="F92" s="200">
        <f t="shared" si="3"/>
        <v>0</v>
      </c>
      <c r="G92" s="199">
        <f t="shared" si="4"/>
        <v>0</v>
      </c>
      <c r="H92" s="205"/>
      <c r="I92" s="206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ht="22.5" customHeight="1">
      <c r="A93" s="197">
        <v>27.0</v>
      </c>
      <c r="B93" s="190" t="str">
        <f t="shared" si="6"/>
        <v>27/27</v>
      </c>
      <c r="C93" s="204"/>
      <c r="D93" s="204"/>
      <c r="E93" s="199"/>
      <c r="F93" s="200">
        <f t="shared" si="3"/>
        <v>0</v>
      </c>
      <c r="G93" s="199">
        <f t="shared" si="4"/>
        <v>0</v>
      </c>
      <c r="H93" s="205"/>
      <c r="I93" s="206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ht="22.5" customHeight="1">
      <c r="A94" s="197">
        <v>28.0</v>
      </c>
      <c r="B94" s="190" t="str">
        <f t="shared" si="6"/>
        <v>28/27</v>
      </c>
      <c r="C94" s="204"/>
      <c r="D94" s="204"/>
      <c r="E94" s="199"/>
      <c r="F94" s="200">
        <f t="shared" si="3"/>
        <v>0</v>
      </c>
      <c r="G94" s="199">
        <f t="shared" si="4"/>
        <v>0</v>
      </c>
      <c r="H94" s="205"/>
      <c r="I94" s="206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ht="22.5" customHeight="1">
      <c r="A95" s="197">
        <v>29.0</v>
      </c>
      <c r="B95" s="190" t="str">
        <f t="shared" si="6"/>
        <v>29/27</v>
      </c>
      <c r="C95" s="204"/>
      <c r="D95" s="204"/>
      <c r="E95" s="199"/>
      <c r="F95" s="200">
        <f t="shared" si="3"/>
        <v>0</v>
      </c>
      <c r="G95" s="199">
        <f t="shared" si="4"/>
        <v>0</v>
      </c>
      <c r="H95" s="205"/>
      <c r="I95" s="206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ht="22.5" customHeight="1">
      <c r="A96" s="197">
        <v>30.0</v>
      </c>
      <c r="B96" s="207" t="str">
        <f t="shared" si="6"/>
        <v>30/27</v>
      </c>
      <c r="C96" s="208"/>
      <c r="D96" s="208"/>
      <c r="E96" s="209"/>
      <c r="F96" s="208">
        <f t="shared" si="3"/>
        <v>0</v>
      </c>
      <c r="G96" s="209">
        <f t="shared" si="4"/>
        <v>0</v>
      </c>
      <c r="H96" s="210"/>
      <c r="I96" s="211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ht="22.5" customHeight="1">
      <c r="A97" s="197">
        <v>31.0</v>
      </c>
      <c r="B97" s="190" t="str">
        <f t="shared" si="6"/>
        <v>31/27</v>
      </c>
      <c r="C97" s="204"/>
      <c r="D97" s="204"/>
      <c r="E97" s="199"/>
      <c r="F97" s="200">
        <f t="shared" si="3"/>
        <v>0</v>
      </c>
      <c r="G97" s="199">
        <f t="shared" si="4"/>
        <v>0</v>
      </c>
      <c r="H97" s="205"/>
      <c r="I97" s="206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ht="22.5" customHeight="1">
      <c r="A98" s="197">
        <v>32.0</v>
      </c>
      <c r="B98" s="190" t="str">
        <f t="shared" si="6"/>
        <v>32/27</v>
      </c>
      <c r="C98" s="204"/>
      <c r="D98" s="204"/>
      <c r="E98" s="199"/>
      <c r="F98" s="200">
        <f t="shared" si="3"/>
        <v>0</v>
      </c>
      <c r="G98" s="199">
        <f t="shared" si="4"/>
        <v>0</v>
      </c>
      <c r="H98" s="205"/>
      <c r="I98" s="206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ht="22.5" customHeight="1">
      <c r="A99" s="197">
        <v>33.0</v>
      </c>
      <c r="B99" s="191" t="str">
        <f t="shared" si="6"/>
        <v>33/27</v>
      </c>
      <c r="C99" s="213"/>
      <c r="D99" s="213"/>
      <c r="E99" s="194"/>
      <c r="F99" s="193">
        <f t="shared" si="3"/>
        <v>0</v>
      </c>
      <c r="G99" s="194">
        <f t="shared" si="4"/>
        <v>0</v>
      </c>
      <c r="H99" s="214"/>
      <c r="I99" s="215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</sheetData>
  <dataValidations>
    <dataValidation type="custom" allowBlank="1" showDropDown="1" sqref="C3:H99">
      <formula1>AND(ISNUMBER(C3),(NOT(OR(NOT(ISERROR(DATEVALUE(C3))), AND(ISNUMBER(C3), LEFT(CELL("format", C3))="D")))))</formula1>
    </dataValidation>
  </dataValidations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8.75"/>
    <col customWidth="1" min="2" max="2" width="9.13"/>
    <col customWidth="1" hidden="1" min="3" max="3" width="6.88"/>
    <col customWidth="1" min="4" max="4" width="10.13"/>
    <col customWidth="1" min="5" max="5" width="28.5"/>
    <col customWidth="1" min="6" max="6" width="6.13"/>
    <col customWidth="1" min="7" max="7" width="4.25"/>
    <col customWidth="1" min="8" max="8" width="5.63"/>
    <col customWidth="1" min="9" max="9" width="5.75"/>
    <col customWidth="1" min="10" max="10" width="3.75"/>
    <col customWidth="1" min="11" max="24" width="7.0"/>
  </cols>
  <sheetData>
    <row r="1">
      <c r="A1" s="49"/>
      <c r="B1" s="112"/>
      <c r="C1" s="10"/>
      <c r="D1" s="6" t="s">
        <v>101</v>
      </c>
      <c r="E1" s="216">
        <v>46023.0</v>
      </c>
      <c r="F1" s="49" t="s">
        <v>102</v>
      </c>
      <c r="G1" s="49">
        <v>8.0</v>
      </c>
      <c r="H1" s="10"/>
      <c r="I1" s="15"/>
      <c r="J1" s="10"/>
      <c r="K1" s="6" t="s">
        <v>103</v>
      </c>
      <c r="L1" s="6" t="s">
        <v>104</v>
      </c>
      <c r="N1" s="10"/>
      <c r="O1" s="6" t="s">
        <v>17</v>
      </c>
      <c r="P1" s="217">
        <v>46020.0</v>
      </c>
      <c r="R1" s="10"/>
      <c r="S1" s="218" t="s">
        <v>105</v>
      </c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>
      <c r="A2" s="49"/>
      <c r="B2" s="49"/>
      <c r="C2" s="49"/>
      <c r="D2" s="6"/>
      <c r="E2" s="112"/>
      <c r="F2" s="49"/>
      <c r="G2" s="49"/>
      <c r="H2" s="49"/>
      <c r="I2" s="9"/>
      <c r="J2" s="10"/>
      <c r="K2" s="219" t="s">
        <v>106</v>
      </c>
      <c r="L2" s="219" t="s">
        <v>107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>
      <c r="A3" s="220" t="s">
        <v>108</v>
      </c>
      <c r="B3" s="221" t="s">
        <v>109</v>
      </c>
      <c r="C3" s="222" t="s">
        <v>104</v>
      </c>
      <c r="D3" s="222" t="s">
        <v>110</v>
      </c>
      <c r="E3" s="222" t="s">
        <v>111</v>
      </c>
      <c r="F3" s="223" t="s">
        <v>112</v>
      </c>
      <c r="G3" s="223" t="s">
        <v>113</v>
      </c>
      <c r="H3" s="223" t="s">
        <v>114</v>
      </c>
      <c r="I3" s="224" t="s">
        <v>115</v>
      </c>
      <c r="J3" s="10"/>
      <c r="K3" s="225">
        <f>P1</f>
        <v>46020</v>
      </c>
      <c r="L3" s="226"/>
      <c r="M3" s="225">
        <f>K3+1</f>
        <v>46021</v>
      </c>
      <c r="N3" s="226"/>
      <c r="O3" s="225">
        <f>M3+1</f>
        <v>46022</v>
      </c>
      <c r="P3" s="226"/>
      <c r="Q3" s="225">
        <f>O3+1</f>
        <v>46023</v>
      </c>
      <c r="R3" s="226"/>
      <c r="S3" s="225">
        <f>Q3+1</f>
        <v>46024</v>
      </c>
      <c r="T3" s="226"/>
      <c r="U3" s="225">
        <f>S3+1</f>
        <v>46025</v>
      </c>
      <c r="V3" s="226"/>
      <c r="W3" s="225">
        <f>U3+1</f>
        <v>46026</v>
      </c>
      <c r="X3" s="226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>
      <c r="A4" s="218"/>
      <c r="B4" s="227"/>
      <c r="C4" s="10" t="str">
        <f>IFERROR(__xludf.DUMMYFUNCTION("QUERY({LISTA_IN!A2:J150 , 
  ARRAYFORMULA(SWITCH(LISTA_IN!C2:C150, ""A+++"", 1, ""A"", 2, ""B"", 3, ""C"", 4, ""C---"", 5, 6)) , 
  ARRAYFORMULA(SWITCH(LISTA_IN!D2:D150, ""A+++"", 1, ""A"", 2, ""B"", 3, ""C"", 4, ""C---"", 5, 6)) , 
  ARRAYFORMULA(SWITCH("&amp;"LISTA_IN!E2:E150, ""A+++"", 1, ""A"", 2, ""B"", 3, ""C"", 4, ""C---"", 5, 6)) , 
  ARRAYFORMULA(SWITCH(LISTA_IN!F2:F150, ""A+++"", 1, ""A"", 2, ""B"", 3, ""C"", 4, ""C---"", 5, 6))
}, ""SELECT Col1, Col10, Col2, Col3, Col4, Col5, Col6 
    WHERE Col1 &lt;&gt; '"&amp;"SKU' AND Col2 IS NOT NULL "" &amp; 
  IFS(
    D1=""DATE in"", "" AND Col7 = date '"" &amp; TEXT(E1, ""yyyy-mm-dd"") &amp; ""'"",
    D1=""DATE out"", "" AND Col8 = date '"" &amp; TEXT(E1, ""yyyy-mm-dd"") &amp; ""'"",
    D1=""CRITICO"", "" ORDER BY Col11 ASC, Col8 ASC"",
  "&amp;"  D1=""WATT"", "" ORDER BY Col14 ASC"",
    D1=""EXEC"", "" ORDER BY Col13 ASC"",
    TRUE, """"
  ), 0)"),"SKU-2")</f>
        <v>SKU-2</v>
      </c>
      <c r="D4" s="10" t="str">
        <f>IFERROR(__xludf.DUMMYFUNCTION("""COMPUTED_VALUE"""),"da fare")</f>
        <v>da fare</v>
      </c>
      <c r="E4" s="112" t="str">
        <f>IFERROR(__xludf.DUMMYFUNCTION("""COMPUTED_VALUE"""),"Setup Ambiente: Configurazione repository Git e automazione Push")</f>
        <v>Setup Ambiente: Configurazione repository Git e automazione Push</v>
      </c>
      <c r="F4" s="49" t="str">
        <f>IFERROR(__xludf.DUMMYFUNCTION("""COMPUTED_VALUE"""),"A+++")</f>
        <v>A+++</v>
      </c>
      <c r="G4" s="49" t="str">
        <f>IFERROR(__xludf.DUMMYFUNCTION("""COMPUTED_VALUE"""),"A")</f>
        <v>A</v>
      </c>
      <c r="H4" s="49" t="str">
        <f>IFERROR(__xludf.DUMMYFUNCTION("""COMPUTED_VALUE"""),"C")</f>
        <v>C</v>
      </c>
      <c r="I4" s="9" t="str">
        <f>IFERROR(__xludf.DUMMYFUNCTION("""COMPUTED_VALUE"""),"B")</f>
        <v>B</v>
      </c>
      <c r="J4" s="10"/>
      <c r="K4" s="228" t="str">
        <f>IFERROR(__xludf.DUMMYFUNCTION("IFERROR(VLOOKUP(
  ROUND(AVERAGE(ARRAYFORMULA(IFERROR(VLOOKUP(FILTER(LISTA_IN!$F$2:$F150, LISTA_IN!$H$2:$H150 = K3), GESTIONE!$P$2:$Q$6, 2, 0)))), 0), 
  {GESTIONE!$Q$2:$Q$6, GESTIONE!$P$2:$P$6}, 
  2, 0), ""-"")"),"-")</f>
        <v>-</v>
      </c>
      <c r="L4" s="228">
        <f>COUNTIF(LISTA_IN!$H$2:$H150, K3)</f>
        <v>0</v>
      </c>
      <c r="M4" s="228" t="str">
        <f>IFERROR(__xludf.DUMMYFUNCTION("IFERROR(VLOOKUP(
  ROUND(AVERAGE(ARRAYFORMULA(IFERROR(VLOOKUP(FILTER(LISTA_IN!$F$2:$F150, LISTA_IN!$H$2:$H150 = M3), GESTIONE!$P$2:$Q$6, 2, 0)))), 0), 
  {GESTIONE!$Q$2:$Q$6, GESTIONE!$P$2:$P$6}, 
  2, 0), ""-"")"),"A")</f>
        <v>A</v>
      </c>
      <c r="N4" s="228">
        <f>COUNTIF(LISTA_IN!$H$2:$H150, M3)</f>
        <v>1</v>
      </c>
      <c r="O4" s="228" t="str">
        <f>IFERROR(__xludf.DUMMYFUNCTION("IFERROR(VLOOKUP(
  ROUND(AVERAGE(ARRAYFORMULA(IFERROR(VLOOKUP(FILTER(LISTA_IN!$F$2:$F150, LISTA_IN!$H$2:$H150 = O3), GESTIONE!$P$2:$Q$6, 2, 0)))), 0), 
  {GESTIONE!$Q$2:$Q$6, GESTIONE!$P$2:$P$6}, 
  2, 0), ""-"")"),"B")</f>
        <v>B</v>
      </c>
      <c r="P4" s="228">
        <f>COUNTIF(LISTA_IN!$H$2:$H150, O3)</f>
        <v>6</v>
      </c>
      <c r="Q4" s="228" t="str">
        <f>IFERROR(__xludf.DUMMYFUNCTION("IFERROR(VLOOKUP(
  ROUND(AVERAGE(ARRAYFORMULA(IFERROR(VLOOKUP(FILTER(LISTA_IN!$F$2:$F150, LISTA_IN!$H$2:$H150 = Q3), GESTIONE!$P$2:$Q$6, 2, 0)))), 0), 
  {GESTIONE!$Q$2:$Q$6, GESTIONE!$P$2:$P$6}, 
  2, 0), ""-"")"),"B")</f>
        <v>B</v>
      </c>
      <c r="R4" s="228">
        <f>COUNTIF(LISTA_IN!$H$2:$H150, Q3)</f>
        <v>4</v>
      </c>
      <c r="S4" s="228" t="str">
        <f>IFERROR(__xludf.DUMMYFUNCTION("IFERROR(VLOOKUP(
  ROUND(AVERAGE(ARRAYFORMULA(IFERROR(VLOOKUP(FILTER(LISTA_IN!$F$2:$F150, LISTA_IN!$H$2:$H150 = S3), GESTIONE!$P$2:$Q$6, 2, 0)))), 0), 
  {GESTIONE!$Q$2:$Q$6, GESTIONE!$P$2:$P$6}, 
  2, 0), ""-"")"),"B")</f>
        <v>B</v>
      </c>
      <c r="T4" s="228">
        <f>COUNTIF(LISTA_IN!$H$2:$H150, S3)</f>
        <v>4</v>
      </c>
      <c r="U4" s="228" t="str">
        <f>IFERROR(__xludf.DUMMYFUNCTION("IFERROR(VLOOKUP(
  ROUND(AVERAGE(ARRAYFORMULA(IFERROR(VLOOKUP(FILTER(LISTA_IN!$F$2:$F150, LISTA_IN!$H$2:$H150 = U3), GESTIONE!$P$2:$Q$6, 2, 0)))), 0), 
  {GESTIONE!$Q$2:$Q$6, GESTIONE!$P$2:$P$6}, 
  2, 0), ""-"")"),"A")</f>
        <v>A</v>
      </c>
      <c r="V4" s="228">
        <f>COUNTIF(LISTA_IN!$H$2:$H150, U3)</f>
        <v>2</v>
      </c>
      <c r="W4" s="228" t="str">
        <f>IFERROR(__xludf.DUMMYFUNCTION("IFERROR(VLOOKUP(
  ROUND(AVERAGE(ARRAYFORMULA(IFERROR(VLOOKUP(FILTER(LISTA_IN!$F$2:$F150, LISTA_IN!$H$2:$H150 = W3), GESTIONE!$P$2:$Q$6, 2, 0)))), 0), 
  {GESTIONE!$Q$2:$Q$6, GESTIONE!$P$2:$P$6}, 
  2, 0), ""-"")"),"B")</f>
        <v>B</v>
      </c>
      <c r="X4" s="228">
        <f>COUNTIF(LISTA_IN!$H$2:$H150, W3)</f>
        <v>3</v>
      </c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</row>
    <row r="5">
      <c r="A5" s="218"/>
      <c r="B5" s="10"/>
      <c r="C5" s="10" t="str">
        <f>IFERROR(__xludf.DUMMYFUNCTION("""COMPUTED_VALUE"""),"SKU-3")</f>
        <v>SKU-3</v>
      </c>
      <c r="D5" s="10" t="str">
        <f>IFERROR(__xludf.DUMMYFUNCTION("""COMPUTED_VALUE"""),"da fare")</f>
        <v>da fare</v>
      </c>
      <c r="E5" s="50" t="str">
        <f>IFERROR(__xludf.DUMMYFUNCTION("""COMPUTED_VALUE"""),"Refactoring: Modulo IMPORT_NOTE.gs per gestione errori API")</f>
        <v>Refactoring: Modulo IMPORT_NOTE.gs per gestione errori API</v>
      </c>
      <c r="F5" s="10" t="str">
        <f>IFERROR(__xludf.DUMMYFUNCTION("""COMPUTED_VALUE"""),"A+++")</f>
        <v>A+++</v>
      </c>
      <c r="G5" s="10" t="str">
        <f>IFERROR(__xludf.DUMMYFUNCTION("""COMPUTED_VALUE"""),"A")</f>
        <v>A</v>
      </c>
      <c r="H5" s="10" t="str">
        <f>IFERROR(__xludf.DUMMYFUNCTION("""COMPUTED_VALUE"""),"C---")</f>
        <v>C---</v>
      </c>
      <c r="I5" s="15" t="str">
        <f>IFERROR(__xludf.DUMMYFUNCTION("""COMPUTED_VALUE"""),"A+++")</f>
        <v>A+++</v>
      </c>
      <c r="J5" s="10"/>
      <c r="K5" s="229" t="str">
        <f>IFERROR(__xludf.DUMMYFUNCTION("IFERROR(TEXTJOIN(CHAR(10), TRUE, 
  ARRAYFORMULA(""- "" &amp; LEFT(QUERY({LISTA_IN!$A$2:$K150 , 
    SWITCH(LISTA_IN!$F$2:$F150, ""A+++"", 1, ""A"", 2, ""B"", 3, ""C"", 4, ""C---"", 5, 6) , 
    SWITCH(LISTA_IN!$E$2:$E150, ""A+++"", 1, ""A"", 2, ""B"", 3, ""C"&amp;""", 4, ""C---"", 5, 6) ,
    SWITCH(LISTA_IN!$C$2:$C150, ""A+++"", 1, ""A"", 2, ""B"", 3, ""C"", 4, ""C---"", 5, 6)}, 
    ""SELECT Col2 
     WHERE Col8 = date '"" &amp; TEXT(K3, ""yyyy-mm-dd"") &amp; ""' 
     ORDER BY "" &amp; 
     SWITCH($L$1, 
       ""energia"&amp;""", ""Col12"", 
       ""tempo"", ""Col13"", 
       ""priorità"", ""Col14"", 
       ""SKU"", ""Col1"", 
       ""Col1"") &amp; "" ASC 
     LABEL Col2 ''""), 15))
), ""nessuna attività"")"),"nessuna attività")</f>
        <v>nessuna attività</v>
      </c>
      <c r="L5" s="230"/>
      <c r="M5" s="229" t="str">
        <f>IFERROR(__xludf.DUMMYFUNCTION("IFERROR(TEXTJOIN(CHAR(10), TRUE, 
  ARRAYFORMULA(""- "" &amp; LEFT(QUERY({LISTA_IN!$A$2:$K150 , 
    SWITCH(LISTA_IN!$F$2:$F150, ""A+++"", 1, ""A"", 2, ""B"", 3, ""C"", 4, ""C---"", 5, 6) , 
    SWITCH(LISTA_IN!$E$2:$E150, ""A+++"", 1, ""A"", 2, ""B"", 3, ""C"&amp;""", 4, ""C---"", 5, 6) ,
    SWITCH(LISTA_IN!$C$2:$C150, ""A+++"", 1, ""A"", 2, ""B"", 3, ""C"", 4, ""C---"", 5, 6)}, 
    ""SELECT Col2 
     WHERE Col8 = date '"" &amp; TEXT(M3, ""yyyy-mm-dd"") &amp; ""' 
     ORDER BY "" &amp; 
     SWITCH($L$1, 
       ""energia"&amp;""", ""Col12"", 
       ""tempo"", ""Col13"", 
       ""priorità"", ""Col14"", 
       ""SKU"", ""Col1"", 
       ""Col1"") &amp; "" ASC 
     LABEL Col2 ''""), 15))
), ""nessuna attività"")"),"- data base esc =")</f>
        <v>- data base esc =</v>
      </c>
      <c r="N5" s="230"/>
      <c r="O5" s="229" t="str">
        <f>IFERROR(__xludf.DUMMYFUNCTION("IFERROR(TEXTJOIN(CHAR(10), TRUE, 
  ARRAYFORMULA(""- "" &amp; LEFT(QUERY({LISTA_IN!$A$2:$K150 , 
    SWITCH(LISTA_IN!$F$2:$F150, ""A+++"", 1, ""A"", 2, ""B"", 3, ""C"", 4, ""C---"", 5, 6) , 
    SWITCH(LISTA_IN!$E$2:$E150, ""A+++"", 1, ""A"", 2, ""B"", 3, ""C"&amp;""", 4, ""C---"", 5, 6) ,
    SWITCH(LISTA_IN!$C$2:$C150, ""A+++"", 1, ""A"", 2, ""B"", 3, ""C"", 4, ""C---"", 5, 6)}, 
    ""SELECT Col2 
     WHERE Col8 = date '"" &amp; TEXT(O3, ""yyyy-mm-dd"") &amp; ""' 
     ORDER BY "" &amp; 
     SWITCH($L$1, 
       ""energia"&amp;""", ""Col12"", 
       ""tempo"", ""Col13"", 
       ""priorità"", ""Col14"", 
       ""SKU"", ""Col1"", 
       ""Col1"") &amp; "" ASC 
     LABEL Col2 ''""), 15))
), ""nessuna attività"")"),"- GIT HUB:  pulir
- GIT HUB:  crear
- GIT HUB:  caric
- 20.30 cena con 
- Aggiornamento p
- post linkedin")</f>
        <v>- GIT HUB:  pulir
- GIT HUB:  crear
- GIT HUB:  caric
- 20.30 cena con 
- Aggiornamento p
- post linkedin</v>
      </c>
      <c r="P5" s="230"/>
      <c r="Q5" s="229" t="str">
        <f>IFERROR(__xludf.DUMMYFUNCTION("IFERROR(TEXTJOIN(CHAR(10), TRUE, 
  ARRAYFORMULA(""- "" &amp; LEFT(QUERY({LISTA_IN!$A$2:$K150 , 
    SWITCH(LISTA_IN!$F$2:$F150, ""A+++"", 1, ""A"", 2, ""B"", 3, ""C"", 4, ""C---"", 5, 6) , 
    SWITCH(LISTA_IN!$E$2:$E150, ""A+++"", 1, ""A"", 2, ""B"", 3, ""C"&amp;""", 4, ""C---"", 5, 6) ,
    SWITCH(LISTA_IN!$C$2:$C150, ""A+++"", 1, ""A"", 2, ""B"", 3, ""C"", 4, ""C---"", 5, 6)}, 
    ""SELECT Col2 
     WHERE Col8 = date '"" &amp; TEXT(Q3, ""yyyy-mm-dd"") &amp; ""' 
     ORDER BY "" &amp; 
     SWITCH($L$1, 
       ""energia"&amp;""", ""Col12"", 
       ""tempo"", ""Col13"", 
       ""priorità"", ""Col14"", 
       ""SKU"", ""Col1"", 
       ""Col1"") &amp; "" ASC 
     LABEL Col2 ''""), 15))
), ""nessuna attività"")"),"- beck up my driv
- Setup Ambiente:
- mappare meta fi
- Refactoring: Mo")</f>
        <v>- beck up my driv
- Setup Ambiente:
- mappare meta fi
- Refactoring: Mo</v>
      </c>
      <c r="R5" s="230"/>
      <c r="S5" s="229" t="str">
        <f>IFERROR(__xludf.DUMMYFUNCTION("IFERROR(TEXTJOIN(CHAR(10), TRUE, 
  ARRAYFORMULA(""- "" &amp; LEFT(QUERY({LISTA_IN!$A$2:$K150 , 
    SWITCH(LISTA_IN!$F$2:$F150, ""A+++"", 1, ""A"", 2, ""B"", 3, ""C"", 4, ""C---"", 5, 6) , 
    SWITCH(LISTA_IN!$E$2:$E150, ""A+++"", 1, ""A"", 2, ""B"", 3, ""C"&amp;""", 4, ""C---"", 5, 6) ,
    SWITCH(LISTA_IN!$C$2:$C150, ""A+++"", 1, ""A"", 2, ""B"", 3, ""C"", 4, ""C---"", 5, 6)}, 
    ""SELECT Col2 
     WHERE Col8 = date '"" &amp; TEXT(S3, ""yyyy-mm-dd"") &amp; ""' 
     ORDER BY "" &amp; 
     SWITCH($L$1, 
       ""energia"&amp;""", ""Col12"", 
       ""tempo"", ""Col13"", 
       ""priorità"", ""Col14"", 
       ""SKU"", ""Col1"", 
       ""Col1"") &amp; "" ASC 
     LABEL Col2 ''""), 15))
), ""nessuna attività"")"),"- 10.00 inglese
- Manutenzione ha
- Script Python: 
- Documentazione:")</f>
        <v>- 10.00 inglese
- Manutenzione ha
- Script Python: 
- Documentazione:</v>
      </c>
      <c r="T5" s="230"/>
      <c r="U5" s="229" t="str">
        <f>IFERROR(__xludf.DUMMYFUNCTION("IFERROR(TEXTJOIN(CHAR(10), TRUE, 
  ARRAYFORMULA(""- "" &amp; LEFT(QUERY({LISTA_IN!$A$2:$K150 , 
    SWITCH(LISTA_IN!$F$2:$F150, ""A+++"", 1, ""A"", 2, ""B"", 3, ""C"", 4, ""C---"", 5, 6) , 
    SWITCH(LISTA_IN!$E$2:$E150, ""A+++"", 1, ""A"", 2, ""B"", 3, ""C"&amp;""", 4, ""C---"", 5, 6) ,
    SWITCH(LISTA_IN!$C$2:$C150, ""A+++"", 1, ""A"", 2, ""B"", 3, ""C"", 4, ""C---"", 5, 6)}, 
    ""SELECT Col2 
     WHERE Col8 = date '"" &amp; TEXT(U3, ""yyyy-mm-dd"") &amp; ""' 
     ORDER BY "" &amp; 
     SWITCH($L$1, 
       ""energia"&amp;""", ""Col12"", 
       ""tempo"", ""Col13"", 
       ""priorità"", ""Col14"", 
       ""SKU"", ""Col1"", 
       ""Col1"") &amp; "" ASC 
     LABEL Col2 ''""), 15))
), ""nessuna attività"")"),"- UI Testing: Val
- Formazione: Stu")</f>
        <v>- UI Testing: Val
- Formazione: Stu</v>
      </c>
      <c r="V5" s="230"/>
      <c r="W5" s="229" t="str">
        <f>IFERROR(__xludf.DUMMYFUNCTION("IFERROR(TEXTJOIN(CHAR(10), TRUE, 
  ARRAYFORMULA(""- "" &amp; LEFT(QUERY({LISTA_IN!$A$2:$K150 , 
    SWITCH(LISTA_IN!$F$2:$F150, ""A+++"", 1, ""A"", 2, ""B"", 3, ""C"", 4, ""C---"", 5, 6) , 
    SWITCH(LISTA_IN!$E$2:$E150, ""A+++"", 1, ""A"", 2, ""B"", 3, ""C"&amp;""", 4, ""C---"", 5, 6) ,
    SWITCH(LISTA_IN!$C$2:$C150, ""A+++"", 1, ""A"", 2, ""B"", 3, ""C"", 4, ""C---"", 5, 6)}, 
    ""SELECT Col2 
     WHERE Col8 = date '"" &amp; TEXT(W3, ""yyyy-mm-dd"") &amp; ""' 
     ORDER BY "" &amp; 
     SWITCH($L$1, 
       ""energia"&amp;""", ""Col12"", 
       ""tempo"", ""Col13"", 
       ""priorità"", ""Col14"", 
       ""SKU"", ""Col1"", 
       ""Col1"") &amp; "" ASC 
     LABEL Col2 ''""), 15))
), ""nessuna attività"")"),"- 10.00 inglese
- Algoritmi: Eser
- Manutenzione: S")</f>
        <v>- 10.00 inglese
- Algoritmi: Eser
- Manutenzione: S</v>
      </c>
      <c r="X5" s="23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>
      <c r="A6" s="218"/>
      <c r="B6" s="231"/>
      <c r="C6" s="112" t="str">
        <f>IFERROR(__xludf.DUMMYFUNCTION("""COMPUTED_VALUE"""),"SKU-18")</f>
        <v>SKU-18</v>
      </c>
      <c r="D6" s="49" t="str">
        <f>IFERROR(__xludf.DUMMYFUNCTION("""COMPUTED_VALUE"""),"da fare")</f>
        <v>da fare</v>
      </c>
      <c r="E6" s="112" t="str">
        <f>IFERROR(__xludf.DUMMYFUNCTION("""COMPUTED_VALUE"""),"beck up my drive")</f>
        <v>beck up my drive</v>
      </c>
      <c r="F6" s="112" t="str">
        <f>IFERROR(__xludf.DUMMYFUNCTION("""COMPUTED_VALUE"""),"A+++")</f>
        <v>A+++</v>
      </c>
      <c r="G6" s="112" t="str">
        <f>IFERROR(__xludf.DUMMYFUNCTION("""COMPUTED_VALUE"""),"A")</f>
        <v>A</v>
      </c>
      <c r="H6" s="112" t="str">
        <f>IFERROR(__xludf.DUMMYFUNCTION("""COMPUTED_VALUE"""),"A")</f>
        <v>A</v>
      </c>
      <c r="I6" s="232" t="str">
        <f>IFERROR(__xludf.DUMMYFUNCTION("""COMPUTED_VALUE"""),"C---")</f>
        <v>C---</v>
      </c>
      <c r="J6" s="10"/>
      <c r="K6" s="233"/>
      <c r="L6" s="234"/>
      <c r="M6" s="233"/>
      <c r="N6" s="234"/>
      <c r="O6" s="233"/>
      <c r="P6" s="234"/>
      <c r="Q6" s="233"/>
      <c r="R6" s="234"/>
      <c r="S6" s="233"/>
      <c r="T6" s="234"/>
      <c r="U6" s="233"/>
      <c r="V6" s="234"/>
      <c r="W6" s="233"/>
      <c r="X6" s="234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>
      <c r="A7" s="218"/>
      <c r="B7" s="231"/>
      <c r="C7" s="10" t="str">
        <f>IFERROR(__xludf.DUMMYFUNCTION("""COMPUTED_VALUE"""),"SKU-29")</f>
        <v>SKU-29</v>
      </c>
      <c r="D7" s="10" t="str">
        <f>IFERROR(__xludf.DUMMYFUNCTION("""COMPUTED_VALUE"""),"da fare")</f>
        <v>da fare</v>
      </c>
      <c r="E7" s="50" t="str">
        <f>IFERROR(__xludf.DUMMYFUNCTION("""COMPUTED_VALUE"""),"mappare meta file")</f>
        <v>mappare meta file</v>
      </c>
      <c r="F7" s="10" t="str">
        <f>IFERROR(__xludf.DUMMYFUNCTION("""COMPUTED_VALUE"""),"A+++")</f>
        <v>A+++</v>
      </c>
      <c r="G7" s="10" t="str">
        <f>IFERROR(__xludf.DUMMYFUNCTION("""COMPUTED_VALUE"""),"A")</f>
        <v>A</v>
      </c>
      <c r="H7" s="10" t="str">
        <f>IFERROR(__xludf.DUMMYFUNCTION("""COMPUTED_VALUE"""),"A")</f>
        <v>A</v>
      </c>
      <c r="I7" s="15" t="str">
        <f>IFERROR(__xludf.DUMMYFUNCTION("""COMPUTED_VALUE"""),"A")</f>
        <v>A</v>
      </c>
      <c r="J7" s="10"/>
      <c r="K7" s="233"/>
      <c r="L7" s="234"/>
      <c r="M7" s="233"/>
      <c r="N7" s="234"/>
      <c r="O7" s="233"/>
      <c r="P7" s="234"/>
      <c r="Q7" s="233"/>
      <c r="R7" s="234"/>
      <c r="S7" s="233"/>
      <c r="T7" s="234"/>
      <c r="U7" s="233"/>
      <c r="V7" s="234"/>
      <c r="W7" s="233"/>
      <c r="X7" s="234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>
      <c r="A8" s="218"/>
      <c r="B8" s="10"/>
      <c r="C8" s="49"/>
      <c r="D8" s="10"/>
      <c r="E8" s="50"/>
      <c r="F8" s="10"/>
      <c r="G8" s="10"/>
      <c r="H8" s="10"/>
      <c r="I8" s="15"/>
      <c r="J8" s="10"/>
      <c r="K8" s="233"/>
      <c r="L8" s="234"/>
      <c r="M8" s="233"/>
      <c r="N8" s="234"/>
      <c r="O8" s="233"/>
      <c r="P8" s="234"/>
      <c r="Q8" s="233"/>
      <c r="R8" s="234"/>
      <c r="S8" s="233"/>
      <c r="T8" s="234"/>
      <c r="U8" s="233"/>
      <c r="V8" s="234"/>
      <c r="W8" s="233"/>
      <c r="X8" s="234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>
      <c r="A9" s="218"/>
      <c r="B9" s="231"/>
      <c r="C9" s="10"/>
      <c r="D9" s="10"/>
      <c r="E9" s="50"/>
      <c r="F9" s="10"/>
      <c r="G9" s="10"/>
      <c r="H9" s="10"/>
      <c r="I9" s="15"/>
      <c r="J9" s="10"/>
      <c r="K9" s="233"/>
      <c r="L9" s="234"/>
      <c r="M9" s="233"/>
      <c r="N9" s="234"/>
      <c r="O9" s="233"/>
      <c r="P9" s="234"/>
      <c r="Q9" s="233"/>
      <c r="R9" s="234"/>
      <c r="S9" s="233"/>
      <c r="T9" s="234"/>
      <c r="U9" s="233"/>
      <c r="V9" s="234"/>
      <c r="W9" s="233"/>
      <c r="X9" s="234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</row>
    <row r="10">
      <c r="A10" s="218"/>
      <c r="B10" s="10"/>
      <c r="C10" s="10"/>
      <c r="D10" s="10"/>
      <c r="E10" s="50"/>
      <c r="F10" s="10"/>
      <c r="G10" s="10"/>
      <c r="H10" s="10"/>
      <c r="I10" s="15"/>
      <c r="J10" s="10"/>
      <c r="K10" s="235"/>
      <c r="L10" s="236"/>
      <c r="M10" s="235"/>
      <c r="N10" s="236"/>
      <c r="O10" s="235"/>
      <c r="P10" s="236"/>
      <c r="Q10" s="235"/>
      <c r="R10" s="236"/>
      <c r="S10" s="235"/>
      <c r="T10" s="236"/>
      <c r="U10" s="235"/>
      <c r="V10" s="236"/>
      <c r="W10" s="235"/>
      <c r="X10" s="236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</row>
    <row r="11">
      <c r="A11" s="218"/>
      <c r="B11" s="10"/>
      <c r="C11" s="10"/>
      <c r="D11" s="10"/>
      <c r="E11" s="50"/>
      <c r="F11" s="10"/>
      <c r="G11" s="10"/>
      <c r="H11" s="10"/>
      <c r="I11" s="15"/>
      <c r="J11" s="10"/>
      <c r="K11" s="10"/>
      <c r="L11" s="10"/>
      <c r="M11" s="10"/>
      <c r="N11" s="10"/>
      <c r="O11" s="49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</row>
    <row r="12">
      <c r="A12" s="218"/>
      <c r="B12" s="10"/>
      <c r="C12" s="10"/>
      <c r="D12" s="10"/>
      <c r="E12" s="50"/>
      <c r="F12" s="49"/>
      <c r="G12" s="10"/>
      <c r="H12" s="10"/>
      <c r="I12" s="15"/>
      <c r="J12" s="10"/>
      <c r="K12" s="237">
        <f>W3+1</f>
        <v>46027</v>
      </c>
      <c r="L12" s="226"/>
      <c r="M12" s="237">
        <f>K12+1</f>
        <v>46028</v>
      </c>
      <c r="N12" s="226"/>
      <c r="O12" s="237">
        <f>M12+1</f>
        <v>46029</v>
      </c>
      <c r="P12" s="226"/>
      <c r="Q12" s="237">
        <f>O12+1</f>
        <v>46030</v>
      </c>
      <c r="R12" s="226"/>
      <c r="S12" s="237">
        <f>Q12+1</f>
        <v>46031</v>
      </c>
      <c r="T12" s="226"/>
      <c r="U12" s="237">
        <f>S12+1</f>
        <v>46032</v>
      </c>
      <c r="V12" s="226"/>
      <c r="W12" s="237">
        <f>U12+1</f>
        <v>46033</v>
      </c>
      <c r="X12" s="226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</row>
    <row r="13">
      <c r="A13" s="218"/>
      <c r="B13" s="10"/>
      <c r="C13" s="10"/>
      <c r="D13" s="10"/>
      <c r="E13" s="50"/>
      <c r="F13" s="49"/>
      <c r="G13" s="10"/>
      <c r="H13" s="10"/>
      <c r="I13" s="15"/>
      <c r="J13" s="10"/>
      <c r="K13" s="228" t="str">
        <f>IFERROR(__xludf.DUMMYFUNCTION("IFERROR(VLOOKUP(
  ROUND(AVERAGE(ARRAYFORMULA(IFERROR(VLOOKUP(FILTER(LISTA_IN!$F$2:$F150, LISTA_IN!$H$2:$H150 = K12), GESTIONE!$P$2:$Q$6, 2, 0)))), 0), 
  {GESTIONE!$Q$2:$Q$6, GESTIONE!$P$2:$P$6}, 
  2, 0), ""-"")"),"B")</f>
        <v>B</v>
      </c>
      <c r="L13" s="228">
        <f>COUNTIF(LISTA_IN!$H$2:$H150, K12)</f>
        <v>2</v>
      </c>
      <c r="M13" s="228" t="str">
        <f>IFERROR(__xludf.DUMMYFUNCTION("IFERROR(VLOOKUP(
  ROUND(AVERAGE(ARRAYFORMULA(IFERROR(VLOOKUP(FILTER(LISTA_IN!$F$2:$F150, LISTA_IN!$H$2:$H150 = M12), GESTIONE!$P$2:$Q$6, 2, 0)))), 0), 
  {GESTIONE!$Q$2:$Q$6, GESTIONE!$P$2:$P$6}, 
  2, 0), ""-"")"),"-")</f>
        <v>-</v>
      </c>
      <c r="N13" s="228">
        <f>COUNTIF(LISTA_IN!$H$2:$H150, M12)</f>
        <v>0</v>
      </c>
      <c r="O13" s="228" t="str">
        <f>IFERROR(__xludf.DUMMYFUNCTION("IFERROR(VLOOKUP(
  ROUND(AVERAGE(ARRAYFORMULA(IFERROR(VLOOKUP(FILTER(LISTA_IN!$F$2:$F150, LISTA_IN!$H$2:$H150 = O12), GESTIONE!$P$2:$Q$6, 2, 0)))), 0), 
  {GESTIONE!$Q$2:$Q$6, GESTIONE!$P$2:$P$6}, 
  2, 0), ""-"")"),"-")</f>
        <v>-</v>
      </c>
      <c r="P13" s="228">
        <f>COUNTIF(LISTA_IN!$H$2:$H150, O12)</f>
        <v>0</v>
      </c>
      <c r="Q13" s="228" t="str">
        <f>IFERROR(__xludf.DUMMYFUNCTION("IFERROR(VLOOKUP(
  ROUND(AVERAGE(ARRAYFORMULA(IFERROR(VLOOKUP(FILTER(LISTA_IN!$F$2:$F150, LISTA_IN!$H$2:$H150 = Q12), GESTIONE!$P$2:$Q$6, 2, 0)))), 0), 
  {GESTIONE!$Q$2:$Q$6, GESTIONE!$P$2:$P$6}, 
  2, 0), ""-"")"),"C---")</f>
        <v>C---</v>
      </c>
      <c r="R13" s="228">
        <f>COUNTIF(LISTA_IN!$H$2:$H150, Q12)</f>
        <v>1</v>
      </c>
      <c r="S13" s="228" t="str">
        <f>IFERROR(__xludf.DUMMYFUNCTION("IFERROR(VLOOKUP(
  ROUND(AVERAGE(ARRAYFORMULA(IFERROR(VLOOKUP(FILTER(LISTA_IN!$F$2:$F150, LISTA_IN!$H$2:$H150 = S12), GESTIONE!$P$2:$Q$6, 2, 0)))), 0), 
  {GESTIONE!$Q$2:$Q$6, GESTIONE!$P$2:$P$6}, 
  2, 0), ""-"")"),"-")</f>
        <v>-</v>
      </c>
      <c r="T13" s="228">
        <f>COUNTIF(LISTA_IN!$H$2:$H150, S12)</f>
        <v>0</v>
      </c>
      <c r="U13" s="228" t="str">
        <f>IFERROR(__xludf.DUMMYFUNCTION("IFERROR(VLOOKUP(
  ROUND(AVERAGE(ARRAYFORMULA(IFERROR(VLOOKUP(FILTER(LISTA_IN!$F$2:$F150, LISTA_IN!$H$2:$H150 = U12), GESTIONE!$P$2:$Q$6, 2, 0)))), 0), 
  {GESTIONE!$Q$2:$Q$6, GESTIONE!$P$2:$P$6}, 
  2, 0), ""-"")"),"-")</f>
        <v>-</v>
      </c>
      <c r="V13" s="228">
        <f>COUNTIF(LISTA_IN!$H$2:$H150, U12)</f>
        <v>1</v>
      </c>
      <c r="W13" s="228" t="str">
        <f>IFERROR(__xludf.DUMMYFUNCTION("IFERROR(VLOOKUP(
  ROUND(AVERAGE(ARRAYFORMULA(IFERROR(VLOOKUP(FILTER(LISTA_IN!$F$2:$F150, LISTA_IN!$H$2:$H150 = W12), GESTIONE!$P$2:$Q$6, 2, 0)))), 0), 
  {GESTIONE!$Q$2:$Q$6, GESTIONE!$P$2:$P$6}, 
  2, 0), ""-"")"),"B")</f>
        <v>B</v>
      </c>
      <c r="X13" s="228">
        <f>COUNTIF(LISTA_IN!$H$2:$H150, W12)</f>
        <v>3</v>
      </c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>
      <c r="A14" s="218"/>
      <c r="B14" s="10"/>
      <c r="C14" s="10"/>
      <c r="D14" s="10"/>
      <c r="E14" s="50"/>
      <c r="F14" s="49"/>
      <c r="G14" s="10"/>
      <c r="H14" s="10"/>
      <c r="I14" s="15"/>
      <c r="J14" s="10"/>
      <c r="K14" s="229" t="str">
        <f>IFERROR(__xludf.DUMMYFUNCTION("IFERROR(TEXTJOIN(CHAR(10), TRUE, 
  ARRAYFORMULA(""- "" &amp; LEFT(QUERY({LISTA_IN!$A$2:$K150 , 
    SWITCH(LISTA_IN!$F$2:$F150, ""A+++"", 1, ""A"", 2, ""B"", 3, ""C"", 4, ""C---"", 5, 6) , 
    SWITCH(LISTA_IN!$E$2:$E150, ""A+++"", 1, ""A"", 2, ""B"", 3, ""C"&amp;""", 4, ""C---"", 5, 6) ,
    SWITCH(LISTA_IN!$C$2:$C150, ""A+++"", 1, ""A"", 2, ""B"", 3, ""C"", 4, ""C---"", 5, 6)}, 
    ""SELECT Col2 
     WHERE Col8 = date '"" &amp; TEXT(K12, ""yyyy-mm-dd"") &amp; ""' 
     ORDER BY "" &amp; 
     SWITCH($L$1, 
       ""energia"&amp;""", ""Col12"", 
       ""tempo"", ""Col13"", 
       ""priorità"", ""Col14"", 
       ""SKU"", ""Col1"", 
       ""Col1"") &amp; "" ASC 
     LABEL Col2 ''""), 15))
), ""nessuna attività"")"),"- Review Log: Ana
- Alert System: S")</f>
        <v>- Review Log: Ana
- Alert System: S</v>
      </c>
      <c r="L14" s="230"/>
      <c r="M14" s="229" t="str">
        <f>IFERROR(__xludf.DUMMYFUNCTION("IFERROR(TEXTJOIN(CHAR(10), TRUE, 
  ARRAYFORMULA(""- "" &amp; LEFT(QUERY({LISTA_IN!$A$2:$K150 , 
    SWITCH(LISTA_IN!$F$2:$F150, ""A+++"", 1, ""A"", 2, ""B"", 3, ""C"", 4, ""C---"", 5, 6) , 
    SWITCH(LISTA_IN!$E$2:$E150, ""A+++"", 1, ""A"", 2, ""B"", 3, ""C"&amp;""", 4, ""C---"", 5, 6) ,
    SWITCH(LISTA_IN!$C$2:$C150, ""A+++"", 1, ""A"", 2, ""B"", 3, ""C"", 4, ""C---"", 5, 6)}, 
    ""SELECT Col2 
     WHERE Col8 = date '"" &amp; TEXT(M12, ""yyyy-mm-dd"") &amp; ""' 
     ORDER BY "" &amp; 
     SWITCH($L$1, 
       ""energia"&amp;""", ""Col12"", 
       ""tempo"", ""Col13"", 
       ""priorità"", ""Col14"", 
       ""SKU"", ""Col1"", 
       ""Col1"") &amp; "" ASC 
     LABEL Col2 ''""), 15))
), ""nessuna attività"")"),"nessuna attività")</f>
        <v>nessuna attività</v>
      </c>
      <c r="N14" s="230"/>
      <c r="O14" s="229" t="str">
        <f>IFERROR(__xludf.DUMMYFUNCTION("IFERROR(TEXTJOIN(CHAR(10), TRUE, 
  ARRAYFORMULA(""- "" &amp; LEFT(QUERY({LISTA_IN!$A$2:$K150 , 
    SWITCH(LISTA_IN!$F$2:$F150, ""A+++"", 1, ""A"", 2, ""B"", 3, ""C"", 4, ""C---"", 5, 6) , 
    SWITCH(LISTA_IN!$E$2:$E150, ""A+++"", 1, ""A"", 2, ""B"", 3, ""C"&amp;""", 4, ""C---"", 5, 6) ,
    SWITCH(LISTA_IN!$C$2:$C150, ""A+++"", 1, ""A"", 2, ""B"", 3, ""C"", 4, ""C---"", 5, 6)}, 
    ""SELECT Col2 
     WHERE Col8 = date '"" &amp; TEXT(O12, ""yyyy-mm-dd"") &amp; ""' 
     ORDER BY "" &amp; 
     SWITCH($L$1, 
       ""energia"&amp;""", ""Col12"", 
       ""tempo"", ""Col13"", 
       ""priorità"", ""Col14"", 
       ""SKU"", ""Col1"", 
       ""Col1"") &amp; "" ASC 
     LABEL Col2 ''""), 15))
), ""nessuna attività"")"),"nessuna attività")</f>
        <v>nessuna attività</v>
      </c>
      <c r="P14" s="230"/>
      <c r="Q14" s="229" t="str">
        <f>IFERROR(__xludf.DUMMYFUNCTION("IFERROR(TEXTJOIN(CHAR(10), TRUE, 
  ARRAYFORMULA(""- "" &amp; LEFT(QUERY({LISTA_IN!$A$2:$K150 , 
    SWITCH(LISTA_IN!$F$2:$F150, ""A+++"", 1, ""A"", 2, ""B"", 3, ""C"", 4, ""C---"", 5, 6) , 
    SWITCH(LISTA_IN!$E$2:$E150, ""A+++"", 1, ""A"", 2, ""B"", 3, ""C"&amp;""", 4, ""C---"", 5, 6) ,
    SWITCH(LISTA_IN!$C$2:$C150, ""A+++"", 1, ""A"", 2, ""B"", 3, ""C"", 4, ""C---"", 5, 6)}, 
    ""SELECT Col2 
     WHERE Col8 = date '"" &amp; TEXT(Q12, ""yyyy-mm-dd"") &amp; ""' 
     ORDER BY "" &amp; 
     SWITCH($L$1, 
       ""energia"&amp;""", ""Col12"", 
       ""tempo"", ""Col13"", 
       ""priorità"", ""Col14"", 
       ""SKU"", ""Col1"", 
       ""Col1"") &amp; "" ASC 
     LABEL Col2 ''""), 15))
), ""nessuna attività"")"),"- Pianificazione ")</f>
        <v>- Pianificazione </v>
      </c>
      <c r="R14" s="230"/>
      <c r="S14" s="229" t="str">
        <f>IFERROR(__xludf.DUMMYFUNCTION("IFERROR(TEXTJOIN(CHAR(10), TRUE, 
  ARRAYFORMULA(""- "" &amp; LEFT(QUERY({LISTA_IN!$A$2:$K150 , 
    SWITCH(LISTA_IN!$F$2:$F150, ""A+++"", 1, ""A"", 2, ""B"", 3, ""C"", 4, ""C---"", 5, 6) , 
    SWITCH(LISTA_IN!$E$2:$E150, ""A+++"", 1, ""A"", 2, ""B"", 3, ""C"&amp;""", 4, ""C---"", 5, 6) ,
    SWITCH(LISTA_IN!$C$2:$C150, ""A+++"", 1, ""A"", 2, ""B"", 3, ""C"", 4, ""C---"", 5, 6)}, 
    ""SELECT Col2 
     WHERE Col8 = date '"" &amp; TEXT(S12, ""yyyy-mm-dd"") &amp; ""' 
     ORDER BY "" &amp; 
     SWITCH($L$1, 
       ""energia"&amp;""", ""Col12"", 
       ""tempo"", ""Col13"", 
       ""priorità"", ""Col14"", 
       ""SKU"", ""Col1"", 
       ""Col1"") &amp; "" ASC 
     LABEL Col2 ''""), 15))
), ""nessuna attività"")"),"nessuna attività")</f>
        <v>nessuna attività</v>
      </c>
      <c r="T14" s="230"/>
      <c r="U14" s="229" t="str">
        <f>IFERROR(__xludf.DUMMYFUNCTION("IFERROR(TEXTJOIN(CHAR(10), TRUE, 
  ARRAYFORMULA(""- "" &amp; LEFT(QUERY({LISTA_IN!$A$2:$K150 , 
    SWITCH(LISTA_IN!$F$2:$F150, ""A+++"", 1, ""A"", 2, ""B"", 3, ""C"", 4, ""C---"", 5, 6) , 
    SWITCH(LISTA_IN!$E$2:$E150, ""A+++"", 1, ""A"", 2, ""B"", 3, ""C"&amp;""", 4, ""C---"", 5, 6) ,
    SWITCH(LISTA_IN!$C$2:$C150, ""A+++"", 1, ""A"", 2, ""B"", 3, ""C"", 4, ""C---"", 5, 6)}, 
    ""SELECT Col2 
     WHERE Col8 = date '"" &amp; TEXT(U12, ""yyyy-mm-dd"") &amp; ""' 
     ORDER BY "" &amp; 
     SWITCH($L$1, 
       ""energia"&amp;""", ""Col12"", 
       ""tempo"", ""Col13"", 
       ""priorità"", ""Col14"", 
       ""SKU"", ""Col1"", 
       ""Col1"") &amp; "" ASC 
     LABEL Col2 ''""), 15))
), ""nessuna attività"")"),"- test")</f>
        <v>- test</v>
      </c>
      <c r="V14" s="230"/>
      <c r="W14" s="229" t="str">
        <f>IFERROR(__xludf.DUMMYFUNCTION("IFERROR(TEXTJOIN(CHAR(10), TRUE, 
  ARRAYFORMULA(""- "" &amp; LEFT(QUERY({LISTA_IN!$A$2:$K150 , 
    SWITCH(LISTA_IN!$F$2:$F150, ""A+++"", 1, ""A"", 2, ""B"", 3, ""C"", 4, ""C---"", 5, 6) , 
    SWITCH(LISTA_IN!$E$2:$E150, ""A+++"", 1, ""A"", 2, ""B"", 3, ""C"&amp;""", 4, ""C---"", 5, 6) ,
    SWITCH(LISTA_IN!$C$2:$C150, ""A+++"", 1, ""A"", 2, ""B"", 3, ""C"", 4, ""C---"", 5, 6)}, 
    ""SELECT Col2 
     WHERE Col8 = date '"" &amp; TEXT(W12, ""yyyy-mm-dd"") &amp; ""' 
     ORDER BY "" &amp; 
     SWITCH($L$1, 
       ""energia"&amp;""", ""Col12"", 
       ""tempo"", ""Col13"", 
       ""priorità"", ""Col14"", 
       ""SKU"", ""Col1"", 
       ""Col1"") &amp; "" ASC 
     LABEL Col2 ''""), 15))
), ""nessuna attività"")"),"- Esercitazione P
- PC1 virus check
- PC1 svuorare la")</f>
        <v>- Esercitazione P
- PC1 virus check
- PC1 svuorare la</v>
      </c>
      <c r="X14" s="23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>
      <c r="A15" s="218"/>
      <c r="B15" s="10"/>
      <c r="C15" s="10"/>
      <c r="D15" s="10"/>
      <c r="E15" s="50"/>
      <c r="F15" s="49"/>
      <c r="G15" s="10"/>
      <c r="H15" s="10"/>
      <c r="I15" s="15"/>
      <c r="J15" s="10"/>
      <c r="K15" s="233"/>
      <c r="L15" s="234"/>
      <c r="M15" s="233"/>
      <c r="N15" s="234"/>
      <c r="O15" s="233"/>
      <c r="P15" s="234"/>
      <c r="Q15" s="233"/>
      <c r="R15" s="234"/>
      <c r="S15" s="233"/>
      <c r="T15" s="234"/>
      <c r="U15" s="233"/>
      <c r="V15" s="234"/>
      <c r="W15" s="233"/>
      <c r="X15" s="234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>
      <c r="A16" s="218"/>
      <c r="B16" s="10"/>
      <c r="C16" s="10"/>
      <c r="D16" s="10"/>
      <c r="E16" s="50"/>
      <c r="F16" s="49"/>
      <c r="G16" s="10"/>
      <c r="H16" s="10"/>
      <c r="I16" s="15"/>
      <c r="J16" s="10"/>
      <c r="K16" s="233"/>
      <c r="L16" s="234"/>
      <c r="M16" s="233"/>
      <c r="N16" s="234"/>
      <c r="O16" s="233"/>
      <c r="P16" s="234"/>
      <c r="Q16" s="233"/>
      <c r="R16" s="234"/>
      <c r="S16" s="233"/>
      <c r="T16" s="234"/>
      <c r="U16" s="233"/>
      <c r="V16" s="234"/>
      <c r="W16" s="233"/>
      <c r="X16" s="234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>
      <c r="A17" s="218"/>
      <c r="B17" s="10"/>
      <c r="C17" s="10"/>
      <c r="D17" s="10"/>
      <c r="E17" s="50"/>
      <c r="F17" s="10"/>
      <c r="G17" s="10"/>
      <c r="H17" s="10"/>
      <c r="I17" s="15"/>
      <c r="J17" s="10"/>
      <c r="K17" s="233"/>
      <c r="L17" s="234"/>
      <c r="M17" s="233"/>
      <c r="N17" s="234"/>
      <c r="O17" s="233"/>
      <c r="P17" s="234"/>
      <c r="Q17" s="233"/>
      <c r="R17" s="234"/>
      <c r="S17" s="233"/>
      <c r="T17" s="234"/>
      <c r="U17" s="233"/>
      <c r="V17" s="234"/>
      <c r="W17" s="233"/>
      <c r="X17" s="234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>
      <c r="A18" s="218"/>
      <c r="B18" s="10"/>
      <c r="C18" s="10"/>
      <c r="D18" s="10"/>
      <c r="E18" s="50"/>
      <c r="F18" s="10"/>
      <c r="G18" s="10"/>
      <c r="H18" s="10"/>
      <c r="I18" s="15"/>
      <c r="J18" s="10"/>
      <c r="K18" s="233"/>
      <c r="L18" s="234"/>
      <c r="M18" s="233"/>
      <c r="N18" s="234"/>
      <c r="O18" s="233"/>
      <c r="P18" s="234"/>
      <c r="Q18" s="233"/>
      <c r="R18" s="234"/>
      <c r="S18" s="233"/>
      <c r="T18" s="234"/>
      <c r="U18" s="233"/>
      <c r="V18" s="234"/>
      <c r="W18" s="233"/>
      <c r="X18" s="234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>
      <c r="A19" s="218"/>
      <c r="B19" s="10"/>
      <c r="C19" s="10"/>
      <c r="D19" s="10"/>
      <c r="E19" s="50"/>
      <c r="F19" s="10"/>
      <c r="G19" s="10"/>
      <c r="H19" s="10"/>
      <c r="I19" s="15"/>
      <c r="J19" s="10"/>
      <c r="K19" s="235"/>
      <c r="L19" s="236"/>
      <c r="M19" s="235"/>
      <c r="N19" s="236"/>
      <c r="O19" s="235"/>
      <c r="P19" s="236"/>
      <c r="Q19" s="235"/>
      <c r="R19" s="236"/>
      <c r="S19" s="235"/>
      <c r="T19" s="236"/>
      <c r="U19" s="235"/>
      <c r="V19" s="236"/>
      <c r="W19" s="235"/>
      <c r="X19" s="236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>
      <c r="A20" s="218"/>
      <c r="B20" s="10"/>
      <c r="C20" s="10"/>
      <c r="D20" s="10"/>
      <c r="E20" s="50"/>
      <c r="F20" s="10"/>
      <c r="G20" s="10"/>
      <c r="H20" s="10"/>
      <c r="I20" s="15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>
      <c r="A21" s="218"/>
      <c r="B21" s="10"/>
      <c r="C21" s="10"/>
      <c r="D21" s="10"/>
      <c r="E21" s="50"/>
      <c r="F21" s="10"/>
      <c r="G21" s="10"/>
      <c r="H21" s="10"/>
      <c r="I21" s="15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>
      <c r="A22" s="218"/>
      <c r="B22" s="10"/>
      <c r="C22" s="10"/>
      <c r="D22" s="10"/>
      <c r="E22" s="50"/>
      <c r="F22" s="10"/>
      <c r="G22" s="10"/>
      <c r="H22" s="10"/>
      <c r="I22" s="15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>
      <c r="A23" s="218"/>
      <c r="B23" s="10"/>
      <c r="C23" s="10"/>
      <c r="D23" s="10"/>
      <c r="E23" s="50"/>
      <c r="F23" s="10"/>
      <c r="G23" s="10"/>
      <c r="H23" s="10"/>
      <c r="I23" s="15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>
      <c r="A24" s="218"/>
      <c r="B24" s="10"/>
      <c r="C24" s="10"/>
      <c r="D24" s="10"/>
      <c r="E24" s="50"/>
      <c r="F24" s="10"/>
      <c r="G24" s="10"/>
      <c r="H24" s="10"/>
      <c r="I24" s="15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>
      <c r="A25" s="218"/>
      <c r="B25" s="10"/>
      <c r="C25" s="10"/>
      <c r="D25" s="10"/>
      <c r="E25" s="50"/>
      <c r="F25" s="10"/>
      <c r="G25" s="10"/>
      <c r="H25" s="10"/>
      <c r="I25" s="15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>
      <c r="A26" s="218"/>
      <c r="B26" s="10"/>
      <c r="C26" s="10"/>
      <c r="D26" s="10"/>
      <c r="E26" s="50"/>
      <c r="F26" s="10"/>
      <c r="G26" s="10"/>
      <c r="H26" s="10"/>
      <c r="I26" s="15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>
      <c r="A27" s="218"/>
      <c r="B27" s="10"/>
      <c r="C27" s="10"/>
      <c r="D27" s="10"/>
      <c r="E27" s="50"/>
      <c r="F27" s="10"/>
      <c r="G27" s="10"/>
      <c r="H27" s="10"/>
      <c r="I27" s="15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>
      <c r="A28" s="218"/>
      <c r="B28" s="10"/>
      <c r="C28" s="10"/>
      <c r="D28" s="10"/>
      <c r="E28" s="50"/>
      <c r="F28" s="10"/>
      <c r="G28" s="10"/>
      <c r="H28" s="10"/>
      <c r="I28" s="15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>
      <c r="A29" s="218"/>
      <c r="B29" s="10"/>
      <c r="C29" s="10"/>
      <c r="D29" s="10"/>
      <c r="E29" s="50"/>
      <c r="F29" s="10"/>
      <c r="G29" s="10"/>
      <c r="H29" s="10"/>
      <c r="I29" s="15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>
      <c r="A30" s="218"/>
      <c r="B30" s="10"/>
      <c r="C30" s="10"/>
      <c r="D30" s="10"/>
      <c r="E30" s="50"/>
      <c r="F30" s="10"/>
      <c r="G30" s="10"/>
      <c r="H30" s="10"/>
      <c r="I30" s="15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>
      <c r="A31" s="218"/>
      <c r="B31" s="10"/>
      <c r="C31" s="10"/>
      <c r="D31" s="10"/>
      <c r="E31" s="50"/>
      <c r="F31" s="10"/>
      <c r="G31" s="10"/>
      <c r="H31" s="10"/>
      <c r="I31" s="15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>
      <c r="A32" s="218"/>
      <c r="B32" s="10"/>
      <c r="C32" s="10"/>
      <c r="D32" s="10"/>
      <c r="E32" s="50"/>
      <c r="F32" s="10"/>
      <c r="G32" s="10"/>
      <c r="H32" s="10"/>
      <c r="I32" s="15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>
      <c r="A33" s="218"/>
      <c r="B33" s="10"/>
      <c r="C33" s="10"/>
      <c r="D33" s="10"/>
      <c r="E33" s="50"/>
      <c r="F33" s="10"/>
      <c r="G33" s="10"/>
      <c r="H33" s="10"/>
      <c r="I33" s="15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>
      <c r="A34" s="218"/>
      <c r="B34" s="10"/>
      <c r="C34" s="10"/>
      <c r="D34" s="10"/>
      <c r="E34" s="50"/>
      <c r="F34" s="10"/>
      <c r="G34" s="10"/>
      <c r="H34" s="10"/>
      <c r="I34" s="15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>
      <c r="A35" s="218"/>
      <c r="B35" s="10"/>
      <c r="C35" s="10"/>
      <c r="D35" s="10"/>
      <c r="E35" s="50"/>
      <c r="F35" s="10"/>
      <c r="G35" s="10"/>
      <c r="H35" s="10"/>
      <c r="I35" s="15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>
      <c r="A36" s="218"/>
      <c r="B36" s="10"/>
      <c r="C36" s="10"/>
      <c r="D36" s="10"/>
      <c r="E36" s="50"/>
      <c r="F36" s="10"/>
      <c r="G36" s="10"/>
      <c r="H36" s="10"/>
      <c r="I36" s="15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>
      <c r="A37" s="218"/>
      <c r="B37" s="10"/>
      <c r="C37" s="10"/>
      <c r="D37" s="10"/>
      <c r="E37" s="50"/>
      <c r="F37" s="10"/>
      <c r="G37" s="10"/>
      <c r="H37" s="10"/>
      <c r="I37" s="15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>
      <c r="A38" s="218"/>
      <c r="B38" s="10"/>
      <c r="C38" s="10"/>
      <c r="D38" s="10"/>
      <c r="E38" s="50"/>
      <c r="F38" s="10"/>
      <c r="G38" s="10"/>
      <c r="H38" s="10"/>
      <c r="I38" s="15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>
      <c r="A39" s="218"/>
      <c r="B39" s="10"/>
      <c r="C39" s="10"/>
      <c r="D39" s="10"/>
      <c r="E39" s="50"/>
      <c r="F39" s="10"/>
      <c r="G39" s="10"/>
      <c r="H39" s="10"/>
      <c r="I39" s="15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>
      <c r="A40" s="218"/>
      <c r="B40" s="10"/>
      <c r="C40" s="10"/>
      <c r="D40" s="10"/>
      <c r="E40" s="50"/>
      <c r="F40" s="10"/>
      <c r="G40" s="10"/>
      <c r="H40" s="10"/>
      <c r="I40" s="15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>
      <c r="A41" s="218"/>
      <c r="B41" s="10"/>
      <c r="C41" s="10"/>
      <c r="D41" s="10"/>
      <c r="E41" s="50"/>
      <c r="F41" s="10"/>
      <c r="G41" s="10"/>
      <c r="H41" s="10"/>
      <c r="I41" s="15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>
      <c r="A42" s="218"/>
      <c r="B42" s="10"/>
      <c r="C42" s="10"/>
      <c r="D42" s="10"/>
      <c r="E42" s="50"/>
      <c r="F42" s="10"/>
      <c r="G42" s="10"/>
      <c r="H42" s="10"/>
      <c r="I42" s="15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>
      <c r="A43" s="218"/>
      <c r="B43" s="10"/>
      <c r="C43" s="10"/>
      <c r="D43" s="10"/>
      <c r="E43" s="50"/>
      <c r="F43" s="10"/>
      <c r="G43" s="10"/>
      <c r="H43" s="10"/>
      <c r="I43" s="15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</row>
    <row r="44">
      <c r="A44" s="218"/>
      <c r="B44" s="10"/>
      <c r="C44" s="10"/>
      <c r="D44" s="10"/>
      <c r="E44" s="50"/>
      <c r="F44" s="10"/>
      <c r="G44" s="10"/>
      <c r="H44" s="10"/>
      <c r="I44" s="15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</row>
    <row r="45">
      <c r="A45" s="218"/>
      <c r="B45" s="10"/>
      <c r="C45" s="10"/>
      <c r="D45" s="10"/>
      <c r="E45" s="50"/>
      <c r="F45" s="10"/>
      <c r="G45" s="10"/>
      <c r="H45" s="10"/>
      <c r="I45" s="15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</row>
    <row r="46">
      <c r="A46" s="218"/>
      <c r="B46" s="10"/>
      <c r="C46" s="10"/>
      <c r="D46" s="10"/>
      <c r="E46" s="50"/>
      <c r="F46" s="10"/>
      <c r="G46" s="10"/>
      <c r="H46" s="10"/>
      <c r="I46" s="15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</row>
    <row r="47">
      <c r="A47" s="218"/>
      <c r="B47" s="10"/>
      <c r="C47" s="10"/>
      <c r="D47" s="10"/>
      <c r="E47" s="50"/>
      <c r="F47" s="10"/>
      <c r="G47" s="10"/>
      <c r="H47" s="10"/>
      <c r="I47" s="15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</row>
    <row r="48">
      <c r="A48" s="218"/>
      <c r="B48" s="10"/>
      <c r="C48" s="10"/>
      <c r="D48" s="10"/>
      <c r="E48" s="50"/>
      <c r="F48" s="10"/>
      <c r="G48" s="10"/>
      <c r="H48" s="10"/>
      <c r="I48" s="15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49">
      <c r="A49" s="218"/>
      <c r="B49" s="10"/>
      <c r="C49" s="10"/>
      <c r="D49" s="10"/>
      <c r="E49" s="50"/>
      <c r="F49" s="10"/>
      <c r="G49" s="10"/>
      <c r="H49" s="10"/>
      <c r="I49" s="15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</row>
    <row r="50">
      <c r="A50" s="218"/>
      <c r="B50" s="10"/>
      <c r="C50" s="10"/>
      <c r="D50" s="10"/>
      <c r="E50" s="50"/>
      <c r="F50" s="10"/>
      <c r="G50" s="10"/>
      <c r="H50" s="10"/>
      <c r="I50" s="15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</row>
    <row r="51">
      <c r="A51" s="10"/>
      <c r="B51" s="10"/>
      <c r="C51" s="10"/>
      <c r="D51" s="10"/>
      <c r="E51" s="50"/>
      <c r="F51" s="10"/>
      <c r="G51" s="10"/>
      <c r="H51" s="10"/>
      <c r="I51" s="15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</row>
    <row r="52">
      <c r="A52" s="10"/>
      <c r="B52" s="10"/>
      <c r="C52" s="10"/>
      <c r="D52" s="10"/>
      <c r="E52" s="50"/>
      <c r="F52" s="10"/>
      <c r="G52" s="10"/>
      <c r="H52" s="10"/>
      <c r="I52" s="15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</row>
    <row r="53">
      <c r="A53" s="10"/>
      <c r="B53" s="10"/>
      <c r="C53" s="10"/>
      <c r="D53" s="10"/>
      <c r="E53" s="50"/>
      <c r="F53" s="10"/>
      <c r="G53" s="10"/>
      <c r="H53" s="10"/>
      <c r="I53" s="15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</row>
    <row r="54">
      <c r="A54" s="10"/>
      <c r="B54" s="10"/>
      <c r="C54" s="10"/>
      <c r="D54" s="10"/>
      <c r="E54" s="50"/>
      <c r="F54" s="10"/>
      <c r="G54" s="10"/>
      <c r="H54" s="10"/>
      <c r="I54" s="1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5">
      <c r="A55" s="10"/>
      <c r="B55" s="10"/>
      <c r="C55" s="10"/>
      <c r="D55" s="10"/>
      <c r="E55" s="50"/>
      <c r="F55" s="10"/>
      <c r="G55" s="10"/>
      <c r="H55" s="10"/>
      <c r="I55" s="15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</row>
    <row r="56">
      <c r="A56" s="10"/>
      <c r="B56" s="10"/>
      <c r="C56" s="10"/>
      <c r="D56" s="10"/>
      <c r="E56" s="50"/>
      <c r="F56" s="10"/>
      <c r="G56" s="10"/>
      <c r="H56" s="10"/>
      <c r="I56" s="15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7">
      <c r="A57" s="10"/>
      <c r="B57" s="10"/>
      <c r="C57" s="10"/>
      <c r="D57" s="10"/>
      <c r="E57" s="50"/>
      <c r="F57" s="10"/>
      <c r="G57" s="10"/>
      <c r="H57" s="10"/>
      <c r="I57" s="15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</row>
    <row r="58">
      <c r="A58" s="10"/>
      <c r="B58" s="10"/>
      <c r="C58" s="10"/>
      <c r="D58" s="10"/>
      <c r="E58" s="50"/>
      <c r="F58" s="10"/>
      <c r="G58" s="10"/>
      <c r="H58" s="10"/>
      <c r="I58" s="15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</row>
    <row r="59">
      <c r="A59" s="10"/>
      <c r="B59" s="10"/>
      <c r="C59" s="10"/>
      <c r="D59" s="10"/>
      <c r="E59" s="50"/>
      <c r="F59" s="10"/>
      <c r="G59" s="10"/>
      <c r="H59" s="10"/>
      <c r="I59" s="15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</row>
    <row r="60">
      <c r="A60" s="10"/>
      <c r="B60" s="10"/>
      <c r="C60" s="10"/>
      <c r="D60" s="10"/>
      <c r="E60" s="50"/>
      <c r="F60" s="10"/>
      <c r="G60" s="10"/>
      <c r="H60" s="10"/>
      <c r="I60" s="15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</row>
    <row r="61">
      <c r="A61" s="10"/>
      <c r="B61" s="10"/>
      <c r="C61" s="10"/>
      <c r="D61" s="10"/>
      <c r="E61" s="50"/>
      <c r="F61" s="10"/>
      <c r="G61" s="10"/>
      <c r="H61" s="10"/>
      <c r="I61" s="15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</row>
    <row r="62">
      <c r="A62" s="10"/>
      <c r="B62" s="10"/>
      <c r="C62" s="10"/>
      <c r="D62" s="10"/>
      <c r="E62" s="50"/>
      <c r="F62" s="10"/>
      <c r="G62" s="10"/>
      <c r="H62" s="10"/>
      <c r="I62" s="1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</row>
    <row r="63">
      <c r="A63" s="10"/>
      <c r="B63" s="10"/>
      <c r="C63" s="10"/>
      <c r="D63" s="10"/>
      <c r="E63" s="50"/>
      <c r="F63" s="10"/>
      <c r="G63" s="10"/>
      <c r="H63" s="10"/>
      <c r="I63" s="1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</row>
    <row r="64">
      <c r="A64" s="10"/>
      <c r="B64" s="10"/>
      <c r="C64" s="10"/>
      <c r="D64" s="10"/>
      <c r="E64" s="50"/>
      <c r="F64" s="10"/>
      <c r="G64" s="10"/>
      <c r="H64" s="10"/>
      <c r="I64" s="1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</row>
    <row r="65">
      <c r="A65" s="10"/>
      <c r="B65" s="10"/>
      <c r="C65" s="10"/>
      <c r="D65" s="10"/>
      <c r="E65" s="50"/>
      <c r="F65" s="10"/>
      <c r="G65" s="10"/>
      <c r="H65" s="10"/>
      <c r="I65" s="1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</row>
    <row r="66">
      <c r="A66" s="10"/>
      <c r="B66" s="10"/>
      <c r="C66" s="10"/>
      <c r="D66" s="10"/>
      <c r="E66" s="50"/>
      <c r="F66" s="10"/>
      <c r="G66" s="10"/>
      <c r="H66" s="10"/>
      <c r="I66" s="1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</row>
    <row r="67">
      <c r="A67" s="10"/>
      <c r="B67" s="10"/>
      <c r="C67" s="10"/>
      <c r="D67" s="10"/>
      <c r="E67" s="50"/>
      <c r="F67" s="10"/>
      <c r="G67" s="10"/>
      <c r="H67" s="10"/>
      <c r="I67" s="1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</row>
    <row r="68">
      <c r="A68" s="10"/>
      <c r="B68" s="10"/>
      <c r="C68" s="10"/>
      <c r="D68" s="10"/>
      <c r="E68" s="50"/>
      <c r="F68" s="10"/>
      <c r="G68" s="10"/>
      <c r="H68" s="10"/>
      <c r="I68" s="15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</row>
    <row r="69">
      <c r="A69" s="10"/>
      <c r="B69" s="10"/>
      <c r="C69" s="10"/>
      <c r="D69" s="10"/>
      <c r="E69" s="50"/>
      <c r="F69" s="10"/>
      <c r="G69" s="10"/>
      <c r="H69" s="10"/>
      <c r="I69" s="15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>
      <c r="A70" s="10"/>
      <c r="B70" s="10"/>
      <c r="C70" s="10"/>
      <c r="D70" s="10"/>
      <c r="E70" s="50"/>
      <c r="F70" s="10"/>
      <c r="G70" s="10"/>
      <c r="H70" s="10"/>
      <c r="I70" s="15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>
      <c r="A71" s="10"/>
      <c r="B71" s="10"/>
      <c r="C71" s="10"/>
      <c r="D71" s="10"/>
      <c r="E71" s="50"/>
      <c r="F71" s="10"/>
      <c r="G71" s="10"/>
      <c r="H71" s="10"/>
      <c r="I71" s="15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>
      <c r="A72" s="10"/>
      <c r="B72" s="10"/>
      <c r="C72" s="10"/>
      <c r="D72" s="10"/>
      <c r="E72" s="50"/>
      <c r="F72" s="10"/>
      <c r="G72" s="10"/>
      <c r="H72" s="10"/>
      <c r="I72" s="15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>
      <c r="A73" s="10"/>
      <c r="B73" s="10"/>
      <c r="C73" s="10"/>
      <c r="D73" s="10"/>
      <c r="E73" s="50"/>
      <c r="F73" s="10"/>
      <c r="G73" s="10"/>
      <c r="H73" s="10"/>
      <c r="I73" s="15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>
      <c r="A74" s="10"/>
      <c r="B74" s="10"/>
      <c r="C74" s="10"/>
      <c r="D74" s="10"/>
      <c r="E74" s="50"/>
      <c r="F74" s="10"/>
      <c r="G74" s="10"/>
      <c r="H74" s="10"/>
      <c r="I74" s="15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>
      <c r="A75" s="10"/>
      <c r="B75" s="10"/>
      <c r="C75" s="10"/>
      <c r="D75" s="10"/>
      <c r="E75" s="50"/>
      <c r="F75" s="10"/>
      <c r="G75" s="10"/>
      <c r="H75" s="10"/>
      <c r="I75" s="15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>
      <c r="A76" s="10"/>
      <c r="B76" s="10"/>
      <c r="C76" s="10"/>
      <c r="D76" s="10"/>
      <c r="E76" s="50"/>
      <c r="F76" s="10"/>
      <c r="G76" s="10"/>
      <c r="H76" s="10"/>
      <c r="I76" s="15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>
      <c r="A77" s="10"/>
      <c r="B77" s="10"/>
      <c r="C77" s="10"/>
      <c r="D77" s="10"/>
      <c r="E77" s="50"/>
      <c r="F77" s="10"/>
      <c r="G77" s="10"/>
      <c r="H77" s="10"/>
      <c r="I77" s="15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>
      <c r="A78" s="10"/>
      <c r="B78" s="10"/>
      <c r="C78" s="10"/>
      <c r="D78" s="10"/>
      <c r="E78" s="50"/>
      <c r="F78" s="10"/>
      <c r="G78" s="10"/>
      <c r="H78" s="10"/>
      <c r="I78" s="15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>
      <c r="A79" s="10"/>
      <c r="B79" s="10"/>
      <c r="C79" s="10"/>
      <c r="D79" s="10"/>
      <c r="E79" s="50"/>
      <c r="F79" s="10"/>
      <c r="G79" s="10"/>
      <c r="H79" s="10"/>
      <c r="I79" s="15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>
      <c r="A80" s="10"/>
      <c r="B80" s="10"/>
      <c r="C80" s="10"/>
      <c r="D80" s="10"/>
      <c r="E80" s="50"/>
      <c r="F80" s="10"/>
      <c r="G80" s="10"/>
      <c r="H80" s="10"/>
      <c r="I80" s="15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>
      <c r="A81" s="10"/>
      <c r="B81" s="10"/>
      <c r="C81" s="10"/>
      <c r="D81" s="10"/>
      <c r="E81" s="50"/>
      <c r="F81" s="10"/>
      <c r="G81" s="10"/>
      <c r="H81" s="10"/>
      <c r="I81" s="15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>
      <c r="A82" s="10"/>
      <c r="B82" s="10"/>
      <c r="C82" s="10"/>
      <c r="D82" s="10"/>
      <c r="E82" s="50"/>
      <c r="F82" s="10"/>
      <c r="G82" s="10"/>
      <c r="H82" s="10"/>
      <c r="I82" s="15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>
      <c r="A83" s="10"/>
      <c r="B83" s="10"/>
      <c r="C83" s="10"/>
      <c r="D83" s="10"/>
      <c r="E83" s="50"/>
      <c r="F83" s="10"/>
      <c r="G83" s="10"/>
      <c r="H83" s="10"/>
      <c r="I83" s="15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>
      <c r="A84" s="10"/>
      <c r="B84" s="10"/>
      <c r="C84" s="10"/>
      <c r="D84" s="10"/>
      <c r="E84" s="50"/>
      <c r="F84" s="10"/>
      <c r="G84" s="10"/>
      <c r="H84" s="10"/>
      <c r="I84" s="15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>
      <c r="A85" s="10"/>
      <c r="B85" s="10"/>
      <c r="C85" s="10"/>
      <c r="D85" s="10"/>
      <c r="E85" s="50"/>
      <c r="F85" s="10"/>
      <c r="G85" s="10"/>
      <c r="H85" s="10"/>
      <c r="I85" s="15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>
      <c r="A86" s="10"/>
      <c r="B86" s="10"/>
      <c r="C86" s="10"/>
      <c r="D86" s="10"/>
      <c r="E86" s="50"/>
      <c r="F86" s="10"/>
      <c r="G86" s="10"/>
      <c r="H86" s="10"/>
      <c r="I86" s="15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>
      <c r="A87" s="10"/>
      <c r="B87" s="10"/>
      <c r="C87" s="10"/>
      <c r="D87" s="10"/>
      <c r="E87" s="50"/>
      <c r="F87" s="10"/>
      <c r="G87" s="10"/>
      <c r="H87" s="10"/>
      <c r="I87" s="15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>
      <c r="A88" s="10"/>
      <c r="B88" s="10"/>
      <c r="C88" s="10"/>
      <c r="D88" s="10"/>
      <c r="E88" s="50"/>
      <c r="F88" s="10"/>
      <c r="G88" s="10"/>
      <c r="H88" s="10"/>
      <c r="I88" s="15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>
      <c r="A89" s="10"/>
      <c r="B89" s="10"/>
      <c r="C89" s="10"/>
      <c r="D89" s="10"/>
      <c r="E89" s="50"/>
      <c r="F89" s="10"/>
      <c r="G89" s="10"/>
      <c r="H89" s="10"/>
      <c r="I89" s="15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>
      <c r="A90" s="10"/>
      <c r="B90" s="10"/>
      <c r="C90" s="10"/>
      <c r="D90" s="10"/>
      <c r="E90" s="50"/>
      <c r="F90" s="10"/>
      <c r="G90" s="10"/>
      <c r="H90" s="10"/>
      <c r="I90" s="15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>
      <c r="A91" s="10"/>
      <c r="B91" s="10"/>
      <c r="C91" s="10"/>
      <c r="D91" s="10"/>
      <c r="E91" s="50"/>
      <c r="F91" s="10"/>
      <c r="G91" s="10"/>
      <c r="H91" s="10"/>
      <c r="I91" s="15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>
      <c r="A92" s="10"/>
      <c r="B92" s="10"/>
      <c r="C92" s="10"/>
      <c r="D92" s="10"/>
      <c r="E92" s="50"/>
      <c r="F92" s="10"/>
      <c r="G92" s="10"/>
      <c r="H92" s="10"/>
      <c r="I92" s="15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>
      <c r="A93" s="10"/>
      <c r="B93" s="10"/>
      <c r="C93" s="10"/>
      <c r="D93" s="10"/>
      <c r="E93" s="50"/>
      <c r="F93" s="10"/>
      <c r="G93" s="10"/>
      <c r="H93" s="10"/>
      <c r="I93" s="15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>
      <c r="A94" s="10"/>
      <c r="B94" s="10"/>
      <c r="C94" s="10"/>
      <c r="D94" s="10"/>
      <c r="E94" s="50"/>
      <c r="F94" s="10"/>
      <c r="G94" s="10"/>
      <c r="H94" s="10"/>
      <c r="I94" s="15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>
      <c r="A95" s="10"/>
      <c r="B95" s="10"/>
      <c r="C95" s="10"/>
      <c r="D95" s="10"/>
      <c r="E95" s="50"/>
      <c r="F95" s="10"/>
      <c r="G95" s="10"/>
      <c r="H95" s="10"/>
      <c r="I95" s="15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>
      <c r="A96" s="10"/>
      <c r="B96" s="10"/>
      <c r="C96" s="10"/>
      <c r="D96" s="10"/>
      <c r="E96" s="50"/>
      <c r="F96" s="10"/>
      <c r="G96" s="10"/>
      <c r="H96" s="10"/>
      <c r="I96" s="15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>
      <c r="A97" s="10"/>
      <c r="B97" s="10"/>
      <c r="C97" s="10"/>
      <c r="D97" s="10"/>
      <c r="E97" s="50"/>
      <c r="F97" s="10"/>
      <c r="G97" s="10"/>
      <c r="H97" s="10"/>
      <c r="I97" s="15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>
      <c r="A98" s="10"/>
      <c r="B98" s="10"/>
      <c r="C98" s="10"/>
      <c r="D98" s="10"/>
      <c r="E98" s="50"/>
      <c r="F98" s="10"/>
      <c r="G98" s="10"/>
      <c r="H98" s="10"/>
      <c r="I98" s="15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>
      <c r="A99" s="10"/>
      <c r="B99" s="10"/>
      <c r="C99" s="10"/>
      <c r="D99" s="10"/>
      <c r="E99" s="50"/>
      <c r="F99" s="10"/>
      <c r="G99" s="10"/>
      <c r="H99" s="10"/>
      <c r="I99" s="15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>
      <c r="A100" s="10"/>
      <c r="B100" s="10"/>
      <c r="C100" s="10"/>
      <c r="D100" s="10"/>
      <c r="E100" s="50"/>
      <c r="F100" s="10"/>
      <c r="G100" s="10"/>
      <c r="H100" s="10"/>
      <c r="I100" s="15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>
      <c r="A101" s="10"/>
      <c r="B101" s="10"/>
      <c r="C101" s="10"/>
      <c r="D101" s="10"/>
      <c r="E101" s="50"/>
      <c r="F101" s="10"/>
      <c r="G101" s="10"/>
      <c r="H101" s="10"/>
      <c r="I101" s="15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>
      <c r="A102" s="10"/>
      <c r="B102" s="10"/>
      <c r="C102" s="10"/>
      <c r="D102" s="10"/>
      <c r="E102" s="50"/>
      <c r="F102" s="10"/>
      <c r="G102" s="10"/>
      <c r="H102" s="10"/>
      <c r="I102" s="15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  <row r="103">
      <c r="A103" s="10"/>
      <c r="B103" s="10"/>
      <c r="C103" s="10"/>
      <c r="D103" s="10"/>
      <c r="E103" s="50"/>
      <c r="F103" s="10"/>
      <c r="G103" s="10"/>
      <c r="H103" s="10"/>
      <c r="I103" s="15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</row>
    <row r="104">
      <c r="A104" s="10"/>
      <c r="B104" s="10"/>
      <c r="C104" s="10"/>
      <c r="D104" s="10"/>
      <c r="E104" s="50"/>
      <c r="F104" s="10"/>
      <c r="G104" s="10"/>
      <c r="H104" s="10"/>
      <c r="I104" s="15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>
      <c r="A105" s="10"/>
      <c r="B105" s="10"/>
      <c r="C105" s="10"/>
      <c r="D105" s="10"/>
      <c r="E105" s="50"/>
      <c r="F105" s="10"/>
      <c r="G105" s="10"/>
      <c r="H105" s="10"/>
      <c r="I105" s="15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</row>
    <row r="106">
      <c r="A106" s="10"/>
      <c r="B106" s="10"/>
      <c r="C106" s="10"/>
      <c r="D106" s="10"/>
      <c r="E106" s="50"/>
      <c r="F106" s="10"/>
      <c r="G106" s="10"/>
      <c r="H106" s="10"/>
      <c r="I106" s="15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</row>
    <row r="107">
      <c r="A107" s="10"/>
      <c r="B107" s="10"/>
      <c r="C107" s="10"/>
      <c r="D107" s="10"/>
      <c r="E107" s="50"/>
      <c r="F107" s="10"/>
      <c r="G107" s="10"/>
      <c r="H107" s="10"/>
      <c r="I107" s="15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</row>
    <row r="108">
      <c r="A108" s="10"/>
      <c r="B108" s="10"/>
      <c r="C108" s="10"/>
      <c r="D108" s="10"/>
      <c r="E108" s="50"/>
      <c r="F108" s="10"/>
      <c r="G108" s="10"/>
      <c r="H108" s="10"/>
      <c r="I108" s="15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>
      <c r="A109" s="10"/>
      <c r="B109" s="10"/>
      <c r="C109" s="10"/>
      <c r="D109" s="10"/>
      <c r="E109" s="50"/>
      <c r="F109" s="10"/>
      <c r="G109" s="10"/>
      <c r="H109" s="10"/>
      <c r="I109" s="15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</row>
    <row r="110">
      <c r="A110" s="10"/>
      <c r="B110" s="10"/>
      <c r="C110" s="10"/>
      <c r="D110" s="10"/>
      <c r="E110" s="50"/>
      <c r="F110" s="10"/>
      <c r="G110" s="10"/>
      <c r="H110" s="10"/>
      <c r="I110" s="15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</row>
    <row r="111">
      <c r="A111" s="10"/>
      <c r="B111" s="10"/>
      <c r="C111" s="10"/>
      <c r="D111" s="10"/>
      <c r="E111" s="50"/>
      <c r="F111" s="10"/>
      <c r="G111" s="10"/>
      <c r="H111" s="10"/>
      <c r="I111" s="15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</row>
    <row r="112">
      <c r="A112" s="10"/>
      <c r="B112" s="10"/>
      <c r="C112" s="10"/>
      <c r="D112" s="10"/>
      <c r="E112" s="50"/>
      <c r="F112" s="10"/>
      <c r="G112" s="10"/>
      <c r="H112" s="10"/>
      <c r="I112" s="15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>
      <c r="A113" s="10"/>
      <c r="B113" s="10"/>
      <c r="C113" s="10"/>
      <c r="D113" s="10"/>
      <c r="E113" s="50"/>
      <c r="F113" s="10"/>
      <c r="G113" s="10"/>
      <c r="H113" s="10"/>
      <c r="I113" s="15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</row>
    <row r="114">
      <c r="A114" s="10"/>
      <c r="B114" s="10"/>
      <c r="C114" s="10"/>
      <c r="D114" s="10"/>
      <c r="E114" s="50"/>
      <c r="F114" s="10"/>
      <c r="G114" s="10"/>
      <c r="H114" s="10"/>
      <c r="I114" s="15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</row>
    <row r="115">
      <c r="A115" s="10"/>
      <c r="B115" s="10"/>
      <c r="C115" s="10"/>
      <c r="D115" s="10"/>
      <c r="E115" s="50"/>
      <c r="F115" s="10"/>
      <c r="G115" s="10"/>
      <c r="H115" s="10"/>
      <c r="I115" s="15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</row>
    <row r="116">
      <c r="A116" s="10"/>
      <c r="B116" s="10"/>
      <c r="C116" s="10"/>
      <c r="D116" s="10"/>
      <c r="E116" s="50"/>
      <c r="F116" s="10"/>
      <c r="G116" s="10"/>
      <c r="H116" s="10"/>
      <c r="I116" s="15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</row>
    <row r="117">
      <c r="A117" s="10"/>
      <c r="B117" s="10"/>
      <c r="C117" s="10"/>
      <c r="D117" s="10"/>
      <c r="E117" s="50"/>
      <c r="F117" s="10"/>
      <c r="G117" s="10"/>
      <c r="H117" s="10"/>
      <c r="I117" s="15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</row>
    <row r="118">
      <c r="A118" s="10"/>
      <c r="B118" s="10"/>
      <c r="C118" s="10"/>
      <c r="D118" s="10"/>
      <c r="E118" s="50"/>
      <c r="F118" s="10"/>
      <c r="G118" s="10"/>
      <c r="H118" s="10"/>
      <c r="I118" s="15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</row>
    <row r="119">
      <c r="A119" s="10"/>
      <c r="B119" s="10"/>
      <c r="C119" s="10"/>
      <c r="D119" s="10"/>
      <c r="E119" s="50"/>
      <c r="F119" s="10"/>
      <c r="G119" s="10"/>
      <c r="H119" s="10"/>
      <c r="I119" s="15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</row>
    <row r="120">
      <c r="A120" s="10"/>
      <c r="B120" s="10"/>
      <c r="C120" s="10"/>
      <c r="D120" s="10"/>
      <c r="E120" s="50"/>
      <c r="F120" s="10"/>
      <c r="G120" s="10"/>
      <c r="H120" s="10"/>
      <c r="I120" s="15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</row>
    <row r="121">
      <c r="A121" s="10"/>
      <c r="B121" s="10"/>
      <c r="C121" s="10"/>
      <c r="D121" s="10"/>
      <c r="E121" s="50"/>
      <c r="F121" s="10"/>
      <c r="G121" s="10"/>
      <c r="H121" s="10"/>
      <c r="I121" s="15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</row>
    <row r="122">
      <c r="A122" s="10"/>
      <c r="B122" s="10"/>
      <c r="C122" s="10"/>
      <c r="D122" s="10"/>
      <c r="E122" s="50"/>
      <c r="F122" s="10"/>
      <c r="G122" s="10"/>
      <c r="H122" s="10"/>
      <c r="I122" s="15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</row>
    <row r="123">
      <c r="A123" s="10"/>
      <c r="B123" s="10"/>
      <c r="C123" s="10"/>
      <c r="D123" s="10"/>
      <c r="E123" s="50"/>
      <c r="F123" s="10"/>
      <c r="G123" s="10"/>
      <c r="H123" s="10"/>
      <c r="I123" s="15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</row>
    <row r="124">
      <c r="A124" s="10"/>
      <c r="B124" s="10"/>
      <c r="C124" s="10"/>
      <c r="D124" s="10"/>
      <c r="E124" s="50"/>
      <c r="F124" s="10"/>
      <c r="G124" s="10"/>
      <c r="H124" s="10"/>
      <c r="I124" s="15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</row>
    <row r="125">
      <c r="A125" s="10"/>
      <c r="B125" s="10"/>
      <c r="C125" s="10"/>
      <c r="D125" s="10"/>
      <c r="E125" s="50"/>
      <c r="F125" s="10"/>
      <c r="G125" s="10"/>
      <c r="H125" s="10"/>
      <c r="I125" s="15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>
      <c r="A126" s="10"/>
      <c r="B126" s="10"/>
      <c r="C126" s="10"/>
      <c r="D126" s="10"/>
      <c r="E126" s="50"/>
      <c r="F126" s="10"/>
      <c r="G126" s="10"/>
      <c r="H126" s="10"/>
      <c r="I126" s="15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</row>
    <row r="127">
      <c r="A127" s="10"/>
      <c r="B127" s="10"/>
      <c r="C127" s="10"/>
      <c r="D127" s="10"/>
      <c r="E127" s="50"/>
      <c r="F127" s="10"/>
      <c r="G127" s="10"/>
      <c r="H127" s="10"/>
      <c r="I127" s="15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>
      <c r="A128" s="10"/>
      <c r="B128" s="10"/>
      <c r="C128" s="10"/>
      <c r="D128" s="10"/>
      <c r="E128" s="50"/>
      <c r="F128" s="10"/>
      <c r="G128" s="10"/>
      <c r="H128" s="10"/>
      <c r="I128" s="15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</row>
    <row r="129">
      <c r="A129" s="10"/>
      <c r="B129" s="10"/>
      <c r="C129" s="10"/>
      <c r="D129" s="10"/>
      <c r="E129" s="50"/>
      <c r="F129" s="10"/>
      <c r="G129" s="10"/>
      <c r="H129" s="10"/>
      <c r="I129" s="15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</row>
    <row r="130">
      <c r="A130" s="10"/>
      <c r="B130" s="10"/>
      <c r="C130" s="10"/>
      <c r="D130" s="10"/>
      <c r="E130" s="50"/>
      <c r="F130" s="10"/>
      <c r="G130" s="10"/>
      <c r="H130" s="10"/>
      <c r="I130" s="15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>
      <c r="A131" s="10"/>
      <c r="B131" s="10"/>
      <c r="C131" s="10"/>
      <c r="D131" s="10"/>
      <c r="E131" s="50"/>
      <c r="F131" s="10"/>
      <c r="G131" s="10"/>
      <c r="H131" s="10"/>
      <c r="I131" s="15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</row>
    <row r="132">
      <c r="A132" s="10"/>
      <c r="B132" s="10"/>
      <c r="C132" s="10"/>
      <c r="D132" s="10"/>
      <c r="E132" s="50"/>
      <c r="F132" s="10"/>
      <c r="G132" s="10"/>
      <c r="H132" s="10"/>
      <c r="I132" s="15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>
      <c r="A133" s="10"/>
      <c r="B133" s="10"/>
      <c r="C133" s="10"/>
      <c r="D133" s="10"/>
      <c r="E133" s="50"/>
      <c r="F133" s="10"/>
      <c r="G133" s="10"/>
      <c r="H133" s="10"/>
      <c r="I133" s="15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</row>
    <row r="134">
      <c r="A134" s="10"/>
      <c r="B134" s="10"/>
      <c r="C134" s="10"/>
      <c r="D134" s="10"/>
      <c r="E134" s="50"/>
      <c r="F134" s="10"/>
      <c r="G134" s="10"/>
      <c r="H134" s="10"/>
      <c r="I134" s="15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</row>
    <row r="135">
      <c r="A135" s="10"/>
      <c r="B135" s="10"/>
      <c r="C135" s="10"/>
      <c r="D135" s="10"/>
      <c r="E135" s="50"/>
      <c r="F135" s="10"/>
      <c r="G135" s="10"/>
      <c r="H135" s="10"/>
      <c r="I135" s="15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>
      <c r="A136" s="10"/>
      <c r="B136" s="10"/>
      <c r="C136" s="10"/>
      <c r="D136" s="10"/>
      <c r="E136" s="50"/>
      <c r="F136" s="10"/>
      <c r="G136" s="10"/>
      <c r="H136" s="10"/>
      <c r="I136" s="15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</row>
    <row r="137">
      <c r="A137" s="10"/>
      <c r="B137" s="10"/>
      <c r="C137" s="10"/>
      <c r="D137" s="10"/>
      <c r="E137" s="50"/>
      <c r="F137" s="10"/>
      <c r="G137" s="10"/>
      <c r="H137" s="10"/>
      <c r="I137" s="15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>
      <c r="A138" s="10"/>
      <c r="B138" s="10"/>
      <c r="C138" s="10"/>
      <c r="D138" s="10"/>
      <c r="E138" s="50"/>
      <c r="F138" s="10"/>
      <c r="G138" s="10"/>
      <c r="H138" s="10"/>
      <c r="I138" s="15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</row>
    <row r="139">
      <c r="A139" s="10"/>
      <c r="B139" s="10"/>
      <c r="C139" s="10"/>
      <c r="D139" s="10"/>
      <c r="E139" s="50"/>
      <c r="F139" s="10"/>
      <c r="G139" s="10"/>
      <c r="H139" s="10"/>
      <c r="I139" s="15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</row>
    <row r="140">
      <c r="A140" s="10"/>
      <c r="B140" s="10"/>
      <c r="C140" s="10"/>
      <c r="D140" s="10"/>
      <c r="E140" s="50"/>
      <c r="F140" s="10"/>
      <c r="G140" s="10"/>
      <c r="H140" s="10"/>
      <c r="I140" s="15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>
      <c r="A141" s="10"/>
      <c r="B141" s="10"/>
      <c r="C141" s="10"/>
      <c r="D141" s="10"/>
      <c r="E141" s="50"/>
      <c r="F141" s="10"/>
      <c r="G141" s="10"/>
      <c r="H141" s="10"/>
      <c r="I141" s="15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</row>
    <row r="142">
      <c r="A142" s="10"/>
      <c r="B142" s="10"/>
      <c r="C142" s="10"/>
      <c r="D142" s="10"/>
      <c r="E142" s="50"/>
      <c r="F142" s="10"/>
      <c r="G142" s="10"/>
      <c r="H142" s="10"/>
      <c r="I142" s="15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>
      <c r="A143" s="10"/>
      <c r="B143" s="10"/>
      <c r="C143" s="10"/>
      <c r="D143" s="10"/>
      <c r="E143" s="50"/>
      <c r="F143" s="10"/>
      <c r="G143" s="10"/>
      <c r="H143" s="10"/>
      <c r="I143" s="15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</row>
    <row r="144">
      <c r="A144" s="10"/>
      <c r="B144" s="10"/>
      <c r="C144" s="10"/>
      <c r="D144" s="10"/>
      <c r="E144" s="50"/>
      <c r="F144" s="10"/>
      <c r="G144" s="10"/>
      <c r="H144" s="10"/>
      <c r="I144" s="15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</row>
    <row r="145">
      <c r="A145" s="10"/>
      <c r="B145" s="10"/>
      <c r="C145" s="10"/>
      <c r="D145" s="10"/>
      <c r="E145" s="50"/>
      <c r="F145" s="10"/>
      <c r="G145" s="10"/>
      <c r="H145" s="10"/>
      <c r="I145" s="15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>
      <c r="A146" s="10"/>
      <c r="B146" s="10"/>
      <c r="C146" s="10"/>
      <c r="D146" s="10"/>
      <c r="E146" s="50"/>
      <c r="F146" s="10"/>
      <c r="G146" s="10"/>
      <c r="H146" s="10"/>
      <c r="I146" s="15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</row>
    <row r="147">
      <c r="A147" s="10"/>
      <c r="B147" s="10"/>
      <c r="C147" s="10"/>
      <c r="D147" s="10"/>
      <c r="E147" s="50"/>
      <c r="F147" s="10"/>
      <c r="G147" s="10"/>
      <c r="H147" s="10"/>
      <c r="I147" s="15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>
      <c r="A148" s="10"/>
      <c r="B148" s="10"/>
      <c r="C148" s="10"/>
      <c r="D148" s="10"/>
      <c r="E148" s="50"/>
      <c r="F148" s="10"/>
      <c r="G148" s="10"/>
      <c r="H148" s="10"/>
      <c r="I148" s="15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</row>
    <row r="149">
      <c r="A149" s="10"/>
      <c r="B149" s="10"/>
      <c r="C149" s="10"/>
      <c r="D149" s="10"/>
      <c r="E149" s="50"/>
      <c r="F149" s="10"/>
      <c r="G149" s="10"/>
      <c r="H149" s="10"/>
      <c r="I149" s="15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>
      <c r="A150" s="10"/>
      <c r="B150" s="10"/>
      <c r="C150" s="10"/>
      <c r="D150" s="10"/>
      <c r="E150" s="50"/>
      <c r="F150" s="10"/>
      <c r="G150" s="10"/>
      <c r="H150" s="10"/>
      <c r="I150" s="15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</row>
  </sheetData>
  <mergeCells count="30">
    <mergeCell ref="U3:V3"/>
    <mergeCell ref="W3:X3"/>
    <mergeCell ref="L1:M1"/>
    <mergeCell ref="P1:Q1"/>
    <mergeCell ref="K3:L3"/>
    <mergeCell ref="M3:N3"/>
    <mergeCell ref="O3:P3"/>
    <mergeCell ref="Q3:R3"/>
    <mergeCell ref="S3:T3"/>
    <mergeCell ref="K5:L10"/>
    <mergeCell ref="M5:N10"/>
    <mergeCell ref="O5:P10"/>
    <mergeCell ref="Q5:R10"/>
    <mergeCell ref="S5:T10"/>
    <mergeCell ref="U5:V10"/>
    <mergeCell ref="W5:X10"/>
    <mergeCell ref="K14:L19"/>
    <mergeCell ref="M14:N19"/>
    <mergeCell ref="O14:P19"/>
    <mergeCell ref="Q14:R19"/>
    <mergeCell ref="S14:T19"/>
    <mergeCell ref="U14:V19"/>
    <mergeCell ref="W14:X19"/>
    <mergeCell ref="K12:L12"/>
    <mergeCell ref="M12:N12"/>
    <mergeCell ref="O12:P12"/>
    <mergeCell ref="Q12:R12"/>
    <mergeCell ref="S12:T12"/>
    <mergeCell ref="U12:V12"/>
    <mergeCell ref="W12:X12"/>
  </mergeCells>
  <conditionalFormatting sqref="A3:A50 D3:D50">
    <cfRule type="containsText" dxfId="0" priority="1" operator="containsText" text="da fare">
      <formula>NOT(ISERROR(SEARCH(("da fare"),(A3))))</formula>
    </cfRule>
  </conditionalFormatting>
  <conditionalFormatting sqref="A3:A50 D3:D50">
    <cfRule type="containsText" dxfId="14" priority="2" operator="containsText" text="verificare">
      <formula>NOT(ISERROR(SEARCH(("verificare"),(A3))))</formula>
    </cfRule>
  </conditionalFormatting>
  <conditionalFormatting sqref="A3:A50 D3:D50">
    <cfRule type="containsText" dxfId="4" priority="3" operator="containsText" text="exec">
      <formula>NOT(ISERROR(SEARCH(("exec"),(A3))))</formula>
    </cfRule>
  </conditionalFormatting>
  <conditionalFormatting sqref="A3:A50 D3:D50">
    <cfRule type="containsText" dxfId="15" priority="4" operator="containsText" text="master">
      <formula>NOT(ISERROR(SEARCH(("master"),(A3))))</formula>
    </cfRule>
  </conditionalFormatting>
  <conditionalFormatting sqref="A3:A50 D3:D50">
    <cfRule type="containsText" dxfId="16" priority="5" operator="containsText" text="listone">
      <formula>NOT(ISERROR(SEARCH(("listone"),(A3))))</formula>
    </cfRule>
  </conditionalFormatting>
  <conditionalFormatting sqref="E1 B3:B50 K3:X3 K12:X12">
    <cfRule type="timePeriod" dxfId="0" priority="6" timePeriod="today"/>
  </conditionalFormatting>
  <conditionalFormatting sqref="E1 K3:X3 B4:B50 K12:X12">
    <cfRule type="cellIs" dxfId="7" priority="7" operator="between">
      <formula>TODAY()-WEEKDAY(TODAY(),3)+6</formula>
      <formula>TODAY()-WEEKDAY(TODAY(),3)</formula>
    </cfRule>
  </conditionalFormatting>
  <conditionalFormatting sqref="A3:A50 D3:D50">
    <cfRule type="containsText" dxfId="17" priority="8" operator="containsText" text="rimandato">
      <formula>NOT(ISERROR(SEARCH(("rimandato"),(A3))))</formula>
    </cfRule>
  </conditionalFormatting>
  <conditionalFormatting sqref="L4 N4 P4 R4 T4 V4 X4 L13 N13 P13 R13 T13 V13 X13">
    <cfRule type="colorScale" priority="9">
      <colorScale>
        <cfvo type="formula" val="0"/>
        <cfvo type="formula" val="7"/>
        <cfvo type="formula" val="14"/>
        <color rgb="FF00FF00"/>
        <color rgb="FFFF9900"/>
        <color rgb="FFFF0000"/>
      </colorScale>
    </cfRule>
  </conditionalFormatting>
  <conditionalFormatting sqref="X4">
    <cfRule type="notContainsBlanks" dxfId="18" priority="10">
      <formula>LEN(TRIM(X4))&gt;0</formula>
    </cfRule>
  </conditionalFormatting>
  <conditionalFormatting sqref="K4 M4 O4 Q4 S4 U4 W4 W13 U13 S13 Q13 O13 M13 K13 F4:F50 I4:I50">
    <cfRule type="containsText" dxfId="19" priority="11" operator="containsText" text="A+">
      <formula>NOT(ISERROR(SEARCH(("A+"),(K4))))</formula>
    </cfRule>
  </conditionalFormatting>
  <conditionalFormatting sqref="K4 M4 O4 Q4 S4 U4 W4 W13 U13 S13 Q13 O13 M13 K13 F4:F50 I4:I50">
    <cfRule type="containsText" dxfId="0" priority="12" operator="containsText" text="C-">
      <formula>NOT(ISERROR(SEARCH(("C-"),(K4))))</formula>
    </cfRule>
  </conditionalFormatting>
  <conditionalFormatting sqref="K4 M4 O4 Q4 S4 U4 W4 W13 U13 S13 Q13 O13 M13 K13 F4:F50 I4:I50">
    <cfRule type="containsText" dxfId="20" priority="13" operator="containsText" text="A">
      <formula>NOT(ISERROR(SEARCH(("A"),(K4))))</formula>
    </cfRule>
  </conditionalFormatting>
  <conditionalFormatting sqref="K4 M4 O4 Q4 S4 U4 W4 W13 U13 S13 Q13 O13 M13 K13 F4:F50 I4:I50">
    <cfRule type="containsText" dxfId="21" priority="14" operator="containsText" text="B">
      <formula>NOT(ISERROR(SEARCH(("B"),(K4))))</formula>
    </cfRule>
  </conditionalFormatting>
  <conditionalFormatting sqref="K4 M4 O4 Q4 S4 U4 W4 W13 U13 S13 Q13 O13 M13 K13 F4:F50 I4:I50">
    <cfRule type="containsText" dxfId="5" priority="15" operator="containsText" text="C">
      <formula>NOT(ISERROR(SEARCH(("C"),(K4))))</formula>
    </cfRule>
  </conditionalFormatting>
  <conditionalFormatting sqref="G4:G50 H4:H50">
    <cfRule type="containsText" dxfId="0" priority="16" operator="containsText" text="A+">
      <formula>NOT(ISERROR(SEARCH(("A+"),(G4))))</formula>
    </cfRule>
  </conditionalFormatting>
  <conditionalFormatting sqref="G4:G50 H4:H50">
    <cfRule type="containsText" dxfId="19" priority="17" operator="containsText" text="C-">
      <formula>NOT(ISERROR(SEARCH(("C-"),(G4))))</formula>
    </cfRule>
  </conditionalFormatting>
  <conditionalFormatting sqref="G4:G50 H4:H50">
    <cfRule type="containsText" dxfId="5" priority="18" operator="containsText" text="A">
      <formula>NOT(ISERROR(SEARCH(("A"),(G4))))</formula>
    </cfRule>
  </conditionalFormatting>
  <conditionalFormatting sqref="G4:G50 H4:H50">
    <cfRule type="containsText" dxfId="21" priority="19" operator="containsText" text="B">
      <formula>NOT(ISERROR(SEARCH(("B"),(G4))))</formula>
    </cfRule>
  </conditionalFormatting>
  <conditionalFormatting sqref="G4:G50 H4:H50">
    <cfRule type="containsText" dxfId="20" priority="20" operator="containsText" text="C">
      <formula>NOT(ISERROR(SEARCH(("C"),(G4))))</formula>
    </cfRule>
  </conditionalFormatting>
  <dataValidations>
    <dataValidation type="list" allowBlank="1" showErrorMessage="1" sqref="E1">
      <formula1>GESTIONE!$U:$U</formula1>
    </dataValidation>
    <dataValidation type="list" allowBlank="1" showErrorMessage="1" sqref="L1">
      <formula1>"SKU,Energia,Tempo,Priorità"</formula1>
    </dataValidation>
    <dataValidation type="list" allowBlank="1" showErrorMessage="1" sqref="P1">
      <formula1>GESTIONE!$S:$S</formula1>
    </dataValidation>
    <dataValidation type="list" allowBlank="1" showErrorMessage="1" sqref="D1">
      <formula1>"DATE in,DATE out,CRITICO,WATT,EXEC"</formula1>
    </dataValidation>
    <dataValidation type="list" allowBlank="1" sqref="A4:A50">
      <formula1>"da fare,fatto,exec,rimandato,Verificare,Master,Listone"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8.63"/>
    <col customWidth="1" min="2" max="2" width="29.0"/>
    <col customWidth="1" min="3" max="3" width="16.25"/>
    <col customWidth="1" min="4" max="4" width="15.0"/>
    <col customWidth="1" min="5" max="5" width="17.75"/>
    <col customWidth="1" min="6" max="6" width="13.25"/>
    <col customWidth="1" min="7" max="7" width="13.38"/>
    <col customWidth="1" min="8" max="8" width="14.75"/>
    <col customWidth="1" min="9" max="9" width="17.38"/>
    <col customWidth="1" min="10" max="10" width="13.88"/>
    <col customWidth="1" min="11" max="11" width="17.88"/>
  </cols>
  <sheetData>
    <row r="1">
      <c r="A1" s="50"/>
      <c r="B1" s="238"/>
      <c r="C1" s="239">
        <f>TODAY()</f>
        <v>46024</v>
      </c>
      <c r="E1" s="10"/>
      <c r="F1" s="10"/>
      <c r="G1" s="240"/>
      <c r="H1" s="241">
        <v>46021.0</v>
      </c>
      <c r="I1" s="6" t="s">
        <v>116</v>
      </c>
      <c r="J1" s="6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ht="22.5" customHeight="1">
      <c r="A2" s="242" t="s">
        <v>104</v>
      </c>
      <c r="B2" s="242" t="s">
        <v>111</v>
      </c>
      <c r="C2" s="243" t="s">
        <v>117</v>
      </c>
      <c r="D2" s="243" t="s">
        <v>118</v>
      </c>
      <c r="E2" s="243" t="s">
        <v>119</v>
      </c>
      <c r="F2" s="243" t="s">
        <v>115</v>
      </c>
      <c r="G2" s="244" t="s">
        <v>120</v>
      </c>
      <c r="H2" s="244" t="s">
        <v>121</v>
      </c>
      <c r="I2" s="188" t="s">
        <v>122</v>
      </c>
      <c r="J2" s="188" t="s">
        <v>110</v>
      </c>
      <c r="K2" s="245" t="s">
        <v>123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 ht="22.5" customHeight="1">
      <c r="A3" s="242" t="str">
        <f t="shared" ref="A3:A31" si="1">"SKU-" &amp;ROW()-2</f>
        <v>SKU-1</v>
      </c>
      <c r="B3" s="242" t="s">
        <v>24</v>
      </c>
      <c r="C3" s="246"/>
      <c r="D3" s="246"/>
      <c r="E3" s="246"/>
      <c r="F3" s="246"/>
      <c r="G3" s="244"/>
      <c r="H3" s="244">
        <v>46032.0</v>
      </c>
      <c r="I3" s="188"/>
      <c r="J3" s="247" t="s">
        <v>124</v>
      </c>
      <c r="K3" s="245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ht="22.5" customHeight="1">
      <c r="A4" s="242" t="str">
        <f t="shared" si="1"/>
        <v>SKU-2</v>
      </c>
      <c r="B4" s="242" t="s">
        <v>125</v>
      </c>
      <c r="C4" s="246" t="s">
        <v>5</v>
      </c>
      <c r="D4" s="247" t="s">
        <v>9</v>
      </c>
      <c r="E4" s="247" t="s">
        <v>20</v>
      </c>
      <c r="F4" s="247" t="s">
        <v>13</v>
      </c>
      <c r="G4" s="248">
        <v>46023.0</v>
      </c>
      <c r="H4" s="244">
        <v>46023.0</v>
      </c>
      <c r="I4" s="188"/>
      <c r="J4" s="247" t="s">
        <v>124</v>
      </c>
      <c r="K4" s="245"/>
      <c r="L4" s="10"/>
      <c r="M4" s="249"/>
      <c r="N4" s="249"/>
      <c r="O4" s="249"/>
      <c r="P4" s="249"/>
      <c r="Q4" s="249"/>
      <c r="R4" s="249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ht="22.5" customHeight="1">
      <c r="A5" s="242" t="str">
        <f t="shared" si="1"/>
        <v>SKU-3</v>
      </c>
      <c r="B5" s="242" t="s">
        <v>126</v>
      </c>
      <c r="C5" s="246" t="s">
        <v>5</v>
      </c>
      <c r="D5" s="247" t="s">
        <v>9</v>
      </c>
      <c r="E5" s="247" t="s">
        <v>22</v>
      </c>
      <c r="F5" s="247" t="s">
        <v>5</v>
      </c>
      <c r="G5" s="248">
        <v>46023.0</v>
      </c>
      <c r="H5" s="244">
        <v>46023.0</v>
      </c>
      <c r="I5" s="188"/>
      <c r="J5" s="247" t="s">
        <v>124</v>
      </c>
      <c r="K5" s="245"/>
      <c r="L5" s="10"/>
      <c r="M5" s="249"/>
      <c r="N5" s="249"/>
      <c r="O5" s="249"/>
      <c r="P5" s="249"/>
      <c r="Q5" s="249"/>
      <c r="R5" s="249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ht="22.5" customHeight="1">
      <c r="A6" s="242" t="str">
        <f t="shared" si="1"/>
        <v>SKU-4</v>
      </c>
      <c r="B6" s="242" t="s">
        <v>127</v>
      </c>
      <c r="C6" s="246" t="s">
        <v>5</v>
      </c>
      <c r="D6" s="247" t="s">
        <v>9</v>
      </c>
      <c r="E6" s="247" t="s">
        <v>13</v>
      </c>
      <c r="F6" s="247" t="s">
        <v>13</v>
      </c>
      <c r="G6" s="248">
        <v>46023.0</v>
      </c>
      <c r="H6" s="244">
        <v>46024.0</v>
      </c>
      <c r="I6" s="188"/>
      <c r="J6" s="247" t="s">
        <v>124</v>
      </c>
      <c r="K6" s="245"/>
      <c r="L6" s="10"/>
      <c r="M6" s="249"/>
      <c r="N6" s="249"/>
      <c r="O6" s="249"/>
      <c r="P6" s="249"/>
      <c r="Q6" s="249"/>
      <c r="R6" s="249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ht="22.5" customHeight="1">
      <c r="A7" s="242" t="str">
        <f t="shared" si="1"/>
        <v>SKU-5</v>
      </c>
      <c r="B7" s="242" t="s">
        <v>128</v>
      </c>
      <c r="C7" s="246" t="s">
        <v>5</v>
      </c>
      <c r="D7" s="247" t="s">
        <v>9</v>
      </c>
      <c r="E7" s="247" t="s">
        <v>13</v>
      </c>
      <c r="F7" s="247" t="s">
        <v>13</v>
      </c>
      <c r="G7" s="248">
        <v>46023.0</v>
      </c>
      <c r="H7" s="244">
        <v>46024.0</v>
      </c>
      <c r="I7" s="188"/>
      <c r="J7" s="247" t="s">
        <v>124</v>
      </c>
      <c r="K7" s="245"/>
      <c r="L7" s="10"/>
      <c r="M7" s="249"/>
      <c r="N7" s="249"/>
      <c r="O7" s="249"/>
      <c r="P7" s="249"/>
      <c r="Q7" s="249"/>
      <c r="R7" s="249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ht="22.5" customHeight="1">
      <c r="A8" s="242" t="str">
        <f t="shared" si="1"/>
        <v>SKU-6</v>
      </c>
      <c r="B8" s="242" t="s">
        <v>129</v>
      </c>
      <c r="C8" s="246" t="s">
        <v>5</v>
      </c>
      <c r="D8" s="247" t="s">
        <v>9</v>
      </c>
      <c r="E8" s="247" t="s">
        <v>5</v>
      </c>
      <c r="F8" s="247" t="s">
        <v>9</v>
      </c>
      <c r="G8" s="248">
        <v>46023.0</v>
      </c>
      <c r="H8" s="244">
        <v>46025.0</v>
      </c>
      <c r="I8" s="188"/>
      <c r="J8" s="247" t="s">
        <v>124</v>
      </c>
      <c r="K8" s="245"/>
      <c r="L8" s="10"/>
      <c r="M8" s="249"/>
      <c r="N8" s="249"/>
      <c r="O8" s="249"/>
      <c r="P8" s="249"/>
      <c r="Q8" s="249"/>
      <c r="R8" s="249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ht="22.5" customHeight="1">
      <c r="A9" s="242" t="str">
        <f t="shared" si="1"/>
        <v>SKU-7</v>
      </c>
      <c r="B9" s="242" t="s">
        <v>130</v>
      </c>
      <c r="C9" s="246" t="s">
        <v>9</v>
      </c>
      <c r="D9" s="247" t="s">
        <v>9</v>
      </c>
      <c r="E9" s="247" t="s">
        <v>20</v>
      </c>
      <c r="F9" s="247" t="s">
        <v>9</v>
      </c>
      <c r="G9" s="248">
        <v>46023.0</v>
      </c>
      <c r="H9" s="244">
        <v>46025.0</v>
      </c>
      <c r="I9" s="188"/>
      <c r="J9" s="247" t="s">
        <v>124</v>
      </c>
      <c r="K9" s="245"/>
      <c r="L9" s="10"/>
      <c r="M9" s="249"/>
      <c r="N9" s="249"/>
      <c r="O9" s="249"/>
      <c r="P9" s="249"/>
      <c r="Q9" s="249"/>
      <c r="R9" s="249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ht="22.5" customHeight="1">
      <c r="A10" s="242" t="str">
        <f t="shared" si="1"/>
        <v>SKU-8</v>
      </c>
      <c r="B10" s="242" t="s">
        <v>131</v>
      </c>
      <c r="C10" s="246" t="s">
        <v>9</v>
      </c>
      <c r="D10" s="247" t="s">
        <v>9</v>
      </c>
      <c r="E10" s="247" t="s">
        <v>20</v>
      </c>
      <c r="F10" s="247" t="s">
        <v>13</v>
      </c>
      <c r="G10" s="248">
        <v>46023.0</v>
      </c>
      <c r="H10" s="244">
        <v>46026.0</v>
      </c>
      <c r="I10" s="188"/>
      <c r="J10" s="247" t="s">
        <v>124</v>
      </c>
      <c r="K10" s="245"/>
      <c r="L10" s="10"/>
      <c r="M10" s="249"/>
      <c r="N10" s="249"/>
      <c r="O10" s="249"/>
      <c r="P10" s="249"/>
      <c r="Q10" s="249"/>
      <c r="R10" s="24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ht="22.5" customHeight="1">
      <c r="A11" s="242" t="str">
        <f t="shared" si="1"/>
        <v>SKU-9</v>
      </c>
      <c r="B11" s="242" t="s">
        <v>132</v>
      </c>
      <c r="C11" s="246" t="s">
        <v>20</v>
      </c>
      <c r="D11" s="247" t="s">
        <v>9</v>
      </c>
      <c r="E11" s="247" t="s">
        <v>5</v>
      </c>
      <c r="F11" s="247" t="s">
        <v>22</v>
      </c>
      <c r="G11" s="248">
        <v>46023.0</v>
      </c>
      <c r="H11" s="244">
        <v>46026.0</v>
      </c>
      <c r="I11" s="188"/>
      <c r="J11" s="247" t="s">
        <v>124</v>
      </c>
      <c r="K11" s="245"/>
      <c r="L11" s="10"/>
      <c r="M11" s="249"/>
      <c r="N11" s="249"/>
      <c r="O11" s="249"/>
      <c r="P11" s="249"/>
      <c r="Q11" s="249"/>
      <c r="R11" s="249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22.5" customHeight="1">
      <c r="A12" s="242" t="str">
        <f t="shared" si="1"/>
        <v>SKU-10</v>
      </c>
      <c r="B12" s="242" t="s">
        <v>133</v>
      </c>
      <c r="C12" s="246" t="s">
        <v>20</v>
      </c>
      <c r="D12" s="247" t="s">
        <v>9</v>
      </c>
      <c r="E12" s="247" t="s">
        <v>5</v>
      </c>
      <c r="F12" s="247" t="s">
        <v>20</v>
      </c>
      <c r="G12" s="248">
        <v>46023.0</v>
      </c>
      <c r="H12" s="244">
        <v>46027.0</v>
      </c>
      <c r="I12" s="188"/>
      <c r="J12" s="247" t="s">
        <v>124</v>
      </c>
      <c r="K12" s="245"/>
      <c r="L12" s="10"/>
      <c r="M12" s="249"/>
      <c r="N12" s="249"/>
      <c r="O12" s="249"/>
      <c r="P12" s="249"/>
      <c r="Q12" s="249"/>
      <c r="R12" s="249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ht="22.5" customHeight="1">
      <c r="A13" s="242" t="str">
        <f t="shared" si="1"/>
        <v>SKU-11</v>
      </c>
      <c r="B13" s="242" t="s">
        <v>134</v>
      </c>
      <c r="C13" s="246" t="s">
        <v>5</v>
      </c>
      <c r="D13" s="247" t="s">
        <v>9</v>
      </c>
      <c r="E13" s="247" t="s">
        <v>9</v>
      </c>
      <c r="F13" s="247" t="s">
        <v>9</v>
      </c>
      <c r="G13" s="248">
        <v>46023.0</v>
      </c>
      <c r="H13" s="244">
        <v>46027.0</v>
      </c>
      <c r="I13" s="188"/>
      <c r="J13" s="247" t="s">
        <v>124</v>
      </c>
      <c r="K13" s="245"/>
      <c r="L13" s="10"/>
      <c r="M13" s="249"/>
      <c r="N13" s="249"/>
      <c r="O13" s="249"/>
      <c r="P13" s="249"/>
      <c r="Q13" s="249"/>
      <c r="R13" s="24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ht="22.5" customHeight="1">
      <c r="A14" s="242" t="str">
        <f t="shared" si="1"/>
        <v>SKU-12</v>
      </c>
      <c r="B14" s="242" t="s">
        <v>135</v>
      </c>
      <c r="C14" s="246" t="s">
        <v>5</v>
      </c>
      <c r="D14" s="247" t="s">
        <v>9</v>
      </c>
      <c r="E14" s="246" t="s">
        <v>13</v>
      </c>
      <c r="F14" s="246" t="s">
        <v>13</v>
      </c>
      <c r="G14" s="244">
        <v>46022.0</v>
      </c>
      <c r="H14" s="244">
        <v>46022.0</v>
      </c>
      <c r="I14" s="188"/>
      <c r="J14" s="247" t="s">
        <v>136</v>
      </c>
      <c r="K14" s="245"/>
      <c r="L14" s="10"/>
      <c r="M14" s="249"/>
      <c r="N14" s="249"/>
      <c r="O14" s="249"/>
      <c r="P14" s="249"/>
      <c r="Q14" s="249"/>
      <c r="R14" s="24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ht="22.5" customHeight="1">
      <c r="A15" s="242" t="str">
        <f t="shared" si="1"/>
        <v>SKU-13</v>
      </c>
      <c r="B15" s="242" t="s">
        <v>137</v>
      </c>
      <c r="C15" s="246" t="s">
        <v>5</v>
      </c>
      <c r="D15" s="246" t="s">
        <v>9</v>
      </c>
      <c r="E15" s="246" t="s">
        <v>13</v>
      </c>
      <c r="F15" s="246" t="s">
        <v>13</v>
      </c>
      <c r="G15" s="244">
        <v>46022.0</v>
      </c>
      <c r="H15" s="244">
        <v>46022.0</v>
      </c>
      <c r="I15" s="188"/>
      <c r="J15" s="247" t="s">
        <v>124</v>
      </c>
      <c r="K15" s="245"/>
      <c r="L15" s="10"/>
      <c r="M15" s="249"/>
      <c r="N15" s="249"/>
      <c r="O15" s="249"/>
      <c r="P15" s="249"/>
      <c r="Q15" s="249"/>
      <c r="R15" s="249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t="22.5" customHeight="1">
      <c r="A16" s="242" t="str">
        <f t="shared" si="1"/>
        <v>SKU-14</v>
      </c>
      <c r="B16" s="242" t="s">
        <v>138</v>
      </c>
      <c r="C16" s="246" t="s">
        <v>5</v>
      </c>
      <c r="D16" s="246" t="s">
        <v>9</v>
      </c>
      <c r="E16" s="246" t="s">
        <v>13</v>
      </c>
      <c r="F16" s="246" t="s">
        <v>13</v>
      </c>
      <c r="G16" s="244">
        <v>46022.0</v>
      </c>
      <c r="H16" s="244">
        <v>46022.0</v>
      </c>
      <c r="I16" s="188"/>
      <c r="J16" s="247" t="s">
        <v>124</v>
      </c>
      <c r="K16" s="245"/>
      <c r="L16" s="10"/>
      <c r="M16" s="249"/>
      <c r="N16" s="249"/>
      <c r="O16" s="249"/>
      <c r="P16" s="249"/>
      <c r="Q16" s="249"/>
      <c r="R16" s="24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ht="22.5" customHeight="1">
      <c r="A17" s="242" t="str">
        <f t="shared" si="1"/>
        <v>SKU-15</v>
      </c>
      <c r="B17" s="242" t="s">
        <v>139</v>
      </c>
      <c r="C17" s="247" t="s">
        <v>5</v>
      </c>
      <c r="D17" s="247" t="s">
        <v>9</v>
      </c>
      <c r="E17" s="247" t="s">
        <v>9</v>
      </c>
      <c r="F17" s="247" t="s">
        <v>9</v>
      </c>
      <c r="G17" s="244">
        <v>46022.0</v>
      </c>
      <c r="H17" s="244">
        <v>46033.0</v>
      </c>
      <c r="I17" s="188"/>
      <c r="J17" s="247" t="s">
        <v>124</v>
      </c>
      <c r="K17" s="245"/>
      <c r="L17" s="10"/>
      <c r="M17" s="249"/>
      <c r="N17" s="249"/>
      <c r="O17" s="249"/>
      <c r="P17" s="249"/>
      <c r="Q17" s="249"/>
      <c r="R17" s="24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ht="22.5" customHeight="1">
      <c r="A18" s="242" t="str">
        <f t="shared" si="1"/>
        <v>SKU-16</v>
      </c>
      <c r="B18" s="242" t="s">
        <v>140</v>
      </c>
      <c r="C18" s="247" t="s">
        <v>9</v>
      </c>
      <c r="D18" s="247" t="s">
        <v>9</v>
      </c>
      <c r="E18" s="247" t="s">
        <v>9</v>
      </c>
      <c r="F18" s="247" t="s">
        <v>20</v>
      </c>
      <c r="G18" s="244">
        <v>46021.0</v>
      </c>
      <c r="H18" s="244">
        <v>46022.0</v>
      </c>
      <c r="I18" s="188"/>
      <c r="J18" s="250" t="s">
        <v>124</v>
      </c>
      <c r="K18" s="245"/>
      <c r="L18" s="10"/>
      <c r="M18" s="249"/>
      <c r="N18" s="249"/>
      <c r="O18" s="249"/>
      <c r="P18" s="249"/>
      <c r="Q18" s="249"/>
      <c r="R18" s="249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ht="22.5" customHeight="1">
      <c r="A19" s="242" t="str">
        <f t="shared" si="1"/>
        <v>SKU-17</v>
      </c>
      <c r="B19" s="242" t="s">
        <v>141</v>
      </c>
      <c r="C19" s="247" t="s">
        <v>20</v>
      </c>
      <c r="D19" s="247" t="s">
        <v>9</v>
      </c>
      <c r="E19" s="247" t="s">
        <v>9</v>
      </c>
      <c r="F19" s="247" t="s">
        <v>22</v>
      </c>
      <c r="G19" s="244">
        <v>46021.0</v>
      </c>
      <c r="H19" s="244">
        <v>46030.0</v>
      </c>
      <c r="I19" s="188"/>
      <c r="J19" s="250" t="s">
        <v>124</v>
      </c>
      <c r="K19" s="245"/>
      <c r="L19" s="10"/>
      <c r="M19" s="249"/>
      <c r="N19" s="249"/>
      <c r="O19" s="249"/>
      <c r="P19" s="249"/>
      <c r="Q19" s="249"/>
      <c r="R19" s="24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ht="22.5" customHeight="1">
      <c r="A20" s="242" t="str">
        <f t="shared" si="1"/>
        <v>SKU-18</v>
      </c>
      <c r="B20" s="242" t="s">
        <v>142</v>
      </c>
      <c r="C20" s="247" t="s">
        <v>5</v>
      </c>
      <c r="D20" s="247" t="s">
        <v>9</v>
      </c>
      <c r="E20" s="247" t="s">
        <v>9</v>
      </c>
      <c r="F20" s="247" t="s">
        <v>22</v>
      </c>
      <c r="G20" s="244">
        <v>46019.0</v>
      </c>
      <c r="H20" s="244">
        <v>46023.0</v>
      </c>
      <c r="I20" s="188"/>
      <c r="J20" s="250" t="s">
        <v>124</v>
      </c>
      <c r="K20" s="245"/>
      <c r="L20" s="10"/>
      <c r="M20" s="249"/>
      <c r="N20" s="249"/>
      <c r="O20" s="249"/>
      <c r="P20" s="249"/>
      <c r="Q20" s="249"/>
      <c r="R20" s="24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ht="22.5" customHeight="1">
      <c r="A21" s="242" t="str">
        <f t="shared" si="1"/>
        <v>SKU-19</v>
      </c>
      <c r="B21" s="242" t="s">
        <v>143</v>
      </c>
      <c r="C21" s="247" t="s">
        <v>20</v>
      </c>
      <c r="D21" s="247" t="s">
        <v>9</v>
      </c>
      <c r="E21" s="247" t="s">
        <v>9</v>
      </c>
      <c r="F21" s="247" t="s">
        <v>9</v>
      </c>
      <c r="G21" s="244">
        <v>46020.0</v>
      </c>
      <c r="H21" s="244">
        <v>46021.0</v>
      </c>
      <c r="I21" s="188"/>
      <c r="J21" s="250" t="s">
        <v>124</v>
      </c>
      <c r="K21" s="245"/>
      <c r="L21" s="10"/>
      <c r="M21" s="249"/>
      <c r="N21" s="249"/>
      <c r="O21" s="249"/>
      <c r="P21" s="249"/>
      <c r="Q21" s="249"/>
      <c r="R21" s="24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ht="22.5" customHeight="1">
      <c r="A22" s="242" t="str">
        <f t="shared" si="1"/>
        <v>SKU-20</v>
      </c>
      <c r="B22" s="242" t="s">
        <v>144</v>
      </c>
      <c r="C22" s="247" t="s">
        <v>5</v>
      </c>
      <c r="D22" s="247" t="s">
        <v>9</v>
      </c>
      <c r="E22" s="247" t="s">
        <v>9</v>
      </c>
      <c r="F22" s="247" t="s">
        <v>9</v>
      </c>
      <c r="G22" s="244">
        <v>46019.0</v>
      </c>
      <c r="H22" s="244">
        <v>46024.0</v>
      </c>
      <c r="I22" s="188"/>
      <c r="J22" s="250" t="s">
        <v>124</v>
      </c>
      <c r="K22" s="245"/>
      <c r="L22" s="10"/>
      <c r="M22" s="249"/>
      <c r="N22" s="249"/>
      <c r="O22" s="249"/>
      <c r="P22" s="249"/>
      <c r="Q22" s="249"/>
      <c r="R22" s="24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ht="22.5" customHeight="1">
      <c r="A23" s="242" t="str">
        <f t="shared" si="1"/>
        <v>SKU-21</v>
      </c>
      <c r="B23" s="242" t="s">
        <v>144</v>
      </c>
      <c r="C23" s="247" t="s">
        <v>5</v>
      </c>
      <c r="D23" s="247" t="s">
        <v>9</v>
      </c>
      <c r="E23" s="247" t="s">
        <v>9</v>
      </c>
      <c r="F23" s="247" t="s">
        <v>9</v>
      </c>
      <c r="G23" s="244">
        <v>46019.0</v>
      </c>
      <c r="H23" s="244">
        <v>46026.0</v>
      </c>
      <c r="I23" s="188"/>
      <c r="J23" s="250" t="s">
        <v>124</v>
      </c>
      <c r="K23" s="245"/>
      <c r="L23" s="10"/>
      <c r="M23" s="249"/>
      <c r="N23" s="249"/>
      <c r="O23" s="249"/>
      <c r="P23" s="249"/>
      <c r="Q23" s="249"/>
      <c r="R23" s="24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ht="22.5" customHeight="1">
      <c r="A24" s="242" t="str">
        <f t="shared" si="1"/>
        <v>SKU-22</v>
      </c>
      <c r="B24" s="242" t="s">
        <v>145</v>
      </c>
      <c r="C24" s="247" t="s">
        <v>5</v>
      </c>
      <c r="D24" s="247" t="s">
        <v>9</v>
      </c>
      <c r="E24" s="247" t="s">
        <v>13</v>
      </c>
      <c r="F24" s="247" t="s">
        <v>13</v>
      </c>
      <c r="G24" s="244">
        <v>46019.0</v>
      </c>
      <c r="H24" s="244">
        <v>46022.0</v>
      </c>
      <c r="I24" s="188"/>
      <c r="J24" s="250" t="s">
        <v>124</v>
      </c>
      <c r="K24" s="245"/>
      <c r="L24" s="10"/>
      <c r="M24" s="249"/>
      <c r="N24" s="249"/>
      <c r="O24" s="249"/>
      <c r="P24" s="249"/>
      <c r="Q24" s="249"/>
      <c r="R24" s="24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ht="22.5" customHeight="1">
      <c r="A25" s="242" t="str">
        <f t="shared" si="1"/>
        <v>SKU-23</v>
      </c>
      <c r="B25" s="242" t="s">
        <v>146</v>
      </c>
      <c r="C25" s="247" t="s">
        <v>9</v>
      </c>
      <c r="D25" s="247" t="s">
        <v>13</v>
      </c>
      <c r="E25" s="247" t="s">
        <v>13</v>
      </c>
      <c r="F25" s="247" t="s">
        <v>9</v>
      </c>
      <c r="G25" s="244">
        <v>46019.0</v>
      </c>
      <c r="H25" s="244">
        <v>46022.0</v>
      </c>
      <c r="I25" s="188"/>
      <c r="J25" s="250" t="s">
        <v>147</v>
      </c>
      <c r="K25" s="245"/>
      <c r="L25" s="10"/>
      <c r="M25" s="249"/>
      <c r="N25" s="249"/>
      <c r="O25" s="249"/>
      <c r="P25" s="249"/>
      <c r="Q25" s="249"/>
      <c r="R25" s="24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ht="22.5" customHeight="1">
      <c r="A26" s="242" t="str">
        <f t="shared" si="1"/>
        <v>SKU-24</v>
      </c>
      <c r="B26" s="242" t="s">
        <v>148</v>
      </c>
      <c r="C26" s="247" t="s">
        <v>5</v>
      </c>
      <c r="D26" s="247" t="s">
        <v>9</v>
      </c>
      <c r="E26" s="247" t="s">
        <v>20</v>
      </c>
      <c r="F26" s="247" t="s">
        <v>9</v>
      </c>
      <c r="G26" s="244">
        <v>46019.0</v>
      </c>
      <c r="H26" s="244">
        <v>46019.0</v>
      </c>
      <c r="I26" s="188"/>
      <c r="J26" s="250" t="s">
        <v>124</v>
      </c>
      <c r="K26" s="245"/>
      <c r="L26" s="10"/>
      <c r="M26" s="249"/>
      <c r="N26" s="249"/>
      <c r="O26" s="249"/>
      <c r="P26" s="249"/>
      <c r="Q26" s="249"/>
      <c r="R26" s="24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ht="22.5" customHeight="1">
      <c r="A27" s="242" t="str">
        <f t="shared" si="1"/>
        <v>SKU-25</v>
      </c>
      <c r="B27" s="242" t="s">
        <v>142</v>
      </c>
      <c r="C27" s="247" t="s">
        <v>5</v>
      </c>
      <c r="D27" s="247" t="s">
        <v>9</v>
      </c>
      <c r="E27" s="247" t="s">
        <v>9</v>
      </c>
      <c r="F27" s="247" t="s">
        <v>22</v>
      </c>
      <c r="G27" s="244">
        <v>46019.0</v>
      </c>
      <c r="H27" s="244">
        <v>46054.0</v>
      </c>
      <c r="I27" s="188"/>
      <c r="J27" s="250" t="s">
        <v>124</v>
      </c>
      <c r="K27" s="245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ht="22.5" customHeight="1">
      <c r="A28" s="242" t="str">
        <f t="shared" si="1"/>
        <v>SKU-26</v>
      </c>
      <c r="B28" s="242" t="s">
        <v>149</v>
      </c>
      <c r="C28" s="247" t="s">
        <v>5</v>
      </c>
      <c r="D28" s="247" t="s">
        <v>9</v>
      </c>
      <c r="E28" s="247" t="s">
        <v>13</v>
      </c>
      <c r="F28" s="247" t="s">
        <v>20</v>
      </c>
      <c r="G28" s="244">
        <v>46019.0</v>
      </c>
      <c r="H28" s="244">
        <v>46033.0</v>
      </c>
      <c r="I28" s="188"/>
      <c r="J28" s="250" t="s">
        <v>124</v>
      </c>
      <c r="K28" s="245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ht="22.5" customHeight="1">
      <c r="A29" s="242" t="str">
        <f t="shared" si="1"/>
        <v>SKU-27</v>
      </c>
      <c r="B29" s="242" t="s">
        <v>150</v>
      </c>
      <c r="C29" s="247" t="s">
        <v>20</v>
      </c>
      <c r="D29" s="247" t="s">
        <v>9</v>
      </c>
      <c r="E29" s="247" t="s">
        <v>9</v>
      </c>
      <c r="F29" s="247" t="s">
        <v>9</v>
      </c>
      <c r="G29" s="244">
        <v>46019.0</v>
      </c>
      <c r="H29" s="244">
        <v>46033.0</v>
      </c>
      <c r="I29" s="188"/>
      <c r="J29" s="250" t="s">
        <v>124</v>
      </c>
      <c r="K29" s="245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ht="22.5" customHeight="1">
      <c r="A30" s="242" t="str">
        <f t="shared" si="1"/>
        <v>SKU-28</v>
      </c>
      <c r="B30" s="242" t="s">
        <v>151</v>
      </c>
      <c r="C30" s="247" t="s">
        <v>20</v>
      </c>
      <c r="D30" s="247" t="s">
        <v>9</v>
      </c>
      <c r="E30" s="247" t="s">
        <v>9</v>
      </c>
      <c r="F30" s="247" t="s">
        <v>9</v>
      </c>
      <c r="G30" s="244">
        <v>46019.0</v>
      </c>
      <c r="H30" s="244">
        <v>46024.0</v>
      </c>
      <c r="I30" s="188"/>
      <c r="J30" s="250" t="s">
        <v>124</v>
      </c>
      <c r="K30" s="245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ht="22.5" customHeight="1">
      <c r="A31" s="242" t="str">
        <f t="shared" si="1"/>
        <v>SKU-29</v>
      </c>
      <c r="B31" s="242" t="s">
        <v>152</v>
      </c>
      <c r="C31" s="247" t="s">
        <v>5</v>
      </c>
      <c r="D31" s="247" t="s">
        <v>9</v>
      </c>
      <c r="E31" s="247" t="s">
        <v>9</v>
      </c>
      <c r="F31" s="247" t="s">
        <v>9</v>
      </c>
      <c r="G31" s="244">
        <v>46019.0</v>
      </c>
      <c r="H31" s="244">
        <v>46023.0</v>
      </c>
      <c r="I31" s="188"/>
      <c r="J31" s="250" t="s">
        <v>124</v>
      </c>
      <c r="K31" s="245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ht="22.5" customHeight="1">
      <c r="A32" s="251" t="str">
        <f>"SKU" &amp; "-" &amp;ROW()-2</f>
        <v>SKU-30</v>
      </c>
      <c r="B32" s="251"/>
      <c r="C32" s="252"/>
      <c r="D32" s="252"/>
      <c r="E32" s="252"/>
      <c r="F32" s="252"/>
      <c r="G32" s="253"/>
      <c r="H32" s="254"/>
      <c r="I32" s="255"/>
      <c r="J32" s="252"/>
      <c r="K32" s="256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50"/>
      <c r="B33" s="50"/>
      <c r="C33" s="10"/>
      <c r="D33" s="10"/>
      <c r="E33" s="10"/>
      <c r="F33" s="10"/>
      <c r="G33" s="240"/>
      <c r="H33" s="24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50"/>
      <c r="B34" s="50"/>
      <c r="C34" s="10"/>
      <c r="D34" s="10"/>
      <c r="E34" s="10"/>
      <c r="F34" s="10"/>
      <c r="G34" s="240"/>
      <c r="H34" s="24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50"/>
      <c r="B35" s="50"/>
      <c r="C35" s="10"/>
      <c r="D35" s="10"/>
      <c r="E35" s="10"/>
      <c r="F35" s="10"/>
      <c r="G35" s="240"/>
      <c r="H35" s="24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50"/>
      <c r="B36" s="50"/>
      <c r="C36" s="10"/>
      <c r="D36" s="10"/>
      <c r="E36" s="10"/>
      <c r="F36" s="10"/>
      <c r="G36" s="240"/>
      <c r="H36" s="24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50"/>
      <c r="B37" s="50"/>
      <c r="C37" s="10"/>
      <c r="D37" s="10"/>
      <c r="E37" s="10"/>
      <c r="F37" s="10"/>
      <c r="G37" s="240"/>
      <c r="H37" s="24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50"/>
      <c r="B38" s="50"/>
      <c r="C38" s="10"/>
      <c r="D38" s="10"/>
      <c r="E38" s="10"/>
      <c r="F38" s="10"/>
      <c r="G38" s="240"/>
      <c r="H38" s="24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50"/>
      <c r="B39" s="50"/>
      <c r="C39" s="10"/>
      <c r="D39" s="10"/>
      <c r="E39" s="10"/>
      <c r="F39" s="10"/>
      <c r="G39" s="240"/>
      <c r="H39" s="24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50"/>
      <c r="B40" s="50"/>
      <c r="C40" s="10"/>
      <c r="D40" s="10"/>
      <c r="E40" s="10"/>
      <c r="F40" s="10"/>
      <c r="G40" s="240"/>
      <c r="H40" s="24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50"/>
      <c r="B41" s="50"/>
      <c r="C41" s="10"/>
      <c r="D41" s="10"/>
      <c r="E41" s="10"/>
      <c r="F41" s="10"/>
      <c r="G41" s="240"/>
      <c r="H41" s="24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50"/>
      <c r="B42" s="50"/>
      <c r="C42" s="10"/>
      <c r="D42" s="10"/>
      <c r="E42" s="10"/>
      <c r="F42" s="10"/>
      <c r="G42" s="240"/>
      <c r="H42" s="24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50"/>
      <c r="B43" s="50"/>
      <c r="C43" s="10"/>
      <c r="D43" s="10"/>
      <c r="E43" s="10"/>
      <c r="F43" s="10"/>
      <c r="G43" s="240"/>
      <c r="H43" s="24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50"/>
      <c r="B44" s="50"/>
      <c r="C44" s="10"/>
      <c r="D44" s="10"/>
      <c r="E44" s="10"/>
      <c r="F44" s="10"/>
      <c r="G44" s="240"/>
      <c r="H44" s="24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50"/>
      <c r="B45" s="50"/>
      <c r="C45" s="10"/>
      <c r="D45" s="10"/>
      <c r="E45" s="10"/>
      <c r="F45" s="10"/>
      <c r="G45" s="240"/>
      <c r="H45" s="24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50"/>
      <c r="B46" s="50"/>
      <c r="C46" s="10"/>
      <c r="D46" s="10"/>
      <c r="E46" s="10"/>
      <c r="F46" s="10"/>
      <c r="G46" s="240"/>
      <c r="H46" s="24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50"/>
      <c r="B47" s="50"/>
      <c r="C47" s="10"/>
      <c r="D47" s="10"/>
      <c r="E47" s="10"/>
      <c r="F47" s="10"/>
      <c r="G47" s="240"/>
      <c r="H47" s="24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50"/>
      <c r="B48" s="50"/>
      <c r="C48" s="10"/>
      <c r="D48" s="10"/>
      <c r="E48" s="10"/>
      <c r="F48" s="10"/>
      <c r="G48" s="240"/>
      <c r="H48" s="24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50"/>
      <c r="B49" s="50"/>
      <c r="C49" s="10"/>
      <c r="D49" s="10"/>
      <c r="E49" s="10"/>
      <c r="F49" s="10"/>
      <c r="G49" s="240"/>
      <c r="H49" s="24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50"/>
      <c r="B50" s="50"/>
      <c r="C50" s="10"/>
      <c r="D50" s="10"/>
      <c r="E50" s="10"/>
      <c r="F50" s="10"/>
      <c r="G50" s="240"/>
      <c r="H50" s="24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50"/>
      <c r="B51" s="50"/>
      <c r="C51" s="10"/>
      <c r="D51" s="10"/>
      <c r="E51" s="10"/>
      <c r="F51" s="10"/>
      <c r="G51" s="240"/>
      <c r="H51" s="24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50"/>
      <c r="B52" s="50"/>
      <c r="C52" s="10"/>
      <c r="D52" s="10"/>
      <c r="E52" s="10"/>
      <c r="F52" s="10"/>
      <c r="G52" s="240"/>
      <c r="H52" s="24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50"/>
      <c r="B53" s="50"/>
      <c r="C53" s="10"/>
      <c r="D53" s="10"/>
      <c r="E53" s="10"/>
      <c r="F53" s="10"/>
      <c r="G53" s="240"/>
      <c r="H53" s="24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50"/>
      <c r="B54" s="50"/>
      <c r="C54" s="10"/>
      <c r="D54" s="10"/>
      <c r="E54" s="10"/>
      <c r="F54" s="10"/>
      <c r="G54" s="240"/>
      <c r="H54" s="24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50"/>
      <c r="B55" s="50"/>
      <c r="C55" s="10"/>
      <c r="D55" s="10"/>
      <c r="E55" s="10"/>
      <c r="F55" s="10"/>
      <c r="G55" s="240"/>
      <c r="H55" s="24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50"/>
      <c r="B56" s="50"/>
      <c r="C56" s="10"/>
      <c r="D56" s="10"/>
      <c r="E56" s="10"/>
      <c r="F56" s="10"/>
      <c r="G56" s="240"/>
      <c r="H56" s="24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50"/>
      <c r="B57" s="50"/>
      <c r="C57" s="10"/>
      <c r="D57" s="10"/>
      <c r="E57" s="10"/>
      <c r="F57" s="10"/>
      <c r="G57" s="240"/>
      <c r="H57" s="24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50"/>
      <c r="B58" s="50"/>
      <c r="C58" s="10"/>
      <c r="D58" s="10"/>
      <c r="E58" s="10"/>
      <c r="F58" s="10"/>
      <c r="G58" s="240"/>
      <c r="H58" s="24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50"/>
      <c r="B59" s="50"/>
      <c r="C59" s="10"/>
      <c r="D59" s="10"/>
      <c r="E59" s="10"/>
      <c r="F59" s="10"/>
      <c r="G59" s="240"/>
      <c r="H59" s="24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50"/>
      <c r="B60" s="50"/>
      <c r="C60" s="10"/>
      <c r="D60" s="10"/>
      <c r="E60" s="10"/>
      <c r="F60" s="10"/>
      <c r="G60" s="240"/>
      <c r="H60" s="24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50"/>
      <c r="B61" s="50"/>
      <c r="C61" s="10"/>
      <c r="D61" s="10"/>
      <c r="E61" s="10"/>
      <c r="F61" s="10"/>
      <c r="G61" s="240"/>
      <c r="H61" s="24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50"/>
      <c r="B62" s="50"/>
      <c r="C62" s="10"/>
      <c r="D62" s="10"/>
      <c r="E62" s="10"/>
      <c r="F62" s="10"/>
      <c r="G62" s="240"/>
      <c r="H62" s="24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50"/>
      <c r="B63" s="50"/>
      <c r="C63" s="10"/>
      <c r="D63" s="10"/>
      <c r="E63" s="10"/>
      <c r="F63" s="10"/>
      <c r="G63" s="240"/>
      <c r="H63" s="24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50"/>
      <c r="B64" s="50"/>
      <c r="C64" s="10"/>
      <c r="D64" s="10"/>
      <c r="E64" s="10"/>
      <c r="F64" s="10"/>
      <c r="G64" s="240"/>
      <c r="H64" s="24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50"/>
      <c r="B65" s="50"/>
      <c r="C65" s="10"/>
      <c r="D65" s="10"/>
      <c r="E65" s="10"/>
      <c r="F65" s="10"/>
      <c r="G65" s="240"/>
      <c r="H65" s="24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50"/>
      <c r="B66" s="50"/>
      <c r="C66" s="10"/>
      <c r="D66" s="10"/>
      <c r="E66" s="10"/>
      <c r="F66" s="10"/>
      <c r="G66" s="240"/>
      <c r="H66" s="24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50"/>
      <c r="B67" s="50"/>
      <c r="C67" s="10"/>
      <c r="D67" s="10"/>
      <c r="E67" s="10"/>
      <c r="F67" s="10"/>
      <c r="G67" s="240"/>
      <c r="H67" s="24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50"/>
      <c r="B68" s="50"/>
      <c r="C68" s="10"/>
      <c r="D68" s="10"/>
      <c r="E68" s="10"/>
      <c r="F68" s="10"/>
      <c r="G68" s="240"/>
      <c r="H68" s="24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50"/>
      <c r="B69" s="50"/>
      <c r="C69" s="10"/>
      <c r="D69" s="10"/>
      <c r="E69" s="10"/>
      <c r="F69" s="10"/>
      <c r="G69" s="240"/>
      <c r="H69" s="24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50"/>
      <c r="B70" s="50"/>
      <c r="C70" s="10"/>
      <c r="D70" s="10"/>
      <c r="E70" s="10"/>
      <c r="F70" s="10"/>
      <c r="G70" s="240"/>
      <c r="H70" s="24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50"/>
      <c r="B71" s="50"/>
      <c r="C71" s="10"/>
      <c r="D71" s="10"/>
      <c r="E71" s="10"/>
      <c r="F71" s="10"/>
      <c r="G71" s="240"/>
      <c r="H71" s="24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50"/>
      <c r="B72" s="50"/>
      <c r="C72" s="10"/>
      <c r="D72" s="10"/>
      <c r="E72" s="10"/>
      <c r="F72" s="10"/>
      <c r="G72" s="240"/>
      <c r="H72" s="24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50"/>
      <c r="B73" s="50"/>
      <c r="C73" s="10"/>
      <c r="D73" s="10"/>
      <c r="E73" s="10"/>
      <c r="F73" s="10"/>
      <c r="G73" s="240"/>
      <c r="H73" s="24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50"/>
      <c r="B74" s="50"/>
      <c r="C74" s="10"/>
      <c r="D74" s="10"/>
      <c r="E74" s="10"/>
      <c r="F74" s="10"/>
      <c r="G74" s="240"/>
      <c r="H74" s="24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50"/>
      <c r="B75" s="50"/>
      <c r="C75" s="10"/>
      <c r="D75" s="10"/>
      <c r="E75" s="10"/>
      <c r="F75" s="10"/>
      <c r="G75" s="240"/>
      <c r="H75" s="24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50"/>
      <c r="B76" s="50"/>
      <c r="C76" s="10"/>
      <c r="D76" s="10"/>
      <c r="E76" s="10"/>
      <c r="F76" s="10"/>
      <c r="G76" s="240"/>
      <c r="H76" s="24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50"/>
      <c r="B77" s="50"/>
      <c r="C77" s="10"/>
      <c r="D77" s="10"/>
      <c r="E77" s="10"/>
      <c r="F77" s="10"/>
      <c r="G77" s="240"/>
      <c r="H77" s="24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50"/>
      <c r="B78" s="50"/>
      <c r="C78" s="10"/>
      <c r="D78" s="10"/>
      <c r="E78" s="10"/>
      <c r="F78" s="10"/>
      <c r="G78" s="240"/>
      <c r="H78" s="24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50"/>
      <c r="B79" s="50"/>
      <c r="C79" s="10"/>
      <c r="D79" s="10"/>
      <c r="E79" s="10"/>
      <c r="F79" s="10"/>
      <c r="G79" s="240"/>
      <c r="H79" s="24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50"/>
      <c r="B80" s="50"/>
      <c r="C80" s="10"/>
      <c r="D80" s="10"/>
      <c r="E80" s="10"/>
      <c r="F80" s="10"/>
      <c r="G80" s="240"/>
      <c r="H80" s="24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50"/>
      <c r="B81" s="50"/>
      <c r="C81" s="10"/>
      <c r="D81" s="10"/>
      <c r="E81" s="10"/>
      <c r="F81" s="10"/>
      <c r="G81" s="240"/>
      <c r="H81" s="24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50"/>
      <c r="B82" s="50"/>
      <c r="C82" s="10"/>
      <c r="D82" s="10"/>
      <c r="E82" s="10"/>
      <c r="F82" s="10"/>
      <c r="G82" s="240"/>
      <c r="H82" s="24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50"/>
      <c r="B83" s="50"/>
      <c r="C83" s="10"/>
      <c r="D83" s="10"/>
      <c r="E83" s="10"/>
      <c r="F83" s="10"/>
      <c r="G83" s="240"/>
      <c r="H83" s="24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50"/>
      <c r="B84" s="50"/>
      <c r="C84" s="10"/>
      <c r="D84" s="10"/>
      <c r="E84" s="10"/>
      <c r="F84" s="10"/>
      <c r="G84" s="240"/>
      <c r="H84" s="24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50"/>
      <c r="B85" s="50"/>
      <c r="C85" s="10"/>
      <c r="D85" s="10"/>
      <c r="E85" s="10"/>
      <c r="F85" s="10"/>
      <c r="G85" s="240"/>
      <c r="H85" s="24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50"/>
      <c r="B86" s="50"/>
      <c r="C86" s="10"/>
      <c r="D86" s="10"/>
      <c r="E86" s="10"/>
      <c r="F86" s="10"/>
      <c r="G86" s="240"/>
      <c r="H86" s="24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50"/>
      <c r="B87" s="50"/>
      <c r="C87" s="10"/>
      <c r="D87" s="10"/>
      <c r="E87" s="10"/>
      <c r="F87" s="10"/>
      <c r="G87" s="240"/>
      <c r="H87" s="24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50"/>
      <c r="B88" s="50"/>
      <c r="C88" s="10"/>
      <c r="D88" s="10"/>
      <c r="E88" s="10"/>
      <c r="F88" s="10"/>
      <c r="G88" s="240"/>
      <c r="H88" s="24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50"/>
      <c r="B89" s="50"/>
      <c r="C89" s="10"/>
      <c r="D89" s="10"/>
      <c r="E89" s="10"/>
      <c r="F89" s="10"/>
      <c r="G89" s="240"/>
      <c r="H89" s="24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50"/>
      <c r="B90" s="50"/>
      <c r="C90" s="10"/>
      <c r="D90" s="10"/>
      <c r="E90" s="10"/>
      <c r="F90" s="10"/>
      <c r="G90" s="240"/>
      <c r="H90" s="24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50"/>
      <c r="B91" s="50"/>
      <c r="C91" s="10"/>
      <c r="D91" s="10"/>
      <c r="E91" s="10"/>
      <c r="F91" s="10"/>
      <c r="G91" s="240"/>
      <c r="H91" s="24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50"/>
      <c r="B92" s="50"/>
      <c r="C92" s="10"/>
      <c r="D92" s="10"/>
      <c r="E92" s="10"/>
      <c r="F92" s="10"/>
      <c r="G92" s="240"/>
      <c r="H92" s="24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50"/>
      <c r="B93" s="50"/>
      <c r="C93" s="10"/>
      <c r="D93" s="10"/>
      <c r="E93" s="10"/>
      <c r="F93" s="10"/>
      <c r="G93" s="240"/>
      <c r="H93" s="24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50"/>
      <c r="B94" s="50"/>
      <c r="C94" s="10"/>
      <c r="D94" s="10"/>
      <c r="E94" s="10"/>
      <c r="F94" s="10"/>
      <c r="G94" s="240"/>
      <c r="H94" s="24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50"/>
      <c r="B95" s="50"/>
      <c r="C95" s="10"/>
      <c r="D95" s="10"/>
      <c r="E95" s="10"/>
      <c r="F95" s="10"/>
      <c r="G95" s="240"/>
      <c r="H95" s="24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50"/>
      <c r="B96" s="50"/>
      <c r="C96" s="10"/>
      <c r="D96" s="10"/>
      <c r="E96" s="10"/>
      <c r="F96" s="10"/>
      <c r="G96" s="240"/>
      <c r="H96" s="24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50"/>
      <c r="B97" s="50"/>
      <c r="C97" s="10"/>
      <c r="D97" s="10"/>
      <c r="E97" s="10"/>
      <c r="F97" s="10"/>
      <c r="G97" s="240"/>
      <c r="H97" s="24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50"/>
      <c r="B98" s="50"/>
      <c r="C98" s="10"/>
      <c r="D98" s="10"/>
      <c r="E98" s="10"/>
      <c r="F98" s="10"/>
      <c r="G98" s="240"/>
      <c r="H98" s="24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50"/>
      <c r="B99" s="50"/>
      <c r="C99" s="10"/>
      <c r="D99" s="10"/>
      <c r="E99" s="10"/>
      <c r="F99" s="10"/>
      <c r="G99" s="240"/>
      <c r="H99" s="24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50"/>
      <c r="B100" s="50"/>
      <c r="C100" s="10"/>
      <c r="D100" s="10"/>
      <c r="E100" s="10"/>
      <c r="F100" s="10"/>
      <c r="G100" s="240"/>
      <c r="H100" s="24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>
      <c r="A101" s="50"/>
      <c r="B101" s="50"/>
      <c r="C101" s="10"/>
      <c r="D101" s="10"/>
      <c r="E101" s="10"/>
      <c r="F101" s="10"/>
      <c r="G101" s="240"/>
      <c r="H101" s="24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</sheetData>
  <conditionalFormatting sqref="C2:C32 F2:F32">
    <cfRule type="containsText" dxfId="17" priority="1" operator="containsText" text="A+">
      <formula>NOT(ISERROR(SEARCH(("A+"),(C2))))</formula>
    </cfRule>
  </conditionalFormatting>
  <conditionalFormatting sqref="C2:C32 F2:F32">
    <cfRule type="containsText" dxfId="0" priority="2" operator="containsText" text="C-">
      <formula>NOT(ISERROR(SEARCH(("C-"),(C2))))</formula>
    </cfRule>
  </conditionalFormatting>
  <conditionalFormatting sqref="C2:C32 F2:F32">
    <cfRule type="containsText" dxfId="14" priority="3" operator="containsText" text="A">
      <formula>NOT(ISERROR(SEARCH(("A"),(C2))))</formula>
    </cfRule>
  </conditionalFormatting>
  <conditionalFormatting sqref="C2:C32 F2:F32">
    <cfRule type="containsText" dxfId="21" priority="4" operator="containsText" text="B">
      <formula>NOT(ISERROR(SEARCH(("B"),(C2))))</formula>
    </cfRule>
  </conditionalFormatting>
  <conditionalFormatting sqref="C2:C32 F2:F32">
    <cfRule type="containsText" dxfId="5" priority="5" operator="containsText" text="C">
      <formula>NOT(ISERROR(SEARCH(("C"),(C2))))</formula>
    </cfRule>
  </conditionalFormatting>
  <conditionalFormatting sqref="D2:E32">
    <cfRule type="containsText" dxfId="0" priority="6" operator="containsText" text="A+">
      <formula>NOT(ISERROR(SEARCH(("A+"),(D2))))</formula>
    </cfRule>
  </conditionalFormatting>
  <conditionalFormatting sqref="D2:E32">
    <cfRule type="containsText" dxfId="17" priority="7" operator="containsText" text="C-">
      <formula>NOT(ISERROR(SEARCH(("C-"),(D2))))</formula>
    </cfRule>
  </conditionalFormatting>
  <conditionalFormatting sqref="D2:E32">
    <cfRule type="containsText" dxfId="5" priority="8" operator="containsText" text="A">
      <formula>NOT(ISERROR(SEARCH(("A"),(D2))))</formula>
    </cfRule>
  </conditionalFormatting>
  <conditionalFormatting sqref="D2:E32">
    <cfRule type="containsText" dxfId="21" priority="9" operator="containsText" text="B">
      <formula>NOT(ISERROR(SEARCH(("B"),(D2))))</formula>
    </cfRule>
  </conditionalFormatting>
  <conditionalFormatting sqref="D2:E32">
    <cfRule type="containsText" dxfId="14" priority="10" operator="containsText" text="C">
      <formula>NOT(ISERROR(SEARCH(("C"),(D2))))</formula>
    </cfRule>
  </conditionalFormatting>
  <conditionalFormatting sqref="J3:J32">
    <cfRule type="containsText" dxfId="14" priority="11" operator="containsText" text="verificare">
      <formula>NOT(ISERROR(SEARCH(("verificare"),(J3))))</formula>
    </cfRule>
  </conditionalFormatting>
  <conditionalFormatting sqref="J3:J32">
    <cfRule type="containsText" dxfId="4" priority="12" operator="containsText" text="exec">
      <formula>NOT(ISERROR(SEARCH(("exec"),(J3))))</formula>
    </cfRule>
  </conditionalFormatting>
  <conditionalFormatting sqref="J3:J32">
    <cfRule type="containsText" dxfId="15" priority="13" operator="containsText" text="master">
      <formula>NOT(ISERROR(SEARCH(("master"),(J3))))</formula>
    </cfRule>
  </conditionalFormatting>
  <conditionalFormatting sqref="J2:J32">
    <cfRule type="containsText" dxfId="16" priority="14" operator="containsText" text="listone">
      <formula>NOT(ISERROR(SEARCH(("listone"),(J2))))</formula>
    </cfRule>
  </conditionalFormatting>
  <conditionalFormatting sqref="J2:J32">
    <cfRule type="containsText" dxfId="17" priority="15" operator="containsText" text="rimandato">
      <formula>NOT(ISERROR(SEARCH(("rimandato"),(J2))))</formula>
    </cfRule>
  </conditionalFormatting>
  <conditionalFormatting sqref="J2:J32">
    <cfRule type="containsText" dxfId="0" priority="16" operator="containsText" text="da fare">
      <formula>NOT(ISERROR(SEARCH(("da fare"),(J2))))</formula>
    </cfRule>
  </conditionalFormatting>
  <conditionalFormatting sqref="C4">
    <cfRule type="notContainsBlanks" dxfId="18" priority="17">
      <formula>LEN(TRIM(C4))&gt;0</formula>
    </cfRule>
  </conditionalFormatting>
  <dataValidations>
    <dataValidation type="list" allowBlank="1" sqref="C3:F32">
      <formula1>"A+++,A,B,C,C---"</formula1>
    </dataValidation>
    <dataValidation type="list" allowBlank="1" sqref="J3:J32">
      <formula1>"da fare,fatto,exec,rimandato,verificare,master,listone"</formula1>
    </dataValidation>
  </dataValidations>
  <drawing r:id="rId2"/>
  <legacyDrawing r:id="rId3"/>
  <tableParts count="1">
    <tablePart r:id="rId5"/>
  </tableParts>
</worksheet>
</file>