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88ee42248ca7e9c/Documents/PDP-8/Add-On Boards/RK05 emulation/design notes/"/>
    </mc:Choice>
  </mc:AlternateContent>
  <xr:revisionPtr revIDLastSave="2" documentId="8_{27F297EE-77DA-45E6-BB7B-AC448E9F3DDF}" xr6:coauthVersionLast="47" xr6:coauthVersionMax="47" xr10:uidLastSave="{C4194153-7EF5-4A0E-AA6D-5280E5E73FC2}"/>
  <bookViews>
    <workbookView xWindow="490" yWindow="630" windowWidth="33980" windowHeight="19440" xr2:uid="{29A871AC-4C6F-4B8D-934C-149BD02F8803}"/>
  </bookViews>
  <sheets>
    <sheet name="v2_board" sheetId="1" r:id="rId1"/>
    <sheet name="v1_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8" i="2" l="1"/>
  <c r="AA18" i="2" s="1"/>
  <c r="AB18" i="2" s="1"/>
  <c r="AC18" i="2" s="1"/>
  <c r="AD18" i="2" s="1"/>
  <c r="AE18" i="2" s="1"/>
  <c r="AF18" i="2" s="1"/>
  <c r="AG18" i="2" s="1"/>
  <c r="V18" i="2"/>
  <c r="W18" i="2" s="1"/>
  <c r="X18" i="2" s="1"/>
  <c r="Z17" i="2"/>
  <c r="AA17" i="2" s="1"/>
  <c r="AB17" i="2" s="1"/>
  <c r="AC17" i="2" s="1"/>
  <c r="AD17" i="2" s="1"/>
  <c r="AE17" i="2" s="1"/>
  <c r="AF17" i="2" s="1"/>
  <c r="AG17" i="2" s="1"/>
  <c r="V17" i="2"/>
  <c r="W17" i="2" s="1"/>
  <c r="X17" i="2" s="1"/>
  <c r="Z16" i="2"/>
  <c r="AA16" i="2" s="1"/>
  <c r="AB16" i="2" s="1"/>
  <c r="AC16" i="2" s="1"/>
  <c r="AD16" i="2" s="1"/>
  <c r="AE16" i="2" s="1"/>
  <c r="AF16" i="2" s="1"/>
  <c r="AG16" i="2" s="1"/>
  <c r="V16" i="2"/>
  <c r="W16" i="2" s="1"/>
  <c r="X16" i="2" s="1"/>
  <c r="Z15" i="2"/>
  <c r="AA15" i="2" s="1"/>
  <c r="AB15" i="2" s="1"/>
  <c r="AC15" i="2" s="1"/>
  <c r="AD15" i="2" s="1"/>
  <c r="AE15" i="2" s="1"/>
  <c r="AF15" i="2" s="1"/>
  <c r="AG15" i="2" s="1"/>
  <c r="V15" i="2"/>
  <c r="W15" i="2" s="1"/>
  <c r="X15" i="2" s="1"/>
  <c r="Z14" i="2"/>
  <c r="AA14" i="2" s="1"/>
  <c r="AB14" i="2" s="1"/>
  <c r="AC14" i="2" s="1"/>
  <c r="AD14" i="2" s="1"/>
  <c r="AE14" i="2" s="1"/>
  <c r="AF14" i="2" s="1"/>
  <c r="AG14" i="2" s="1"/>
  <c r="V14" i="2"/>
  <c r="W14" i="2" s="1"/>
  <c r="X14" i="2" s="1"/>
  <c r="Z13" i="2"/>
  <c r="AA13" i="2" s="1"/>
  <c r="AB13" i="2" s="1"/>
  <c r="AC13" i="2" s="1"/>
  <c r="AD13" i="2" s="1"/>
  <c r="AE13" i="2" s="1"/>
  <c r="AF13" i="2" s="1"/>
  <c r="AG13" i="2" s="1"/>
  <c r="V13" i="2"/>
  <c r="W13" i="2" s="1"/>
  <c r="X13" i="2" s="1"/>
  <c r="Z12" i="2"/>
  <c r="AA12" i="2" s="1"/>
  <c r="AB12" i="2" s="1"/>
  <c r="AC12" i="2" s="1"/>
  <c r="AD12" i="2" s="1"/>
  <c r="AE12" i="2" s="1"/>
  <c r="AF12" i="2" s="1"/>
  <c r="AG12" i="2" s="1"/>
  <c r="V12" i="2"/>
  <c r="W12" i="2" s="1"/>
  <c r="X12" i="2" s="1"/>
  <c r="Z11" i="2"/>
  <c r="AA11" i="2" s="1"/>
  <c r="AB11" i="2" s="1"/>
  <c r="AC11" i="2" s="1"/>
  <c r="AD11" i="2" s="1"/>
  <c r="AE11" i="2" s="1"/>
  <c r="AF11" i="2" s="1"/>
  <c r="AG11" i="2" s="1"/>
  <c r="V11" i="2"/>
  <c r="W11" i="2" s="1"/>
  <c r="X11" i="2" s="1"/>
  <c r="Z10" i="2"/>
  <c r="AA10" i="2" s="1"/>
  <c r="AB10" i="2" s="1"/>
  <c r="AC10" i="2" s="1"/>
  <c r="AD10" i="2" s="1"/>
  <c r="AE10" i="2" s="1"/>
  <c r="AF10" i="2" s="1"/>
  <c r="AG10" i="2" s="1"/>
  <c r="V10" i="2"/>
  <c r="W10" i="2" s="1"/>
  <c r="Y9" i="2"/>
  <c r="Z9" i="2" s="1"/>
  <c r="AA9" i="2" s="1"/>
  <c r="AB9" i="2" s="1"/>
  <c r="AC9" i="2" s="1"/>
  <c r="AD9" i="2" s="1"/>
  <c r="AE9" i="2" s="1"/>
  <c r="AF9" i="2" s="1"/>
  <c r="AG9" i="2" s="1"/>
  <c r="V9" i="2"/>
  <c r="W9" i="2" s="1"/>
  <c r="Y8" i="2"/>
  <c r="Z8" i="2" s="1"/>
  <c r="AA8" i="2" s="1"/>
  <c r="AB8" i="2" s="1"/>
  <c r="AC8" i="2" s="1"/>
  <c r="AD8" i="2" s="1"/>
  <c r="AE8" i="2" s="1"/>
  <c r="AF8" i="2" s="1"/>
  <c r="AG8" i="2" s="1"/>
  <c r="V8" i="2"/>
  <c r="W8" i="2" s="1"/>
  <c r="Y7" i="2"/>
  <c r="Z7" i="2" s="1"/>
  <c r="AA7" i="2" s="1"/>
  <c r="AB7" i="2" s="1"/>
  <c r="AC7" i="2" s="1"/>
  <c r="AD7" i="2" s="1"/>
  <c r="AE7" i="2" s="1"/>
  <c r="AF7" i="2" s="1"/>
  <c r="AG7" i="2" s="1"/>
  <c r="V7" i="2"/>
  <c r="W7" i="2" s="1"/>
  <c r="Y6" i="2"/>
  <c r="Z6" i="2" s="1"/>
  <c r="AA6" i="2" s="1"/>
  <c r="AB6" i="2" s="1"/>
  <c r="AC6" i="2" s="1"/>
  <c r="AD6" i="2" s="1"/>
  <c r="AE6" i="2" s="1"/>
  <c r="AF6" i="2" s="1"/>
  <c r="AG6" i="2" s="1"/>
  <c r="V6" i="2"/>
  <c r="X5" i="2"/>
  <c r="Y5" i="2" s="1"/>
  <c r="Z5" i="2" s="1"/>
  <c r="AA5" i="2" s="1"/>
  <c r="AB5" i="2" s="1"/>
  <c r="AC5" i="2" s="1"/>
  <c r="AD5" i="2" s="1"/>
  <c r="AE5" i="2" s="1"/>
  <c r="AF5" i="2" s="1"/>
  <c r="AG5" i="2" s="1"/>
  <c r="V5" i="2"/>
  <c r="B5" i="2"/>
  <c r="W4" i="2"/>
  <c r="X4" i="2" s="1"/>
  <c r="Y4" i="2" s="1"/>
  <c r="Z4" i="2" s="1"/>
  <c r="AA4" i="2" s="1"/>
  <c r="AB4" i="2" s="1"/>
  <c r="AC4" i="2" s="1"/>
  <c r="AD4" i="2" s="1"/>
  <c r="AE4" i="2" s="1"/>
  <c r="AF4" i="2" s="1"/>
  <c r="AG4" i="2" s="1"/>
  <c r="E4" i="2"/>
  <c r="F4" i="2" s="1"/>
  <c r="G4" i="2" s="1"/>
  <c r="D4" i="2"/>
  <c r="C4" i="2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W33" i="1"/>
  <c r="X33" i="1" s="1"/>
  <c r="Y33" i="1" s="1"/>
  <c r="Z33" i="1" s="1"/>
  <c r="W32" i="1"/>
  <c r="X32" i="1" s="1"/>
  <c r="Y32" i="1" s="1"/>
  <c r="Z32" i="1" s="1"/>
  <c r="W31" i="1"/>
  <c r="X31" i="1" s="1"/>
  <c r="Y31" i="1" s="1"/>
  <c r="Z31" i="1" s="1"/>
  <c r="W30" i="1"/>
  <c r="X30" i="1" s="1"/>
  <c r="Y30" i="1" s="1"/>
  <c r="Z30" i="1" s="1"/>
  <c r="W29" i="1"/>
  <c r="X29" i="1" s="1"/>
  <c r="Y29" i="1" s="1"/>
  <c r="Z29" i="1" s="1"/>
  <c r="W28" i="1"/>
  <c r="X28" i="1" s="1"/>
  <c r="Y28" i="1" s="1"/>
  <c r="Z28" i="1" s="1"/>
  <c r="W27" i="1"/>
  <c r="X27" i="1" s="1"/>
  <c r="Y27" i="1" s="1"/>
  <c r="Z27" i="1" s="1"/>
  <c r="W26" i="1"/>
  <c r="X26" i="1" s="1"/>
  <c r="Y26" i="1" s="1"/>
  <c r="Z26" i="1" s="1"/>
  <c r="W25" i="1"/>
  <c r="X25" i="1" s="1"/>
  <c r="Y25" i="1" s="1"/>
  <c r="Z25" i="1" s="1"/>
  <c r="W24" i="1"/>
  <c r="X24" i="1" s="1"/>
  <c r="Y24" i="1" s="1"/>
  <c r="Z24" i="1" s="1"/>
  <c r="W23" i="1"/>
  <c r="X23" i="1" s="1"/>
  <c r="Y23" i="1" s="1"/>
  <c r="Z23" i="1" s="1"/>
  <c r="W22" i="1"/>
  <c r="X22" i="1" s="1"/>
  <c r="Y22" i="1" s="1"/>
  <c r="Z22" i="1" s="1"/>
  <c r="W21" i="1"/>
  <c r="X21" i="1" s="1"/>
  <c r="Y21" i="1" s="1"/>
  <c r="Z21" i="1" s="1"/>
  <c r="W20" i="1"/>
  <c r="X20" i="1" s="1"/>
  <c r="Y20" i="1" s="1"/>
  <c r="Z20" i="1" s="1"/>
  <c r="W19" i="1"/>
  <c r="X19" i="1" s="1"/>
  <c r="Y19" i="1" s="1"/>
  <c r="AB19" i="1" s="1"/>
  <c r="AC19" i="1" s="1"/>
  <c r="AD19" i="1" s="1"/>
  <c r="AE19" i="1" s="1"/>
  <c r="AF19" i="1" s="1"/>
  <c r="AG19" i="1" s="1"/>
  <c r="AH19" i="1" s="1"/>
  <c r="W18" i="1"/>
  <c r="X18" i="1" s="1"/>
  <c r="Y18" i="1" s="1"/>
  <c r="W17" i="1"/>
  <c r="X17" i="1" s="1"/>
  <c r="Y17" i="1" s="1"/>
  <c r="X16" i="1"/>
  <c r="Y16" i="1" s="1"/>
  <c r="W16" i="1"/>
  <c r="W15" i="1"/>
  <c r="X15" i="1" s="1"/>
  <c r="Y15" i="1" s="1"/>
  <c r="W14" i="1"/>
  <c r="X14" i="1" s="1"/>
  <c r="Y14" i="1" s="1"/>
  <c r="W13" i="1"/>
  <c r="X13" i="1" s="1"/>
  <c r="Y13" i="1" s="1"/>
  <c r="W12" i="1"/>
  <c r="X12" i="1" s="1"/>
  <c r="Y12" i="1" s="1"/>
  <c r="AA12" i="1"/>
  <c r="AB12" i="1" s="1"/>
  <c r="AC12" i="1" s="1"/>
  <c r="AD12" i="1" s="1"/>
  <c r="AE12" i="1" s="1"/>
  <c r="AF12" i="1" s="1"/>
  <c r="AG12" i="1" s="1"/>
  <c r="AH12" i="1" s="1"/>
  <c r="AA13" i="1"/>
  <c r="AB13" i="1" s="1"/>
  <c r="AC13" i="1" s="1"/>
  <c r="AD13" i="1" s="1"/>
  <c r="AE13" i="1" s="1"/>
  <c r="AF13" i="1" s="1"/>
  <c r="AG13" i="1" s="1"/>
  <c r="AH13" i="1" s="1"/>
  <c r="AA14" i="1"/>
  <c r="AB14" i="1" s="1"/>
  <c r="AC14" i="1" s="1"/>
  <c r="AD14" i="1" s="1"/>
  <c r="AE14" i="1" s="1"/>
  <c r="AF14" i="1" s="1"/>
  <c r="AG14" i="1" s="1"/>
  <c r="AH14" i="1" s="1"/>
  <c r="AA15" i="1"/>
  <c r="AB15" i="1" s="1"/>
  <c r="AC15" i="1" s="1"/>
  <c r="AD15" i="1" s="1"/>
  <c r="AE15" i="1" s="1"/>
  <c r="AF15" i="1" s="1"/>
  <c r="AG15" i="1" s="1"/>
  <c r="AH15" i="1" s="1"/>
  <c r="AA16" i="1"/>
  <c r="AB16" i="1" s="1"/>
  <c r="AC16" i="1" s="1"/>
  <c r="AD16" i="1" s="1"/>
  <c r="AE16" i="1" s="1"/>
  <c r="AF16" i="1" s="1"/>
  <c r="AG16" i="1" s="1"/>
  <c r="AH16" i="1" s="1"/>
  <c r="AA17" i="1"/>
  <c r="AB17" i="1" s="1"/>
  <c r="AC17" i="1" s="1"/>
  <c r="AD17" i="1" s="1"/>
  <c r="AE17" i="1" s="1"/>
  <c r="AF17" i="1" s="1"/>
  <c r="AG17" i="1" s="1"/>
  <c r="AH17" i="1" s="1"/>
  <c r="AA18" i="1"/>
  <c r="AB18" i="1" s="1"/>
  <c r="AC18" i="1" s="1"/>
  <c r="AD18" i="1" s="1"/>
  <c r="AE18" i="1" s="1"/>
  <c r="AF18" i="1" s="1"/>
  <c r="AG18" i="1" s="1"/>
  <c r="AH18" i="1" s="1"/>
  <c r="W6" i="1"/>
  <c r="Y11" i="1"/>
  <c r="W11" i="1"/>
  <c r="X11" i="1" s="1"/>
  <c r="W10" i="1"/>
  <c r="X10" i="1" s="1"/>
  <c r="AA10" i="1"/>
  <c r="AB10" i="1" s="1"/>
  <c r="AC10" i="1" s="1"/>
  <c r="AD10" i="1" s="1"/>
  <c r="AE10" i="1" s="1"/>
  <c r="AF10" i="1" s="1"/>
  <c r="AG10" i="1" s="1"/>
  <c r="AH10" i="1" s="1"/>
  <c r="W9" i="1"/>
  <c r="X9" i="1" s="1"/>
  <c r="Z9" i="1" s="1"/>
  <c r="AA9" i="1" s="1"/>
  <c r="AB9" i="1" s="1"/>
  <c r="AC9" i="1" s="1"/>
  <c r="AD9" i="1" s="1"/>
  <c r="AE9" i="1" s="1"/>
  <c r="AF9" i="1" s="1"/>
  <c r="AG9" i="1" s="1"/>
  <c r="AH9" i="1" s="1"/>
  <c r="W8" i="1"/>
  <c r="X8" i="1" s="1"/>
  <c r="Z8" i="1" s="1"/>
  <c r="AA8" i="1" s="1"/>
  <c r="AB8" i="1" s="1"/>
  <c r="AC8" i="1" s="1"/>
  <c r="AD8" i="1" s="1"/>
  <c r="AE8" i="1" s="1"/>
  <c r="AF8" i="1" s="1"/>
  <c r="AG8" i="1" s="1"/>
  <c r="AH8" i="1" s="1"/>
  <c r="X7" i="1"/>
  <c r="W7" i="1"/>
  <c r="Z7" i="1" s="1"/>
  <c r="AA7" i="1" s="1"/>
  <c r="AB7" i="1" s="1"/>
  <c r="AC7" i="1" s="1"/>
  <c r="AD7" i="1" s="1"/>
  <c r="AE7" i="1" s="1"/>
  <c r="AF7" i="1" s="1"/>
  <c r="AG7" i="1" s="1"/>
  <c r="AH7" i="1" s="1"/>
  <c r="W5" i="1"/>
  <c r="AB33" i="1"/>
  <c r="AC33" i="1" s="1"/>
  <c r="AD33" i="1" s="1"/>
  <c r="AE33" i="1" s="1"/>
  <c r="AF33" i="1" s="1"/>
  <c r="AG33" i="1" s="1"/>
  <c r="AH33" i="1" s="1"/>
  <c r="AB32" i="1"/>
  <c r="AC32" i="1" s="1"/>
  <c r="AD32" i="1" s="1"/>
  <c r="AE32" i="1" s="1"/>
  <c r="AF32" i="1" s="1"/>
  <c r="AG32" i="1" s="1"/>
  <c r="AH32" i="1" s="1"/>
  <c r="AB31" i="1"/>
  <c r="AC31" i="1" s="1"/>
  <c r="AD31" i="1" s="1"/>
  <c r="AE31" i="1" s="1"/>
  <c r="AF31" i="1" s="1"/>
  <c r="AG31" i="1" s="1"/>
  <c r="AH31" i="1" s="1"/>
  <c r="AB30" i="1"/>
  <c r="AC30" i="1" s="1"/>
  <c r="AD30" i="1" s="1"/>
  <c r="AE30" i="1" s="1"/>
  <c r="AF30" i="1" s="1"/>
  <c r="AG30" i="1" s="1"/>
  <c r="AH30" i="1" s="1"/>
  <c r="AB29" i="1"/>
  <c r="AC29" i="1" s="1"/>
  <c r="AD29" i="1" s="1"/>
  <c r="AE29" i="1" s="1"/>
  <c r="AF29" i="1" s="1"/>
  <c r="AG29" i="1" s="1"/>
  <c r="AH29" i="1" s="1"/>
  <c r="AB28" i="1"/>
  <c r="AC28" i="1" s="1"/>
  <c r="AD28" i="1" s="1"/>
  <c r="AE28" i="1" s="1"/>
  <c r="AF28" i="1" s="1"/>
  <c r="AG28" i="1" s="1"/>
  <c r="AH28" i="1" s="1"/>
  <c r="AB27" i="1"/>
  <c r="AC27" i="1" s="1"/>
  <c r="AD27" i="1" s="1"/>
  <c r="AE27" i="1" s="1"/>
  <c r="AF27" i="1" s="1"/>
  <c r="AG27" i="1" s="1"/>
  <c r="AH27" i="1" s="1"/>
  <c r="AB26" i="1"/>
  <c r="AC26" i="1" s="1"/>
  <c r="AD26" i="1" s="1"/>
  <c r="AE26" i="1" s="1"/>
  <c r="AF26" i="1" s="1"/>
  <c r="AG26" i="1" s="1"/>
  <c r="AH26" i="1" s="1"/>
  <c r="AB25" i="1"/>
  <c r="AC25" i="1" s="1"/>
  <c r="AD25" i="1" s="1"/>
  <c r="AE25" i="1" s="1"/>
  <c r="AF25" i="1" s="1"/>
  <c r="AG25" i="1" s="1"/>
  <c r="AH25" i="1" s="1"/>
  <c r="AB24" i="1"/>
  <c r="AC24" i="1" s="1"/>
  <c r="AD24" i="1" s="1"/>
  <c r="AE24" i="1" s="1"/>
  <c r="AF24" i="1" s="1"/>
  <c r="AG24" i="1" s="1"/>
  <c r="AH24" i="1" s="1"/>
  <c r="AB23" i="1"/>
  <c r="AC23" i="1" s="1"/>
  <c r="AD23" i="1" s="1"/>
  <c r="AE23" i="1" s="1"/>
  <c r="AF23" i="1" s="1"/>
  <c r="AG23" i="1" s="1"/>
  <c r="AH23" i="1" s="1"/>
  <c r="AB22" i="1"/>
  <c r="AC22" i="1" s="1"/>
  <c r="AD22" i="1" s="1"/>
  <c r="AE22" i="1" s="1"/>
  <c r="AF22" i="1" s="1"/>
  <c r="AG22" i="1" s="1"/>
  <c r="AH22" i="1" s="1"/>
  <c r="AB21" i="1"/>
  <c r="AC21" i="1" s="1"/>
  <c r="AD21" i="1" s="1"/>
  <c r="AE21" i="1" s="1"/>
  <c r="AF21" i="1" s="1"/>
  <c r="AG21" i="1" s="1"/>
  <c r="AH21" i="1" s="1"/>
  <c r="AB20" i="1"/>
  <c r="AC20" i="1" s="1"/>
  <c r="AD20" i="1" s="1"/>
  <c r="AE20" i="1" s="1"/>
  <c r="AF20" i="1" s="1"/>
  <c r="AG20" i="1" s="1"/>
  <c r="AH20" i="1" s="1"/>
  <c r="AA11" i="1"/>
  <c r="AB11" i="1" s="1"/>
  <c r="AC11" i="1" s="1"/>
  <c r="AD11" i="1" s="1"/>
  <c r="AE11" i="1" s="1"/>
  <c r="AF11" i="1" s="1"/>
  <c r="AG11" i="1" s="1"/>
  <c r="AH11" i="1" s="1"/>
  <c r="Y5" i="1"/>
  <c r="Z5" i="1" s="1"/>
  <c r="AA5" i="1" s="1"/>
  <c r="AB5" i="1" s="1"/>
  <c r="AC5" i="1" s="1"/>
  <c r="AD5" i="1" s="1"/>
  <c r="AE5" i="1" s="1"/>
  <c r="AF5" i="1" s="1"/>
  <c r="AG5" i="1" s="1"/>
  <c r="AH5" i="1" s="1"/>
  <c r="X4" i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D5" i="2" l="1"/>
  <c r="B6" i="2"/>
  <c r="E5" i="2"/>
  <c r="F5" i="2" s="1"/>
  <c r="G5" i="2" s="1"/>
  <c r="C5" i="2"/>
  <c r="Q4" i="2"/>
  <c r="O4" i="2"/>
  <c r="P4" i="2"/>
  <c r="N4" i="2"/>
  <c r="H4" i="2"/>
  <c r="I4" i="2" s="1"/>
  <c r="J4" i="2" s="1"/>
  <c r="K4" i="2" s="1"/>
  <c r="L4" i="2" s="1"/>
  <c r="Z19" i="1"/>
  <c r="Z6" i="1"/>
  <c r="AA6" i="1" s="1"/>
  <c r="AB6" i="1" s="1"/>
  <c r="AC6" i="1" s="1"/>
  <c r="AD6" i="1" s="1"/>
  <c r="AE6" i="1" s="1"/>
  <c r="AF6" i="1" s="1"/>
  <c r="AG6" i="1" s="1"/>
  <c r="AH6" i="1" s="1"/>
  <c r="D4" i="1"/>
  <c r="H4" i="1" s="1"/>
  <c r="I4" i="1" s="1"/>
  <c r="J4" i="1" s="1"/>
  <c r="K4" i="1" s="1"/>
  <c r="C4" i="1"/>
  <c r="E4" i="1"/>
  <c r="F4" i="1" s="1"/>
  <c r="G4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D22" i="1" s="1"/>
  <c r="N5" i="2" l="1"/>
  <c r="O5" i="2"/>
  <c r="P5" i="2"/>
  <c r="Q5" i="2"/>
  <c r="C6" i="2"/>
  <c r="D6" i="2"/>
  <c r="E6" i="2"/>
  <c r="F6" i="2" s="1"/>
  <c r="G6" i="2" s="1"/>
  <c r="B7" i="2"/>
  <c r="H5" i="2"/>
  <c r="I5" i="2" s="1"/>
  <c r="J5" i="2" s="1"/>
  <c r="K5" i="2" s="1"/>
  <c r="L5" i="2" s="1"/>
  <c r="D7" i="1"/>
  <c r="D8" i="1"/>
  <c r="D15" i="1"/>
  <c r="D16" i="1"/>
  <c r="D10" i="1"/>
  <c r="D18" i="1"/>
  <c r="D5" i="1"/>
  <c r="D13" i="1"/>
  <c r="D21" i="1"/>
  <c r="D9" i="1"/>
  <c r="D17" i="1"/>
  <c r="R4" i="1"/>
  <c r="Q4" i="1"/>
  <c r="N4" i="1"/>
  <c r="O4" i="1"/>
  <c r="P4" i="1"/>
  <c r="D11" i="1"/>
  <c r="D19" i="1"/>
  <c r="D12" i="1"/>
  <c r="D20" i="1"/>
  <c r="D6" i="1"/>
  <c r="D14" i="1"/>
  <c r="H14" i="1" s="1"/>
  <c r="I14" i="1" s="1"/>
  <c r="J14" i="1" s="1"/>
  <c r="K14" i="1" s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E33" i="1" s="1"/>
  <c r="F33" i="1" s="1"/>
  <c r="G33" i="1" s="1"/>
  <c r="D26" i="1"/>
  <c r="C10" i="1"/>
  <c r="C18" i="1"/>
  <c r="E6" i="1"/>
  <c r="F6" i="1" s="1"/>
  <c r="G6" i="1" s="1"/>
  <c r="C11" i="1"/>
  <c r="C19" i="1"/>
  <c r="C20" i="1"/>
  <c r="C21" i="1"/>
  <c r="C6" i="1"/>
  <c r="C14" i="1"/>
  <c r="C22" i="1"/>
  <c r="C12" i="1"/>
  <c r="C13" i="1"/>
  <c r="C7" i="1"/>
  <c r="C15" i="1"/>
  <c r="C5" i="1"/>
  <c r="C8" i="1"/>
  <c r="C16" i="1"/>
  <c r="C9" i="1"/>
  <c r="C17" i="1"/>
  <c r="E7" i="1"/>
  <c r="F7" i="1" s="1"/>
  <c r="G7" i="1" s="1"/>
  <c r="H7" i="1" s="1"/>
  <c r="I7" i="1" s="1"/>
  <c r="J7" i="1" s="1"/>
  <c r="K7" i="1" s="1"/>
  <c r="E15" i="1"/>
  <c r="F15" i="1" s="1"/>
  <c r="G15" i="1" s="1"/>
  <c r="H15" i="1" s="1"/>
  <c r="I15" i="1" s="1"/>
  <c r="J15" i="1" s="1"/>
  <c r="K15" i="1" s="1"/>
  <c r="E22" i="1"/>
  <c r="F22" i="1" s="1"/>
  <c r="G22" i="1" s="1"/>
  <c r="H22" i="1" s="1"/>
  <c r="I22" i="1" s="1"/>
  <c r="J22" i="1" s="1"/>
  <c r="K22" i="1" s="1"/>
  <c r="E8" i="1"/>
  <c r="F8" i="1" s="1"/>
  <c r="G8" i="1" s="1"/>
  <c r="H8" i="1" s="1"/>
  <c r="I8" i="1" s="1"/>
  <c r="J8" i="1" s="1"/>
  <c r="K8" i="1" s="1"/>
  <c r="E9" i="1"/>
  <c r="F9" i="1" s="1"/>
  <c r="G9" i="1" s="1"/>
  <c r="E17" i="1"/>
  <c r="F17" i="1" s="1"/>
  <c r="G17" i="1" s="1"/>
  <c r="E14" i="1"/>
  <c r="F14" i="1" s="1"/>
  <c r="G14" i="1" s="1"/>
  <c r="E16" i="1"/>
  <c r="F16" i="1" s="1"/>
  <c r="G16" i="1" s="1"/>
  <c r="H16" i="1" s="1"/>
  <c r="I16" i="1" s="1"/>
  <c r="J16" i="1" s="1"/>
  <c r="K16" i="1" s="1"/>
  <c r="E10" i="1"/>
  <c r="F10" i="1" s="1"/>
  <c r="G10" i="1" s="1"/>
  <c r="E18" i="1"/>
  <c r="F18" i="1" s="1"/>
  <c r="G18" i="1" s="1"/>
  <c r="E11" i="1"/>
  <c r="F11" i="1" s="1"/>
  <c r="G11" i="1" s="1"/>
  <c r="E19" i="1"/>
  <c r="F19" i="1" s="1"/>
  <c r="G19" i="1" s="1"/>
  <c r="E12" i="1"/>
  <c r="F12" i="1" s="1"/>
  <c r="G12" i="1" s="1"/>
  <c r="E20" i="1"/>
  <c r="F20" i="1" s="1"/>
  <c r="G20" i="1" s="1"/>
  <c r="E5" i="1"/>
  <c r="F5" i="1" s="1"/>
  <c r="G5" i="1" s="1"/>
  <c r="E13" i="1"/>
  <c r="F13" i="1" s="1"/>
  <c r="G13" i="1" s="1"/>
  <c r="E21" i="1"/>
  <c r="F21" i="1" s="1"/>
  <c r="G21" i="1" s="1"/>
  <c r="H6" i="2" l="1"/>
  <c r="I6" i="2" s="1"/>
  <c r="J6" i="2" s="1"/>
  <c r="K6" i="2" s="1"/>
  <c r="L6" i="2" s="1"/>
  <c r="Q6" i="2"/>
  <c r="P6" i="2"/>
  <c r="O6" i="2"/>
  <c r="N6" i="2"/>
  <c r="B8" i="2"/>
  <c r="C7" i="2"/>
  <c r="E7" i="2"/>
  <c r="F7" i="2" s="1"/>
  <c r="G7" i="2" s="1"/>
  <c r="D7" i="2"/>
  <c r="C27" i="1"/>
  <c r="H20" i="1"/>
  <c r="I20" i="1" s="1"/>
  <c r="J20" i="1" s="1"/>
  <c r="K20" i="1" s="1"/>
  <c r="D23" i="1"/>
  <c r="H13" i="1"/>
  <c r="I13" i="1" s="1"/>
  <c r="J13" i="1" s="1"/>
  <c r="K13" i="1" s="1"/>
  <c r="H5" i="1"/>
  <c r="I5" i="1" s="1"/>
  <c r="J5" i="1" s="1"/>
  <c r="K5" i="1" s="1"/>
  <c r="H18" i="1"/>
  <c r="I18" i="1" s="1"/>
  <c r="J18" i="1" s="1"/>
  <c r="K18" i="1" s="1"/>
  <c r="H10" i="1"/>
  <c r="I10" i="1" s="1"/>
  <c r="J10" i="1" s="1"/>
  <c r="K10" i="1" s="1"/>
  <c r="E32" i="1"/>
  <c r="F32" i="1" s="1"/>
  <c r="G32" i="1" s="1"/>
  <c r="Q11" i="1"/>
  <c r="N11" i="1"/>
  <c r="P11" i="1"/>
  <c r="O11" i="1"/>
  <c r="R11" i="1"/>
  <c r="C31" i="1"/>
  <c r="N22" i="1"/>
  <c r="R22" i="1"/>
  <c r="O22" i="1"/>
  <c r="Q22" i="1"/>
  <c r="P22" i="1"/>
  <c r="D30" i="1"/>
  <c r="E28" i="1"/>
  <c r="F28" i="1" s="1"/>
  <c r="G28" i="1" s="1"/>
  <c r="R5" i="1"/>
  <c r="Q5" i="1"/>
  <c r="N5" i="1"/>
  <c r="P5" i="1"/>
  <c r="O5" i="1"/>
  <c r="O9" i="1"/>
  <c r="N9" i="1"/>
  <c r="Q9" i="1"/>
  <c r="P9" i="1"/>
  <c r="R9" i="1"/>
  <c r="C23" i="1"/>
  <c r="N14" i="1"/>
  <c r="P14" i="1"/>
  <c r="O14" i="1"/>
  <c r="R14" i="1"/>
  <c r="Q14" i="1"/>
  <c r="C26" i="1"/>
  <c r="D27" i="1"/>
  <c r="E31" i="1"/>
  <c r="F31" i="1" s="1"/>
  <c r="G31" i="1" s="1"/>
  <c r="C32" i="1"/>
  <c r="Q15" i="1"/>
  <c r="P15" i="1"/>
  <c r="O15" i="1"/>
  <c r="R15" i="1"/>
  <c r="N15" i="1"/>
  <c r="N6" i="1"/>
  <c r="R6" i="1"/>
  <c r="O6" i="1"/>
  <c r="P6" i="1"/>
  <c r="Q6" i="1"/>
  <c r="R18" i="1"/>
  <c r="Q18" i="1"/>
  <c r="P18" i="1"/>
  <c r="N18" i="1"/>
  <c r="O18" i="1"/>
  <c r="D25" i="1"/>
  <c r="H12" i="1"/>
  <c r="I12" i="1" s="1"/>
  <c r="J12" i="1" s="1"/>
  <c r="K12" i="1" s="1"/>
  <c r="H17" i="1"/>
  <c r="I17" i="1" s="1"/>
  <c r="J17" i="1" s="1"/>
  <c r="K17" i="1" s="1"/>
  <c r="R13" i="1"/>
  <c r="Q13" i="1"/>
  <c r="O13" i="1"/>
  <c r="P13" i="1"/>
  <c r="N13" i="1"/>
  <c r="P12" i="1"/>
  <c r="O12" i="1"/>
  <c r="N12" i="1"/>
  <c r="R12" i="1"/>
  <c r="Q12" i="1"/>
  <c r="D29" i="1"/>
  <c r="E24" i="1"/>
  <c r="F24" i="1" s="1"/>
  <c r="G24" i="1" s="1"/>
  <c r="E26" i="1"/>
  <c r="F26" i="1" s="1"/>
  <c r="G26" i="1" s="1"/>
  <c r="H26" i="1" s="1"/>
  <c r="I26" i="1" s="1"/>
  <c r="J26" i="1" s="1"/>
  <c r="K26" i="1" s="1"/>
  <c r="C25" i="1"/>
  <c r="C28" i="1"/>
  <c r="C30" i="1"/>
  <c r="D28" i="1"/>
  <c r="E30" i="1"/>
  <c r="F30" i="1" s="1"/>
  <c r="G30" i="1" s="1"/>
  <c r="H30" i="1" s="1"/>
  <c r="I30" i="1" s="1"/>
  <c r="J30" i="1" s="1"/>
  <c r="K30" i="1" s="1"/>
  <c r="O17" i="1"/>
  <c r="N17" i="1"/>
  <c r="R17" i="1"/>
  <c r="Q17" i="1"/>
  <c r="P17" i="1"/>
  <c r="H6" i="1"/>
  <c r="I6" i="1" s="1"/>
  <c r="J6" i="1" s="1"/>
  <c r="K6" i="1" s="1"/>
  <c r="E23" i="1"/>
  <c r="F23" i="1" s="1"/>
  <c r="G23" i="1" s="1"/>
  <c r="C24" i="1"/>
  <c r="Q7" i="1"/>
  <c r="P7" i="1"/>
  <c r="O7" i="1"/>
  <c r="N7" i="1"/>
  <c r="R7" i="1"/>
  <c r="R21" i="1"/>
  <c r="Q21" i="1"/>
  <c r="O21" i="1"/>
  <c r="P21" i="1"/>
  <c r="N21" i="1"/>
  <c r="R10" i="1"/>
  <c r="Q10" i="1"/>
  <c r="P10" i="1"/>
  <c r="O10" i="1"/>
  <c r="N10" i="1"/>
  <c r="D32" i="1"/>
  <c r="H32" i="1" s="1"/>
  <c r="I32" i="1" s="1"/>
  <c r="J32" i="1" s="1"/>
  <c r="K32" i="1" s="1"/>
  <c r="H19" i="1"/>
  <c r="I19" i="1" s="1"/>
  <c r="J19" i="1" s="1"/>
  <c r="K19" i="1" s="1"/>
  <c r="H9" i="1"/>
  <c r="I9" i="1" s="1"/>
  <c r="J9" i="1" s="1"/>
  <c r="K9" i="1" s="1"/>
  <c r="Q8" i="1"/>
  <c r="O8" i="1"/>
  <c r="R8" i="1"/>
  <c r="P8" i="1"/>
  <c r="N8" i="1"/>
  <c r="Q27" i="1"/>
  <c r="N27" i="1"/>
  <c r="R27" i="1"/>
  <c r="P27" i="1"/>
  <c r="O27" i="1"/>
  <c r="C33" i="1"/>
  <c r="O19" i="1"/>
  <c r="N19" i="1"/>
  <c r="R19" i="1"/>
  <c r="Q19" i="1"/>
  <c r="P19" i="1"/>
  <c r="E29" i="1"/>
  <c r="F29" i="1" s="1"/>
  <c r="G29" i="1" s="1"/>
  <c r="H29" i="1" s="1"/>
  <c r="I29" i="1" s="1"/>
  <c r="J29" i="1" s="1"/>
  <c r="K29" i="1" s="1"/>
  <c r="E27" i="1"/>
  <c r="F27" i="1" s="1"/>
  <c r="G27" i="1" s="1"/>
  <c r="E25" i="1"/>
  <c r="F25" i="1" s="1"/>
  <c r="G25" i="1" s="1"/>
  <c r="P16" i="1"/>
  <c r="O16" i="1"/>
  <c r="N16" i="1"/>
  <c r="R16" i="1"/>
  <c r="Q16" i="1"/>
  <c r="C29" i="1"/>
  <c r="P20" i="1"/>
  <c r="O20" i="1"/>
  <c r="N20" i="1"/>
  <c r="R20" i="1"/>
  <c r="Q20" i="1"/>
  <c r="D31" i="1"/>
  <c r="D24" i="1"/>
  <c r="H24" i="1" s="1"/>
  <c r="I24" i="1" s="1"/>
  <c r="J24" i="1" s="1"/>
  <c r="K24" i="1" s="1"/>
  <c r="H11" i="1"/>
  <c r="I11" i="1" s="1"/>
  <c r="J11" i="1" s="1"/>
  <c r="K11" i="1" s="1"/>
  <c r="H21" i="1"/>
  <c r="I21" i="1" s="1"/>
  <c r="J21" i="1" s="1"/>
  <c r="K21" i="1" s="1"/>
  <c r="D33" i="1"/>
  <c r="H33" i="1" s="1"/>
  <c r="I33" i="1" s="1"/>
  <c r="J33" i="1" s="1"/>
  <c r="K33" i="1" s="1"/>
  <c r="H23" i="1"/>
  <c r="I23" i="1" s="1"/>
  <c r="J23" i="1" s="1"/>
  <c r="K23" i="1" s="1"/>
  <c r="H28" i="1"/>
  <c r="I28" i="1" s="1"/>
  <c r="J28" i="1" s="1"/>
  <c r="K28" i="1" s="1"/>
  <c r="Q7" i="2" l="1"/>
  <c r="P7" i="2"/>
  <c r="O7" i="2"/>
  <c r="N7" i="2"/>
  <c r="C8" i="2"/>
  <c r="B9" i="2"/>
  <c r="E8" i="2"/>
  <c r="F8" i="2" s="1"/>
  <c r="G8" i="2" s="1"/>
  <c r="D8" i="2"/>
  <c r="H7" i="2"/>
  <c r="I7" i="2" s="1"/>
  <c r="J7" i="2" s="1"/>
  <c r="K7" i="2" s="1"/>
  <c r="L7" i="2" s="1"/>
  <c r="H31" i="1"/>
  <c r="I31" i="1" s="1"/>
  <c r="J31" i="1" s="1"/>
  <c r="K31" i="1" s="1"/>
  <c r="H25" i="1"/>
  <c r="I25" i="1" s="1"/>
  <c r="J25" i="1" s="1"/>
  <c r="K25" i="1" s="1"/>
  <c r="O33" i="1"/>
  <c r="N33" i="1"/>
  <c r="Q33" i="1"/>
  <c r="P33" i="1"/>
  <c r="R33" i="1"/>
  <c r="P28" i="1"/>
  <c r="O28" i="1"/>
  <c r="N28" i="1"/>
  <c r="Q28" i="1"/>
  <c r="R28" i="1"/>
  <c r="N30" i="1"/>
  <c r="R30" i="1"/>
  <c r="O30" i="1"/>
  <c r="P30" i="1"/>
  <c r="Q30" i="1"/>
  <c r="R29" i="1"/>
  <c r="Q29" i="1"/>
  <c r="P29" i="1"/>
  <c r="O29" i="1"/>
  <c r="N29" i="1"/>
  <c r="Q23" i="1"/>
  <c r="P23" i="1"/>
  <c r="O23" i="1"/>
  <c r="R23" i="1"/>
  <c r="N23" i="1"/>
  <c r="H27" i="1"/>
  <c r="I27" i="1" s="1"/>
  <c r="J27" i="1" s="1"/>
  <c r="K27" i="1" s="1"/>
  <c r="R26" i="1"/>
  <c r="Q26" i="1"/>
  <c r="P26" i="1"/>
  <c r="N26" i="1"/>
  <c r="O26" i="1"/>
  <c r="R31" i="1"/>
  <c r="Q31" i="1"/>
  <c r="P31" i="1"/>
  <c r="O31" i="1"/>
  <c r="N31" i="1"/>
  <c r="R32" i="1"/>
  <c r="P32" i="1"/>
  <c r="O32" i="1"/>
  <c r="Q32" i="1"/>
  <c r="N32" i="1"/>
  <c r="R24" i="1"/>
  <c r="N24" i="1"/>
  <c r="Q24" i="1"/>
  <c r="P24" i="1"/>
  <c r="O24" i="1"/>
  <c r="O25" i="1"/>
  <c r="N25" i="1"/>
  <c r="Q25" i="1"/>
  <c r="P25" i="1"/>
  <c r="R25" i="1"/>
  <c r="C9" i="2" l="1"/>
  <c r="B10" i="2"/>
  <c r="E9" i="2"/>
  <c r="F9" i="2" s="1"/>
  <c r="G9" i="2" s="1"/>
  <c r="D9" i="2"/>
  <c r="N8" i="2"/>
  <c r="Q8" i="2"/>
  <c r="P8" i="2"/>
  <c r="O8" i="2"/>
  <c r="H8" i="2"/>
  <c r="I8" i="2" s="1"/>
  <c r="J8" i="2" s="1"/>
  <c r="K8" i="2" s="1"/>
  <c r="L8" i="2" s="1"/>
  <c r="H9" i="2" l="1"/>
  <c r="I9" i="2" s="1"/>
  <c r="J9" i="2" s="1"/>
  <c r="K9" i="2" s="1"/>
  <c r="L9" i="2" s="1"/>
  <c r="B11" i="2"/>
  <c r="D10" i="2"/>
  <c r="E10" i="2"/>
  <c r="F10" i="2" s="1"/>
  <c r="G10" i="2" s="1"/>
  <c r="C10" i="2"/>
  <c r="Q9" i="2"/>
  <c r="P9" i="2"/>
  <c r="N9" i="2"/>
  <c r="O9" i="2"/>
  <c r="P10" i="2" l="1"/>
  <c r="Q10" i="2"/>
  <c r="N10" i="2"/>
  <c r="O10" i="2"/>
  <c r="H10" i="2"/>
  <c r="I10" i="2" s="1"/>
  <c r="J10" i="2" s="1"/>
  <c r="K10" i="2" s="1"/>
  <c r="L10" i="2" s="1"/>
  <c r="C11" i="2"/>
  <c r="B12" i="2"/>
  <c r="D11" i="2"/>
  <c r="E11" i="2"/>
  <c r="F11" i="2" s="1"/>
  <c r="G11" i="2" s="1"/>
  <c r="N11" i="2" l="1"/>
  <c r="Q11" i="2"/>
  <c r="P11" i="2"/>
  <c r="O11" i="2"/>
  <c r="C12" i="2"/>
  <c r="D12" i="2"/>
  <c r="B13" i="2"/>
  <c r="E12" i="2"/>
  <c r="F12" i="2" s="1"/>
  <c r="G12" i="2" s="1"/>
  <c r="H11" i="2"/>
  <c r="I11" i="2" s="1"/>
  <c r="J11" i="2" s="1"/>
  <c r="K11" i="2" s="1"/>
  <c r="L11" i="2" s="1"/>
  <c r="H12" i="2" l="1"/>
  <c r="I12" i="2" s="1"/>
  <c r="J12" i="2" s="1"/>
  <c r="K12" i="2" s="1"/>
  <c r="L12" i="2" s="1"/>
  <c r="Q12" i="2"/>
  <c r="P12" i="2"/>
  <c r="O12" i="2"/>
  <c r="N12" i="2"/>
  <c r="D13" i="2"/>
  <c r="H13" i="2" s="1"/>
  <c r="I13" i="2" s="1"/>
  <c r="J13" i="2" s="1"/>
  <c r="K13" i="2" s="1"/>
  <c r="L13" i="2" s="1"/>
  <c r="C13" i="2"/>
  <c r="B14" i="2"/>
  <c r="E13" i="2"/>
  <c r="F13" i="2" s="1"/>
  <c r="G13" i="2" s="1"/>
  <c r="B15" i="2" l="1"/>
  <c r="E14" i="2"/>
  <c r="F14" i="2" s="1"/>
  <c r="G14" i="2" s="1"/>
  <c r="D14" i="2"/>
  <c r="H14" i="2" s="1"/>
  <c r="I14" i="2" s="1"/>
  <c r="J14" i="2" s="1"/>
  <c r="K14" i="2" s="1"/>
  <c r="L14" i="2" s="1"/>
  <c r="C14" i="2"/>
  <c r="P13" i="2"/>
  <c r="N13" i="2"/>
  <c r="Q13" i="2"/>
  <c r="O13" i="2"/>
  <c r="N14" i="2" l="1"/>
  <c r="Q14" i="2"/>
  <c r="P14" i="2"/>
  <c r="O14" i="2"/>
  <c r="D15" i="2"/>
  <c r="B16" i="2"/>
  <c r="C15" i="2"/>
  <c r="E15" i="2"/>
  <c r="F15" i="2" s="1"/>
  <c r="G15" i="2" s="1"/>
  <c r="H15" i="2" l="1"/>
  <c r="I15" i="2" s="1"/>
  <c r="J15" i="2" s="1"/>
  <c r="K15" i="2" s="1"/>
  <c r="L15" i="2" s="1"/>
  <c r="Q15" i="2"/>
  <c r="O15" i="2"/>
  <c r="P15" i="2"/>
  <c r="N15" i="2"/>
  <c r="C16" i="2"/>
  <c r="B17" i="2"/>
  <c r="E16" i="2"/>
  <c r="F16" i="2" s="1"/>
  <c r="G16" i="2" s="1"/>
  <c r="D16" i="2"/>
  <c r="O16" i="2" l="1"/>
  <c r="P16" i="2"/>
  <c r="Q16" i="2"/>
  <c r="N16" i="2"/>
  <c r="D17" i="2"/>
  <c r="C17" i="2"/>
  <c r="B18" i="2"/>
  <c r="E17" i="2"/>
  <c r="F17" i="2" s="1"/>
  <c r="G17" i="2" s="1"/>
  <c r="H16" i="2"/>
  <c r="I16" i="2" s="1"/>
  <c r="J16" i="2" s="1"/>
  <c r="K16" i="2" s="1"/>
  <c r="L16" i="2" s="1"/>
  <c r="H17" i="2" l="1"/>
  <c r="I17" i="2" s="1"/>
  <c r="J17" i="2" s="1"/>
  <c r="K17" i="2" s="1"/>
  <c r="L17" i="2" s="1"/>
  <c r="P17" i="2"/>
  <c r="Q17" i="2"/>
  <c r="O17" i="2"/>
  <c r="N17" i="2"/>
  <c r="D18" i="2"/>
  <c r="C18" i="2"/>
  <c r="E18" i="2"/>
  <c r="F18" i="2" s="1"/>
  <c r="G18" i="2" s="1"/>
  <c r="H18" i="2" l="1"/>
  <c r="I18" i="2" s="1"/>
  <c r="J18" i="2" s="1"/>
  <c r="K18" i="2" s="1"/>
  <c r="L18" i="2" s="1"/>
  <c r="Q18" i="2"/>
  <c r="P18" i="2"/>
  <c r="O18" i="2"/>
  <c r="N18" i="2"/>
</calcChain>
</file>

<file path=xl/sharedStrings.xml><?xml version="1.0" encoding="utf-8"?>
<sst xmlns="http://schemas.openxmlformats.org/spreadsheetml/2006/main" count="125" uniqueCount="19">
  <si>
    <t># sectors</t>
  </si>
  <si>
    <t>#bits / sector</t>
  </si>
  <si>
    <t>#sector bits</t>
  </si>
  <si>
    <t>#sectors - 1</t>
  </si>
  <si>
    <t>total# addr bits</t>
  </si>
  <si>
    <t>s4</t>
  </si>
  <si>
    <t>s3</t>
  </si>
  <si>
    <t>s2</t>
  </si>
  <si>
    <t>s1</t>
  </si>
  <si>
    <t>s0</t>
  </si>
  <si>
    <t>sector data #addr bits needed</t>
  </si>
  <si>
    <t>sector data #addr bits allocated</t>
  </si>
  <si>
    <t>#words / sector needed</t>
  </si>
  <si>
    <t>#words / sector allocated</t>
  </si>
  <si>
    <t>margin (words)</t>
  </si>
  <si>
    <t>CYL[7:0]</t>
  </si>
  <si>
    <t>HEAD</t>
  </si>
  <si>
    <t>DRAM Address</t>
  </si>
  <si>
    <t>margin (µsec)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</si>
</sst>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&quot; b/s&quot;"/>
    <numFmt numFmtId="165" formatCode="&quot;AC[&quot;0&quot;]&quot;"/>
    <numFmt numFmtId="166" formatCode="&quot;SECT[&quot;0&quot;]&quot;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165" fontId="0" fillId="2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0" fillId="5" borderId="0" xfId="0" quotePrefix="1" applyFill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6BDD4-7FED-477C-BC05-29223472AD2B}">
  <dimension ref="B1:AH33"/>
  <sheetViews>
    <sheetView tabSelected="1" workbookViewId="0">
      <selection activeCell="N4" sqref="N4"/>
    </sheetView>
  </sheetViews>
  <sheetFormatPr defaultRowHeight="14.5" x14ac:dyDescent="0.35"/>
  <cols>
    <col min="2" max="4" width="10.6328125" style="2" customWidth="1"/>
    <col min="5" max="5" width="12.453125" customWidth="1"/>
    <col min="6" max="6" width="10.6328125" customWidth="1"/>
    <col min="7" max="7" width="10.6328125" style="2" customWidth="1"/>
    <col min="8" max="8" width="8.7265625" style="2"/>
    <col min="9" max="12" width="10.6328125" customWidth="1"/>
    <col min="13" max="13" width="5.6328125" customWidth="1"/>
    <col min="14" max="18" width="2.6328125" style="2" customWidth="1"/>
    <col min="20" max="34" width="7.6328125" customWidth="1"/>
  </cols>
  <sheetData>
    <row r="1" spans="2:34" x14ac:dyDescent="0.35">
      <c r="B1" s="2">
        <v>0.04</v>
      </c>
      <c r="E1" s="5">
        <v>1600000</v>
      </c>
    </row>
    <row r="2" spans="2:34" x14ac:dyDescent="0.35">
      <c r="E2" s="1"/>
      <c r="N2" s="18" t="s">
        <v>3</v>
      </c>
      <c r="O2" s="18"/>
      <c r="P2" s="18"/>
      <c r="Q2" s="18"/>
      <c r="R2" s="18"/>
    </row>
    <row r="3" spans="2:34" s="3" customFormat="1" ht="43.5" x14ac:dyDescent="0.35">
      <c r="B3" s="3" t="s">
        <v>0</v>
      </c>
      <c r="C3" s="3" t="s">
        <v>3</v>
      </c>
      <c r="D3" s="3" t="s">
        <v>2</v>
      </c>
      <c r="E3" s="4" t="s">
        <v>1</v>
      </c>
      <c r="F3" s="4" t="s">
        <v>12</v>
      </c>
      <c r="G3" s="4" t="s">
        <v>10</v>
      </c>
      <c r="H3" s="4" t="s">
        <v>4</v>
      </c>
      <c r="I3" s="4" t="s">
        <v>11</v>
      </c>
      <c r="J3" s="4" t="s">
        <v>13</v>
      </c>
      <c r="K3" s="4" t="s">
        <v>14</v>
      </c>
      <c r="L3" s="4" t="s">
        <v>18</v>
      </c>
      <c r="N3" s="3" t="s">
        <v>5</v>
      </c>
      <c r="O3" s="3" t="s">
        <v>6</v>
      </c>
      <c r="P3" s="3" t="s">
        <v>7</v>
      </c>
      <c r="Q3" s="3" t="s">
        <v>8</v>
      </c>
      <c r="R3" s="3" t="s">
        <v>9</v>
      </c>
      <c r="T3" s="18" t="s">
        <v>17</v>
      </c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spans="2:34" ht="15" thickBot="1" x14ac:dyDescent="0.4">
      <c r="B4" s="6">
        <v>2</v>
      </c>
      <c r="C4" s="6">
        <f>B4-1</f>
        <v>1</v>
      </c>
      <c r="D4" s="6">
        <f>CEILING(LOG(B4)/LOG(2),1)</f>
        <v>1</v>
      </c>
      <c r="E4" s="7">
        <f>B$1*E$1/B4</f>
        <v>32000</v>
      </c>
      <c r="F4" s="7">
        <f>E4/16</f>
        <v>2000</v>
      </c>
      <c r="G4" s="6">
        <f>CEILING(LOG(F4)/LOG(2),1)</f>
        <v>11</v>
      </c>
      <c r="H4" s="6">
        <f>D4+G4</f>
        <v>12</v>
      </c>
      <c r="I4" s="6">
        <f>IF(H4=12,G4+1,G4)</f>
        <v>12</v>
      </c>
      <c r="J4" s="6">
        <f>2^I4</f>
        <v>4096</v>
      </c>
      <c r="K4" s="6">
        <f>INT(J4-F4)</f>
        <v>2096</v>
      </c>
      <c r="L4" s="16">
        <f>K4*16*1000000/$E$1</f>
        <v>20960</v>
      </c>
      <c r="M4" s="7"/>
      <c r="N4" s="6">
        <f>MOD(INT($C4/16),2)</f>
        <v>0</v>
      </c>
      <c r="O4" s="6">
        <f>MOD(INT($C4/8),2)</f>
        <v>0</v>
      </c>
      <c r="P4" s="6">
        <f>MOD(INT($C4/4),2)</f>
        <v>0</v>
      </c>
      <c r="Q4" s="6">
        <f>MOD(INT($C4/2),2)</f>
        <v>0</v>
      </c>
      <c r="R4" s="6">
        <f>MOD(INT($C4/1),2)</f>
        <v>1</v>
      </c>
      <c r="S4" s="7"/>
      <c r="T4" s="14" t="s">
        <v>15</v>
      </c>
      <c r="U4" s="12" t="s">
        <v>16</v>
      </c>
      <c r="V4" s="9">
        <v>0</v>
      </c>
      <c r="W4" s="8">
        <v>11</v>
      </c>
      <c r="X4" s="8">
        <f>W4-1</f>
        <v>10</v>
      </c>
      <c r="Y4" s="8">
        <f t="shared" ref="Y4:AH4" si="0">X4-1</f>
        <v>9</v>
      </c>
      <c r="Z4" s="8">
        <f t="shared" si="0"/>
        <v>8</v>
      </c>
      <c r="AA4" s="8">
        <f t="shared" si="0"/>
        <v>7</v>
      </c>
      <c r="AB4" s="8">
        <f t="shared" si="0"/>
        <v>6</v>
      </c>
      <c r="AC4" s="8">
        <f t="shared" si="0"/>
        <v>5</v>
      </c>
      <c r="AD4" s="8">
        <f t="shared" si="0"/>
        <v>4</v>
      </c>
      <c r="AE4" s="8">
        <f t="shared" si="0"/>
        <v>3</v>
      </c>
      <c r="AF4" s="8">
        <f t="shared" si="0"/>
        <v>2</v>
      </c>
      <c r="AG4" s="8">
        <f t="shared" si="0"/>
        <v>1</v>
      </c>
      <c r="AH4" s="8">
        <f t="shared" si="0"/>
        <v>0</v>
      </c>
    </row>
    <row r="5" spans="2:34" x14ac:dyDescent="0.35">
      <c r="B5" s="2">
        <f>B4+1</f>
        <v>3</v>
      </c>
      <c r="C5" s="2">
        <f t="shared" ref="C5:C33" si="1">B5-1</f>
        <v>2</v>
      </c>
      <c r="D5" s="2">
        <f>CEILING(LOG(B5)/LOG(2),1)</f>
        <v>2</v>
      </c>
      <c r="E5">
        <f t="shared" ref="E5:E33" si="2">B$1*E$1/B5</f>
        <v>21333.333333333332</v>
      </c>
      <c r="F5">
        <f t="shared" ref="F5:F33" si="3">E5/16</f>
        <v>1333.3333333333333</v>
      </c>
      <c r="G5" s="2">
        <f t="shared" ref="G5:G33" si="4">CEILING(LOG(F5)/LOG(2),1)</f>
        <v>11</v>
      </c>
      <c r="H5" s="2">
        <f t="shared" ref="H5:H33" si="5">D5+G5</f>
        <v>13</v>
      </c>
      <c r="I5" s="2">
        <f t="shared" ref="I5:I33" si="6">IF(H5=12,G5+1,G5)</f>
        <v>11</v>
      </c>
      <c r="J5" s="2">
        <f t="shared" ref="J5:J33" si="7">2^I5</f>
        <v>2048</v>
      </c>
      <c r="K5" s="2">
        <f t="shared" ref="K5:K33" si="8">INT(J5-F5)</f>
        <v>714</v>
      </c>
      <c r="L5" s="17">
        <f t="shared" ref="L5:L33" si="9">K5*16*1000000/$E$1</f>
        <v>7140</v>
      </c>
      <c r="N5" s="2">
        <f t="shared" ref="N5:N33" si="10">MOD(INT($C5/16),2)</f>
        <v>0</v>
      </c>
      <c r="O5" s="2">
        <f t="shared" ref="O5:O33" si="11">MOD(INT($C5/8),2)</f>
        <v>0</v>
      </c>
      <c r="P5" s="2">
        <f t="shared" ref="P5:P33" si="12">MOD(INT($C5/4),2)</f>
        <v>0</v>
      </c>
      <c r="Q5" s="2">
        <f t="shared" ref="Q5:Q33" si="13">MOD(INT($C5/2),2)</f>
        <v>1</v>
      </c>
      <c r="R5" s="2">
        <f t="shared" ref="R5:R33" si="14">MOD(INT($C5/1),2)</f>
        <v>0</v>
      </c>
      <c r="T5" s="15" t="s">
        <v>15</v>
      </c>
      <c r="U5" s="13" t="s">
        <v>16</v>
      </c>
      <c r="V5" s="10">
        <v>1</v>
      </c>
      <c r="W5" s="10">
        <f>V5-1</f>
        <v>0</v>
      </c>
      <c r="X5" s="11">
        <v>10</v>
      </c>
      <c r="Y5" s="11">
        <f t="shared" ref="Y5:AH5" si="15">X5-1</f>
        <v>9</v>
      </c>
      <c r="Z5" s="11">
        <f t="shared" si="15"/>
        <v>8</v>
      </c>
      <c r="AA5" s="11">
        <f t="shared" si="15"/>
        <v>7</v>
      </c>
      <c r="AB5" s="11">
        <f t="shared" si="15"/>
        <v>6</v>
      </c>
      <c r="AC5" s="11">
        <f t="shared" si="15"/>
        <v>5</v>
      </c>
      <c r="AD5" s="11">
        <f t="shared" si="15"/>
        <v>4</v>
      </c>
      <c r="AE5" s="11">
        <f t="shared" si="15"/>
        <v>3</v>
      </c>
      <c r="AF5" s="11">
        <f t="shared" si="15"/>
        <v>2</v>
      </c>
      <c r="AG5" s="11">
        <f t="shared" si="15"/>
        <v>1</v>
      </c>
      <c r="AH5" s="11">
        <f t="shared" si="15"/>
        <v>0</v>
      </c>
    </row>
    <row r="6" spans="2:34" ht="15" thickBot="1" x14ac:dyDescent="0.4">
      <c r="B6" s="6">
        <f t="shared" ref="B6:B33" si="16">B5+1</f>
        <v>4</v>
      </c>
      <c r="C6" s="6">
        <f t="shared" si="1"/>
        <v>3</v>
      </c>
      <c r="D6" s="6">
        <f t="shared" ref="D6:D33" si="17">CEILING(LOG(B6)/LOG(2),1)</f>
        <v>2</v>
      </c>
      <c r="E6" s="7">
        <f t="shared" si="2"/>
        <v>16000</v>
      </c>
      <c r="F6" s="7">
        <f t="shared" si="3"/>
        <v>1000</v>
      </c>
      <c r="G6" s="6">
        <f t="shared" si="4"/>
        <v>10</v>
      </c>
      <c r="H6" s="6">
        <f t="shared" si="5"/>
        <v>12</v>
      </c>
      <c r="I6" s="6">
        <f t="shared" si="6"/>
        <v>11</v>
      </c>
      <c r="J6" s="6">
        <f t="shared" si="7"/>
        <v>2048</v>
      </c>
      <c r="K6" s="6">
        <f t="shared" si="8"/>
        <v>1048</v>
      </c>
      <c r="L6" s="16">
        <f t="shared" si="9"/>
        <v>10480</v>
      </c>
      <c r="M6" s="7"/>
      <c r="N6" s="6">
        <f t="shared" si="10"/>
        <v>0</v>
      </c>
      <c r="O6" s="6">
        <f t="shared" si="11"/>
        <v>0</v>
      </c>
      <c r="P6" s="6">
        <f t="shared" si="12"/>
        <v>0</v>
      </c>
      <c r="Q6" s="6">
        <f t="shared" si="13"/>
        <v>1</v>
      </c>
      <c r="R6" s="6">
        <f t="shared" si="14"/>
        <v>1</v>
      </c>
      <c r="S6" s="7"/>
      <c r="T6" s="14" t="s">
        <v>15</v>
      </c>
      <c r="U6" s="12" t="s">
        <v>16</v>
      </c>
      <c r="V6" s="9">
        <v>1</v>
      </c>
      <c r="W6" s="9">
        <f>V6-1</f>
        <v>0</v>
      </c>
      <c r="X6" s="8">
        <v>10</v>
      </c>
      <c r="Y6" s="8">
        <v>9</v>
      </c>
      <c r="Z6" s="8">
        <f t="shared" ref="Z6:AH6" si="18">Y6-1</f>
        <v>8</v>
      </c>
      <c r="AA6" s="8">
        <f t="shared" si="18"/>
        <v>7</v>
      </c>
      <c r="AB6" s="8">
        <f t="shared" si="18"/>
        <v>6</v>
      </c>
      <c r="AC6" s="8">
        <f t="shared" si="18"/>
        <v>5</v>
      </c>
      <c r="AD6" s="8">
        <f t="shared" si="18"/>
        <v>4</v>
      </c>
      <c r="AE6" s="8">
        <f t="shared" si="18"/>
        <v>3</v>
      </c>
      <c r="AF6" s="8">
        <f t="shared" si="18"/>
        <v>2</v>
      </c>
      <c r="AG6" s="8">
        <f t="shared" si="18"/>
        <v>1</v>
      </c>
      <c r="AH6" s="8">
        <f t="shared" si="18"/>
        <v>0</v>
      </c>
    </row>
    <row r="7" spans="2:34" x14ac:dyDescent="0.35">
      <c r="B7" s="2">
        <f t="shared" si="16"/>
        <v>5</v>
      </c>
      <c r="C7" s="2">
        <f t="shared" si="1"/>
        <v>4</v>
      </c>
      <c r="D7" s="2">
        <f t="shared" si="17"/>
        <v>3</v>
      </c>
      <c r="E7">
        <f t="shared" si="2"/>
        <v>12800</v>
      </c>
      <c r="F7">
        <f t="shared" si="3"/>
        <v>800</v>
      </c>
      <c r="G7" s="2">
        <f t="shared" si="4"/>
        <v>10</v>
      </c>
      <c r="H7" s="2">
        <f t="shared" si="5"/>
        <v>13</v>
      </c>
      <c r="I7" s="2">
        <f t="shared" si="6"/>
        <v>10</v>
      </c>
      <c r="J7" s="2">
        <f t="shared" si="7"/>
        <v>1024</v>
      </c>
      <c r="K7" s="2">
        <f t="shared" si="8"/>
        <v>224</v>
      </c>
      <c r="L7" s="17">
        <f t="shared" si="9"/>
        <v>2240</v>
      </c>
      <c r="N7" s="2">
        <f t="shared" si="10"/>
        <v>0</v>
      </c>
      <c r="O7" s="2">
        <f t="shared" si="11"/>
        <v>0</v>
      </c>
      <c r="P7" s="2">
        <f t="shared" si="12"/>
        <v>1</v>
      </c>
      <c r="Q7" s="2">
        <f t="shared" si="13"/>
        <v>0</v>
      </c>
      <c r="R7" s="2">
        <f t="shared" si="14"/>
        <v>0</v>
      </c>
      <c r="T7" s="15" t="s">
        <v>15</v>
      </c>
      <c r="U7" s="13" t="s">
        <v>16</v>
      </c>
      <c r="V7" s="10">
        <v>2</v>
      </c>
      <c r="W7" s="10">
        <f>V7-1</f>
        <v>1</v>
      </c>
      <c r="X7" s="10">
        <f t="shared" ref="X7:Y11" si="19">W7-1</f>
        <v>0</v>
      </c>
      <c r="Y7" s="11">
        <v>9</v>
      </c>
      <c r="Z7" s="11">
        <f t="shared" ref="Z7:AH7" si="20">Y7-1</f>
        <v>8</v>
      </c>
      <c r="AA7" s="11">
        <f t="shared" si="20"/>
        <v>7</v>
      </c>
      <c r="AB7" s="11">
        <f t="shared" si="20"/>
        <v>6</v>
      </c>
      <c r="AC7" s="11">
        <f t="shared" si="20"/>
        <v>5</v>
      </c>
      <c r="AD7" s="11">
        <f t="shared" si="20"/>
        <v>4</v>
      </c>
      <c r="AE7" s="11">
        <f t="shared" si="20"/>
        <v>3</v>
      </c>
      <c r="AF7" s="11">
        <f t="shared" si="20"/>
        <v>2</v>
      </c>
      <c r="AG7" s="11">
        <f t="shared" si="20"/>
        <v>1</v>
      </c>
      <c r="AH7" s="11">
        <f t="shared" si="20"/>
        <v>0</v>
      </c>
    </row>
    <row r="8" spans="2:34" x14ac:dyDescent="0.35">
      <c r="B8" s="2">
        <f t="shared" si="16"/>
        <v>6</v>
      </c>
      <c r="C8" s="2">
        <f t="shared" si="1"/>
        <v>5</v>
      </c>
      <c r="D8" s="2">
        <f t="shared" si="17"/>
        <v>3</v>
      </c>
      <c r="E8">
        <f t="shared" si="2"/>
        <v>10666.666666666666</v>
      </c>
      <c r="F8">
        <f t="shared" si="3"/>
        <v>666.66666666666663</v>
      </c>
      <c r="G8" s="2">
        <f t="shared" si="4"/>
        <v>10</v>
      </c>
      <c r="H8" s="2">
        <f t="shared" si="5"/>
        <v>13</v>
      </c>
      <c r="I8" s="2">
        <f t="shared" si="6"/>
        <v>10</v>
      </c>
      <c r="J8" s="2">
        <f t="shared" si="7"/>
        <v>1024</v>
      </c>
      <c r="K8" s="2">
        <f t="shared" si="8"/>
        <v>357</v>
      </c>
      <c r="L8" s="17">
        <f t="shared" si="9"/>
        <v>3570</v>
      </c>
      <c r="N8" s="2">
        <f t="shared" si="10"/>
        <v>0</v>
      </c>
      <c r="O8" s="2">
        <f t="shared" si="11"/>
        <v>0</v>
      </c>
      <c r="P8" s="2">
        <f t="shared" si="12"/>
        <v>1</v>
      </c>
      <c r="Q8" s="2">
        <f t="shared" si="13"/>
        <v>0</v>
      </c>
      <c r="R8" s="2">
        <f t="shared" si="14"/>
        <v>1</v>
      </c>
      <c r="T8" s="15" t="s">
        <v>15</v>
      </c>
      <c r="U8" s="13" t="s">
        <v>16</v>
      </c>
      <c r="V8" s="10">
        <v>2</v>
      </c>
      <c r="W8" s="10">
        <f t="shared" ref="W8:W11" si="21">V8-1</f>
        <v>1</v>
      </c>
      <c r="X8" s="10">
        <f t="shared" si="19"/>
        <v>0</v>
      </c>
      <c r="Y8" s="11">
        <v>9</v>
      </c>
      <c r="Z8" s="11">
        <f t="shared" ref="Z8:AH8" si="22">Y8-1</f>
        <v>8</v>
      </c>
      <c r="AA8" s="11">
        <f t="shared" si="22"/>
        <v>7</v>
      </c>
      <c r="AB8" s="11">
        <f t="shared" si="22"/>
        <v>6</v>
      </c>
      <c r="AC8" s="11">
        <f t="shared" si="22"/>
        <v>5</v>
      </c>
      <c r="AD8" s="11">
        <f t="shared" si="22"/>
        <v>4</v>
      </c>
      <c r="AE8" s="11">
        <f t="shared" si="22"/>
        <v>3</v>
      </c>
      <c r="AF8" s="11">
        <f t="shared" si="22"/>
        <v>2</v>
      </c>
      <c r="AG8" s="11">
        <f t="shared" si="22"/>
        <v>1</v>
      </c>
      <c r="AH8" s="11">
        <f t="shared" si="22"/>
        <v>0</v>
      </c>
    </row>
    <row r="9" spans="2:34" x14ac:dyDescent="0.35">
      <c r="B9" s="2">
        <f t="shared" si="16"/>
        <v>7</v>
      </c>
      <c r="C9" s="2">
        <f t="shared" si="1"/>
        <v>6</v>
      </c>
      <c r="D9" s="2">
        <f t="shared" si="17"/>
        <v>3</v>
      </c>
      <c r="E9">
        <f t="shared" si="2"/>
        <v>9142.8571428571431</v>
      </c>
      <c r="F9">
        <f t="shared" si="3"/>
        <v>571.42857142857144</v>
      </c>
      <c r="G9" s="2">
        <f t="shared" si="4"/>
        <v>10</v>
      </c>
      <c r="H9" s="2">
        <f t="shared" si="5"/>
        <v>13</v>
      </c>
      <c r="I9" s="2">
        <f t="shared" si="6"/>
        <v>10</v>
      </c>
      <c r="J9" s="2">
        <f t="shared" si="7"/>
        <v>1024</v>
      </c>
      <c r="K9" s="2">
        <f t="shared" si="8"/>
        <v>452</v>
      </c>
      <c r="L9" s="17">
        <f t="shared" si="9"/>
        <v>4520</v>
      </c>
      <c r="N9" s="2">
        <f t="shared" si="10"/>
        <v>0</v>
      </c>
      <c r="O9" s="2">
        <f t="shared" si="11"/>
        <v>0</v>
      </c>
      <c r="P9" s="2">
        <f t="shared" si="12"/>
        <v>1</v>
      </c>
      <c r="Q9" s="2">
        <f t="shared" si="13"/>
        <v>1</v>
      </c>
      <c r="R9" s="2">
        <f t="shared" si="14"/>
        <v>0</v>
      </c>
      <c r="T9" s="15" t="s">
        <v>15</v>
      </c>
      <c r="U9" s="13" t="s">
        <v>16</v>
      </c>
      <c r="V9" s="10">
        <v>2</v>
      </c>
      <c r="W9" s="10">
        <f t="shared" si="21"/>
        <v>1</v>
      </c>
      <c r="X9" s="10">
        <f t="shared" si="19"/>
        <v>0</v>
      </c>
      <c r="Y9" s="11">
        <v>9</v>
      </c>
      <c r="Z9" s="11">
        <f t="shared" ref="Z9:AH9" si="23">Y9-1</f>
        <v>8</v>
      </c>
      <c r="AA9" s="11">
        <f t="shared" si="23"/>
        <v>7</v>
      </c>
      <c r="AB9" s="11">
        <f t="shared" si="23"/>
        <v>6</v>
      </c>
      <c r="AC9" s="11">
        <f t="shared" si="23"/>
        <v>5</v>
      </c>
      <c r="AD9" s="11">
        <f t="shared" si="23"/>
        <v>4</v>
      </c>
      <c r="AE9" s="11">
        <f t="shared" si="23"/>
        <v>3</v>
      </c>
      <c r="AF9" s="11">
        <f t="shared" si="23"/>
        <v>2</v>
      </c>
      <c r="AG9" s="11">
        <f t="shared" si="23"/>
        <v>1</v>
      </c>
      <c r="AH9" s="11">
        <f t="shared" si="23"/>
        <v>0</v>
      </c>
    </row>
    <row r="10" spans="2:34" ht="15" thickBot="1" x14ac:dyDescent="0.4">
      <c r="B10" s="6">
        <f t="shared" si="16"/>
        <v>8</v>
      </c>
      <c r="C10" s="6">
        <f t="shared" si="1"/>
        <v>7</v>
      </c>
      <c r="D10" s="6">
        <f t="shared" si="17"/>
        <v>3</v>
      </c>
      <c r="E10" s="7">
        <f t="shared" si="2"/>
        <v>8000</v>
      </c>
      <c r="F10" s="7">
        <f t="shared" si="3"/>
        <v>500</v>
      </c>
      <c r="G10" s="6">
        <f t="shared" si="4"/>
        <v>9</v>
      </c>
      <c r="H10" s="6">
        <f t="shared" si="5"/>
        <v>12</v>
      </c>
      <c r="I10" s="6">
        <f t="shared" si="6"/>
        <v>10</v>
      </c>
      <c r="J10" s="6">
        <f t="shared" si="7"/>
        <v>1024</v>
      </c>
      <c r="K10" s="6">
        <f t="shared" si="8"/>
        <v>524</v>
      </c>
      <c r="L10" s="16">
        <f t="shared" si="9"/>
        <v>5240</v>
      </c>
      <c r="M10" s="7"/>
      <c r="N10" s="6">
        <f t="shared" si="10"/>
        <v>0</v>
      </c>
      <c r="O10" s="6">
        <f t="shared" si="11"/>
        <v>0</v>
      </c>
      <c r="P10" s="6">
        <f t="shared" si="12"/>
        <v>1</v>
      </c>
      <c r="Q10" s="6">
        <f t="shared" si="13"/>
        <v>1</v>
      </c>
      <c r="R10" s="6">
        <f t="shared" si="14"/>
        <v>1</v>
      </c>
      <c r="S10" s="7"/>
      <c r="T10" s="14" t="s">
        <v>15</v>
      </c>
      <c r="U10" s="12" t="s">
        <v>16</v>
      </c>
      <c r="V10" s="9">
        <v>2</v>
      </c>
      <c r="W10" s="9">
        <f t="shared" si="21"/>
        <v>1</v>
      </c>
      <c r="X10" s="9">
        <f t="shared" si="19"/>
        <v>0</v>
      </c>
      <c r="Y10" s="8">
        <v>9</v>
      </c>
      <c r="Z10" s="8">
        <v>8</v>
      </c>
      <c r="AA10" s="8">
        <f t="shared" ref="AA10:AH10" si="24">Z10-1</f>
        <v>7</v>
      </c>
      <c r="AB10" s="8">
        <f t="shared" si="24"/>
        <v>6</v>
      </c>
      <c r="AC10" s="8">
        <f t="shared" si="24"/>
        <v>5</v>
      </c>
      <c r="AD10" s="8">
        <f t="shared" si="24"/>
        <v>4</v>
      </c>
      <c r="AE10" s="8">
        <f t="shared" si="24"/>
        <v>3</v>
      </c>
      <c r="AF10" s="8">
        <f t="shared" si="24"/>
        <v>2</v>
      </c>
      <c r="AG10" s="8">
        <f t="shared" si="24"/>
        <v>1</v>
      </c>
      <c r="AH10" s="8">
        <f t="shared" si="24"/>
        <v>0</v>
      </c>
    </row>
    <row r="11" spans="2:34" x14ac:dyDescent="0.35">
      <c r="B11" s="2">
        <f t="shared" si="16"/>
        <v>9</v>
      </c>
      <c r="C11" s="2">
        <f t="shared" si="1"/>
        <v>8</v>
      </c>
      <c r="D11" s="2">
        <f t="shared" si="17"/>
        <v>4</v>
      </c>
      <c r="E11">
        <f t="shared" si="2"/>
        <v>7111.1111111111113</v>
      </c>
      <c r="F11">
        <f t="shared" si="3"/>
        <v>444.44444444444446</v>
      </c>
      <c r="G11" s="2">
        <f t="shared" si="4"/>
        <v>9</v>
      </c>
      <c r="H11" s="2">
        <f t="shared" si="5"/>
        <v>13</v>
      </c>
      <c r="I11" s="2">
        <f t="shared" si="6"/>
        <v>9</v>
      </c>
      <c r="J11" s="2">
        <f t="shared" si="7"/>
        <v>512</v>
      </c>
      <c r="K11" s="2">
        <f t="shared" si="8"/>
        <v>67</v>
      </c>
      <c r="L11" s="17">
        <f t="shared" si="9"/>
        <v>670</v>
      </c>
      <c r="N11" s="2">
        <f t="shared" si="10"/>
        <v>0</v>
      </c>
      <c r="O11" s="2">
        <f t="shared" si="11"/>
        <v>1</v>
      </c>
      <c r="P11" s="2">
        <f t="shared" si="12"/>
        <v>0</v>
      </c>
      <c r="Q11" s="2">
        <f t="shared" si="13"/>
        <v>0</v>
      </c>
      <c r="R11" s="2">
        <f t="shared" si="14"/>
        <v>0</v>
      </c>
      <c r="T11" s="15" t="s">
        <v>15</v>
      </c>
      <c r="U11" s="13" t="s">
        <v>16</v>
      </c>
      <c r="V11" s="10">
        <v>3</v>
      </c>
      <c r="W11" s="10">
        <f t="shared" si="21"/>
        <v>2</v>
      </c>
      <c r="X11" s="10">
        <f t="shared" si="19"/>
        <v>1</v>
      </c>
      <c r="Y11" s="10">
        <f t="shared" si="19"/>
        <v>0</v>
      </c>
      <c r="Z11" s="11">
        <v>8</v>
      </c>
      <c r="AA11" s="11">
        <f t="shared" ref="AA11:AH11" si="25">Z11-1</f>
        <v>7</v>
      </c>
      <c r="AB11" s="11">
        <f t="shared" si="25"/>
        <v>6</v>
      </c>
      <c r="AC11" s="11">
        <f t="shared" si="25"/>
        <v>5</v>
      </c>
      <c r="AD11" s="11">
        <f t="shared" si="25"/>
        <v>4</v>
      </c>
      <c r="AE11" s="11">
        <f t="shared" si="25"/>
        <v>3</v>
      </c>
      <c r="AF11" s="11">
        <f t="shared" si="25"/>
        <v>2</v>
      </c>
      <c r="AG11" s="11">
        <f t="shared" si="25"/>
        <v>1</v>
      </c>
      <c r="AH11" s="11">
        <f t="shared" si="25"/>
        <v>0</v>
      </c>
    </row>
    <row r="12" spans="2:34" x14ac:dyDescent="0.35">
      <c r="B12" s="2">
        <f t="shared" si="16"/>
        <v>10</v>
      </c>
      <c r="C12" s="2">
        <f t="shared" si="1"/>
        <v>9</v>
      </c>
      <c r="D12" s="2">
        <f t="shared" si="17"/>
        <v>4</v>
      </c>
      <c r="E12">
        <f t="shared" si="2"/>
        <v>6400</v>
      </c>
      <c r="F12">
        <f t="shared" si="3"/>
        <v>400</v>
      </c>
      <c r="G12" s="2">
        <f t="shared" si="4"/>
        <v>9</v>
      </c>
      <c r="H12" s="2">
        <f t="shared" si="5"/>
        <v>13</v>
      </c>
      <c r="I12" s="2">
        <f t="shared" si="6"/>
        <v>9</v>
      </c>
      <c r="J12" s="2">
        <f t="shared" si="7"/>
        <v>512</v>
      </c>
      <c r="K12" s="2">
        <f t="shared" si="8"/>
        <v>112</v>
      </c>
      <c r="L12" s="17">
        <f t="shared" si="9"/>
        <v>1120</v>
      </c>
      <c r="N12" s="2">
        <f t="shared" si="10"/>
        <v>0</v>
      </c>
      <c r="O12" s="2">
        <f t="shared" si="11"/>
        <v>1</v>
      </c>
      <c r="P12" s="2">
        <f t="shared" si="12"/>
        <v>0</v>
      </c>
      <c r="Q12" s="2">
        <f t="shared" si="13"/>
        <v>0</v>
      </c>
      <c r="R12" s="2">
        <f t="shared" si="14"/>
        <v>1</v>
      </c>
      <c r="T12" s="15" t="s">
        <v>15</v>
      </c>
      <c r="U12" s="13" t="s">
        <v>16</v>
      </c>
      <c r="V12" s="10">
        <v>3</v>
      </c>
      <c r="W12" s="10">
        <f t="shared" ref="W12:Y12" si="26">V12-1</f>
        <v>2</v>
      </c>
      <c r="X12" s="10">
        <f t="shared" si="26"/>
        <v>1</v>
      </c>
      <c r="Y12" s="10">
        <f t="shared" si="26"/>
        <v>0</v>
      </c>
      <c r="Z12" s="11">
        <v>8</v>
      </c>
      <c r="AA12" s="11">
        <f t="shared" ref="AA12:AH12" si="27">Z12-1</f>
        <v>7</v>
      </c>
      <c r="AB12" s="11">
        <f t="shared" si="27"/>
        <v>6</v>
      </c>
      <c r="AC12" s="11">
        <f t="shared" si="27"/>
        <v>5</v>
      </c>
      <c r="AD12" s="11">
        <f t="shared" si="27"/>
        <v>4</v>
      </c>
      <c r="AE12" s="11">
        <f t="shared" si="27"/>
        <v>3</v>
      </c>
      <c r="AF12" s="11">
        <f t="shared" si="27"/>
        <v>2</v>
      </c>
      <c r="AG12" s="11">
        <f t="shared" si="27"/>
        <v>1</v>
      </c>
      <c r="AH12" s="11">
        <f t="shared" si="27"/>
        <v>0</v>
      </c>
    </row>
    <row r="13" spans="2:34" x14ac:dyDescent="0.35">
      <c r="B13" s="2">
        <f t="shared" si="16"/>
        <v>11</v>
      </c>
      <c r="C13" s="2">
        <f t="shared" si="1"/>
        <v>10</v>
      </c>
      <c r="D13" s="2">
        <f t="shared" si="17"/>
        <v>4</v>
      </c>
      <c r="E13">
        <f t="shared" si="2"/>
        <v>5818.181818181818</v>
      </c>
      <c r="F13">
        <f t="shared" si="3"/>
        <v>363.63636363636363</v>
      </c>
      <c r="G13" s="2">
        <f t="shared" si="4"/>
        <v>9</v>
      </c>
      <c r="H13" s="2">
        <f t="shared" si="5"/>
        <v>13</v>
      </c>
      <c r="I13" s="2">
        <f t="shared" si="6"/>
        <v>9</v>
      </c>
      <c r="J13" s="2">
        <f t="shared" si="7"/>
        <v>512</v>
      </c>
      <c r="K13" s="2">
        <f t="shared" si="8"/>
        <v>148</v>
      </c>
      <c r="L13" s="17">
        <f t="shared" si="9"/>
        <v>1480</v>
      </c>
      <c r="N13" s="2">
        <f t="shared" si="10"/>
        <v>0</v>
      </c>
      <c r="O13" s="2">
        <f t="shared" si="11"/>
        <v>1</v>
      </c>
      <c r="P13" s="2">
        <f t="shared" si="12"/>
        <v>0</v>
      </c>
      <c r="Q13" s="2">
        <f t="shared" si="13"/>
        <v>1</v>
      </c>
      <c r="R13" s="2">
        <f t="shared" si="14"/>
        <v>0</v>
      </c>
      <c r="T13" s="15" t="s">
        <v>15</v>
      </c>
      <c r="U13" s="13" t="s">
        <v>16</v>
      </c>
      <c r="V13" s="10">
        <v>3</v>
      </c>
      <c r="W13" s="10">
        <f t="shared" ref="W13:Y13" si="28">V13-1</f>
        <v>2</v>
      </c>
      <c r="X13" s="10">
        <f t="shared" si="28"/>
        <v>1</v>
      </c>
      <c r="Y13" s="10">
        <f t="shared" si="28"/>
        <v>0</v>
      </c>
      <c r="Z13" s="11">
        <v>8</v>
      </c>
      <c r="AA13" s="11">
        <f t="shared" ref="AA13:AH13" si="29">Z13-1</f>
        <v>7</v>
      </c>
      <c r="AB13" s="11">
        <f t="shared" si="29"/>
        <v>6</v>
      </c>
      <c r="AC13" s="11">
        <f t="shared" si="29"/>
        <v>5</v>
      </c>
      <c r="AD13" s="11">
        <f t="shared" si="29"/>
        <v>4</v>
      </c>
      <c r="AE13" s="11">
        <f t="shared" si="29"/>
        <v>3</v>
      </c>
      <c r="AF13" s="11">
        <f t="shared" si="29"/>
        <v>2</v>
      </c>
      <c r="AG13" s="11">
        <f t="shared" si="29"/>
        <v>1</v>
      </c>
      <c r="AH13" s="11">
        <f t="shared" si="29"/>
        <v>0</v>
      </c>
    </row>
    <row r="14" spans="2:34" x14ac:dyDescent="0.35">
      <c r="B14" s="2">
        <f t="shared" si="16"/>
        <v>12</v>
      </c>
      <c r="C14" s="2">
        <f t="shared" si="1"/>
        <v>11</v>
      </c>
      <c r="D14" s="2">
        <f t="shared" si="17"/>
        <v>4</v>
      </c>
      <c r="E14">
        <f t="shared" si="2"/>
        <v>5333.333333333333</v>
      </c>
      <c r="F14">
        <f t="shared" si="3"/>
        <v>333.33333333333331</v>
      </c>
      <c r="G14" s="2">
        <f t="shared" si="4"/>
        <v>9</v>
      </c>
      <c r="H14" s="2">
        <f t="shared" si="5"/>
        <v>13</v>
      </c>
      <c r="I14" s="2">
        <f t="shared" si="6"/>
        <v>9</v>
      </c>
      <c r="J14" s="2">
        <f t="shared" si="7"/>
        <v>512</v>
      </c>
      <c r="K14" s="2">
        <f t="shared" si="8"/>
        <v>178</v>
      </c>
      <c r="L14" s="17">
        <f t="shared" si="9"/>
        <v>1780</v>
      </c>
      <c r="N14" s="2">
        <f t="shared" si="10"/>
        <v>0</v>
      </c>
      <c r="O14" s="2">
        <f t="shared" si="11"/>
        <v>1</v>
      </c>
      <c r="P14" s="2">
        <f t="shared" si="12"/>
        <v>0</v>
      </c>
      <c r="Q14" s="2">
        <f t="shared" si="13"/>
        <v>1</v>
      </c>
      <c r="R14" s="2">
        <f t="shared" si="14"/>
        <v>1</v>
      </c>
      <c r="T14" s="15" t="s">
        <v>15</v>
      </c>
      <c r="U14" s="13" t="s">
        <v>16</v>
      </c>
      <c r="V14" s="10">
        <v>3</v>
      </c>
      <c r="W14" s="10">
        <f t="shared" ref="W14:Y14" si="30">V14-1</f>
        <v>2</v>
      </c>
      <c r="X14" s="10">
        <f t="shared" si="30"/>
        <v>1</v>
      </c>
      <c r="Y14" s="10">
        <f t="shared" si="30"/>
        <v>0</v>
      </c>
      <c r="Z14" s="11">
        <v>8</v>
      </c>
      <c r="AA14" s="11">
        <f t="shared" ref="AA14:AH14" si="31">Z14-1</f>
        <v>7</v>
      </c>
      <c r="AB14" s="11">
        <f t="shared" si="31"/>
        <v>6</v>
      </c>
      <c r="AC14" s="11">
        <f t="shared" si="31"/>
        <v>5</v>
      </c>
      <c r="AD14" s="11">
        <f t="shared" si="31"/>
        <v>4</v>
      </c>
      <c r="AE14" s="11">
        <f t="shared" si="31"/>
        <v>3</v>
      </c>
      <c r="AF14" s="11">
        <f t="shared" si="31"/>
        <v>2</v>
      </c>
      <c r="AG14" s="11">
        <f t="shared" si="31"/>
        <v>1</v>
      </c>
      <c r="AH14" s="11">
        <f t="shared" si="31"/>
        <v>0</v>
      </c>
    </row>
    <row r="15" spans="2:34" x14ac:dyDescent="0.35">
      <c r="B15" s="2">
        <f t="shared" si="16"/>
        <v>13</v>
      </c>
      <c r="C15" s="2">
        <f t="shared" si="1"/>
        <v>12</v>
      </c>
      <c r="D15" s="2">
        <f t="shared" si="17"/>
        <v>4</v>
      </c>
      <c r="E15">
        <f t="shared" si="2"/>
        <v>4923.0769230769229</v>
      </c>
      <c r="F15">
        <f t="shared" si="3"/>
        <v>307.69230769230768</v>
      </c>
      <c r="G15" s="2">
        <f t="shared" si="4"/>
        <v>9</v>
      </c>
      <c r="H15" s="2">
        <f t="shared" si="5"/>
        <v>13</v>
      </c>
      <c r="I15" s="2">
        <f t="shared" si="6"/>
        <v>9</v>
      </c>
      <c r="J15" s="2">
        <f t="shared" si="7"/>
        <v>512</v>
      </c>
      <c r="K15" s="2">
        <f t="shared" si="8"/>
        <v>204</v>
      </c>
      <c r="L15" s="17">
        <f t="shared" si="9"/>
        <v>2040</v>
      </c>
      <c r="N15" s="2">
        <f t="shared" si="10"/>
        <v>0</v>
      </c>
      <c r="O15" s="2">
        <f t="shared" si="11"/>
        <v>1</v>
      </c>
      <c r="P15" s="2">
        <f t="shared" si="12"/>
        <v>1</v>
      </c>
      <c r="Q15" s="2">
        <f t="shared" si="13"/>
        <v>0</v>
      </c>
      <c r="R15" s="2">
        <f t="shared" si="14"/>
        <v>0</v>
      </c>
      <c r="T15" s="15" t="s">
        <v>15</v>
      </c>
      <c r="U15" s="13" t="s">
        <v>16</v>
      </c>
      <c r="V15" s="10">
        <v>3</v>
      </c>
      <c r="W15" s="10">
        <f t="shared" ref="W15:Y15" si="32">V15-1</f>
        <v>2</v>
      </c>
      <c r="X15" s="10">
        <f t="shared" si="32"/>
        <v>1</v>
      </c>
      <c r="Y15" s="10">
        <f t="shared" si="32"/>
        <v>0</v>
      </c>
      <c r="Z15" s="11">
        <v>8</v>
      </c>
      <c r="AA15" s="11">
        <f t="shared" ref="AA15:AH15" si="33">Z15-1</f>
        <v>7</v>
      </c>
      <c r="AB15" s="11">
        <f t="shared" si="33"/>
        <v>6</v>
      </c>
      <c r="AC15" s="11">
        <f t="shared" si="33"/>
        <v>5</v>
      </c>
      <c r="AD15" s="11">
        <f t="shared" si="33"/>
        <v>4</v>
      </c>
      <c r="AE15" s="11">
        <f t="shared" si="33"/>
        <v>3</v>
      </c>
      <c r="AF15" s="11">
        <f t="shared" si="33"/>
        <v>2</v>
      </c>
      <c r="AG15" s="11">
        <f t="shared" si="33"/>
        <v>1</v>
      </c>
      <c r="AH15" s="11">
        <f t="shared" si="33"/>
        <v>0</v>
      </c>
    </row>
    <row r="16" spans="2:34" x14ac:dyDescent="0.35">
      <c r="B16" s="2">
        <f t="shared" si="16"/>
        <v>14</v>
      </c>
      <c r="C16" s="2">
        <f t="shared" si="1"/>
        <v>13</v>
      </c>
      <c r="D16" s="2">
        <f t="shared" si="17"/>
        <v>4</v>
      </c>
      <c r="E16">
        <f t="shared" si="2"/>
        <v>4571.4285714285716</v>
      </c>
      <c r="F16">
        <f t="shared" si="3"/>
        <v>285.71428571428572</v>
      </c>
      <c r="G16" s="2">
        <f t="shared" si="4"/>
        <v>9</v>
      </c>
      <c r="H16" s="2">
        <f t="shared" si="5"/>
        <v>13</v>
      </c>
      <c r="I16" s="2">
        <f t="shared" si="6"/>
        <v>9</v>
      </c>
      <c r="J16" s="2">
        <f t="shared" si="7"/>
        <v>512</v>
      </c>
      <c r="K16" s="2">
        <f t="shared" si="8"/>
        <v>226</v>
      </c>
      <c r="L16" s="17">
        <f t="shared" si="9"/>
        <v>2260</v>
      </c>
      <c r="N16" s="2">
        <f t="shared" si="10"/>
        <v>0</v>
      </c>
      <c r="O16" s="2">
        <f t="shared" si="11"/>
        <v>1</v>
      </c>
      <c r="P16" s="2">
        <f t="shared" si="12"/>
        <v>1</v>
      </c>
      <c r="Q16" s="2">
        <f t="shared" si="13"/>
        <v>0</v>
      </c>
      <c r="R16" s="2">
        <f t="shared" si="14"/>
        <v>1</v>
      </c>
      <c r="T16" s="15" t="s">
        <v>15</v>
      </c>
      <c r="U16" s="13" t="s">
        <v>16</v>
      </c>
      <c r="V16" s="10">
        <v>3</v>
      </c>
      <c r="W16" s="10">
        <f t="shared" ref="W16:Y16" si="34">V16-1</f>
        <v>2</v>
      </c>
      <c r="X16" s="10">
        <f t="shared" si="34"/>
        <v>1</v>
      </c>
      <c r="Y16" s="10">
        <f t="shared" si="34"/>
        <v>0</v>
      </c>
      <c r="Z16" s="11">
        <v>8</v>
      </c>
      <c r="AA16" s="11">
        <f t="shared" ref="AA16:AH16" si="35">Z16-1</f>
        <v>7</v>
      </c>
      <c r="AB16" s="11">
        <f t="shared" si="35"/>
        <v>6</v>
      </c>
      <c r="AC16" s="11">
        <f t="shared" si="35"/>
        <v>5</v>
      </c>
      <c r="AD16" s="11">
        <f t="shared" si="35"/>
        <v>4</v>
      </c>
      <c r="AE16" s="11">
        <f t="shared" si="35"/>
        <v>3</v>
      </c>
      <c r="AF16" s="11">
        <f t="shared" si="35"/>
        <v>2</v>
      </c>
      <c r="AG16" s="11">
        <f t="shared" si="35"/>
        <v>1</v>
      </c>
      <c r="AH16" s="11">
        <f t="shared" si="35"/>
        <v>0</v>
      </c>
    </row>
    <row r="17" spans="2:34" x14ac:dyDescent="0.35">
      <c r="B17" s="2">
        <f t="shared" si="16"/>
        <v>15</v>
      </c>
      <c r="C17" s="2">
        <f t="shared" si="1"/>
        <v>14</v>
      </c>
      <c r="D17" s="2">
        <f t="shared" si="17"/>
        <v>4</v>
      </c>
      <c r="E17">
        <f t="shared" si="2"/>
        <v>4266.666666666667</v>
      </c>
      <c r="F17">
        <f t="shared" si="3"/>
        <v>266.66666666666669</v>
      </c>
      <c r="G17" s="2">
        <f t="shared" si="4"/>
        <v>9</v>
      </c>
      <c r="H17" s="2">
        <f t="shared" si="5"/>
        <v>13</v>
      </c>
      <c r="I17" s="2">
        <f t="shared" si="6"/>
        <v>9</v>
      </c>
      <c r="J17" s="2">
        <f t="shared" si="7"/>
        <v>512</v>
      </c>
      <c r="K17" s="2">
        <f t="shared" si="8"/>
        <v>245</v>
      </c>
      <c r="L17" s="17">
        <f t="shared" si="9"/>
        <v>2450</v>
      </c>
      <c r="N17" s="2">
        <f t="shared" si="10"/>
        <v>0</v>
      </c>
      <c r="O17" s="2">
        <f t="shared" si="11"/>
        <v>1</v>
      </c>
      <c r="P17" s="2">
        <f t="shared" si="12"/>
        <v>1</v>
      </c>
      <c r="Q17" s="2">
        <f t="shared" si="13"/>
        <v>1</v>
      </c>
      <c r="R17" s="2">
        <f t="shared" si="14"/>
        <v>0</v>
      </c>
      <c r="T17" s="15" t="s">
        <v>15</v>
      </c>
      <c r="U17" s="13" t="s">
        <v>16</v>
      </c>
      <c r="V17" s="10">
        <v>3</v>
      </c>
      <c r="W17" s="10">
        <f t="shared" ref="W17:Z19" si="36">V17-1</f>
        <v>2</v>
      </c>
      <c r="X17" s="10">
        <f t="shared" si="36"/>
        <v>1</v>
      </c>
      <c r="Y17" s="10">
        <f t="shared" si="36"/>
        <v>0</v>
      </c>
      <c r="Z17" s="11">
        <v>8</v>
      </c>
      <c r="AA17" s="11">
        <f t="shared" ref="AA17:AH17" si="37">Z17-1</f>
        <v>7</v>
      </c>
      <c r="AB17" s="11">
        <f t="shared" si="37"/>
        <v>6</v>
      </c>
      <c r="AC17" s="11">
        <f t="shared" si="37"/>
        <v>5</v>
      </c>
      <c r="AD17" s="11">
        <f t="shared" si="37"/>
        <v>4</v>
      </c>
      <c r="AE17" s="11">
        <f t="shared" si="37"/>
        <v>3</v>
      </c>
      <c r="AF17" s="11">
        <f t="shared" si="37"/>
        <v>2</v>
      </c>
      <c r="AG17" s="11">
        <f t="shared" si="37"/>
        <v>1</v>
      </c>
      <c r="AH17" s="11">
        <f t="shared" si="37"/>
        <v>0</v>
      </c>
    </row>
    <row r="18" spans="2:34" ht="15" thickBot="1" x14ac:dyDescent="0.4">
      <c r="B18" s="6">
        <f t="shared" si="16"/>
        <v>16</v>
      </c>
      <c r="C18" s="6">
        <f t="shared" si="1"/>
        <v>15</v>
      </c>
      <c r="D18" s="6">
        <f t="shared" si="17"/>
        <v>4</v>
      </c>
      <c r="E18" s="7">
        <f t="shared" si="2"/>
        <v>4000</v>
      </c>
      <c r="F18" s="7">
        <f t="shared" si="3"/>
        <v>250</v>
      </c>
      <c r="G18" s="6">
        <f t="shared" si="4"/>
        <v>8</v>
      </c>
      <c r="H18" s="6">
        <f t="shared" si="5"/>
        <v>12</v>
      </c>
      <c r="I18" s="6">
        <f t="shared" si="6"/>
        <v>9</v>
      </c>
      <c r="J18" s="6">
        <f t="shared" si="7"/>
        <v>512</v>
      </c>
      <c r="K18" s="6">
        <f t="shared" si="8"/>
        <v>262</v>
      </c>
      <c r="L18" s="16">
        <f t="shared" si="9"/>
        <v>2620</v>
      </c>
      <c r="M18" s="7"/>
      <c r="N18" s="6">
        <f t="shared" si="10"/>
        <v>0</v>
      </c>
      <c r="O18" s="6">
        <f t="shared" si="11"/>
        <v>1</v>
      </c>
      <c r="P18" s="6">
        <f t="shared" si="12"/>
        <v>1</v>
      </c>
      <c r="Q18" s="6">
        <f t="shared" si="13"/>
        <v>1</v>
      </c>
      <c r="R18" s="6">
        <f t="shared" si="14"/>
        <v>1</v>
      </c>
      <c r="S18" s="7"/>
      <c r="T18" s="14" t="s">
        <v>15</v>
      </c>
      <c r="U18" s="12" t="s">
        <v>16</v>
      </c>
      <c r="V18" s="9">
        <v>3</v>
      </c>
      <c r="W18" s="9">
        <f t="shared" ref="W18:Y18" si="38">V18-1</f>
        <v>2</v>
      </c>
      <c r="X18" s="9">
        <f t="shared" si="38"/>
        <v>1</v>
      </c>
      <c r="Y18" s="9">
        <f t="shared" si="38"/>
        <v>0</v>
      </c>
      <c r="Z18" s="8">
        <v>8</v>
      </c>
      <c r="AA18" s="8">
        <f t="shared" ref="AA18:AH18" si="39">Z18-1</f>
        <v>7</v>
      </c>
      <c r="AB18" s="8">
        <f t="shared" si="39"/>
        <v>6</v>
      </c>
      <c r="AC18" s="8">
        <f t="shared" si="39"/>
        <v>5</v>
      </c>
      <c r="AD18" s="8">
        <f t="shared" si="39"/>
        <v>4</v>
      </c>
      <c r="AE18" s="8">
        <f t="shared" si="39"/>
        <v>3</v>
      </c>
      <c r="AF18" s="8">
        <f t="shared" si="39"/>
        <v>2</v>
      </c>
      <c r="AG18" s="8">
        <f t="shared" si="39"/>
        <v>1</v>
      </c>
      <c r="AH18" s="8">
        <f t="shared" si="39"/>
        <v>0</v>
      </c>
    </row>
    <row r="19" spans="2:34" x14ac:dyDescent="0.35">
      <c r="B19" s="2">
        <f t="shared" si="16"/>
        <v>17</v>
      </c>
      <c r="C19" s="2">
        <f t="shared" si="1"/>
        <v>16</v>
      </c>
      <c r="D19" s="2">
        <f t="shared" si="17"/>
        <v>5</v>
      </c>
      <c r="E19">
        <f t="shared" si="2"/>
        <v>3764.705882352941</v>
      </c>
      <c r="F19">
        <f t="shared" si="3"/>
        <v>235.29411764705881</v>
      </c>
      <c r="G19" s="2">
        <f t="shared" si="4"/>
        <v>8</v>
      </c>
      <c r="H19" s="2">
        <f t="shared" si="5"/>
        <v>13</v>
      </c>
      <c r="I19" s="2">
        <f t="shared" si="6"/>
        <v>8</v>
      </c>
      <c r="J19" s="2">
        <f t="shared" si="7"/>
        <v>256</v>
      </c>
      <c r="K19" s="2">
        <f t="shared" si="8"/>
        <v>20</v>
      </c>
      <c r="L19" s="17">
        <f t="shared" si="9"/>
        <v>200</v>
      </c>
      <c r="N19" s="2">
        <f t="shared" si="10"/>
        <v>1</v>
      </c>
      <c r="O19" s="2">
        <f t="shared" si="11"/>
        <v>0</v>
      </c>
      <c r="P19" s="2">
        <f t="shared" si="12"/>
        <v>0</v>
      </c>
      <c r="Q19" s="2">
        <f t="shared" si="13"/>
        <v>0</v>
      </c>
      <c r="R19" s="2">
        <f t="shared" si="14"/>
        <v>0</v>
      </c>
      <c r="T19" s="15" t="s">
        <v>15</v>
      </c>
      <c r="U19" s="13" t="s">
        <v>16</v>
      </c>
      <c r="V19" s="10">
        <v>4</v>
      </c>
      <c r="W19" s="10">
        <f t="shared" si="36"/>
        <v>3</v>
      </c>
      <c r="X19" s="10">
        <f t="shared" si="36"/>
        <v>2</v>
      </c>
      <c r="Y19" s="10">
        <f t="shared" si="36"/>
        <v>1</v>
      </c>
      <c r="Z19" s="10">
        <f t="shared" si="36"/>
        <v>0</v>
      </c>
      <c r="AA19" s="11">
        <v>7</v>
      </c>
      <c r="AB19" s="11">
        <f t="shared" ref="AB19:AH19" si="40">AA19-1</f>
        <v>6</v>
      </c>
      <c r="AC19" s="11">
        <f t="shared" si="40"/>
        <v>5</v>
      </c>
      <c r="AD19" s="11">
        <f t="shared" si="40"/>
        <v>4</v>
      </c>
      <c r="AE19" s="11">
        <f t="shared" si="40"/>
        <v>3</v>
      </c>
      <c r="AF19" s="11">
        <f t="shared" si="40"/>
        <v>2</v>
      </c>
      <c r="AG19" s="11">
        <f t="shared" si="40"/>
        <v>1</v>
      </c>
      <c r="AH19" s="11">
        <f t="shared" si="40"/>
        <v>0</v>
      </c>
    </row>
    <row r="20" spans="2:34" x14ac:dyDescent="0.35">
      <c r="B20" s="2">
        <f t="shared" si="16"/>
        <v>18</v>
      </c>
      <c r="C20" s="2">
        <f t="shared" si="1"/>
        <v>17</v>
      </c>
      <c r="D20" s="2">
        <f t="shared" si="17"/>
        <v>5</v>
      </c>
      <c r="E20">
        <f t="shared" si="2"/>
        <v>3555.5555555555557</v>
      </c>
      <c r="F20">
        <f t="shared" si="3"/>
        <v>222.22222222222223</v>
      </c>
      <c r="G20" s="2">
        <f t="shared" si="4"/>
        <v>8</v>
      </c>
      <c r="H20" s="2">
        <f t="shared" si="5"/>
        <v>13</v>
      </c>
      <c r="I20" s="2">
        <f t="shared" si="6"/>
        <v>8</v>
      </c>
      <c r="J20" s="2">
        <f t="shared" si="7"/>
        <v>256</v>
      </c>
      <c r="K20" s="2">
        <f t="shared" si="8"/>
        <v>33</v>
      </c>
      <c r="L20" s="17">
        <f t="shared" si="9"/>
        <v>330</v>
      </c>
      <c r="N20" s="2">
        <f t="shared" si="10"/>
        <v>1</v>
      </c>
      <c r="O20" s="2">
        <f t="shared" si="11"/>
        <v>0</v>
      </c>
      <c r="P20" s="2">
        <f t="shared" si="12"/>
        <v>0</v>
      </c>
      <c r="Q20" s="2">
        <f t="shared" si="13"/>
        <v>0</v>
      </c>
      <c r="R20" s="2">
        <f t="shared" si="14"/>
        <v>1</v>
      </c>
      <c r="T20" s="15" t="s">
        <v>15</v>
      </c>
      <c r="U20" s="13" t="s">
        <v>16</v>
      </c>
      <c r="V20" s="10">
        <v>4</v>
      </c>
      <c r="W20" s="10">
        <f t="shared" ref="W20:Z20" si="41">V20-1</f>
        <v>3</v>
      </c>
      <c r="X20" s="10">
        <f t="shared" si="41"/>
        <v>2</v>
      </c>
      <c r="Y20" s="10">
        <f t="shared" si="41"/>
        <v>1</v>
      </c>
      <c r="Z20" s="10">
        <f t="shared" si="41"/>
        <v>0</v>
      </c>
      <c r="AA20" s="11">
        <v>7</v>
      </c>
      <c r="AB20" s="11">
        <f t="shared" ref="AB20:AH20" si="42">AA20-1</f>
        <v>6</v>
      </c>
      <c r="AC20" s="11">
        <f t="shared" si="42"/>
        <v>5</v>
      </c>
      <c r="AD20" s="11">
        <f t="shared" si="42"/>
        <v>4</v>
      </c>
      <c r="AE20" s="11">
        <f t="shared" si="42"/>
        <v>3</v>
      </c>
      <c r="AF20" s="11">
        <f t="shared" si="42"/>
        <v>2</v>
      </c>
      <c r="AG20" s="11">
        <f t="shared" si="42"/>
        <v>1</v>
      </c>
      <c r="AH20" s="11">
        <f t="shared" si="42"/>
        <v>0</v>
      </c>
    </row>
    <row r="21" spans="2:34" x14ac:dyDescent="0.35">
      <c r="B21" s="2">
        <f t="shared" si="16"/>
        <v>19</v>
      </c>
      <c r="C21" s="2">
        <f t="shared" si="1"/>
        <v>18</v>
      </c>
      <c r="D21" s="2">
        <f t="shared" si="17"/>
        <v>5</v>
      </c>
      <c r="E21">
        <f t="shared" si="2"/>
        <v>3368.4210526315787</v>
      </c>
      <c r="F21">
        <f t="shared" si="3"/>
        <v>210.52631578947367</v>
      </c>
      <c r="G21" s="2">
        <f t="shared" si="4"/>
        <v>8</v>
      </c>
      <c r="H21" s="2">
        <f t="shared" si="5"/>
        <v>13</v>
      </c>
      <c r="I21" s="2">
        <f t="shared" si="6"/>
        <v>8</v>
      </c>
      <c r="J21" s="2">
        <f t="shared" si="7"/>
        <v>256</v>
      </c>
      <c r="K21" s="2">
        <f t="shared" si="8"/>
        <v>45</v>
      </c>
      <c r="L21" s="17">
        <f t="shared" si="9"/>
        <v>450</v>
      </c>
      <c r="N21" s="2">
        <f t="shared" si="10"/>
        <v>1</v>
      </c>
      <c r="O21" s="2">
        <f t="shared" si="11"/>
        <v>0</v>
      </c>
      <c r="P21" s="2">
        <f t="shared" si="12"/>
        <v>0</v>
      </c>
      <c r="Q21" s="2">
        <f t="shared" si="13"/>
        <v>1</v>
      </c>
      <c r="R21" s="2">
        <f t="shared" si="14"/>
        <v>0</v>
      </c>
      <c r="T21" s="15" t="s">
        <v>15</v>
      </c>
      <c r="U21" s="13" t="s">
        <v>16</v>
      </c>
      <c r="V21" s="10">
        <v>4</v>
      </c>
      <c r="W21" s="10">
        <f t="shared" ref="W21:Z21" si="43">V21-1</f>
        <v>3</v>
      </c>
      <c r="X21" s="10">
        <f t="shared" si="43"/>
        <v>2</v>
      </c>
      <c r="Y21" s="10">
        <f t="shared" si="43"/>
        <v>1</v>
      </c>
      <c r="Z21" s="10">
        <f t="shared" si="43"/>
        <v>0</v>
      </c>
      <c r="AA21" s="11">
        <v>7</v>
      </c>
      <c r="AB21" s="11">
        <f t="shared" ref="AB21:AH21" si="44">AA21-1</f>
        <v>6</v>
      </c>
      <c r="AC21" s="11">
        <f t="shared" si="44"/>
        <v>5</v>
      </c>
      <c r="AD21" s="11">
        <f t="shared" si="44"/>
        <v>4</v>
      </c>
      <c r="AE21" s="11">
        <f t="shared" si="44"/>
        <v>3</v>
      </c>
      <c r="AF21" s="11">
        <f t="shared" si="44"/>
        <v>2</v>
      </c>
      <c r="AG21" s="11">
        <f t="shared" si="44"/>
        <v>1</v>
      </c>
      <c r="AH21" s="11">
        <f t="shared" si="44"/>
        <v>0</v>
      </c>
    </row>
    <row r="22" spans="2:34" x14ac:dyDescent="0.35">
      <c r="B22" s="2">
        <f t="shared" si="16"/>
        <v>20</v>
      </c>
      <c r="C22" s="2">
        <f t="shared" si="1"/>
        <v>19</v>
      </c>
      <c r="D22" s="2">
        <f t="shared" si="17"/>
        <v>5</v>
      </c>
      <c r="E22">
        <f t="shared" si="2"/>
        <v>3200</v>
      </c>
      <c r="F22">
        <f t="shared" si="3"/>
        <v>200</v>
      </c>
      <c r="G22" s="2">
        <f t="shared" si="4"/>
        <v>8</v>
      </c>
      <c r="H22" s="2">
        <f t="shared" si="5"/>
        <v>13</v>
      </c>
      <c r="I22" s="2">
        <f t="shared" si="6"/>
        <v>8</v>
      </c>
      <c r="J22" s="2">
        <f t="shared" si="7"/>
        <v>256</v>
      </c>
      <c r="K22" s="2">
        <f t="shared" si="8"/>
        <v>56</v>
      </c>
      <c r="L22" s="17">
        <f t="shared" si="9"/>
        <v>560</v>
      </c>
      <c r="N22" s="2">
        <f t="shared" si="10"/>
        <v>1</v>
      </c>
      <c r="O22" s="2">
        <f t="shared" si="11"/>
        <v>0</v>
      </c>
      <c r="P22" s="2">
        <f t="shared" si="12"/>
        <v>0</v>
      </c>
      <c r="Q22" s="2">
        <f t="shared" si="13"/>
        <v>1</v>
      </c>
      <c r="R22" s="2">
        <f t="shared" si="14"/>
        <v>1</v>
      </c>
      <c r="T22" s="15" t="s">
        <v>15</v>
      </c>
      <c r="U22" s="13" t="s">
        <v>16</v>
      </c>
      <c r="V22" s="10">
        <v>4</v>
      </c>
      <c r="W22" s="10">
        <f t="shared" ref="W22:Z22" si="45">V22-1</f>
        <v>3</v>
      </c>
      <c r="X22" s="10">
        <f t="shared" si="45"/>
        <v>2</v>
      </c>
      <c r="Y22" s="10">
        <f t="shared" si="45"/>
        <v>1</v>
      </c>
      <c r="Z22" s="10">
        <f t="shared" si="45"/>
        <v>0</v>
      </c>
      <c r="AA22" s="11">
        <v>7</v>
      </c>
      <c r="AB22" s="11">
        <f t="shared" ref="AB22:AH22" si="46">AA22-1</f>
        <v>6</v>
      </c>
      <c r="AC22" s="11">
        <f t="shared" si="46"/>
        <v>5</v>
      </c>
      <c r="AD22" s="11">
        <f t="shared" si="46"/>
        <v>4</v>
      </c>
      <c r="AE22" s="11">
        <f t="shared" si="46"/>
        <v>3</v>
      </c>
      <c r="AF22" s="11">
        <f t="shared" si="46"/>
        <v>2</v>
      </c>
      <c r="AG22" s="11">
        <f t="shared" si="46"/>
        <v>1</v>
      </c>
      <c r="AH22" s="11">
        <f t="shared" si="46"/>
        <v>0</v>
      </c>
    </row>
    <row r="23" spans="2:34" x14ac:dyDescent="0.35">
      <c r="B23" s="2">
        <f t="shared" si="16"/>
        <v>21</v>
      </c>
      <c r="C23" s="2">
        <f t="shared" si="1"/>
        <v>20</v>
      </c>
      <c r="D23" s="2">
        <f t="shared" si="17"/>
        <v>5</v>
      </c>
      <c r="E23">
        <f t="shared" si="2"/>
        <v>3047.6190476190477</v>
      </c>
      <c r="F23">
        <f t="shared" si="3"/>
        <v>190.47619047619048</v>
      </c>
      <c r="G23" s="2">
        <f t="shared" si="4"/>
        <v>8</v>
      </c>
      <c r="H23" s="2">
        <f t="shared" si="5"/>
        <v>13</v>
      </c>
      <c r="I23" s="2">
        <f t="shared" si="6"/>
        <v>8</v>
      </c>
      <c r="J23" s="2">
        <f t="shared" si="7"/>
        <v>256</v>
      </c>
      <c r="K23" s="2">
        <f t="shared" si="8"/>
        <v>65</v>
      </c>
      <c r="L23" s="17">
        <f t="shared" si="9"/>
        <v>650</v>
      </c>
      <c r="N23" s="2">
        <f t="shared" si="10"/>
        <v>1</v>
      </c>
      <c r="O23" s="2">
        <f t="shared" si="11"/>
        <v>0</v>
      </c>
      <c r="P23" s="2">
        <f t="shared" si="12"/>
        <v>1</v>
      </c>
      <c r="Q23" s="2">
        <f t="shared" si="13"/>
        <v>0</v>
      </c>
      <c r="R23" s="2">
        <f t="shared" si="14"/>
        <v>0</v>
      </c>
      <c r="T23" s="15" t="s">
        <v>15</v>
      </c>
      <c r="U23" s="13" t="s">
        <v>16</v>
      </c>
      <c r="V23" s="10">
        <v>4</v>
      </c>
      <c r="W23" s="10">
        <f t="shared" ref="W23:Z23" si="47">V23-1</f>
        <v>3</v>
      </c>
      <c r="X23" s="10">
        <f t="shared" si="47"/>
        <v>2</v>
      </c>
      <c r="Y23" s="10">
        <f t="shared" si="47"/>
        <v>1</v>
      </c>
      <c r="Z23" s="10">
        <f t="shared" si="47"/>
        <v>0</v>
      </c>
      <c r="AA23" s="11">
        <v>7</v>
      </c>
      <c r="AB23" s="11">
        <f t="shared" ref="AB23:AH23" si="48">AA23-1</f>
        <v>6</v>
      </c>
      <c r="AC23" s="11">
        <f t="shared" si="48"/>
        <v>5</v>
      </c>
      <c r="AD23" s="11">
        <f t="shared" si="48"/>
        <v>4</v>
      </c>
      <c r="AE23" s="11">
        <f t="shared" si="48"/>
        <v>3</v>
      </c>
      <c r="AF23" s="11">
        <f t="shared" si="48"/>
        <v>2</v>
      </c>
      <c r="AG23" s="11">
        <f t="shared" si="48"/>
        <v>1</v>
      </c>
      <c r="AH23" s="11">
        <f t="shared" si="48"/>
        <v>0</v>
      </c>
    </row>
    <row r="24" spans="2:34" x14ac:dyDescent="0.35">
      <c r="B24" s="2">
        <f t="shared" si="16"/>
        <v>22</v>
      </c>
      <c r="C24" s="2">
        <f t="shared" si="1"/>
        <v>21</v>
      </c>
      <c r="D24" s="2">
        <f t="shared" si="17"/>
        <v>5</v>
      </c>
      <c r="E24">
        <f t="shared" si="2"/>
        <v>2909.090909090909</v>
      </c>
      <c r="F24">
        <f t="shared" si="3"/>
        <v>181.81818181818181</v>
      </c>
      <c r="G24" s="2">
        <f t="shared" si="4"/>
        <v>8</v>
      </c>
      <c r="H24" s="2">
        <f t="shared" si="5"/>
        <v>13</v>
      </c>
      <c r="I24" s="2">
        <f t="shared" si="6"/>
        <v>8</v>
      </c>
      <c r="J24" s="2">
        <f t="shared" si="7"/>
        <v>256</v>
      </c>
      <c r="K24" s="2">
        <f t="shared" si="8"/>
        <v>74</v>
      </c>
      <c r="L24" s="17">
        <f t="shared" si="9"/>
        <v>740</v>
      </c>
      <c r="N24" s="2">
        <f t="shared" si="10"/>
        <v>1</v>
      </c>
      <c r="O24" s="2">
        <f t="shared" si="11"/>
        <v>0</v>
      </c>
      <c r="P24" s="2">
        <f t="shared" si="12"/>
        <v>1</v>
      </c>
      <c r="Q24" s="2">
        <f t="shared" si="13"/>
        <v>0</v>
      </c>
      <c r="R24" s="2">
        <f t="shared" si="14"/>
        <v>1</v>
      </c>
      <c r="T24" s="15" t="s">
        <v>15</v>
      </c>
      <c r="U24" s="13" t="s">
        <v>16</v>
      </c>
      <c r="V24" s="10">
        <v>4</v>
      </c>
      <c r="W24" s="10">
        <f t="shared" ref="W24:Z24" si="49">V24-1</f>
        <v>3</v>
      </c>
      <c r="X24" s="10">
        <f t="shared" si="49"/>
        <v>2</v>
      </c>
      <c r="Y24" s="10">
        <f t="shared" si="49"/>
        <v>1</v>
      </c>
      <c r="Z24" s="10">
        <f t="shared" si="49"/>
        <v>0</v>
      </c>
      <c r="AA24" s="11">
        <v>7</v>
      </c>
      <c r="AB24" s="11">
        <f t="shared" ref="AB24:AH24" si="50">AA24-1</f>
        <v>6</v>
      </c>
      <c r="AC24" s="11">
        <f t="shared" si="50"/>
        <v>5</v>
      </c>
      <c r="AD24" s="11">
        <f t="shared" si="50"/>
        <v>4</v>
      </c>
      <c r="AE24" s="11">
        <f t="shared" si="50"/>
        <v>3</v>
      </c>
      <c r="AF24" s="11">
        <f t="shared" si="50"/>
        <v>2</v>
      </c>
      <c r="AG24" s="11">
        <f t="shared" si="50"/>
        <v>1</v>
      </c>
      <c r="AH24" s="11">
        <f t="shared" si="50"/>
        <v>0</v>
      </c>
    </row>
    <row r="25" spans="2:34" x14ac:dyDescent="0.35">
      <c r="B25" s="2">
        <f t="shared" si="16"/>
        <v>23</v>
      </c>
      <c r="C25" s="2">
        <f t="shared" si="1"/>
        <v>22</v>
      </c>
      <c r="D25" s="2">
        <f t="shared" si="17"/>
        <v>5</v>
      </c>
      <c r="E25">
        <f t="shared" si="2"/>
        <v>2782.608695652174</v>
      </c>
      <c r="F25">
        <f t="shared" si="3"/>
        <v>173.91304347826087</v>
      </c>
      <c r="G25" s="2">
        <f t="shared" si="4"/>
        <v>8</v>
      </c>
      <c r="H25" s="2">
        <f t="shared" si="5"/>
        <v>13</v>
      </c>
      <c r="I25" s="2">
        <f t="shared" si="6"/>
        <v>8</v>
      </c>
      <c r="J25" s="2">
        <f t="shared" si="7"/>
        <v>256</v>
      </c>
      <c r="K25" s="2">
        <f t="shared" si="8"/>
        <v>82</v>
      </c>
      <c r="L25" s="17">
        <f t="shared" si="9"/>
        <v>820</v>
      </c>
      <c r="N25" s="2">
        <f t="shared" si="10"/>
        <v>1</v>
      </c>
      <c r="O25" s="2">
        <f t="shared" si="11"/>
        <v>0</v>
      </c>
      <c r="P25" s="2">
        <f t="shared" si="12"/>
        <v>1</v>
      </c>
      <c r="Q25" s="2">
        <f t="shared" si="13"/>
        <v>1</v>
      </c>
      <c r="R25" s="2">
        <f t="shared" si="14"/>
        <v>0</v>
      </c>
      <c r="T25" s="15" t="s">
        <v>15</v>
      </c>
      <c r="U25" s="13" t="s">
        <v>16</v>
      </c>
      <c r="V25" s="10">
        <v>4</v>
      </c>
      <c r="W25" s="10">
        <f t="shared" ref="W25:Z25" si="51">V25-1</f>
        <v>3</v>
      </c>
      <c r="X25" s="10">
        <f t="shared" si="51"/>
        <v>2</v>
      </c>
      <c r="Y25" s="10">
        <f t="shared" si="51"/>
        <v>1</v>
      </c>
      <c r="Z25" s="10">
        <f t="shared" si="51"/>
        <v>0</v>
      </c>
      <c r="AA25" s="11">
        <v>7</v>
      </c>
      <c r="AB25" s="11">
        <f t="shared" ref="AB25:AH25" si="52">AA25-1</f>
        <v>6</v>
      </c>
      <c r="AC25" s="11">
        <f t="shared" si="52"/>
        <v>5</v>
      </c>
      <c r="AD25" s="11">
        <f t="shared" si="52"/>
        <v>4</v>
      </c>
      <c r="AE25" s="11">
        <f t="shared" si="52"/>
        <v>3</v>
      </c>
      <c r="AF25" s="11">
        <f t="shared" si="52"/>
        <v>2</v>
      </c>
      <c r="AG25" s="11">
        <f t="shared" si="52"/>
        <v>1</v>
      </c>
      <c r="AH25" s="11">
        <f t="shared" si="52"/>
        <v>0</v>
      </c>
    </row>
    <row r="26" spans="2:34" x14ac:dyDescent="0.35">
      <c r="B26" s="2">
        <f t="shared" si="16"/>
        <v>24</v>
      </c>
      <c r="C26" s="2">
        <f t="shared" si="1"/>
        <v>23</v>
      </c>
      <c r="D26" s="2">
        <f t="shared" si="17"/>
        <v>5</v>
      </c>
      <c r="E26">
        <f t="shared" si="2"/>
        <v>2666.6666666666665</v>
      </c>
      <c r="F26">
        <f t="shared" si="3"/>
        <v>166.66666666666666</v>
      </c>
      <c r="G26" s="2">
        <f t="shared" si="4"/>
        <v>8</v>
      </c>
      <c r="H26" s="2">
        <f t="shared" si="5"/>
        <v>13</v>
      </c>
      <c r="I26" s="2">
        <f t="shared" si="6"/>
        <v>8</v>
      </c>
      <c r="J26" s="2">
        <f t="shared" si="7"/>
        <v>256</v>
      </c>
      <c r="K26" s="2">
        <f t="shared" si="8"/>
        <v>89</v>
      </c>
      <c r="L26" s="17">
        <f t="shared" si="9"/>
        <v>890</v>
      </c>
      <c r="N26" s="2">
        <f t="shared" si="10"/>
        <v>1</v>
      </c>
      <c r="O26" s="2">
        <f t="shared" si="11"/>
        <v>0</v>
      </c>
      <c r="P26" s="2">
        <f t="shared" si="12"/>
        <v>1</v>
      </c>
      <c r="Q26" s="2">
        <f t="shared" si="13"/>
        <v>1</v>
      </c>
      <c r="R26" s="2">
        <f t="shared" si="14"/>
        <v>1</v>
      </c>
      <c r="T26" s="15" t="s">
        <v>15</v>
      </c>
      <c r="U26" s="13" t="s">
        <v>16</v>
      </c>
      <c r="V26" s="10">
        <v>4</v>
      </c>
      <c r="W26" s="10">
        <f t="shared" ref="W26:Z26" si="53">V26-1</f>
        <v>3</v>
      </c>
      <c r="X26" s="10">
        <f t="shared" si="53"/>
        <v>2</v>
      </c>
      <c r="Y26" s="10">
        <f t="shared" si="53"/>
        <v>1</v>
      </c>
      <c r="Z26" s="10">
        <f t="shared" si="53"/>
        <v>0</v>
      </c>
      <c r="AA26" s="11">
        <v>7</v>
      </c>
      <c r="AB26" s="11">
        <f t="shared" ref="AB26:AH26" si="54">AA26-1</f>
        <v>6</v>
      </c>
      <c r="AC26" s="11">
        <f t="shared" si="54"/>
        <v>5</v>
      </c>
      <c r="AD26" s="11">
        <f t="shared" si="54"/>
        <v>4</v>
      </c>
      <c r="AE26" s="11">
        <f t="shared" si="54"/>
        <v>3</v>
      </c>
      <c r="AF26" s="11">
        <f t="shared" si="54"/>
        <v>2</v>
      </c>
      <c r="AG26" s="11">
        <f t="shared" si="54"/>
        <v>1</v>
      </c>
      <c r="AH26" s="11">
        <f t="shared" si="54"/>
        <v>0</v>
      </c>
    </row>
    <row r="27" spans="2:34" x14ac:dyDescent="0.35">
      <c r="B27" s="2">
        <f t="shared" si="16"/>
        <v>25</v>
      </c>
      <c r="C27" s="2">
        <f t="shared" si="1"/>
        <v>24</v>
      </c>
      <c r="D27" s="2">
        <f t="shared" si="17"/>
        <v>5</v>
      </c>
      <c r="E27">
        <f t="shared" si="2"/>
        <v>2560</v>
      </c>
      <c r="F27">
        <f t="shared" si="3"/>
        <v>160</v>
      </c>
      <c r="G27" s="2">
        <f t="shared" si="4"/>
        <v>8</v>
      </c>
      <c r="H27" s="2">
        <f t="shared" si="5"/>
        <v>13</v>
      </c>
      <c r="I27" s="2">
        <f t="shared" si="6"/>
        <v>8</v>
      </c>
      <c r="J27" s="2">
        <f t="shared" si="7"/>
        <v>256</v>
      </c>
      <c r="K27" s="2">
        <f t="shared" si="8"/>
        <v>96</v>
      </c>
      <c r="L27" s="17">
        <f t="shared" si="9"/>
        <v>960</v>
      </c>
      <c r="N27" s="2">
        <f t="shared" si="10"/>
        <v>1</v>
      </c>
      <c r="O27" s="2">
        <f t="shared" si="11"/>
        <v>1</v>
      </c>
      <c r="P27" s="2">
        <f t="shared" si="12"/>
        <v>0</v>
      </c>
      <c r="Q27" s="2">
        <f t="shared" si="13"/>
        <v>0</v>
      </c>
      <c r="R27" s="2">
        <f t="shared" si="14"/>
        <v>0</v>
      </c>
      <c r="T27" s="15" t="s">
        <v>15</v>
      </c>
      <c r="U27" s="13" t="s">
        <v>16</v>
      </c>
      <c r="V27" s="10">
        <v>4</v>
      </c>
      <c r="W27" s="10">
        <f t="shared" ref="W27:Z27" si="55">V27-1</f>
        <v>3</v>
      </c>
      <c r="X27" s="10">
        <f t="shared" si="55"/>
        <v>2</v>
      </c>
      <c r="Y27" s="10">
        <f t="shared" si="55"/>
        <v>1</v>
      </c>
      <c r="Z27" s="10">
        <f t="shared" si="55"/>
        <v>0</v>
      </c>
      <c r="AA27" s="11">
        <v>7</v>
      </c>
      <c r="AB27" s="11">
        <f t="shared" ref="AB27:AH27" si="56">AA27-1</f>
        <v>6</v>
      </c>
      <c r="AC27" s="11">
        <f t="shared" si="56"/>
        <v>5</v>
      </c>
      <c r="AD27" s="11">
        <f t="shared" si="56"/>
        <v>4</v>
      </c>
      <c r="AE27" s="11">
        <f t="shared" si="56"/>
        <v>3</v>
      </c>
      <c r="AF27" s="11">
        <f t="shared" si="56"/>
        <v>2</v>
      </c>
      <c r="AG27" s="11">
        <f t="shared" si="56"/>
        <v>1</v>
      </c>
      <c r="AH27" s="11">
        <f t="shared" si="56"/>
        <v>0</v>
      </c>
    </row>
    <row r="28" spans="2:34" x14ac:dyDescent="0.35">
      <c r="B28" s="2">
        <f t="shared" si="16"/>
        <v>26</v>
      </c>
      <c r="C28" s="2">
        <f t="shared" si="1"/>
        <v>25</v>
      </c>
      <c r="D28" s="2">
        <f t="shared" si="17"/>
        <v>5</v>
      </c>
      <c r="E28">
        <f t="shared" si="2"/>
        <v>2461.5384615384614</v>
      </c>
      <c r="F28">
        <f t="shared" si="3"/>
        <v>153.84615384615384</v>
      </c>
      <c r="G28" s="2">
        <f t="shared" si="4"/>
        <v>8</v>
      </c>
      <c r="H28" s="2">
        <f t="shared" si="5"/>
        <v>13</v>
      </c>
      <c r="I28" s="2">
        <f t="shared" si="6"/>
        <v>8</v>
      </c>
      <c r="J28" s="2">
        <f t="shared" si="7"/>
        <v>256</v>
      </c>
      <c r="K28" s="2">
        <f t="shared" si="8"/>
        <v>102</v>
      </c>
      <c r="L28" s="17">
        <f t="shared" si="9"/>
        <v>1020</v>
      </c>
      <c r="N28" s="2">
        <f t="shared" si="10"/>
        <v>1</v>
      </c>
      <c r="O28" s="2">
        <f t="shared" si="11"/>
        <v>1</v>
      </c>
      <c r="P28" s="2">
        <f t="shared" si="12"/>
        <v>0</v>
      </c>
      <c r="Q28" s="2">
        <f t="shared" si="13"/>
        <v>0</v>
      </c>
      <c r="R28" s="2">
        <f t="shared" si="14"/>
        <v>1</v>
      </c>
      <c r="T28" s="15" t="s">
        <v>15</v>
      </c>
      <c r="U28" s="13" t="s">
        <v>16</v>
      </c>
      <c r="V28" s="10">
        <v>4</v>
      </c>
      <c r="W28" s="10">
        <f t="shared" ref="W28:Z28" si="57">V28-1</f>
        <v>3</v>
      </c>
      <c r="X28" s="10">
        <f t="shared" si="57"/>
        <v>2</v>
      </c>
      <c r="Y28" s="10">
        <f t="shared" si="57"/>
        <v>1</v>
      </c>
      <c r="Z28" s="10">
        <f t="shared" si="57"/>
        <v>0</v>
      </c>
      <c r="AA28" s="11">
        <v>7</v>
      </c>
      <c r="AB28" s="11">
        <f t="shared" ref="AB28:AH28" si="58">AA28-1</f>
        <v>6</v>
      </c>
      <c r="AC28" s="11">
        <f t="shared" si="58"/>
        <v>5</v>
      </c>
      <c r="AD28" s="11">
        <f t="shared" si="58"/>
        <v>4</v>
      </c>
      <c r="AE28" s="11">
        <f t="shared" si="58"/>
        <v>3</v>
      </c>
      <c r="AF28" s="11">
        <f t="shared" si="58"/>
        <v>2</v>
      </c>
      <c r="AG28" s="11">
        <f t="shared" si="58"/>
        <v>1</v>
      </c>
      <c r="AH28" s="11">
        <f t="shared" si="58"/>
        <v>0</v>
      </c>
    </row>
    <row r="29" spans="2:34" x14ac:dyDescent="0.35">
      <c r="B29" s="2">
        <f t="shared" si="16"/>
        <v>27</v>
      </c>
      <c r="C29" s="2">
        <f t="shared" si="1"/>
        <v>26</v>
      </c>
      <c r="D29" s="2">
        <f t="shared" si="17"/>
        <v>5</v>
      </c>
      <c r="E29">
        <f t="shared" si="2"/>
        <v>2370.3703703703704</v>
      </c>
      <c r="F29">
        <f t="shared" si="3"/>
        <v>148.14814814814815</v>
      </c>
      <c r="G29" s="2">
        <f t="shared" si="4"/>
        <v>8</v>
      </c>
      <c r="H29" s="2">
        <f t="shared" si="5"/>
        <v>13</v>
      </c>
      <c r="I29" s="2">
        <f t="shared" si="6"/>
        <v>8</v>
      </c>
      <c r="J29" s="2">
        <f t="shared" si="7"/>
        <v>256</v>
      </c>
      <c r="K29" s="2">
        <f t="shared" si="8"/>
        <v>107</v>
      </c>
      <c r="L29" s="17">
        <f t="shared" si="9"/>
        <v>1070</v>
      </c>
      <c r="N29" s="2">
        <f t="shared" si="10"/>
        <v>1</v>
      </c>
      <c r="O29" s="2">
        <f t="shared" si="11"/>
        <v>1</v>
      </c>
      <c r="P29" s="2">
        <f t="shared" si="12"/>
        <v>0</v>
      </c>
      <c r="Q29" s="2">
        <f t="shared" si="13"/>
        <v>1</v>
      </c>
      <c r="R29" s="2">
        <f t="shared" si="14"/>
        <v>0</v>
      </c>
      <c r="T29" s="15" t="s">
        <v>15</v>
      </c>
      <c r="U29" s="13" t="s">
        <v>16</v>
      </c>
      <c r="V29" s="10">
        <v>4</v>
      </c>
      <c r="W29" s="10">
        <f t="shared" ref="W29:Z29" si="59">V29-1</f>
        <v>3</v>
      </c>
      <c r="X29" s="10">
        <f t="shared" si="59"/>
        <v>2</v>
      </c>
      <c r="Y29" s="10">
        <f t="shared" si="59"/>
        <v>1</v>
      </c>
      <c r="Z29" s="10">
        <f t="shared" si="59"/>
        <v>0</v>
      </c>
      <c r="AA29" s="11">
        <v>7</v>
      </c>
      <c r="AB29" s="11">
        <f t="shared" ref="AB29:AH29" si="60">AA29-1</f>
        <v>6</v>
      </c>
      <c r="AC29" s="11">
        <f t="shared" si="60"/>
        <v>5</v>
      </c>
      <c r="AD29" s="11">
        <f t="shared" si="60"/>
        <v>4</v>
      </c>
      <c r="AE29" s="11">
        <f t="shared" si="60"/>
        <v>3</v>
      </c>
      <c r="AF29" s="11">
        <f t="shared" si="60"/>
        <v>2</v>
      </c>
      <c r="AG29" s="11">
        <f t="shared" si="60"/>
        <v>1</v>
      </c>
      <c r="AH29" s="11">
        <f t="shared" si="60"/>
        <v>0</v>
      </c>
    </row>
    <row r="30" spans="2:34" x14ac:dyDescent="0.35">
      <c r="B30" s="2">
        <f t="shared" si="16"/>
        <v>28</v>
      </c>
      <c r="C30" s="2">
        <f t="shared" si="1"/>
        <v>27</v>
      </c>
      <c r="D30" s="2">
        <f t="shared" si="17"/>
        <v>5</v>
      </c>
      <c r="E30">
        <f t="shared" si="2"/>
        <v>2285.7142857142858</v>
      </c>
      <c r="F30">
        <f t="shared" si="3"/>
        <v>142.85714285714286</v>
      </c>
      <c r="G30" s="2">
        <f t="shared" si="4"/>
        <v>8</v>
      </c>
      <c r="H30" s="2">
        <f t="shared" si="5"/>
        <v>13</v>
      </c>
      <c r="I30" s="2">
        <f t="shared" si="6"/>
        <v>8</v>
      </c>
      <c r="J30" s="2">
        <f t="shared" si="7"/>
        <v>256</v>
      </c>
      <c r="K30" s="2">
        <f t="shared" si="8"/>
        <v>113</v>
      </c>
      <c r="L30" s="17">
        <f t="shared" si="9"/>
        <v>1130</v>
      </c>
      <c r="N30" s="2">
        <f t="shared" si="10"/>
        <v>1</v>
      </c>
      <c r="O30" s="2">
        <f t="shared" si="11"/>
        <v>1</v>
      </c>
      <c r="P30" s="2">
        <f t="shared" si="12"/>
        <v>0</v>
      </c>
      <c r="Q30" s="2">
        <f t="shared" si="13"/>
        <v>1</v>
      </c>
      <c r="R30" s="2">
        <f t="shared" si="14"/>
        <v>1</v>
      </c>
      <c r="T30" s="15" t="s">
        <v>15</v>
      </c>
      <c r="U30" s="13" t="s">
        <v>16</v>
      </c>
      <c r="V30" s="10">
        <v>4</v>
      </c>
      <c r="W30" s="10">
        <f t="shared" ref="W30:Z30" si="61">V30-1</f>
        <v>3</v>
      </c>
      <c r="X30" s="10">
        <f t="shared" si="61"/>
        <v>2</v>
      </c>
      <c r="Y30" s="10">
        <f t="shared" si="61"/>
        <v>1</v>
      </c>
      <c r="Z30" s="10">
        <f t="shared" si="61"/>
        <v>0</v>
      </c>
      <c r="AA30" s="11">
        <v>7</v>
      </c>
      <c r="AB30" s="11">
        <f t="shared" ref="AB30:AH30" si="62">AA30-1</f>
        <v>6</v>
      </c>
      <c r="AC30" s="11">
        <f t="shared" si="62"/>
        <v>5</v>
      </c>
      <c r="AD30" s="11">
        <f t="shared" si="62"/>
        <v>4</v>
      </c>
      <c r="AE30" s="11">
        <f t="shared" si="62"/>
        <v>3</v>
      </c>
      <c r="AF30" s="11">
        <f t="shared" si="62"/>
        <v>2</v>
      </c>
      <c r="AG30" s="11">
        <f t="shared" si="62"/>
        <v>1</v>
      </c>
      <c r="AH30" s="11">
        <f t="shared" si="62"/>
        <v>0</v>
      </c>
    </row>
    <row r="31" spans="2:34" x14ac:dyDescent="0.35">
      <c r="B31" s="2">
        <f t="shared" si="16"/>
        <v>29</v>
      </c>
      <c r="C31" s="2">
        <f t="shared" si="1"/>
        <v>28</v>
      </c>
      <c r="D31" s="2">
        <f t="shared" si="17"/>
        <v>5</v>
      </c>
      <c r="E31">
        <f t="shared" si="2"/>
        <v>2206.8965517241381</v>
      </c>
      <c r="F31">
        <f t="shared" si="3"/>
        <v>137.93103448275863</v>
      </c>
      <c r="G31" s="2">
        <f t="shared" si="4"/>
        <v>8</v>
      </c>
      <c r="H31" s="2">
        <f t="shared" si="5"/>
        <v>13</v>
      </c>
      <c r="I31" s="2">
        <f t="shared" si="6"/>
        <v>8</v>
      </c>
      <c r="J31" s="2">
        <f t="shared" si="7"/>
        <v>256</v>
      </c>
      <c r="K31" s="2">
        <f t="shared" si="8"/>
        <v>118</v>
      </c>
      <c r="L31" s="17">
        <f t="shared" si="9"/>
        <v>1180</v>
      </c>
      <c r="N31" s="2">
        <f t="shared" si="10"/>
        <v>1</v>
      </c>
      <c r="O31" s="2">
        <f t="shared" si="11"/>
        <v>1</v>
      </c>
      <c r="P31" s="2">
        <f t="shared" si="12"/>
        <v>1</v>
      </c>
      <c r="Q31" s="2">
        <f t="shared" si="13"/>
        <v>0</v>
      </c>
      <c r="R31" s="2">
        <f t="shared" si="14"/>
        <v>0</v>
      </c>
      <c r="T31" s="15" t="s">
        <v>15</v>
      </c>
      <c r="U31" s="13" t="s">
        <v>16</v>
      </c>
      <c r="V31" s="10">
        <v>4</v>
      </c>
      <c r="W31" s="10">
        <f t="shared" ref="W31:Z31" si="63">V31-1</f>
        <v>3</v>
      </c>
      <c r="X31" s="10">
        <f t="shared" si="63"/>
        <v>2</v>
      </c>
      <c r="Y31" s="10">
        <f t="shared" si="63"/>
        <v>1</v>
      </c>
      <c r="Z31" s="10">
        <f t="shared" si="63"/>
        <v>0</v>
      </c>
      <c r="AA31" s="11">
        <v>7</v>
      </c>
      <c r="AB31" s="11">
        <f t="shared" ref="AB31:AH31" si="64">AA31-1</f>
        <v>6</v>
      </c>
      <c r="AC31" s="11">
        <f t="shared" si="64"/>
        <v>5</v>
      </c>
      <c r="AD31" s="11">
        <f t="shared" si="64"/>
        <v>4</v>
      </c>
      <c r="AE31" s="11">
        <f t="shared" si="64"/>
        <v>3</v>
      </c>
      <c r="AF31" s="11">
        <f t="shared" si="64"/>
        <v>2</v>
      </c>
      <c r="AG31" s="11">
        <f t="shared" si="64"/>
        <v>1</v>
      </c>
      <c r="AH31" s="11">
        <f t="shared" si="64"/>
        <v>0</v>
      </c>
    </row>
    <row r="32" spans="2:34" x14ac:dyDescent="0.35">
      <c r="B32" s="2">
        <f t="shared" si="16"/>
        <v>30</v>
      </c>
      <c r="C32" s="2">
        <f t="shared" si="1"/>
        <v>29</v>
      </c>
      <c r="D32" s="2">
        <f t="shared" si="17"/>
        <v>5</v>
      </c>
      <c r="E32">
        <f t="shared" si="2"/>
        <v>2133.3333333333335</v>
      </c>
      <c r="F32">
        <f t="shared" si="3"/>
        <v>133.33333333333334</v>
      </c>
      <c r="G32" s="2">
        <f t="shared" si="4"/>
        <v>8</v>
      </c>
      <c r="H32" s="2">
        <f t="shared" si="5"/>
        <v>13</v>
      </c>
      <c r="I32" s="2">
        <f t="shared" si="6"/>
        <v>8</v>
      </c>
      <c r="J32" s="2">
        <f t="shared" si="7"/>
        <v>256</v>
      </c>
      <c r="K32" s="2">
        <f t="shared" si="8"/>
        <v>122</v>
      </c>
      <c r="L32" s="17">
        <f t="shared" si="9"/>
        <v>1220</v>
      </c>
      <c r="N32" s="2">
        <f t="shared" si="10"/>
        <v>1</v>
      </c>
      <c r="O32" s="2">
        <f t="shared" si="11"/>
        <v>1</v>
      </c>
      <c r="P32" s="2">
        <f t="shared" si="12"/>
        <v>1</v>
      </c>
      <c r="Q32" s="2">
        <f t="shared" si="13"/>
        <v>0</v>
      </c>
      <c r="R32" s="2">
        <f t="shared" si="14"/>
        <v>1</v>
      </c>
      <c r="T32" s="15" t="s">
        <v>15</v>
      </c>
      <c r="U32" s="13" t="s">
        <v>16</v>
      </c>
      <c r="V32" s="10">
        <v>4</v>
      </c>
      <c r="W32" s="10">
        <f t="shared" ref="W32:Z32" si="65">V32-1</f>
        <v>3</v>
      </c>
      <c r="X32" s="10">
        <f t="shared" si="65"/>
        <v>2</v>
      </c>
      <c r="Y32" s="10">
        <f t="shared" si="65"/>
        <v>1</v>
      </c>
      <c r="Z32" s="10">
        <f t="shared" si="65"/>
        <v>0</v>
      </c>
      <c r="AA32" s="11">
        <v>7</v>
      </c>
      <c r="AB32" s="11">
        <f t="shared" ref="AB32:AH32" si="66">AA32-1</f>
        <v>6</v>
      </c>
      <c r="AC32" s="11">
        <f t="shared" si="66"/>
        <v>5</v>
      </c>
      <c r="AD32" s="11">
        <f t="shared" si="66"/>
        <v>4</v>
      </c>
      <c r="AE32" s="11">
        <f t="shared" si="66"/>
        <v>3</v>
      </c>
      <c r="AF32" s="11">
        <f t="shared" si="66"/>
        <v>2</v>
      </c>
      <c r="AG32" s="11">
        <f t="shared" si="66"/>
        <v>1</v>
      </c>
      <c r="AH32" s="11">
        <f t="shared" si="66"/>
        <v>0</v>
      </c>
    </row>
    <row r="33" spans="2:34" ht="15" thickBot="1" x14ac:dyDescent="0.4">
      <c r="B33" s="6">
        <f t="shared" si="16"/>
        <v>31</v>
      </c>
      <c r="C33" s="6">
        <f t="shared" si="1"/>
        <v>30</v>
      </c>
      <c r="D33" s="6">
        <f t="shared" si="17"/>
        <v>5</v>
      </c>
      <c r="E33" s="7">
        <f t="shared" si="2"/>
        <v>2064.516129032258</v>
      </c>
      <c r="F33" s="7">
        <f t="shared" si="3"/>
        <v>129.03225806451613</v>
      </c>
      <c r="G33" s="6">
        <f t="shared" si="4"/>
        <v>8</v>
      </c>
      <c r="H33" s="6">
        <f t="shared" si="5"/>
        <v>13</v>
      </c>
      <c r="I33" s="6">
        <f t="shared" si="6"/>
        <v>8</v>
      </c>
      <c r="J33" s="6">
        <f t="shared" si="7"/>
        <v>256</v>
      </c>
      <c r="K33" s="6">
        <f t="shared" si="8"/>
        <v>126</v>
      </c>
      <c r="L33" s="16">
        <f t="shared" si="9"/>
        <v>1260</v>
      </c>
      <c r="M33" s="7"/>
      <c r="N33" s="6">
        <f t="shared" si="10"/>
        <v>1</v>
      </c>
      <c r="O33" s="6">
        <f t="shared" si="11"/>
        <v>1</v>
      </c>
      <c r="P33" s="6">
        <f t="shared" si="12"/>
        <v>1</v>
      </c>
      <c r="Q33" s="6">
        <f t="shared" si="13"/>
        <v>1</v>
      </c>
      <c r="R33" s="6">
        <f t="shared" si="14"/>
        <v>0</v>
      </c>
      <c r="S33" s="7"/>
      <c r="T33" s="14" t="s">
        <v>15</v>
      </c>
      <c r="U33" s="12" t="s">
        <v>16</v>
      </c>
      <c r="V33" s="9">
        <v>4</v>
      </c>
      <c r="W33" s="9">
        <f t="shared" ref="W33:Z33" si="67">V33-1</f>
        <v>3</v>
      </c>
      <c r="X33" s="9">
        <f t="shared" si="67"/>
        <v>2</v>
      </c>
      <c r="Y33" s="9">
        <f t="shared" si="67"/>
        <v>1</v>
      </c>
      <c r="Z33" s="9">
        <f t="shared" si="67"/>
        <v>0</v>
      </c>
      <c r="AA33" s="8">
        <v>7</v>
      </c>
      <c r="AB33" s="8">
        <f t="shared" ref="AB33:AH33" si="68">AA33-1</f>
        <v>6</v>
      </c>
      <c r="AC33" s="8">
        <f t="shared" si="68"/>
        <v>5</v>
      </c>
      <c r="AD33" s="8">
        <f t="shared" si="68"/>
        <v>4</v>
      </c>
      <c r="AE33" s="8">
        <f t="shared" si="68"/>
        <v>3</v>
      </c>
      <c r="AF33" s="8">
        <f t="shared" si="68"/>
        <v>2</v>
      </c>
      <c r="AG33" s="8">
        <f t="shared" si="68"/>
        <v>1</v>
      </c>
      <c r="AH33" s="8">
        <f t="shared" si="68"/>
        <v>0</v>
      </c>
    </row>
  </sheetData>
  <mergeCells count="2">
    <mergeCell ref="T3:AH3"/>
    <mergeCell ref="N2:R2"/>
  </mergeCells>
  <conditionalFormatting sqref="H4:H33">
    <cfRule type="colorScale" priority="1">
      <colorScale>
        <cfvo type="num" val="12"/>
        <cfvo type="num" val="13"/>
        <color rgb="FFCCFFCC"/>
        <color rgb="FFFFFFC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6112C-CB8D-4284-B997-29562A452217}">
  <dimension ref="B1:AG18"/>
  <sheetViews>
    <sheetView workbookViewId="0">
      <selection activeCell="S29" sqref="S29"/>
    </sheetView>
  </sheetViews>
  <sheetFormatPr defaultRowHeight="14.5" x14ac:dyDescent="0.35"/>
  <cols>
    <col min="2" max="4" width="10.6328125" style="2" customWidth="1"/>
    <col min="5" max="5" width="12.453125" customWidth="1"/>
    <col min="6" max="6" width="10.6328125" customWidth="1"/>
    <col min="7" max="7" width="10.6328125" style="2" customWidth="1"/>
    <col min="8" max="8" width="8.7265625" style="2"/>
    <col min="9" max="12" width="10.6328125" customWidth="1"/>
    <col min="13" max="13" width="5.6328125" customWidth="1"/>
    <col min="14" max="17" width="2.6328125" style="2" customWidth="1"/>
    <col min="19" max="33" width="7.6328125" customWidth="1"/>
  </cols>
  <sheetData>
    <row r="1" spans="2:33" x14ac:dyDescent="0.35">
      <c r="B1" s="2">
        <v>0.04</v>
      </c>
      <c r="E1" s="5">
        <v>1600000</v>
      </c>
    </row>
    <row r="2" spans="2:33" x14ac:dyDescent="0.35">
      <c r="E2" s="1"/>
      <c r="N2" s="18" t="s">
        <v>3</v>
      </c>
      <c r="O2" s="18"/>
      <c r="P2" s="18"/>
      <c r="Q2" s="18"/>
    </row>
    <row r="3" spans="2:33" s="3" customFormat="1" ht="43.5" x14ac:dyDescent="0.35">
      <c r="B3" s="3" t="s">
        <v>0</v>
      </c>
      <c r="C3" s="3" t="s">
        <v>3</v>
      </c>
      <c r="D3" s="3" t="s">
        <v>2</v>
      </c>
      <c r="E3" s="4" t="s">
        <v>1</v>
      </c>
      <c r="F3" s="4" t="s">
        <v>12</v>
      </c>
      <c r="G3" s="4" t="s">
        <v>10</v>
      </c>
      <c r="H3" s="4" t="s">
        <v>4</v>
      </c>
      <c r="I3" s="4" t="s">
        <v>11</v>
      </c>
      <c r="J3" s="4" t="s">
        <v>13</v>
      </c>
      <c r="K3" s="4" t="s">
        <v>14</v>
      </c>
      <c r="L3" s="4" t="s">
        <v>18</v>
      </c>
      <c r="N3" s="3" t="s">
        <v>6</v>
      </c>
      <c r="O3" s="3" t="s">
        <v>7</v>
      </c>
      <c r="P3" s="3" t="s">
        <v>8</v>
      </c>
      <c r="Q3" s="3" t="s">
        <v>9</v>
      </c>
      <c r="S3" s="18" t="s">
        <v>17</v>
      </c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2:33" ht="15" thickBot="1" x14ac:dyDescent="0.4">
      <c r="B4" s="6">
        <v>2</v>
      </c>
      <c r="C4" s="6">
        <f>B4-1</f>
        <v>1</v>
      </c>
      <c r="D4" s="6">
        <f>CEILING(LOG(B4)/LOG(2),1)</f>
        <v>1</v>
      </c>
      <c r="E4" s="7">
        <f>B$1*E$1/B4</f>
        <v>32000</v>
      </c>
      <c r="F4" s="7">
        <f>E4/16</f>
        <v>2000</v>
      </c>
      <c r="G4" s="6">
        <f>CEILING(LOG(F4)/LOG(2),1)</f>
        <v>11</v>
      </c>
      <c r="H4" s="6">
        <f>D4+G4</f>
        <v>12</v>
      </c>
      <c r="I4" s="6">
        <f>IF(H4=12,G4+1,G4)</f>
        <v>12</v>
      </c>
      <c r="J4" s="6">
        <f>2^I4</f>
        <v>4096</v>
      </c>
      <c r="K4" s="6">
        <f>INT(J4-F4)</f>
        <v>2096</v>
      </c>
      <c r="L4" s="16">
        <f>K4*16*1000000/$E$1</f>
        <v>20960</v>
      </c>
      <c r="M4" s="7"/>
      <c r="N4" s="6">
        <f>MOD(INT($C4/8),2)</f>
        <v>0</v>
      </c>
      <c r="O4" s="6">
        <f>MOD(INT($C4/4),2)</f>
        <v>0</v>
      </c>
      <c r="P4" s="6">
        <f>MOD(INT($C4/2),2)</f>
        <v>0</v>
      </c>
      <c r="Q4" s="6">
        <f>MOD(INT($C4/1),2)</f>
        <v>1</v>
      </c>
      <c r="R4" s="7"/>
      <c r="S4" s="14" t="s">
        <v>15</v>
      </c>
      <c r="T4" s="12" t="s">
        <v>16</v>
      </c>
      <c r="U4" s="9">
        <v>0</v>
      </c>
      <c r="V4" s="8">
        <v>11</v>
      </c>
      <c r="W4" s="8">
        <f>V4-1</f>
        <v>10</v>
      </c>
      <c r="X4" s="8">
        <f t="shared" ref="X4:AG18" si="0">W4-1</f>
        <v>9</v>
      </c>
      <c r="Y4" s="8">
        <f t="shared" si="0"/>
        <v>8</v>
      </c>
      <c r="Z4" s="8">
        <f t="shared" si="0"/>
        <v>7</v>
      </c>
      <c r="AA4" s="8">
        <f t="shared" si="0"/>
        <v>6</v>
      </c>
      <c r="AB4" s="8">
        <f t="shared" si="0"/>
        <v>5</v>
      </c>
      <c r="AC4" s="8">
        <f t="shared" si="0"/>
        <v>4</v>
      </c>
      <c r="AD4" s="8">
        <f t="shared" si="0"/>
        <v>3</v>
      </c>
      <c r="AE4" s="8">
        <f t="shared" si="0"/>
        <v>2</v>
      </c>
      <c r="AF4" s="8">
        <f t="shared" si="0"/>
        <v>1</v>
      </c>
      <c r="AG4" s="8">
        <f t="shared" si="0"/>
        <v>0</v>
      </c>
    </row>
    <row r="5" spans="2:33" x14ac:dyDescent="0.35">
      <c r="B5" s="2">
        <f>B4+1</f>
        <v>3</v>
      </c>
      <c r="C5" s="2">
        <f t="shared" ref="C5:C18" si="1">B5-1</f>
        <v>2</v>
      </c>
      <c r="D5" s="2">
        <f>CEILING(LOG(B5)/LOG(2),1)</f>
        <v>2</v>
      </c>
      <c r="E5">
        <f t="shared" ref="E5:E18" si="2">B$1*E$1/B5</f>
        <v>21333.333333333332</v>
      </c>
      <c r="F5">
        <f t="shared" ref="F5:F18" si="3">E5/16</f>
        <v>1333.3333333333333</v>
      </c>
      <c r="G5" s="2">
        <f t="shared" ref="G5:G18" si="4">CEILING(LOG(F5)/LOG(2),1)</f>
        <v>11</v>
      </c>
      <c r="H5" s="2">
        <f t="shared" ref="H5:H18" si="5">D5+G5</f>
        <v>13</v>
      </c>
      <c r="I5" s="2">
        <f t="shared" ref="I5:I18" si="6">IF(H5=12,G5+1,G5)</f>
        <v>11</v>
      </c>
      <c r="J5" s="2">
        <f t="shared" ref="J5:J18" si="7">2^I5</f>
        <v>2048</v>
      </c>
      <c r="K5" s="2">
        <f t="shared" ref="K5:K18" si="8">INT(J5-F5)</f>
        <v>714</v>
      </c>
      <c r="L5" s="17">
        <f t="shared" ref="L5:L18" si="9">K5*16*1000000/$E$1</f>
        <v>7140</v>
      </c>
      <c r="N5" s="2">
        <f t="shared" ref="N5:N18" si="10">MOD(INT($C5/8),2)</f>
        <v>0</v>
      </c>
      <c r="O5" s="2">
        <f t="shared" ref="O5:O18" si="11">MOD(INT($C5/4),2)</f>
        <v>0</v>
      </c>
      <c r="P5" s="2">
        <f t="shared" ref="P5:P18" si="12">MOD(INT($C5/2),2)</f>
        <v>1</v>
      </c>
      <c r="Q5" s="2">
        <f t="shared" ref="Q5:Q18" si="13">MOD(INT($C5/1),2)</f>
        <v>0</v>
      </c>
      <c r="S5" s="15" t="s">
        <v>15</v>
      </c>
      <c r="T5" s="13" t="s">
        <v>16</v>
      </c>
      <c r="U5" s="10">
        <v>1</v>
      </c>
      <c r="V5" s="10">
        <f>U5-1</f>
        <v>0</v>
      </c>
      <c r="W5" s="11">
        <v>10</v>
      </c>
      <c r="X5" s="11">
        <f t="shared" si="0"/>
        <v>9</v>
      </c>
      <c r="Y5" s="11">
        <f t="shared" si="0"/>
        <v>8</v>
      </c>
      <c r="Z5" s="11">
        <f t="shared" si="0"/>
        <v>7</v>
      </c>
      <c r="AA5" s="11">
        <f t="shared" si="0"/>
        <v>6</v>
      </c>
      <c r="AB5" s="11">
        <f t="shared" si="0"/>
        <v>5</v>
      </c>
      <c r="AC5" s="11">
        <f t="shared" si="0"/>
        <v>4</v>
      </c>
      <c r="AD5" s="11">
        <f t="shared" si="0"/>
        <v>3</v>
      </c>
      <c r="AE5" s="11">
        <f t="shared" si="0"/>
        <v>2</v>
      </c>
      <c r="AF5" s="11">
        <f t="shared" si="0"/>
        <v>1</v>
      </c>
      <c r="AG5" s="11">
        <f t="shared" si="0"/>
        <v>0</v>
      </c>
    </row>
    <row r="6" spans="2:33" ht="15" thickBot="1" x14ac:dyDescent="0.4">
      <c r="B6" s="6">
        <f t="shared" ref="B6:B18" si="14">B5+1</f>
        <v>4</v>
      </c>
      <c r="C6" s="6">
        <f t="shared" si="1"/>
        <v>3</v>
      </c>
      <c r="D6" s="6">
        <f t="shared" ref="D6:D18" si="15">CEILING(LOG(B6)/LOG(2),1)</f>
        <v>2</v>
      </c>
      <c r="E6" s="7">
        <f t="shared" si="2"/>
        <v>16000</v>
      </c>
      <c r="F6" s="7">
        <f t="shared" si="3"/>
        <v>1000</v>
      </c>
      <c r="G6" s="6">
        <f t="shared" si="4"/>
        <v>10</v>
      </c>
      <c r="H6" s="6">
        <f t="shared" si="5"/>
        <v>12</v>
      </c>
      <c r="I6" s="6">
        <f t="shared" si="6"/>
        <v>11</v>
      </c>
      <c r="J6" s="6">
        <f t="shared" si="7"/>
        <v>2048</v>
      </c>
      <c r="K6" s="6">
        <f t="shared" si="8"/>
        <v>1048</v>
      </c>
      <c r="L6" s="16">
        <f t="shared" si="9"/>
        <v>10480</v>
      </c>
      <c r="M6" s="7"/>
      <c r="N6" s="6">
        <f t="shared" si="10"/>
        <v>0</v>
      </c>
      <c r="O6" s="6">
        <f t="shared" si="11"/>
        <v>0</v>
      </c>
      <c r="P6" s="6">
        <f t="shared" si="12"/>
        <v>1</v>
      </c>
      <c r="Q6" s="6">
        <f t="shared" si="13"/>
        <v>1</v>
      </c>
      <c r="R6" s="7"/>
      <c r="S6" s="14" t="s">
        <v>15</v>
      </c>
      <c r="T6" s="12" t="s">
        <v>16</v>
      </c>
      <c r="U6" s="9">
        <v>1</v>
      </c>
      <c r="V6" s="9">
        <f>U6-1</f>
        <v>0</v>
      </c>
      <c r="W6" s="8">
        <v>10</v>
      </c>
      <c r="X6" s="8">
        <v>9</v>
      </c>
      <c r="Y6" s="8">
        <f t="shared" si="0"/>
        <v>8</v>
      </c>
      <c r="Z6" s="8">
        <f t="shared" si="0"/>
        <v>7</v>
      </c>
      <c r="AA6" s="8">
        <f t="shared" si="0"/>
        <v>6</v>
      </c>
      <c r="AB6" s="8">
        <f t="shared" si="0"/>
        <v>5</v>
      </c>
      <c r="AC6" s="8">
        <f t="shared" si="0"/>
        <v>4</v>
      </c>
      <c r="AD6" s="8">
        <f t="shared" si="0"/>
        <v>3</v>
      </c>
      <c r="AE6" s="8">
        <f t="shared" si="0"/>
        <v>2</v>
      </c>
      <c r="AF6" s="8">
        <f t="shared" si="0"/>
        <v>1</v>
      </c>
      <c r="AG6" s="8">
        <f t="shared" si="0"/>
        <v>0</v>
      </c>
    </row>
    <row r="7" spans="2:33" x14ac:dyDescent="0.35">
      <c r="B7" s="2">
        <f t="shared" si="14"/>
        <v>5</v>
      </c>
      <c r="C7" s="2">
        <f t="shared" si="1"/>
        <v>4</v>
      </c>
      <c r="D7" s="2">
        <f t="shared" si="15"/>
        <v>3</v>
      </c>
      <c r="E7">
        <f t="shared" si="2"/>
        <v>12800</v>
      </c>
      <c r="F7">
        <f t="shared" si="3"/>
        <v>800</v>
      </c>
      <c r="G7" s="2">
        <f t="shared" si="4"/>
        <v>10</v>
      </c>
      <c r="H7" s="2">
        <f t="shared" si="5"/>
        <v>13</v>
      </c>
      <c r="I7" s="2">
        <f t="shared" si="6"/>
        <v>10</v>
      </c>
      <c r="J7" s="2">
        <f t="shared" si="7"/>
        <v>1024</v>
      </c>
      <c r="K7" s="2">
        <f t="shared" si="8"/>
        <v>224</v>
      </c>
      <c r="L7" s="17">
        <f t="shared" si="9"/>
        <v>2240</v>
      </c>
      <c r="N7" s="2">
        <f t="shared" si="10"/>
        <v>0</v>
      </c>
      <c r="O7" s="2">
        <f t="shared" si="11"/>
        <v>1</v>
      </c>
      <c r="P7" s="2">
        <f t="shared" si="12"/>
        <v>0</v>
      </c>
      <c r="Q7" s="2">
        <f t="shared" si="13"/>
        <v>0</v>
      </c>
      <c r="S7" s="15" t="s">
        <v>15</v>
      </c>
      <c r="T7" s="13" t="s">
        <v>16</v>
      </c>
      <c r="U7" s="10">
        <v>2</v>
      </c>
      <c r="V7" s="10">
        <f>U7-1</f>
        <v>1</v>
      </c>
      <c r="W7" s="10">
        <f t="shared" ref="W7:X11" si="16">V7-1</f>
        <v>0</v>
      </c>
      <c r="X7" s="11">
        <v>9</v>
      </c>
      <c r="Y7" s="11">
        <f t="shared" si="0"/>
        <v>8</v>
      </c>
      <c r="Z7" s="11">
        <f t="shared" si="0"/>
        <v>7</v>
      </c>
      <c r="AA7" s="11">
        <f t="shared" si="0"/>
        <v>6</v>
      </c>
      <c r="AB7" s="11">
        <f t="shared" si="0"/>
        <v>5</v>
      </c>
      <c r="AC7" s="11">
        <f t="shared" si="0"/>
        <v>4</v>
      </c>
      <c r="AD7" s="11">
        <f t="shared" si="0"/>
        <v>3</v>
      </c>
      <c r="AE7" s="11">
        <f t="shared" si="0"/>
        <v>2</v>
      </c>
      <c r="AF7" s="11">
        <f t="shared" si="0"/>
        <v>1</v>
      </c>
      <c r="AG7" s="11">
        <f t="shared" si="0"/>
        <v>0</v>
      </c>
    </row>
    <row r="8" spans="2:33" x14ac:dyDescent="0.35">
      <c r="B8" s="2">
        <f t="shared" si="14"/>
        <v>6</v>
      </c>
      <c r="C8" s="2">
        <f t="shared" si="1"/>
        <v>5</v>
      </c>
      <c r="D8" s="2">
        <f t="shared" si="15"/>
        <v>3</v>
      </c>
      <c r="E8">
        <f t="shared" si="2"/>
        <v>10666.666666666666</v>
      </c>
      <c r="F8">
        <f t="shared" si="3"/>
        <v>666.66666666666663</v>
      </c>
      <c r="G8" s="2">
        <f t="shared" si="4"/>
        <v>10</v>
      </c>
      <c r="H8" s="2">
        <f t="shared" si="5"/>
        <v>13</v>
      </c>
      <c r="I8" s="2">
        <f t="shared" si="6"/>
        <v>10</v>
      </c>
      <c r="J8" s="2">
        <f t="shared" si="7"/>
        <v>1024</v>
      </c>
      <c r="K8" s="2">
        <f t="shared" si="8"/>
        <v>357</v>
      </c>
      <c r="L8" s="17">
        <f t="shared" si="9"/>
        <v>3570</v>
      </c>
      <c r="N8" s="2">
        <f t="shared" si="10"/>
        <v>0</v>
      </c>
      <c r="O8" s="2">
        <f t="shared" si="11"/>
        <v>1</v>
      </c>
      <c r="P8" s="2">
        <f t="shared" si="12"/>
        <v>0</v>
      </c>
      <c r="Q8" s="2">
        <f t="shared" si="13"/>
        <v>1</v>
      </c>
      <c r="S8" s="15" t="s">
        <v>15</v>
      </c>
      <c r="T8" s="13" t="s">
        <v>16</v>
      </c>
      <c r="U8" s="10">
        <v>2</v>
      </c>
      <c r="V8" s="10">
        <f t="shared" ref="V8:X18" si="17">U8-1</f>
        <v>1</v>
      </c>
      <c r="W8" s="10">
        <f t="shared" si="16"/>
        <v>0</v>
      </c>
      <c r="X8" s="11">
        <v>9</v>
      </c>
      <c r="Y8" s="11">
        <f t="shared" si="0"/>
        <v>8</v>
      </c>
      <c r="Z8" s="11">
        <f t="shared" si="0"/>
        <v>7</v>
      </c>
      <c r="AA8" s="11">
        <f t="shared" si="0"/>
        <v>6</v>
      </c>
      <c r="AB8" s="11">
        <f t="shared" si="0"/>
        <v>5</v>
      </c>
      <c r="AC8" s="11">
        <f t="shared" si="0"/>
        <v>4</v>
      </c>
      <c r="AD8" s="11">
        <f t="shared" si="0"/>
        <v>3</v>
      </c>
      <c r="AE8" s="11">
        <f t="shared" si="0"/>
        <v>2</v>
      </c>
      <c r="AF8" s="11">
        <f t="shared" si="0"/>
        <v>1</v>
      </c>
      <c r="AG8" s="11">
        <f t="shared" si="0"/>
        <v>0</v>
      </c>
    </row>
    <row r="9" spans="2:33" x14ac:dyDescent="0.35">
      <c r="B9" s="2">
        <f t="shared" si="14"/>
        <v>7</v>
      </c>
      <c r="C9" s="2">
        <f t="shared" si="1"/>
        <v>6</v>
      </c>
      <c r="D9" s="2">
        <f t="shared" si="15"/>
        <v>3</v>
      </c>
      <c r="E9">
        <f t="shared" si="2"/>
        <v>9142.8571428571431</v>
      </c>
      <c r="F9">
        <f t="shared" si="3"/>
        <v>571.42857142857144</v>
      </c>
      <c r="G9" s="2">
        <f t="shared" si="4"/>
        <v>10</v>
      </c>
      <c r="H9" s="2">
        <f t="shared" si="5"/>
        <v>13</v>
      </c>
      <c r="I9" s="2">
        <f t="shared" si="6"/>
        <v>10</v>
      </c>
      <c r="J9" s="2">
        <f t="shared" si="7"/>
        <v>1024</v>
      </c>
      <c r="K9" s="2">
        <f t="shared" si="8"/>
        <v>452</v>
      </c>
      <c r="L9" s="17">
        <f t="shared" si="9"/>
        <v>4520</v>
      </c>
      <c r="N9" s="2">
        <f t="shared" si="10"/>
        <v>0</v>
      </c>
      <c r="O9" s="2">
        <f t="shared" si="11"/>
        <v>1</v>
      </c>
      <c r="P9" s="2">
        <f t="shared" si="12"/>
        <v>1</v>
      </c>
      <c r="Q9" s="2">
        <f t="shared" si="13"/>
        <v>0</v>
      </c>
      <c r="S9" s="15" t="s">
        <v>15</v>
      </c>
      <c r="T9" s="13" t="s">
        <v>16</v>
      </c>
      <c r="U9" s="10">
        <v>2</v>
      </c>
      <c r="V9" s="10">
        <f t="shared" si="17"/>
        <v>1</v>
      </c>
      <c r="W9" s="10">
        <f t="shared" si="16"/>
        <v>0</v>
      </c>
      <c r="X9" s="11">
        <v>9</v>
      </c>
      <c r="Y9" s="11">
        <f t="shared" si="0"/>
        <v>8</v>
      </c>
      <c r="Z9" s="11">
        <f t="shared" si="0"/>
        <v>7</v>
      </c>
      <c r="AA9" s="11">
        <f t="shared" si="0"/>
        <v>6</v>
      </c>
      <c r="AB9" s="11">
        <f t="shared" si="0"/>
        <v>5</v>
      </c>
      <c r="AC9" s="11">
        <f t="shared" si="0"/>
        <v>4</v>
      </c>
      <c r="AD9" s="11">
        <f t="shared" si="0"/>
        <v>3</v>
      </c>
      <c r="AE9" s="11">
        <f t="shared" si="0"/>
        <v>2</v>
      </c>
      <c r="AF9" s="11">
        <f t="shared" si="0"/>
        <v>1</v>
      </c>
      <c r="AG9" s="11">
        <f t="shared" si="0"/>
        <v>0</v>
      </c>
    </row>
    <row r="10" spans="2:33" ht="15" thickBot="1" x14ac:dyDescent="0.4">
      <c r="B10" s="6">
        <f t="shared" si="14"/>
        <v>8</v>
      </c>
      <c r="C10" s="6">
        <f t="shared" si="1"/>
        <v>7</v>
      </c>
      <c r="D10" s="6">
        <f t="shared" si="15"/>
        <v>3</v>
      </c>
      <c r="E10" s="7">
        <f t="shared" si="2"/>
        <v>8000</v>
      </c>
      <c r="F10" s="7">
        <f t="shared" si="3"/>
        <v>500</v>
      </c>
      <c r="G10" s="6">
        <f t="shared" si="4"/>
        <v>9</v>
      </c>
      <c r="H10" s="6">
        <f t="shared" si="5"/>
        <v>12</v>
      </c>
      <c r="I10" s="6">
        <f t="shared" si="6"/>
        <v>10</v>
      </c>
      <c r="J10" s="6">
        <f t="shared" si="7"/>
        <v>1024</v>
      </c>
      <c r="K10" s="6">
        <f t="shared" si="8"/>
        <v>524</v>
      </c>
      <c r="L10" s="16">
        <f t="shared" si="9"/>
        <v>5240</v>
      </c>
      <c r="M10" s="7"/>
      <c r="N10" s="6">
        <f t="shared" si="10"/>
        <v>0</v>
      </c>
      <c r="O10" s="6">
        <f t="shared" si="11"/>
        <v>1</v>
      </c>
      <c r="P10" s="6">
        <f t="shared" si="12"/>
        <v>1</v>
      </c>
      <c r="Q10" s="6">
        <f t="shared" si="13"/>
        <v>1</v>
      </c>
      <c r="R10" s="7"/>
      <c r="S10" s="14" t="s">
        <v>15</v>
      </c>
      <c r="T10" s="12" t="s">
        <v>16</v>
      </c>
      <c r="U10" s="9">
        <v>2</v>
      </c>
      <c r="V10" s="9">
        <f t="shared" si="17"/>
        <v>1</v>
      </c>
      <c r="W10" s="9">
        <f t="shared" si="16"/>
        <v>0</v>
      </c>
      <c r="X10" s="8">
        <v>9</v>
      </c>
      <c r="Y10" s="8">
        <v>8</v>
      </c>
      <c r="Z10" s="8">
        <f t="shared" si="0"/>
        <v>7</v>
      </c>
      <c r="AA10" s="8">
        <f t="shared" si="0"/>
        <v>6</v>
      </c>
      <c r="AB10" s="8">
        <f t="shared" si="0"/>
        <v>5</v>
      </c>
      <c r="AC10" s="8">
        <f t="shared" si="0"/>
        <v>4</v>
      </c>
      <c r="AD10" s="8">
        <f t="shared" si="0"/>
        <v>3</v>
      </c>
      <c r="AE10" s="8">
        <f t="shared" si="0"/>
        <v>2</v>
      </c>
      <c r="AF10" s="8">
        <f t="shared" si="0"/>
        <v>1</v>
      </c>
      <c r="AG10" s="8">
        <f t="shared" si="0"/>
        <v>0</v>
      </c>
    </row>
    <row r="11" spans="2:33" x14ac:dyDescent="0.35">
      <c r="B11" s="2">
        <f t="shared" si="14"/>
        <v>9</v>
      </c>
      <c r="C11" s="2">
        <f t="shared" si="1"/>
        <v>8</v>
      </c>
      <c r="D11" s="2">
        <f t="shared" si="15"/>
        <v>4</v>
      </c>
      <c r="E11">
        <f t="shared" si="2"/>
        <v>7111.1111111111113</v>
      </c>
      <c r="F11">
        <f t="shared" si="3"/>
        <v>444.44444444444446</v>
      </c>
      <c r="G11" s="2">
        <f t="shared" si="4"/>
        <v>9</v>
      </c>
      <c r="H11" s="2">
        <f t="shared" si="5"/>
        <v>13</v>
      </c>
      <c r="I11" s="2">
        <f t="shared" si="6"/>
        <v>9</v>
      </c>
      <c r="J11" s="2">
        <f t="shared" si="7"/>
        <v>512</v>
      </c>
      <c r="K11" s="2">
        <f t="shared" si="8"/>
        <v>67</v>
      </c>
      <c r="L11" s="17">
        <f t="shared" si="9"/>
        <v>670</v>
      </c>
      <c r="N11" s="2">
        <f t="shared" si="10"/>
        <v>1</v>
      </c>
      <c r="O11" s="2">
        <f t="shared" si="11"/>
        <v>0</v>
      </c>
      <c r="P11" s="2">
        <f t="shared" si="12"/>
        <v>0</v>
      </c>
      <c r="Q11" s="2">
        <f t="shared" si="13"/>
        <v>0</v>
      </c>
      <c r="S11" s="15" t="s">
        <v>15</v>
      </c>
      <c r="T11" s="13" t="s">
        <v>16</v>
      </c>
      <c r="U11" s="10">
        <v>3</v>
      </c>
      <c r="V11" s="10">
        <f t="shared" si="17"/>
        <v>2</v>
      </c>
      <c r="W11" s="10">
        <f t="shared" si="16"/>
        <v>1</v>
      </c>
      <c r="X11" s="10">
        <f t="shared" si="16"/>
        <v>0</v>
      </c>
      <c r="Y11" s="11">
        <v>8</v>
      </c>
      <c r="Z11" s="11">
        <f t="shared" si="0"/>
        <v>7</v>
      </c>
      <c r="AA11" s="11">
        <f t="shared" si="0"/>
        <v>6</v>
      </c>
      <c r="AB11" s="11">
        <f t="shared" si="0"/>
        <v>5</v>
      </c>
      <c r="AC11" s="11">
        <f t="shared" si="0"/>
        <v>4</v>
      </c>
      <c r="AD11" s="11">
        <f t="shared" si="0"/>
        <v>3</v>
      </c>
      <c r="AE11" s="11">
        <f t="shared" si="0"/>
        <v>2</v>
      </c>
      <c r="AF11" s="11">
        <f t="shared" si="0"/>
        <v>1</v>
      </c>
      <c r="AG11" s="11">
        <f t="shared" si="0"/>
        <v>0</v>
      </c>
    </row>
    <row r="12" spans="2:33" x14ac:dyDescent="0.35">
      <c r="B12" s="2">
        <f t="shared" si="14"/>
        <v>10</v>
      </c>
      <c r="C12" s="2">
        <f t="shared" si="1"/>
        <v>9</v>
      </c>
      <c r="D12" s="2">
        <f t="shared" si="15"/>
        <v>4</v>
      </c>
      <c r="E12">
        <f t="shared" si="2"/>
        <v>6400</v>
      </c>
      <c r="F12">
        <f t="shared" si="3"/>
        <v>400</v>
      </c>
      <c r="G12" s="2">
        <f t="shared" si="4"/>
        <v>9</v>
      </c>
      <c r="H12" s="2">
        <f t="shared" si="5"/>
        <v>13</v>
      </c>
      <c r="I12" s="2">
        <f t="shared" si="6"/>
        <v>9</v>
      </c>
      <c r="J12" s="2">
        <f t="shared" si="7"/>
        <v>512</v>
      </c>
      <c r="K12" s="2">
        <f t="shared" si="8"/>
        <v>112</v>
      </c>
      <c r="L12" s="17">
        <f t="shared" si="9"/>
        <v>1120</v>
      </c>
      <c r="N12" s="2">
        <f t="shared" si="10"/>
        <v>1</v>
      </c>
      <c r="O12" s="2">
        <f t="shared" si="11"/>
        <v>0</v>
      </c>
      <c r="P12" s="2">
        <f t="shared" si="12"/>
        <v>0</v>
      </c>
      <c r="Q12" s="2">
        <f t="shared" si="13"/>
        <v>1</v>
      </c>
      <c r="S12" s="15" t="s">
        <v>15</v>
      </c>
      <c r="T12" s="13" t="s">
        <v>16</v>
      </c>
      <c r="U12" s="10">
        <v>3</v>
      </c>
      <c r="V12" s="10">
        <f t="shared" si="17"/>
        <v>2</v>
      </c>
      <c r="W12" s="10">
        <f t="shared" si="17"/>
        <v>1</v>
      </c>
      <c r="X12" s="10">
        <f t="shared" si="17"/>
        <v>0</v>
      </c>
      <c r="Y12" s="11">
        <v>8</v>
      </c>
      <c r="Z12" s="11">
        <f t="shared" si="0"/>
        <v>7</v>
      </c>
      <c r="AA12" s="11">
        <f t="shared" si="0"/>
        <v>6</v>
      </c>
      <c r="AB12" s="11">
        <f t="shared" si="0"/>
        <v>5</v>
      </c>
      <c r="AC12" s="11">
        <f t="shared" si="0"/>
        <v>4</v>
      </c>
      <c r="AD12" s="11">
        <f t="shared" si="0"/>
        <v>3</v>
      </c>
      <c r="AE12" s="11">
        <f t="shared" si="0"/>
        <v>2</v>
      </c>
      <c r="AF12" s="11">
        <f t="shared" si="0"/>
        <v>1</v>
      </c>
      <c r="AG12" s="11">
        <f t="shared" si="0"/>
        <v>0</v>
      </c>
    </row>
    <row r="13" spans="2:33" x14ac:dyDescent="0.35">
      <c r="B13" s="2">
        <f t="shared" si="14"/>
        <v>11</v>
      </c>
      <c r="C13" s="2">
        <f t="shared" si="1"/>
        <v>10</v>
      </c>
      <c r="D13" s="2">
        <f t="shared" si="15"/>
        <v>4</v>
      </c>
      <c r="E13">
        <f t="shared" si="2"/>
        <v>5818.181818181818</v>
      </c>
      <c r="F13">
        <f t="shared" si="3"/>
        <v>363.63636363636363</v>
      </c>
      <c r="G13" s="2">
        <f t="shared" si="4"/>
        <v>9</v>
      </c>
      <c r="H13" s="2">
        <f t="shared" si="5"/>
        <v>13</v>
      </c>
      <c r="I13" s="2">
        <f t="shared" si="6"/>
        <v>9</v>
      </c>
      <c r="J13" s="2">
        <f t="shared" si="7"/>
        <v>512</v>
      </c>
      <c r="K13" s="2">
        <f t="shared" si="8"/>
        <v>148</v>
      </c>
      <c r="L13" s="17">
        <f t="shared" si="9"/>
        <v>1480</v>
      </c>
      <c r="N13" s="2">
        <f t="shared" si="10"/>
        <v>1</v>
      </c>
      <c r="O13" s="2">
        <f t="shared" si="11"/>
        <v>0</v>
      </c>
      <c r="P13" s="2">
        <f t="shared" si="12"/>
        <v>1</v>
      </c>
      <c r="Q13" s="2">
        <f t="shared" si="13"/>
        <v>0</v>
      </c>
      <c r="S13" s="15" t="s">
        <v>15</v>
      </c>
      <c r="T13" s="13" t="s">
        <v>16</v>
      </c>
      <c r="U13" s="10">
        <v>3</v>
      </c>
      <c r="V13" s="10">
        <f t="shared" si="17"/>
        <v>2</v>
      </c>
      <c r="W13" s="10">
        <f t="shared" si="17"/>
        <v>1</v>
      </c>
      <c r="X13" s="10">
        <f t="shared" si="17"/>
        <v>0</v>
      </c>
      <c r="Y13" s="11">
        <v>8</v>
      </c>
      <c r="Z13" s="11">
        <f t="shared" si="0"/>
        <v>7</v>
      </c>
      <c r="AA13" s="11">
        <f t="shared" si="0"/>
        <v>6</v>
      </c>
      <c r="AB13" s="11">
        <f t="shared" si="0"/>
        <v>5</v>
      </c>
      <c r="AC13" s="11">
        <f t="shared" si="0"/>
        <v>4</v>
      </c>
      <c r="AD13" s="11">
        <f t="shared" si="0"/>
        <v>3</v>
      </c>
      <c r="AE13" s="11">
        <f t="shared" si="0"/>
        <v>2</v>
      </c>
      <c r="AF13" s="11">
        <f t="shared" si="0"/>
        <v>1</v>
      </c>
      <c r="AG13" s="11">
        <f t="shared" si="0"/>
        <v>0</v>
      </c>
    </row>
    <row r="14" spans="2:33" x14ac:dyDescent="0.35">
      <c r="B14" s="2">
        <f t="shared" si="14"/>
        <v>12</v>
      </c>
      <c r="C14" s="2">
        <f t="shared" si="1"/>
        <v>11</v>
      </c>
      <c r="D14" s="2">
        <f t="shared" si="15"/>
        <v>4</v>
      </c>
      <c r="E14">
        <f t="shared" si="2"/>
        <v>5333.333333333333</v>
      </c>
      <c r="F14">
        <f t="shared" si="3"/>
        <v>333.33333333333331</v>
      </c>
      <c r="G14" s="2">
        <f t="shared" si="4"/>
        <v>9</v>
      </c>
      <c r="H14" s="2">
        <f t="shared" si="5"/>
        <v>13</v>
      </c>
      <c r="I14" s="2">
        <f t="shared" si="6"/>
        <v>9</v>
      </c>
      <c r="J14" s="2">
        <f t="shared" si="7"/>
        <v>512</v>
      </c>
      <c r="K14" s="2">
        <f t="shared" si="8"/>
        <v>178</v>
      </c>
      <c r="L14" s="17">
        <f t="shared" si="9"/>
        <v>1780</v>
      </c>
      <c r="N14" s="2">
        <f t="shared" si="10"/>
        <v>1</v>
      </c>
      <c r="O14" s="2">
        <f t="shared" si="11"/>
        <v>0</v>
      </c>
      <c r="P14" s="2">
        <f t="shared" si="12"/>
        <v>1</v>
      </c>
      <c r="Q14" s="2">
        <f t="shared" si="13"/>
        <v>1</v>
      </c>
      <c r="S14" s="15" t="s">
        <v>15</v>
      </c>
      <c r="T14" s="13" t="s">
        <v>16</v>
      </c>
      <c r="U14" s="10">
        <v>3</v>
      </c>
      <c r="V14" s="10">
        <f t="shared" si="17"/>
        <v>2</v>
      </c>
      <c r="W14" s="10">
        <f t="shared" si="17"/>
        <v>1</v>
      </c>
      <c r="X14" s="10">
        <f t="shared" si="17"/>
        <v>0</v>
      </c>
      <c r="Y14" s="11">
        <v>8</v>
      </c>
      <c r="Z14" s="11">
        <f t="shared" si="0"/>
        <v>7</v>
      </c>
      <c r="AA14" s="11">
        <f t="shared" si="0"/>
        <v>6</v>
      </c>
      <c r="AB14" s="11">
        <f t="shared" si="0"/>
        <v>5</v>
      </c>
      <c r="AC14" s="11">
        <f t="shared" si="0"/>
        <v>4</v>
      </c>
      <c r="AD14" s="11">
        <f t="shared" si="0"/>
        <v>3</v>
      </c>
      <c r="AE14" s="11">
        <f t="shared" si="0"/>
        <v>2</v>
      </c>
      <c r="AF14" s="11">
        <f t="shared" si="0"/>
        <v>1</v>
      </c>
      <c r="AG14" s="11">
        <f t="shared" si="0"/>
        <v>0</v>
      </c>
    </row>
    <row r="15" spans="2:33" x14ac:dyDescent="0.35">
      <c r="B15" s="2">
        <f t="shared" si="14"/>
        <v>13</v>
      </c>
      <c r="C15" s="2">
        <f t="shared" si="1"/>
        <v>12</v>
      </c>
      <c r="D15" s="2">
        <f t="shared" si="15"/>
        <v>4</v>
      </c>
      <c r="E15">
        <f t="shared" si="2"/>
        <v>4923.0769230769229</v>
      </c>
      <c r="F15">
        <f t="shared" si="3"/>
        <v>307.69230769230768</v>
      </c>
      <c r="G15" s="2">
        <f t="shared" si="4"/>
        <v>9</v>
      </c>
      <c r="H15" s="2">
        <f t="shared" si="5"/>
        <v>13</v>
      </c>
      <c r="I15" s="2">
        <f t="shared" si="6"/>
        <v>9</v>
      </c>
      <c r="J15" s="2">
        <f t="shared" si="7"/>
        <v>512</v>
      </c>
      <c r="K15" s="2">
        <f t="shared" si="8"/>
        <v>204</v>
      </c>
      <c r="L15" s="17">
        <f t="shared" si="9"/>
        <v>2040</v>
      </c>
      <c r="N15" s="2">
        <f t="shared" si="10"/>
        <v>1</v>
      </c>
      <c r="O15" s="2">
        <f t="shared" si="11"/>
        <v>1</v>
      </c>
      <c r="P15" s="2">
        <f t="shared" si="12"/>
        <v>0</v>
      </c>
      <c r="Q15" s="2">
        <f t="shared" si="13"/>
        <v>0</v>
      </c>
      <c r="S15" s="15" t="s">
        <v>15</v>
      </c>
      <c r="T15" s="13" t="s">
        <v>16</v>
      </c>
      <c r="U15" s="10">
        <v>3</v>
      </c>
      <c r="V15" s="10">
        <f t="shared" si="17"/>
        <v>2</v>
      </c>
      <c r="W15" s="10">
        <f t="shared" si="17"/>
        <v>1</v>
      </c>
      <c r="X15" s="10">
        <f t="shared" si="17"/>
        <v>0</v>
      </c>
      <c r="Y15" s="11">
        <v>8</v>
      </c>
      <c r="Z15" s="11">
        <f t="shared" si="0"/>
        <v>7</v>
      </c>
      <c r="AA15" s="11">
        <f t="shared" si="0"/>
        <v>6</v>
      </c>
      <c r="AB15" s="11">
        <f t="shared" si="0"/>
        <v>5</v>
      </c>
      <c r="AC15" s="11">
        <f t="shared" si="0"/>
        <v>4</v>
      </c>
      <c r="AD15" s="11">
        <f t="shared" si="0"/>
        <v>3</v>
      </c>
      <c r="AE15" s="11">
        <f t="shared" si="0"/>
        <v>2</v>
      </c>
      <c r="AF15" s="11">
        <f t="shared" si="0"/>
        <v>1</v>
      </c>
      <c r="AG15" s="11">
        <f t="shared" si="0"/>
        <v>0</v>
      </c>
    </row>
    <row r="16" spans="2:33" x14ac:dyDescent="0.35">
      <c r="B16" s="2">
        <f t="shared" si="14"/>
        <v>14</v>
      </c>
      <c r="C16" s="2">
        <f t="shared" si="1"/>
        <v>13</v>
      </c>
      <c r="D16" s="2">
        <f t="shared" si="15"/>
        <v>4</v>
      </c>
      <c r="E16">
        <f t="shared" si="2"/>
        <v>4571.4285714285716</v>
      </c>
      <c r="F16">
        <f t="shared" si="3"/>
        <v>285.71428571428572</v>
      </c>
      <c r="G16" s="2">
        <f t="shared" si="4"/>
        <v>9</v>
      </c>
      <c r="H16" s="2">
        <f t="shared" si="5"/>
        <v>13</v>
      </c>
      <c r="I16" s="2">
        <f t="shared" si="6"/>
        <v>9</v>
      </c>
      <c r="J16" s="2">
        <f t="shared" si="7"/>
        <v>512</v>
      </c>
      <c r="K16" s="2">
        <f t="shared" si="8"/>
        <v>226</v>
      </c>
      <c r="L16" s="17">
        <f t="shared" si="9"/>
        <v>2260</v>
      </c>
      <c r="N16" s="2">
        <f t="shared" si="10"/>
        <v>1</v>
      </c>
      <c r="O16" s="2">
        <f t="shared" si="11"/>
        <v>1</v>
      </c>
      <c r="P16" s="2">
        <f t="shared" si="12"/>
        <v>0</v>
      </c>
      <c r="Q16" s="2">
        <f t="shared" si="13"/>
        <v>1</v>
      </c>
      <c r="S16" s="15" t="s">
        <v>15</v>
      </c>
      <c r="T16" s="13" t="s">
        <v>16</v>
      </c>
      <c r="U16" s="10">
        <v>3</v>
      </c>
      <c r="V16" s="10">
        <f t="shared" si="17"/>
        <v>2</v>
      </c>
      <c r="W16" s="10">
        <f t="shared" si="17"/>
        <v>1</v>
      </c>
      <c r="X16" s="10">
        <f t="shared" si="17"/>
        <v>0</v>
      </c>
      <c r="Y16" s="11">
        <v>8</v>
      </c>
      <c r="Z16" s="11">
        <f t="shared" si="0"/>
        <v>7</v>
      </c>
      <c r="AA16" s="11">
        <f t="shared" si="0"/>
        <v>6</v>
      </c>
      <c r="AB16" s="11">
        <f t="shared" si="0"/>
        <v>5</v>
      </c>
      <c r="AC16" s="11">
        <f t="shared" si="0"/>
        <v>4</v>
      </c>
      <c r="AD16" s="11">
        <f t="shared" si="0"/>
        <v>3</v>
      </c>
      <c r="AE16" s="11">
        <f t="shared" si="0"/>
        <v>2</v>
      </c>
      <c r="AF16" s="11">
        <f t="shared" si="0"/>
        <v>1</v>
      </c>
      <c r="AG16" s="11">
        <f t="shared" si="0"/>
        <v>0</v>
      </c>
    </row>
    <row r="17" spans="2:33" x14ac:dyDescent="0.35">
      <c r="B17" s="2">
        <f t="shared" si="14"/>
        <v>15</v>
      </c>
      <c r="C17" s="2">
        <f t="shared" si="1"/>
        <v>14</v>
      </c>
      <c r="D17" s="2">
        <f t="shared" si="15"/>
        <v>4</v>
      </c>
      <c r="E17">
        <f t="shared" si="2"/>
        <v>4266.666666666667</v>
      </c>
      <c r="F17">
        <f t="shared" si="3"/>
        <v>266.66666666666669</v>
      </c>
      <c r="G17" s="2">
        <f t="shared" si="4"/>
        <v>9</v>
      </c>
      <c r="H17" s="2">
        <f t="shared" si="5"/>
        <v>13</v>
      </c>
      <c r="I17" s="2">
        <f t="shared" si="6"/>
        <v>9</v>
      </c>
      <c r="J17" s="2">
        <f t="shared" si="7"/>
        <v>512</v>
      </c>
      <c r="K17" s="2">
        <f t="shared" si="8"/>
        <v>245</v>
      </c>
      <c r="L17" s="17">
        <f t="shared" si="9"/>
        <v>2450</v>
      </c>
      <c r="N17" s="2">
        <f t="shared" si="10"/>
        <v>1</v>
      </c>
      <c r="O17" s="2">
        <f t="shared" si="11"/>
        <v>1</v>
      </c>
      <c r="P17" s="2">
        <f t="shared" si="12"/>
        <v>1</v>
      </c>
      <c r="Q17" s="2">
        <f t="shared" si="13"/>
        <v>0</v>
      </c>
      <c r="S17" s="15" t="s">
        <v>15</v>
      </c>
      <c r="T17" s="13" t="s">
        <v>16</v>
      </c>
      <c r="U17" s="10">
        <v>3</v>
      </c>
      <c r="V17" s="10">
        <f t="shared" si="17"/>
        <v>2</v>
      </c>
      <c r="W17" s="10">
        <f t="shared" si="17"/>
        <v>1</v>
      </c>
      <c r="X17" s="10">
        <f t="shared" si="17"/>
        <v>0</v>
      </c>
      <c r="Y17" s="11">
        <v>8</v>
      </c>
      <c r="Z17" s="11">
        <f t="shared" si="0"/>
        <v>7</v>
      </c>
      <c r="AA17" s="11">
        <f t="shared" si="0"/>
        <v>6</v>
      </c>
      <c r="AB17" s="11">
        <f t="shared" si="0"/>
        <v>5</v>
      </c>
      <c r="AC17" s="11">
        <f t="shared" si="0"/>
        <v>4</v>
      </c>
      <c r="AD17" s="11">
        <f t="shared" si="0"/>
        <v>3</v>
      </c>
      <c r="AE17" s="11">
        <f t="shared" si="0"/>
        <v>2</v>
      </c>
      <c r="AF17" s="11">
        <f t="shared" si="0"/>
        <v>1</v>
      </c>
      <c r="AG17" s="11">
        <f t="shared" si="0"/>
        <v>0</v>
      </c>
    </row>
    <row r="18" spans="2:33" ht="15" thickBot="1" x14ac:dyDescent="0.4">
      <c r="B18" s="6">
        <f t="shared" si="14"/>
        <v>16</v>
      </c>
      <c r="C18" s="6">
        <f t="shared" si="1"/>
        <v>15</v>
      </c>
      <c r="D18" s="6">
        <f t="shared" si="15"/>
        <v>4</v>
      </c>
      <c r="E18" s="7">
        <f t="shared" si="2"/>
        <v>4000</v>
      </c>
      <c r="F18" s="7">
        <f t="shared" si="3"/>
        <v>250</v>
      </c>
      <c r="G18" s="6">
        <f t="shared" si="4"/>
        <v>8</v>
      </c>
      <c r="H18" s="6">
        <f t="shared" si="5"/>
        <v>12</v>
      </c>
      <c r="I18" s="6">
        <f t="shared" si="6"/>
        <v>9</v>
      </c>
      <c r="J18" s="6">
        <f t="shared" si="7"/>
        <v>512</v>
      </c>
      <c r="K18" s="6">
        <f t="shared" si="8"/>
        <v>262</v>
      </c>
      <c r="L18" s="16">
        <f t="shared" si="9"/>
        <v>2620</v>
      </c>
      <c r="M18" s="7"/>
      <c r="N18" s="6">
        <f t="shared" si="10"/>
        <v>1</v>
      </c>
      <c r="O18" s="6">
        <f t="shared" si="11"/>
        <v>1</v>
      </c>
      <c r="P18" s="6">
        <f t="shared" si="12"/>
        <v>1</v>
      </c>
      <c r="Q18" s="6">
        <f t="shared" si="13"/>
        <v>1</v>
      </c>
      <c r="R18" s="7"/>
      <c r="S18" s="14" t="s">
        <v>15</v>
      </c>
      <c r="T18" s="12" t="s">
        <v>16</v>
      </c>
      <c r="U18" s="9">
        <v>3</v>
      </c>
      <c r="V18" s="9">
        <f t="shared" si="17"/>
        <v>2</v>
      </c>
      <c r="W18" s="9">
        <f t="shared" si="17"/>
        <v>1</v>
      </c>
      <c r="X18" s="9">
        <f t="shared" si="17"/>
        <v>0</v>
      </c>
      <c r="Y18" s="8">
        <v>8</v>
      </c>
      <c r="Z18" s="8">
        <f t="shared" si="0"/>
        <v>7</v>
      </c>
      <c r="AA18" s="8">
        <f t="shared" si="0"/>
        <v>6</v>
      </c>
      <c r="AB18" s="8">
        <f t="shared" si="0"/>
        <v>5</v>
      </c>
      <c r="AC18" s="8">
        <f t="shared" si="0"/>
        <v>4</v>
      </c>
      <c r="AD18" s="8">
        <f t="shared" si="0"/>
        <v>3</v>
      </c>
      <c r="AE18" s="8">
        <f t="shared" si="0"/>
        <v>2</v>
      </c>
      <c r="AF18" s="8">
        <f t="shared" si="0"/>
        <v>1</v>
      </c>
      <c r="AG18" s="8">
        <f t="shared" si="0"/>
        <v>0</v>
      </c>
    </row>
  </sheetData>
  <mergeCells count="2">
    <mergeCell ref="S3:AG3"/>
    <mergeCell ref="N2:Q2"/>
  </mergeCells>
  <conditionalFormatting sqref="H4:H18">
    <cfRule type="colorScale" priority="1">
      <colorScale>
        <cfvo type="num" val="12"/>
        <cfvo type="num" val="13"/>
        <color rgb="FFCCFFCC"/>
        <color rgb="FFFFFFC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v2_board</vt:lpstr>
      <vt:lpstr>v1_board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Wiley</dc:creator>
  <cp:lastModifiedBy>George Wiley</cp:lastModifiedBy>
  <dcterms:created xsi:type="dcterms:W3CDTF">2024-07-11T06:06:18Z</dcterms:created>
  <dcterms:modified xsi:type="dcterms:W3CDTF">2024-10-05T03:58:48Z</dcterms:modified>
</cp:coreProperties>
</file>