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ugo\Documents\Trabalho\Certificados\DIO\Santander - Excel com Inteligência Artificial\02-Projeto-simulador-invest-fundo-imobiliario\"/>
    </mc:Choice>
  </mc:AlternateContent>
  <xr:revisionPtr revIDLastSave="0" documentId="13_ncr:1_{2ABA4F92-0371-49F2-BCAB-344D6F558499}" xr6:coauthVersionLast="47" xr6:coauthVersionMax="47" xr10:uidLastSave="{00000000-0000-0000-0000-000000000000}"/>
  <bookViews>
    <workbookView xWindow="-120" yWindow="-120" windowWidth="29040" windowHeight="15840" xr2:uid="{0C257872-A010-4B5C-90F0-D9D0DBC6A7DC}"/>
  </bookViews>
  <sheets>
    <sheet name="app" sheetId="1" r:id="rId1"/>
    <sheet name="chaves" sheetId="2" r:id="rId2"/>
  </sheets>
  <definedNames>
    <definedName name="aporte">app!$D$12</definedName>
    <definedName name="patrimonio">app!$D$15</definedName>
    <definedName name="periodo_invest">app!$D$13</definedName>
    <definedName name="qtd_anos">app!$D$13</definedName>
    <definedName name="rendimentos_carteira">app!$D$7</definedName>
    <definedName name="salario">app!$D$6</definedName>
    <definedName name="taxa_mensal">app!$D$14</definedName>
    <definedName name="taxa_rendimento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E33" i="1" s="1"/>
  <c r="C34" i="1"/>
  <c r="E34" i="1" s="1"/>
  <c r="C35" i="1"/>
  <c r="C36" i="1"/>
  <c r="C37" i="1"/>
  <c r="C32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29" i="1"/>
  <c r="C21" i="1"/>
  <c r="E21" i="1" s="1"/>
  <c r="C22" i="1"/>
  <c r="E22" i="1" s="1"/>
  <c r="C23" i="1"/>
  <c r="E23" i="1" s="1"/>
  <c r="C24" i="1"/>
  <c r="E24" i="1" s="1"/>
  <c r="C20" i="1"/>
  <c r="E20" i="1" s="1"/>
  <c r="D8" i="1"/>
  <c r="D15" i="1"/>
  <c r="D16" i="1" s="1"/>
  <c r="E32" i="1" l="1"/>
  <c r="E37" i="1"/>
  <c r="E36" i="1"/>
  <c r="E35" i="1"/>
  <c r="E38" i="1"/>
</calcChain>
</file>

<file path=xl/sharedStrings.xml><?xml version="1.0" encoding="utf-8"?>
<sst xmlns="http://schemas.openxmlformats.org/spreadsheetml/2006/main" count="70" uniqueCount="35">
  <si>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</si>
  <si>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</si>
  <si>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</si>
  <si>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</si>
  <si>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</si>
  <si>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Salário</t>
  </si>
  <si>
    <t>Rendimento Carteira</t>
  </si>
  <si>
    <t>INVESTIMENTO MENSAL</t>
  </si>
  <si>
    <t>CONFIGURAÇÕES</t>
  </si>
  <si>
    <t>Sugestão de Investimento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</si>
  <si>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</si>
  <si>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</si>
  <si>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</si>
  <si>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</si>
  <si>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</si>
  <si>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</si>
  <si>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Tipo de FII</t>
  </si>
  <si>
    <t>Valores</t>
  </si>
  <si>
    <t>Percentual Sugerido</t>
  </si>
  <si>
    <t>PERFIL</t>
  </si>
  <si>
    <t>Moderado</t>
  </si>
  <si>
    <t>Agressivo</t>
  </si>
  <si>
    <t>VALOR A SER INVESTIDO POR MÊS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</si>
  <si>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</si>
  <si>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</si>
  <si>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</si>
  <si>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</si>
  <si>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</si>
  <si>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</si>
  <si>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</si>
  <si>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</si>
  <si>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Conservador</t>
  </si>
  <si>
    <t>CHAVE</t>
  </si>
  <si>
    <t>DIVIDENDOS</t>
  </si>
  <si>
    <t>Hinvest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</si>
</sst>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  <font>
      <b/>
      <sz val="18"/>
      <color rgb="FF740000"/>
      <name val="Calibri"/>
      <family val="2"/>
      <scheme val="minor"/>
    </font>
    <font>
      <b/>
      <sz val="14"/>
      <color rgb="FF7400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7" tint="-0.499984740745262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8E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65"/>
      <color theme="3" tint="0.79998168889431442"/>
      <name val="Bauhaus 93"/>
      <family val="5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88838"/>
        <bgColor indexed="64"/>
      </patternFill>
    </fill>
    <fill>
      <patternFill patternType="solid">
        <fgColor rgb="FF71AE48"/>
        <bgColor indexed="64"/>
      </patternFill>
    </fill>
    <fill>
      <patternFill patternType="solid">
        <fgColor theme="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3"/>
      </left>
      <right style="thin">
        <color theme="3" tint="0.79998168889431442"/>
      </right>
      <top style="medium">
        <color theme="3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/>
      </right>
      <top style="medium">
        <color theme="3"/>
      </top>
      <bottom style="thin">
        <color theme="3" tint="0.79998168889431442"/>
      </bottom>
      <diagonal/>
    </border>
    <border>
      <left style="medium">
        <color theme="3"/>
      </left>
      <right style="thin">
        <color theme="3" tint="0.79998168889431442"/>
      </right>
      <top style="thin">
        <color theme="3" tint="0.79998168889431442"/>
      </top>
      <bottom style="medium">
        <color theme="3"/>
      </bottom>
      <diagonal/>
    </border>
    <border>
      <left style="thin">
        <color theme="3" tint="0.79998168889431442"/>
      </left>
      <right style="medium">
        <color theme="3"/>
      </right>
      <top style="thin">
        <color theme="3" tint="0.79998168889431442"/>
      </top>
      <bottom style="medium">
        <color theme="3"/>
      </bottom>
      <diagonal/>
    </border>
    <border>
      <left/>
      <right/>
      <top/>
      <bottom style="thick">
        <color rgb="FFFFC000"/>
      </bottom>
      <diagonal/>
    </border>
    <border>
      <left style="thin">
        <color rgb="FFFFD1D1"/>
      </left>
      <right style="thin">
        <color rgb="FFFFD1D1"/>
      </right>
      <top style="thin">
        <color rgb="FFFFD1D1"/>
      </top>
      <bottom style="thin">
        <color rgb="FFFFD1D1"/>
      </bottom>
      <diagonal/>
    </border>
    <border>
      <left/>
      <right/>
      <top/>
      <bottom style="thick">
        <color rgb="FFC00000"/>
      </bottom>
      <diagonal/>
    </border>
    <border>
      <left style="medium">
        <color rgb="FF920000"/>
      </left>
      <right style="thin">
        <color rgb="FFFFD1D1"/>
      </right>
      <top style="medium">
        <color rgb="FF920000"/>
      </top>
      <bottom style="thin">
        <color rgb="FFFFD1D1"/>
      </bottom>
      <diagonal/>
    </border>
    <border>
      <left style="thin">
        <color rgb="FFFFD1D1"/>
      </left>
      <right style="thin">
        <color rgb="FFFFD1D1"/>
      </right>
      <top style="medium">
        <color rgb="FF920000"/>
      </top>
      <bottom style="thin">
        <color rgb="FFFFD1D1"/>
      </bottom>
      <diagonal/>
    </border>
    <border>
      <left style="thin">
        <color rgb="FFFFD1D1"/>
      </left>
      <right style="medium">
        <color rgb="FF920000"/>
      </right>
      <top style="medium">
        <color rgb="FF920000"/>
      </top>
      <bottom style="thin">
        <color rgb="FFFFD1D1"/>
      </bottom>
      <diagonal/>
    </border>
    <border>
      <left style="medium">
        <color rgb="FF920000"/>
      </left>
      <right style="thin">
        <color rgb="FFFFD1D1"/>
      </right>
      <top style="thin">
        <color rgb="FFFFD1D1"/>
      </top>
      <bottom style="thin">
        <color rgb="FFFFD1D1"/>
      </bottom>
      <diagonal/>
    </border>
    <border>
      <left style="thin">
        <color rgb="FFFFD1D1"/>
      </left>
      <right style="medium">
        <color rgb="FF920000"/>
      </right>
      <top style="thin">
        <color rgb="FFFFD1D1"/>
      </top>
      <bottom style="thin">
        <color rgb="FFFFD1D1"/>
      </bottom>
      <diagonal/>
    </border>
    <border>
      <left style="medium">
        <color rgb="FF920000"/>
      </left>
      <right style="thin">
        <color rgb="FFFFD1D1"/>
      </right>
      <top style="thin">
        <color rgb="FFFFD1D1"/>
      </top>
      <bottom style="medium">
        <color rgb="FF920000"/>
      </bottom>
      <diagonal/>
    </border>
    <border>
      <left style="thin">
        <color rgb="FFFFD1D1"/>
      </left>
      <right style="thin">
        <color rgb="FFFFD1D1"/>
      </right>
      <top style="thin">
        <color rgb="FFFFD1D1"/>
      </top>
      <bottom style="medium">
        <color rgb="FF920000"/>
      </bottom>
      <diagonal/>
    </border>
    <border>
      <left style="thin">
        <color rgb="FFFFD1D1"/>
      </left>
      <right style="medium">
        <color rgb="FF920000"/>
      </right>
      <top style="thin">
        <color rgb="FFFFD1D1"/>
      </top>
      <bottom style="medium">
        <color rgb="FF92000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/>
      </bottom>
      <diagonal/>
    </border>
    <border>
      <left style="medium">
        <color theme="3"/>
      </left>
      <right style="thin">
        <color theme="3" tint="0.59996337778862885"/>
      </right>
      <top style="medium">
        <color theme="3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theme="3"/>
      </top>
      <bottom style="thin">
        <color theme="3" tint="0.59996337778862885"/>
      </bottom>
      <diagonal/>
    </border>
    <border>
      <left style="thin">
        <color theme="3" tint="0.59996337778862885"/>
      </left>
      <right style="medium">
        <color theme="3"/>
      </right>
      <top style="medium">
        <color theme="3"/>
      </top>
      <bottom style="thin">
        <color theme="3" tint="0.59996337778862885"/>
      </bottom>
      <diagonal/>
    </border>
    <border>
      <left style="medium">
        <color theme="3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medium">
        <color theme="3"/>
      </right>
      <top style="thin">
        <color theme="3" tint="0.59996337778862885"/>
      </top>
      <bottom style="thin">
        <color theme="3" tint="0.59996337778862885"/>
      </bottom>
      <diagonal/>
    </border>
    <border>
      <left style="medium">
        <color theme="3"/>
      </left>
      <right style="thin">
        <color theme="3" tint="0.59996337778862885"/>
      </right>
      <top style="thin">
        <color theme="3" tint="0.59996337778862885"/>
      </top>
      <bottom style="medium">
        <color theme="3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medium">
        <color theme="3"/>
      </bottom>
      <diagonal/>
    </border>
    <border>
      <left style="thin">
        <color theme="3" tint="0.59996337778862885"/>
      </left>
      <right style="medium">
        <color theme="3"/>
      </right>
      <top style="thin">
        <color theme="3" tint="0.59996337778862885"/>
      </top>
      <bottom style="medium">
        <color theme="3"/>
      </bottom>
      <diagonal/>
    </border>
    <border>
      <left/>
      <right/>
      <top/>
      <bottom style="thick">
        <color theme="4" tint="-0.24994659260841701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7" tint="-0.499984740745262"/>
      </left>
      <right style="thin">
        <color theme="7" tint="0.79998168889431442"/>
      </right>
      <top style="medium">
        <color theme="7" tint="-0.499984740745262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medium">
        <color theme="7" tint="-0.499984740745262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7" tint="-0.499984740745262"/>
      </right>
      <top style="medium">
        <color theme="7" tint="-0.499984740745262"/>
      </top>
      <bottom style="thin">
        <color theme="7" tint="0.79998168889431442"/>
      </bottom>
      <diagonal/>
    </border>
    <border>
      <left style="medium">
        <color theme="7" tint="-0.49998474074526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7" tint="-0.499984740745262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7" tint="-0.499984740745262"/>
      </left>
      <right style="thin">
        <color theme="7" tint="0.79998168889431442"/>
      </right>
      <top style="thin">
        <color theme="7" tint="0.79998168889431442"/>
      </top>
      <bottom style="medium">
        <color theme="7" tint="-0.49998474074526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medium">
        <color theme="7" tint="-0.499984740745262"/>
      </bottom>
      <diagonal/>
    </border>
    <border>
      <left style="thin">
        <color theme="7" tint="0.79998168889431442"/>
      </left>
      <right style="medium">
        <color theme="7" tint="-0.499984740745262"/>
      </right>
      <top style="thin">
        <color theme="7" tint="0.79998168889431442"/>
      </top>
      <bottom style="medium">
        <color theme="7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ck">
        <color rgb="FF3C5C26"/>
      </left>
      <right/>
      <top style="thick">
        <color rgb="FF3C5C26"/>
      </top>
      <bottom style="thin">
        <color theme="9" tint="0.79998168889431442"/>
      </bottom>
      <diagonal/>
    </border>
    <border>
      <left/>
      <right/>
      <top style="thick">
        <color rgb="FF3C5C26"/>
      </top>
      <bottom style="thin">
        <color theme="9" tint="0.79998168889431442"/>
      </bottom>
      <diagonal/>
    </border>
    <border>
      <left/>
      <right style="thick">
        <color rgb="FF3C5C26"/>
      </right>
      <top style="thick">
        <color rgb="FF3C5C26"/>
      </top>
      <bottom style="thin">
        <color theme="9" tint="0.79998168889431442"/>
      </bottom>
      <diagonal/>
    </border>
    <border>
      <left style="thick">
        <color rgb="FF3C5C26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ck">
        <color rgb="FF3C5C26"/>
      </right>
      <top style="thin">
        <color theme="9" tint="0.79998168889431442"/>
      </top>
      <bottom style="thin">
        <color theme="9" tint="0.79998168889431442"/>
      </bottom>
      <diagonal/>
    </border>
    <border>
      <left style="thick">
        <color rgb="FF3C5C26"/>
      </left>
      <right/>
      <top style="thin">
        <color theme="9" tint="0.79998168889431442"/>
      </top>
      <bottom style="thick">
        <color rgb="FF3C5C26"/>
      </bottom>
      <diagonal/>
    </border>
    <border>
      <left/>
      <right/>
      <top style="thin">
        <color theme="9" tint="0.79998168889431442"/>
      </top>
      <bottom style="thick">
        <color rgb="FF3C5C26"/>
      </bottom>
      <diagonal/>
    </border>
    <border>
      <left/>
      <right style="thick">
        <color rgb="FF3C5C26"/>
      </right>
      <top style="thin">
        <color theme="9" tint="0.79998168889431442"/>
      </top>
      <bottom style="thick">
        <color rgb="FF3C5C26"/>
      </bottom>
      <diagonal/>
    </border>
    <border>
      <left/>
      <right/>
      <top style="thick">
        <color rgb="FF3C5C26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6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0" fillId="0" borderId="0" xfId="0" applyBorder="1"/>
    <xf numFmtId="0" fontId="7" fillId="0" borderId="8" xfId="2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/>
    <xf numFmtId="0" fontId="5" fillId="0" borderId="28" xfId="2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7" borderId="46" xfId="0" applyFont="1" applyFill="1" applyBorder="1" applyAlignment="1">
      <alignment horizontal="center"/>
    </xf>
    <xf numFmtId="0" fontId="12" fillId="7" borderId="47" xfId="0" applyFont="1" applyFill="1" applyBorder="1" applyAlignment="1">
      <alignment horizontal="center"/>
    </xf>
    <xf numFmtId="0" fontId="12" fillId="7" borderId="48" xfId="0" applyFont="1" applyFill="1" applyBorder="1" applyAlignment="1">
      <alignment horizontal="center"/>
    </xf>
    <xf numFmtId="0" fontId="11" fillId="8" borderId="40" xfId="0" applyFont="1" applyFill="1" applyBorder="1" applyAlignment="1">
      <alignment horizontal="center"/>
    </xf>
    <xf numFmtId="9" fontId="11" fillId="8" borderId="41" xfId="0" applyNumberFormat="1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9" fontId="11" fillId="8" borderId="43" xfId="0" applyNumberFormat="1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9" fontId="11" fillId="8" borderId="44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8" borderId="39" xfId="0" applyFont="1" applyFill="1" applyBorder="1" applyAlignment="1">
      <alignment horizontal="left"/>
    </xf>
    <xf numFmtId="0" fontId="11" fillId="8" borderId="42" xfId="0" applyFont="1" applyFill="1" applyBorder="1" applyAlignment="1">
      <alignment horizontal="left"/>
    </xf>
    <xf numFmtId="0" fontId="11" fillId="8" borderId="45" xfId="0" applyFont="1" applyFill="1" applyBorder="1" applyAlignment="1">
      <alignment horizontal="left"/>
    </xf>
    <xf numFmtId="167" fontId="15" fillId="4" borderId="20" xfId="0" applyNumberFormat="1" applyFont="1" applyFill="1" applyBorder="1" applyAlignment="1">
      <alignment horizontal="center" vertical="center"/>
    </xf>
    <xf numFmtId="167" fontId="15" fillId="4" borderId="21" xfId="0" applyNumberFormat="1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10" fontId="15" fillId="4" borderId="26" xfId="1" applyNumberFormat="1" applyFont="1" applyFill="1" applyBorder="1" applyAlignment="1">
      <alignment horizontal="center" vertical="center"/>
    </xf>
    <xf numFmtId="10" fontId="15" fillId="4" borderId="27" xfId="1" applyNumberFormat="1" applyFont="1" applyFill="1" applyBorder="1" applyAlignment="1">
      <alignment horizontal="center" vertical="center"/>
    </xf>
    <xf numFmtId="8" fontId="15" fillId="3" borderId="17" xfId="0" applyNumberFormat="1" applyFont="1" applyFill="1" applyBorder="1" applyAlignment="1">
      <alignment horizontal="center" vertical="center"/>
    </xf>
    <xf numFmtId="8" fontId="15" fillId="3" borderId="3" xfId="0" applyNumberFormat="1" applyFont="1" applyFill="1" applyBorder="1" applyAlignment="1">
      <alignment horizontal="center" vertical="center"/>
    </xf>
    <xf numFmtId="167" fontId="15" fillId="3" borderId="18" xfId="0" applyNumberFormat="1" applyFont="1" applyFill="1" applyBorder="1" applyAlignment="1">
      <alignment horizontal="center" vertical="center"/>
    </xf>
    <xf numFmtId="167" fontId="15" fillId="3" borderId="5" xfId="0" applyNumberFormat="1" applyFont="1" applyFill="1" applyBorder="1" applyAlignment="1">
      <alignment horizontal="center" vertical="center"/>
    </xf>
    <xf numFmtId="167" fontId="13" fillId="6" borderId="31" xfId="0" applyNumberFormat="1" applyFont="1" applyFill="1" applyBorder="1" applyAlignment="1">
      <alignment horizontal="center" vertical="center"/>
    </xf>
    <xf numFmtId="167" fontId="13" fillId="6" borderId="32" xfId="0" applyNumberFormat="1" applyFont="1" applyFill="1" applyBorder="1" applyAlignment="1">
      <alignment horizontal="center" vertical="center"/>
    </xf>
    <xf numFmtId="10" fontId="13" fillId="6" borderId="29" xfId="1" applyNumberFormat="1" applyFont="1" applyFill="1" applyBorder="1" applyAlignment="1">
      <alignment horizontal="center" vertical="center"/>
    </xf>
    <xf numFmtId="10" fontId="13" fillId="6" borderId="34" xfId="1" applyNumberFormat="1" applyFont="1" applyFill="1" applyBorder="1" applyAlignment="1">
      <alignment horizontal="center" vertical="center"/>
    </xf>
    <xf numFmtId="9" fontId="13" fillId="6" borderId="36" xfId="1" applyFont="1" applyFill="1" applyBorder="1" applyAlignment="1">
      <alignment horizontal="center" vertical="center"/>
    </xf>
    <xf numFmtId="167" fontId="13" fillId="6" borderId="36" xfId="0" applyNumberFormat="1" applyFont="1" applyFill="1" applyBorder="1" applyAlignment="1">
      <alignment horizontal="center" vertical="center"/>
    </xf>
    <xf numFmtId="167" fontId="13" fillId="6" borderId="3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8" fontId="16" fillId="5" borderId="10" xfId="0" applyNumberFormat="1" applyFont="1" applyFill="1" applyBorder="1" applyAlignment="1">
      <alignment horizontal="center" vertical="center"/>
    </xf>
    <xf numFmtId="167" fontId="16" fillId="5" borderId="11" xfId="0" applyNumberFormat="1" applyFont="1" applyFill="1" applyBorder="1" applyAlignment="1">
      <alignment horizontal="center" vertical="center"/>
    </xf>
    <xf numFmtId="8" fontId="16" fillId="5" borderId="7" xfId="0" applyNumberFormat="1" applyFont="1" applyFill="1" applyBorder="1" applyAlignment="1">
      <alignment horizontal="center" vertical="center"/>
    </xf>
    <xf numFmtId="167" fontId="16" fillId="5" borderId="13" xfId="0" applyNumberFormat="1" applyFont="1" applyFill="1" applyBorder="1" applyAlignment="1">
      <alignment horizontal="center" vertical="center"/>
    </xf>
    <xf numFmtId="8" fontId="16" fillId="5" borderId="15" xfId="0" applyNumberFormat="1" applyFont="1" applyFill="1" applyBorder="1" applyAlignment="1">
      <alignment horizontal="center" vertical="center"/>
    </xf>
    <xf numFmtId="167" fontId="16" fillId="5" borderId="16" xfId="0" applyNumberFormat="1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left" vertical="center"/>
    </xf>
    <xf numFmtId="0" fontId="13" fillId="6" borderId="31" xfId="0" applyFont="1" applyFill="1" applyBorder="1" applyAlignment="1">
      <alignment horizontal="left" vertical="center"/>
    </xf>
    <xf numFmtId="0" fontId="13" fillId="6" borderId="33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35" xfId="0" applyFont="1" applyFill="1" applyBorder="1" applyAlignment="1">
      <alignment horizontal="left" vertical="center"/>
    </xf>
    <xf numFmtId="0" fontId="14" fillId="4" borderId="19" xfId="0" applyFont="1" applyFill="1" applyBorder="1" applyAlignment="1">
      <alignment horizontal="left" vertical="center"/>
    </xf>
    <xf numFmtId="0" fontId="14" fillId="4" borderId="20" xfId="0" applyFont="1" applyFill="1" applyBorder="1" applyAlignment="1">
      <alignment horizontal="left" vertical="center"/>
    </xf>
    <xf numFmtId="0" fontId="14" fillId="4" borderId="22" xfId="0" applyFont="1" applyFill="1" applyBorder="1" applyAlignment="1">
      <alignment horizontal="left" vertical="center"/>
    </xf>
    <xf numFmtId="0" fontId="14" fillId="4" borderId="23" xfId="0" applyFont="1" applyFill="1" applyBorder="1" applyAlignment="1">
      <alignment horizontal="left" vertical="center"/>
    </xf>
    <xf numFmtId="0" fontId="14" fillId="4" borderId="25" xfId="0" applyFont="1" applyFill="1" applyBorder="1" applyAlignment="1">
      <alignment horizontal="left" vertical="center"/>
    </xf>
    <xf numFmtId="0" fontId="14" fillId="4" borderId="26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2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9" fontId="18" fillId="10" borderId="49" xfId="1" applyFont="1" applyFill="1" applyBorder="1" applyAlignment="1">
      <alignment horizontal="center"/>
    </xf>
    <xf numFmtId="0" fontId="17" fillId="11" borderId="46" xfId="0" applyFont="1" applyFill="1" applyBorder="1" applyAlignment="1">
      <alignment horizontal="left" vertical="center"/>
    </xf>
    <xf numFmtId="0" fontId="17" fillId="11" borderId="47" xfId="0" applyFont="1" applyFill="1" applyBorder="1" applyAlignment="1">
      <alignment horizontal="left" vertical="center"/>
    </xf>
    <xf numFmtId="167" fontId="17" fillId="11" borderId="47" xfId="0" applyNumberFormat="1" applyFont="1" applyFill="1" applyBorder="1" applyAlignment="1">
      <alignment horizontal="center" vertical="center"/>
    </xf>
    <xf numFmtId="167" fontId="17" fillId="11" borderId="48" xfId="0" applyNumberFormat="1" applyFont="1" applyFill="1" applyBorder="1" applyAlignment="1">
      <alignment horizontal="center" vertical="center"/>
    </xf>
    <xf numFmtId="0" fontId="12" fillId="9" borderId="46" xfId="0" applyFont="1" applyFill="1" applyBorder="1" applyAlignment="1">
      <alignment horizontal="left" vertical="center"/>
    </xf>
    <xf numFmtId="0" fontId="12" fillId="9" borderId="48" xfId="0" applyFont="1" applyFill="1" applyBorder="1" applyAlignment="1">
      <alignment horizontal="left" vertical="center"/>
    </xf>
    <xf numFmtId="0" fontId="12" fillId="12" borderId="46" xfId="0" applyFont="1" applyFill="1" applyBorder="1" applyAlignment="1">
      <alignment horizontal="center" vertical="center"/>
    </xf>
    <xf numFmtId="0" fontId="12" fillId="12" borderId="48" xfId="0" applyFont="1" applyFill="1" applyBorder="1" applyAlignment="1">
      <alignment horizontal="center" vertical="center"/>
    </xf>
    <xf numFmtId="0" fontId="10" fillId="12" borderId="50" xfId="0" applyFont="1" applyFill="1" applyBorder="1" applyAlignment="1">
      <alignment horizontal="center"/>
    </xf>
    <xf numFmtId="0" fontId="10" fillId="12" borderId="51" xfId="0" applyFont="1" applyFill="1" applyBorder="1" applyAlignment="1">
      <alignment horizontal="center"/>
    </xf>
    <xf numFmtId="0" fontId="10" fillId="12" borderId="52" xfId="0" applyFont="1" applyFill="1" applyBorder="1" applyAlignment="1">
      <alignment horizontal="center"/>
    </xf>
    <xf numFmtId="0" fontId="18" fillId="10" borderId="53" xfId="0" applyFont="1" applyFill="1" applyBorder="1" applyAlignment="1">
      <alignment horizontal="center"/>
    </xf>
    <xf numFmtId="167" fontId="18" fillId="10" borderId="54" xfId="0" applyNumberFormat="1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9" fontId="18" fillId="10" borderId="56" xfId="1" applyFont="1" applyFill="1" applyBorder="1" applyAlignment="1">
      <alignment horizontal="center"/>
    </xf>
    <xf numFmtId="167" fontId="18" fillId="10" borderId="57" xfId="0" applyNumberFormat="1" applyFont="1" applyFill="1" applyBorder="1" applyAlignment="1">
      <alignment horizontal="center"/>
    </xf>
    <xf numFmtId="167" fontId="4" fillId="2" borderId="0" xfId="0" applyNumberFormat="1" applyFont="1" applyFill="1" applyAlignment="1">
      <alignment horizontal="center" vertical="center"/>
    </xf>
    <xf numFmtId="0" fontId="9" fillId="2" borderId="58" xfId="0" applyFont="1" applyFill="1" applyBorder="1" applyAlignment="1">
      <alignment horizontal="center"/>
    </xf>
    <xf numFmtId="0" fontId="19" fillId="13" borderId="46" xfId="0" applyFont="1" applyFill="1" applyBorder="1" applyAlignment="1">
      <alignment horizontal="center" vertical="center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Título 1" xfId="2" builtinId="16"/>
  </cellStyles>
  <dxfs count="0"/>
  <tableStyles count="0" defaultTableStyle="TableStyleMedium2" defaultPivotStyle="PivotStyleLight16"/>
  <colors>
    <mruColors>
      <color rgb="FFBAE7EC"/>
      <color rgb="FF99DCE3"/>
      <color rgb="FFC9DDE1"/>
      <color rgb="FFDAE7EA"/>
      <color rgb="FF105F86"/>
      <color rgb="FF187E79"/>
      <color rgb="FF3C5C26"/>
      <color rgb="FF71AE48"/>
      <color rgb="FF588838"/>
      <color rgb="FF233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66932882213765"/>
          <c:y val="7.3820722821272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644-A63F-AD93C42D9449}"/>
            </c:ext>
          </c:extLst>
        </c:ser>
        <c:ser>
          <c:idx val="1"/>
          <c:order val="1"/>
          <c:tx>
            <c:strRef>
              <c:f>app!$D$31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app!$D$32:$D$37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ACC-4644-A63F-AD93C42D9449}"/>
            </c:ext>
          </c:extLst>
        </c:ser>
        <c:ser>
          <c:idx val="2"/>
          <c:order val="2"/>
          <c:tx>
            <c:strRef>
              <c:f>app!$E$31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app!$E$32:$E$37</c:f>
              <c:numCache>
                <c:formatCode>"R$"\ #,##0.00</c:formatCode>
                <c:ptCount val="6"/>
                <c:pt idx="0">
                  <c:v>160</c:v>
                </c:pt>
                <c:pt idx="1">
                  <c:v>175</c:v>
                </c:pt>
                <c:pt idx="2">
                  <c:v>40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644-A63F-AD93C42D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11139</xdr:colOff>
      <xdr:row>0</xdr:row>
      <xdr:rowOff>102533</xdr:rowOff>
    </xdr:from>
    <xdr:to>
      <xdr:col>1</xdr:col>
      <xdr:colOff>1088659</xdr:colOff>
      <xdr:row>1</xdr:row>
      <xdr:rowOff>1070742</xdr:rowOff>
    </xdr:to>
    <xdr:pic>
      <xdr:nvPicPr>
        <xdr:cNvPr id="3" name="Gráfico 2" descr="Gráfico de barras com tendência ascendente">
          <a:extLst>
            <a:ext uri="{FF2B5EF4-FFF2-40B4-BE49-F238E27FC236}">
              <a16:creationId xmlns:a16="http://schemas.microsoft.com/office/drawing/2014/main" id="{CED7C235-6D79-75C9-5037-997F5F90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1467" y="102533"/>
          <a:ext cx="1077520" cy="107988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176552</xdr:colOff>
      <xdr:row>1</xdr:row>
      <xdr:rowOff>20280</xdr:rowOff>
    </xdr:from>
    <xdr:to>
      <xdr:col>4</xdr:col>
      <xdr:colOff>1228397</xdr:colOff>
      <xdr:row>1</xdr:row>
      <xdr:rowOff>1073111</xdr:rowOff>
    </xdr:to>
    <xdr:pic>
      <xdr:nvPicPr>
        <xdr:cNvPr id="5" name="Gráfico 4" descr="Carteira">
          <a:extLst>
            <a:ext uri="{FF2B5EF4-FFF2-40B4-BE49-F238E27FC236}">
              <a16:creationId xmlns:a16="http://schemas.microsoft.com/office/drawing/2014/main" id="{9BF6B169-7FAE-78FB-B020-9B8628C4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90138" y="131952"/>
          <a:ext cx="1051845" cy="105283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578068</xdr:colOff>
      <xdr:row>37</xdr:row>
      <xdr:rowOff>183932</xdr:rowOff>
    </xdr:from>
    <xdr:to>
      <xdr:col>5</xdr:col>
      <xdr:colOff>26275</xdr:colOff>
      <xdr:row>50</xdr:row>
      <xdr:rowOff>45983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D51CEC-1A25-AC40-EFD0-F364FF1C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94-1451-4EB4-9AF1-5217F0A0103B}">
  <dimension ref="A1:E53"/>
  <sheetViews>
    <sheetView showGridLines="0" tabSelected="1" zoomScale="145" zoomScaleNormal="145" workbookViewId="0">
      <selection activeCell="B4" sqref="B4:E4"/>
    </sheetView>
  </sheetViews>
  <sheetFormatPr defaultColWidth="0" defaultRowHeight="18.75" zeroHeight="1" x14ac:dyDescent="0.3"/>
  <cols>
    <col min="1" max="1" width="9.7109375" customWidth="1"/>
    <col min="2" max="2" width="37.140625" style="2" customWidth="1"/>
    <col min="3" max="3" width="8.140625" style="2" customWidth="1"/>
    <col min="4" max="4" width="18.5703125" style="2" customWidth="1"/>
    <col min="5" max="5" width="18.5703125" customWidth="1"/>
    <col min="6" max="6" width="9.7109375" customWidth="1"/>
    <col min="7" max="16384" width="9.140625" hidden="1"/>
  </cols>
  <sheetData>
    <row r="1" spans="2:5" ht="9" customHeight="1" thickBot="1" x14ac:dyDescent="0.35"/>
    <row r="2" spans="2:5" ht="85.5" customHeight="1" thickBot="1" x14ac:dyDescent="0.3">
      <c r="B2" s="87" t="s">
        <v>34</v>
      </c>
      <c r="C2" s="88"/>
      <c r="D2" s="88"/>
      <c r="E2" s="89"/>
    </row>
    <row r="3" spans="2:5" ht="37.5" customHeight="1" x14ac:dyDescent="0.3">
      <c r="B3" s="9"/>
      <c r="C3" s="9"/>
      <c r="D3" s="9"/>
      <c r="E3" s="5"/>
    </row>
    <row r="4" spans="2:5" s="1" customFormat="1" ht="17.25" customHeight="1" thickBot="1" x14ac:dyDescent="0.3">
      <c r="B4" s="3" t="s">
        <v>8</v>
      </c>
      <c r="C4" s="3"/>
      <c r="D4" s="3"/>
      <c r="E4" s="3"/>
    </row>
    <row r="5" spans="2:5" s="1" customFormat="1" ht="3.6" customHeight="1" thickTop="1" thickBot="1" x14ac:dyDescent="0.35">
      <c r="B5" s="2"/>
      <c r="C5" s="2"/>
      <c r="D5" s="2"/>
    </row>
    <row r="6" spans="2:5" s="8" customFormat="1" ht="23.25" customHeight="1" x14ac:dyDescent="0.25">
      <c r="B6" s="50" t="s">
        <v>5</v>
      </c>
      <c r="C6" s="51"/>
      <c r="D6" s="36">
        <v>5000</v>
      </c>
      <c r="E6" s="37"/>
    </row>
    <row r="7" spans="2:5" s="8" customFormat="1" ht="23.25" customHeight="1" x14ac:dyDescent="0.25">
      <c r="B7" s="52" t="s">
        <v>6</v>
      </c>
      <c r="C7" s="53"/>
      <c r="D7" s="38">
        <v>7.0000000000000001E-3</v>
      </c>
      <c r="E7" s="39"/>
    </row>
    <row r="8" spans="2:5" s="8" customFormat="1" ht="23.25" customHeight="1" thickBot="1" x14ac:dyDescent="0.3">
      <c r="B8" s="54" t="s">
        <v>9</v>
      </c>
      <c r="C8" s="40">
        <v>0.1</v>
      </c>
      <c r="D8" s="41">
        <f>C8*salario</f>
        <v>500</v>
      </c>
      <c r="E8" s="42"/>
    </row>
    <row r="9" spans="2:5" ht="15" customHeight="1" x14ac:dyDescent="0.3"/>
    <row r="10" spans="2:5" s="1" customFormat="1" ht="17.25" customHeight="1" thickBot="1" x14ac:dyDescent="0.3">
      <c r="B10" s="10" t="s">
        <v>7</v>
      </c>
      <c r="C10" s="10"/>
      <c r="D10" s="10"/>
      <c r="E10" s="10"/>
    </row>
    <row r="11" spans="2:5" s="1" customFormat="1" ht="3.6" customHeight="1" thickTop="1" thickBot="1" x14ac:dyDescent="0.35">
      <c r="B11" s="2"/>
      <c r="C11" s="2"/>
      <c r="D11" s="2"/>
    </row>
    <row r="12" spans="2:5" s="8" customFormat="1" ht="23.25" customHeight="1" x14ac:dyDescent="0.25">
      <c r="B12" s="55" t="s">
        <v>0</v>
      </c>
      <c r="C12" s="56"/>
      <c r="D12" s="26">
        <v>500</v>
      </c>
      <c r="E12" s="27"/>
    </row>
    <row r="13" spans="2:5" s="8" customFormat="1" ht="23.25" customHeight="1" x14ac:dyDescent="0.25">
      <c r="B13" s="57" t="s">
        <v>1</v>
      </c>
      <c r="C13" s="58"/>
      <c r="D13" s="28">
        <v>5</v>
      </c>
      <c r="E13" s="29"/>
    </row>
    <row r="14" spans="2:5" s="8" customFormat="1" ht="23.25" customHeight="1" thickBot="1" x14ac:dyDescent="0.3">
      <c r="B14" s="59" t="s">
        <v>2</v>
      </c>
      <c r="C14" s="60"/>
      <c r="D14" s="30">
        <v>1.069E-2</v>
      </c>
      <c r="E14" s="31"/>
    </row>
    <row r="15" spans="2:5" s="8" customFormat="1" ht="23.25" customHeight="1" x14ac:dyDescent="0.25">
      <c r="B15" s="61" t="s">
        <v>3</v>
      </c>
      <c r="C15" s="62"/>
      <c r="D15" s="32">
        <f>FV(taxa_mensal,periodo_invest*12,aporte*-1)</f>
        <v>41753.229750612452</v>
      </c>
      <c r="E15" s="33"/>
    </row>
    <row r="16" spans="2:5" s="8" customFormat="1" ht="23.25" customHeight="1" thickBot="1" x14ac:dyDescent="0.3">
      <c r="B16" s="63" t="s">
        <v>4</v>
      </c>
      <c r="C16" s="64"/>
      <c r="D16" s="34">
        <f>patrimonio*rendimentos_carteira</f>
        <v>292.27260825428715</v>
      </c>
      <c r="E16" s="35"/>
    </row>
    <row r="17" spans="1:5" ht="15" customHeight="1" x14ac:dyDescent="0.3"/>
    <row r="18" spans="1:5" s="1" customFormat="1" ht="17.25" customHeight="1" thickBot="1" x14ac:dyDescent="0.3">
      <c r="B18" s="6" t="s">
        <v>15</v>
      </c>
      <c r="C18" s="6"/>
      <c r="D18" s="6"/>
      <c r="E18" s="7" t="s">
        <v>33</v>
      </c>
    </row>
    <row r="19" spans="1:5" s="1" customFormat="1" ht="5.25" customHeight="1" thickTop="1" thickBot="1" x14ac:dyDescent="0.3">
      <c r="B19" s="4"/>
      <c r="C19" s="4"/>
      <c r="D19" s="4"/>
    </row>
    <row r="20" spans="1:5" s="8" customFormat="1" ht="23.25" customHeight="1" x14ac:dyDescent="0.25">
      <c r="A20" s="43">
        <v>2</v>
      </c>
      <c r="B20" s="65" t="s">
        <v>10</v>
      </c>
      <c r="C20" s="44">
        <f>FV(taxa_mensal,A20*12,aporte*-1)</f>
        <v>13597.645024689207</v>
      </c>
      <c r="D20" s="44"/>
      <c r="E20" s="45">
        <f>C20*rendimentos_carteira</f>
        <v>95.183515172824457</v>
      </c>
    </row>
    <row r="21" spans="1:5" s="8" customFormat="1" ht="23.25" customHeight="1" x14ac:dyDescent="0.25">
      <c r="A21" s="43">
        <v>5</v>
      </c>
      <c r="B21" s="66" t="s">
        <v>11</v>
      </c>
      <c r="C21" s="46">
        <f>FV(taxa_mensal,A21*12,aporte*-1)</f>
        <v>41753.229750612452</v>
      </c>
      <c r="D21" s="46"/>
      <c r="E21" s="47">
        <f>C21*rendimentos_carteira</f>
        <v>292.27260825428715</v>
      </c>
    </row>
    <row r="22" spans="1:5" s="8" customFormat="1" ht="23.25" customHeight="1" x14ac:dyDescent="0.25">
      <c r="A22" s="43">
        <v>10</v>
      </c>
      <c r="B22" s="66" t="s">
        <v>12</v>
      </c>
      <c r="C22" s="46">
        <f>FV(taxa_mensal,A22*12,aporte*-1)</f>
        <v>120778.90182193174</v>
      </c>
      <c r="D22" s="46"/>
      <c r="E22" s="47">
        <f>C22*rendimentos_carteira</f>
        <v>845.45231275352216</v>
      </c>
    </row>
    <row r="23" spans="1:5" s="8" customFormat="1" ht="23.25" customHeight="1" x14ac:dyDescent="0.25">
      <c r="A23" s="43">
        <v>20</v>
      </c>
      <c r="B23" s="66" t="s">
        <v>13</v>
      </c>
      <c r="C23" s="46">
        <f>FV(taxa_mensal,A23*12,aporte*-1)</f>
        <v>553439.4756630304</v>
      </c>
      <c r="D23" s="46"/>
      <c r="E23" s="47">
        <f>C23*rendimentos_carteira</f>
        <v>3874.0763296412129</v>
      </c>
    </row>
    <row r="24" spans="1:5" s="8" customFormat="1" ht="23.25" customHeight="1" thickBot="1" x14ac:dyDescent="0.3">
      <c r="A24" s="43">
        <v>30</v>
      </c>
      <c r="B24" s="67" t="s">
        <v>14</v>
      </c>
      <c r="C24" s="48">
        <f>FV(taxa_mensal,A24*12,aporte*-1)</f>
        <v>2103339.0800864641</v>
      </c>
      <c r="D24" s="48"/>
      <c r="E24" s="49">
        <f>C24*rendimentos_carteira</f>
        <v>14723.373560605249</v>
      </c>
    </row>
    <row r="25" spans="1:5" x14ac:dyDescent="0.3"/>
    <row r="26" spans="1:5" x14ac:dyDescent="0.3"/>
    <row r="27" spans="1:5" ht="19.5" thickBot="1" x14ac:dyDescent="0.35"/>
    <row r="28" spans="1:5" s="11" customFormat="1" ht="27.75" customHeight="1" thickBot="1" x14ac:dyDescent="0.4">
      <c r="B28" s="73" t="s">
        <v>19</v>
      </c>
      <c r="C28" s="74"/>
      <c r="D28" s="75" t="s">
        <v>20</v>
      </c>
      <c r="E28" s="76"/>
    </row>
    <row r="29" spans="1:5" s="1" customFormat="1" ht="26.25" customHeight="1" thickBot="1" x14ac:dyDescent="0.3">
      <c r="B29" s="69" t="s">
        <v>22</v>
      </c>
      <c r="C29" s="70"/>
      <c r="D29" s="71">
        <f>aporte</f>
        <v>500</v>
      </c>
      <c r="E29" s="72"/>
    </row>
    <row r="30" spans="1:5" ht="12.75" customHeight="1" thickBot="1" x14ac:dyDescent="0.3">
      <c r="B30"/>
      <c r="C30"/>
      <c r="D30"/>
    </row>
    <row r="31" spans="1:5" s="2" customFormat="1" ht="21.75" thickTop="1" x14ac:dyDescent="0.35">
      <c r="B31" s="77" t="s">
        <v>16</v>
      </c>
      <c r="C31" s="78" t="s">
        <v>18</v>
      </c>
      <c r="D31" s="78"/>
      <c r="E31" s="79" t="s">
        <v>17</v>
      </c>
    </row>
    <row r="32" spans="1:5" ht="21" x14ac:dyDescent="0.35">
      <c r="B32" s="80" t="s">
        <v>23</v>
      </c>
      <c r="C32" s="68">
        <f>VLOOKUP($D$28&amp;"-"&amp;B32,chaves!$B:$E,4,FALSE)</f>
        <v>0.32</v>
      </c>
      <c r="D32" s="68"/>
      <c r="E32" s="81">
        <f>C32*$D$29</f>
        <v>160</v>
      </c>
    </row>
    <row r="33" spans="2:5" ht="21" x14ac:dyDescent="0.35">
      <c r="B33" s="80" t="s">
        <v>24</v>
      </c>
      <c r="C33" s="68">
        <f>VLOOKUP($D$28&amp;"-"&amp;B33,chaves!$B:$E,4,FALSE)</f>
        <v>0.35</v>
      </c>
      <c r="D33" s="68"/>
      <c r="E33" s="81">
        <f t="shared" ref="E33:E37" si="0">C33*$D$29</f>
        <v>175</v>
      </c>
    </row>
    <row r="34" spans="2:5" ht="21" x14ac:dyDescent="0.35">
      <c r="B34" s="80" t="s">
        <v>25</v>
      </c>
      <c r="C34" s="68">
        <f>VLOOKUP($D$28&amp;"-"&amp;B34,chaves!$B:$E,4,FALSE)</f>
        <v>0.08</v>
      </c>
      <c r="D34" s="68"/>
      <c r="E34" s="81">
        <f t="shared" si="0"/>
        <v>40</v>
      </c>
    </row>
    <row r="35" spans="2:5" ht="21" x14ac:dyDescent="0.35">
      <c r="B35" s="80" t="s">
        <v>26</v>
      </c>
      <c r="C35" s="68">
        <f>VLOOKUP($D$28&amp;"-"&amp;B35,chaves!$B:$E,4,FALSE)</f>
        <v>0.05</v>
      </c>
      <c r="D35" s="68"/>
      <c r="E35" s="81">
        <f t="shared" si="0"/>
        <v>25</v>
      </c>
    </row>
    <row r="36" spans="2:5" ht="21" x14ac:dyDescent="0.35">
      <c r="B36" s="80" t="s">
        <v>27</v>
      </c>
      <c r="C36" s="68">
        <f>VLOOKUP($D$28&amp;"-"&amp;B36,chaves!$B:$E,4,FALSE)</f>
        <v>0.1</v>
      </c>
      <c r="D36" s="68"/>
      <c r="E36" s="81">
        <f t="shared" si="0"/>
        <v>50</v>
      </c>
    </row>
    <row r="37" spans="2:5" ht="21.75" thickBot="1" x14ac:dyDescent="0.4">
      <c r="B37" s="82" t="s">
        <v>28</v>
      </c>
      <c r="C37" s="83">
        <f>VLOOKUP($D$28&amp;"-"&amp;B37,chaves!$B:$E,4,FALSE)</f>
        <v>0.1</v>
      </c>
      <c r="D37" s="83"/>
      <c r="E37" s="84">
        <f t="shared" si="0"/>
        <v>50</v>
      </c>
    </row>
    <row r="38" spans="2:5" ht="24" thickTop="1" x14ac:dyDescent="0.35">
      <c r="B38" s="86"/>
      <c r="C38" s="86"/>
      <c r="D38" s="86"/>
      <c r="E38" s="85">
        <f>SUM(E32:E37)</f>
        <v>500</v>
      </c>
    </row>
    <row r="39" spans="2:5" x14ac:dyDescent="0.3"/>
    <row r="40" spans="2:5" x14ac:dyDescent="0.3"/>
    <row r="41" spans="2:5" x14ac:dyDescent="0.3"/>
    <row r="42" spans="2:5" x14ac:dyDescent="0.3"/>
    <row r="43" spans="2:5" x14ac:dyDescent="0.3"/>
    <row r="44" spans="2:5" x14ac:dyDescent="0.3"/>
    <row r="45" spans="2:5" x14ac:dyDescent="0.3"/>
    <row r="46" spans="2:5" x14ac:dyDescent="0.3"/>
    <row r="47" spans="2:5" x14ac:dyDescent="0.3"/>
    <row r="48" spans="2:5" x14ac:dyDescent="0.3"/>
    <row r="49" x14ac:dyDescent="0.3"/>
    <row r="50" x14ac:dyDescent="0.3"/>
    <row r="51" x14ac:dyDescent="0.3"/>
    <row r="52" x14ac:dyDescent="0.3"/>
    <row r="53" x14ac:dyDescent="0.3"/>
  </sheetData>
  <mergeCells count="36">
    <mergeCell ref="B38:D38"/>
    <mergeCell ref="B2:E2"/>
    <mergeCell ref="C32:D32"/>
    <mergeCell ref="C33:D33"/>
    <mergeCell ref="C34:D34"/>
    <mergeCell ref="C35:D35"/>
    <mergeCell ref="C36:D36"/>
    <mergeCell ref="C37:D37"/>
    <mergeCell ref="B10:E10"/>
    <mergeCell ref="B4:E4"/>
    <mergeCell ref="C31:D31"/>
    <mergeCell ref="D28:E28"/>
    <mergeCell ref="B28:C28"/>
    <mergeCell ref="B29:C29"/>
    <mergeCell ref="D29:E29"/>
    <mergeCell ref="C24:D24"/>
    <mergeCell ref="C23:D23"/>
    <mergeCell ref="C22:D22"/>
    <mergeCell ref="C21:D21"/>
    <mergeCell ref="B18:D18"/>
    <mergeCell ref="D16:E16"/>
    <mergeCell ref="B16:C16"/>
    <mergeCell ref="B15:C15"/>
    <mergeCell ref="B14:C14"/>
    <mergeCell ref="B13:C13"/>
    <mergeCell ref="B12:C12"/>
    <mergeCell ref="C20:D20"/>
    <mergeCell ref="D15:E15"/>
    <mergeCell ref="D14:E14"/>
    <mergeCell ref="D13:E13"/>
    <mergeCell ref="D12:E12"/>
    <mergeCell ref="B6:C6"/>
    <mergeCell ref="B7:C7"/>
    <mergeCell ref="D8:E8"/>
    <mergeCell ref="D7:E7"/>
    <mergeCell ref="D6:E6"/>
  </mergeCells>
  <dataValidations count="2">
    <dataValidation type="list" allowBlank="1" showInputMessage="1" showErrorMessage="1" sqref="C8" xr:uid="{BB559952-6764-4325-972B-A1A365FB1357}">
      <mc:AlternateContent xmlns:x12ac="http://schemas.microsoft.com/office/spreadsheetml/2011/1/ac" xmlns:mc="http://schemas.openxmlformats.org/markup-compatibility/2006">
        <mc:Choice Requires="x12ac">
          <x12ac:list>"0,1","0,2","0,3","0,4","0,5"</x12ac:list>
        </mc:Choice>
        <mc:Fallback>
          <formula1>"0,1,0,2,0,3,0,4,0,5"</formula1>
        </mc:Fallback>
      </mc:AlternateContent>
    </dataValidation>
    <dataValidation type="list" allowBlank="1" showInputMessage="1" showErrorMessage="1" sqref="D28" xr:uid="{BCC2CCEA-F8B4-4368-B518-63F83C4EA310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C414-E0AB-4FF3-A638-E994FF9CB9F3}">
  <dimension ref="A1:G20"/>
  <sheetViews>
    <sheetView showGridLines="0" workbookViewId="0">
      <selection activeCell="F10" sqref="F10"/>
    </sheetView>
  </sheetViews>
  <sheetFormatPr defaultRowHeight="26.25" x14ac:dyDescent="0.4"/>
  <cols>
    <col min="1" max="1" width="10.42578125" style="12" customWidth="1"/>
    <col min="2" max="2" width="55.5703125" style="22" bestFit="1" customWidth="1"/>
    <col min="3" max="3" width="25.5703125" style="12" customWidth="1"/>
    <col min="4" max="4" width="39.85546875" style="12" customWidth="1"/>
    <col min="5" max="7" width="25.5703125" style="12" customWidth="1"/>
  </cols>
  <sheetData>
    <row r="1" spans="2:5" ht="27" thickBot="1" x14ac:dyDescent="0.45"/>
    <row r="2" spans="2:5" ht="27" thickBot="1" x14ac:dyDescent="0.45">
      <c r="B2" s="13" t="s">
        <v>32</v>
      </c>
      <c r="C2" s="14" t="s">
        <v>19</v>
      </c>
      <c r="D2" s="14" t="s">
        <v>29</v>
      </c>
      <c r="E2" s="15" t="s">
        <v>30</v>
      </c>
    </row>
    <row r="3" spans="2:5" x14ac:dyDescent="0.4">
      <c r="B3" s="23" t="str">
        <f>C3&amp;"-"&amp;D3</f>
        <v>Conservador-PAPEL</v>
      </c>
      <c r="C3" s="16" t="s">
        <v>31</v>
      </c>
      <c r="D3" s="16" t="s">
        <v>23</v>
      </c>
      <c r="E3" s="17">
        <v>0.3</v>
      </c>
    </row>
    <row r="4" spans="2:5" x14ac:dyDescent="0.4">
      <c r="B4" s="24" t="str">
        <f t="shared" ref="B4:B20" si="0">C4&amp;"-"&amp;D4</f>
        <v>Conservador-TIJOLO</v>
      </c>
      <c r="C4" s="18" t="s">
        <v>31</v>
      </c>
      <c r="D4" s="18" t="s">
        <v>24</v>
      </c>
      <c r="E4" s="19">
        <v>0.5</v>
      </c>
    </row>
    <row r="5" spans="2:5" x14ac:dyDescent="0.4">
      <c r="B5" s="24" t="str">
        <f t="shared" si="0"/>
        <v>Conservador-HÍBRIDOS</v>
      </c>
      <c r="C5" s="18" t="s">
        <v>31</v>
      </c>
      <c r="D5" s="18" t="s">
        <v>25</v>
      </c>
      <c r="E5" s="19">
        <v>0.1</v>
      </c>
    </row>
    <row r="6" spans="2:5" x14ac:dyDescent="0.4">
      <c r="B6" s="24" t="str">
        <f t="shared" si="0"/>
        <v>Conservador-FOFs</v>
      </c>
      <c r="C6" s="18" t="s">
        <v>31</v>
      </c>
      <c r="D6" s="18" t="s">
        <v>26</v>
      </c>
      <c r="E6" s="19">
        <v>0.1</v>
      </c>
    </row>
    <row r="7" spans="2:5" x14ac:dyDescent="0.4">
      <c r="B7" s="24" t="str">
        <f t="shared" si="0"/>
        <v>Conservador-DESENVOLVIMENTO</v>
      </c>
      <c r="C7" s="18" t="s">
        <v>31</v>
      </c>
      <c r="D7" s="18" t="s">
        <v>27</v>
      </c>
      <c r="E7" s="19">
        <v>0</v>
      </c>
    </row>
    <row r="8" spans="2:5" ht="27" thickBot="1" x14ac:dyDescent="0.45">
      <c r="B8" s="25" t="str">
        <f t="shared" si="0"/>
        <v>Conservador-HOTELARIAS</v>
      </c>
      <c r="C8" s="20" t="s">
        <v>31</v>
      </c>
      <c r="D8" s="20" t="s">
        <v>28</v>
      </c>
      <c r="E8" s="21">
        <v>0</v>
      </c>
    </row>
    <row r="9" spans="2:5" x14ac:dyDescent="0.4">
      <c r="B9" s="23" t="str">
        <f t="shared" si="0"/>
        <v>Moderado-PAPEL</v>
      </c>
      <c r="C9" s="16" t="s">
        <v>20</v>
      </c>
      <c r="D9" s="16" t="s">
        <v>23</v>
      </c>
      <c r="E9" s="17">
        <v>0.32</v>
      </c>
    </row>
    <row r="10" spans="2:5" x14ac:dyDescent="0.4">
      <c r="B10" s="24" t="str">
        <f t="shared" si="0"/>
        <v>Moderado-TIJOLO</v>
      </c>
      <c r="C10" s="18" t="s">
        <v>20</v>
      </c>
      <c r="D10" s="18" t="s">
        <v>24</v>
      </c>
      <c r="E10" s="19">
        <v>0.35</v>
      </c>
    </row>
    <row r="11" spans="2:5" x14ac:dyDescent="0.4">
      <c r="B11" s="24" t="str">
        <f t="shared" si="0"/>
        <v>Moderado-HÍBRIDOS</v>
      </c>
      <c r="C11" s="18" t="s">
        <v>20</v>
      </c>
      <c r="D11" s="18" t="s">
        <v>25</v>
      </c>
      <c r="E11" s="19">
        <v>0.08</v>
      </c>
    </row>
    <row r="12" spans="2:5" x14ac:dyDescent="0.4">
      <c r="B12" s="24" t="str">
        <f t="shared" si="0"/>
        <v>Moderado-FOFs</v>
      </c>
      <c r="C12" s="18" t="s">
        <v>20</v>
      </c>
      <c r="D12" s="18" t="s">
        <v>26</v>
      </c>
      <c r="E12" s="19">
        <v>0.05</v>
      </c>
    </row>
    <row r="13" spans="2:5" x14ac:dyDescent="0.4">
      <c r="B13" s="24" t="str">
        <f t="shared" si="0"/>
        <v>Moderado-DESENVOLVIMENTO</v>
      </c>
      <c r="C13" s="18" t="s">
        <v>20</v>
      </c>
      <c r="D13" s="18" t="s">
        <v>27</v>
      </c>
      <c r="E13" s="19">
        <v>0.1</v>
      </c>
    </row>
    <row r="14" spans="2:5" ht="27" thickBot="1" x14ac:dyDescent="0.45">
      <c r="B14" s="25" t="str">
        <f t="shared" si="0"/>
        <v>Moderado-HOTELARIAS</v>
      </c>
      <c r="C14" s="20" t="s">
        <v>20</v>
      </c>
      <c r="D14" s="20" t="s">
        <v>28</v>
      </c>
      <c r="E14" s="21">
        <v>0.1</v>
      </c>
    </row>
    <row r="15" spans="2:5" x14ac:dyDescent="0.4">
      <c r="B15" s="23" t="str">
        <f t="shared" si="0"/>
        <v>Agressivo-PAPEL</v>
      </c>
      <c r="C15" s="16" t="s">
        <v>21</v>
      </c>
      <c r="D15" s="16" t="s">
        <v>23</v>
      </c>
      <c r="E15" s="17">
        <v>0.5</v>
      </c>
    </row>
    <row r="16" spans="2:5" x14ac:dyDescent="0.4">
      <c r="B16" s="24" t="str">
        <f t="shared" si="0"/>
        <v>Agressivo-TIJOLO</v>
      </c>
      <c r="C16" s="18" t="s">
        <v>21</v>
      </c>
      <c r="D16" s="18" t="s">
        <v>24</v>
      </c>
      <c r="E16" s="19">
        <v>0.1</v>
      </c>
    </row>
    <row r="17" spans="2:5" x14ac:dyDescent="0.4">
      <c r="B17" s="24" t="str">
        <f t="shared" si="0"/>
        <v>Agressivo-HÍBRIDOS</v>
      </c>
      <c r="C17" s="18" t="s">
        <v>21</v>
      </c>
      <c r="D17" s="18" t="s">
        <v>25</v>
      </c>
      <c r="E17" s="19">
        <v>0.05</v>
      </c>
    </row>
    <row r="18" spans="2:5" x14ac:dyDescent="0.4">
      <c r="B18" s="24" t="str">
        <f t="shared" si="0"/>
        <v>Agressivo-FOFs</v>
      </c>
      <c r="C18" s="18" t="s">
        <v>21</v>
      </c>
      <c r="D18" s="18" t="s">
        <v>26</v>
      </c>
      <c r="E18" s="19">
        <v>0.05</v>
      </c>
    </row>
    <row r="19" spans="2:5" x14ac:dyDescent="0.4">
      <c r="B19" s="24" t="str">
        <f t="shared" si="0"/>
        <v>Agressivo-DESENVOLVIMENTO</v>
      </c>
      <c r="C19" s="18" t="s">
        <v>21</v>
      </c>
      <c r="D19" s="18" t="s">
        <v>27</v>
      </c>
      <c r="E19" s="19">
        <v>0.2</v>
      </c>
    </row>
    <row r="20" spans="2:5" ht="27" thickBot="1" x14ac:dyDescent="0.45">
      <c r="B20" s="25" t="str">
        <f t="shared" si="0"/>
        <v>Agressivo-HOTELARIAS</v>
      </c>
      <c r="C20" s="20" t="s">
        <v>21</v>
      </c>
      <c r="D20" s="20" t="s">
        <v>28</v>
      </c>
      <c r="E20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chaves</vt:lpstr>
      <vt:lpstr>aporte</vt:lpstr>
      <vt:lpstr>patrimonio</vt:lpstr>
      <vt:lpstr>periodo_invest</vt:lpstr>
      <vt:lpstr>qtd_anos</vt:lpstr>
      <vt:lpstr>rendimentos_carteira</vt:lpstr>
      <vt:lpstr>salario</vt:lpstr>
      <vt:lpstr>taxa_mensal</vt:lpstr>
      <vt:lpstr>taxa_rendimento_mensal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Hugo</dc:creator>
  <cp:lastModifiedBy>Francisco Hugo</cp:lastModifiedBy>
  <dcterms:created xsi:type="dcterms:W3CDTF">2025-08-15T23:16:45Z</dcterms:created>
  <dcterms:modified xsi:type="dcterms:W3CDTF">2025-08-16T03:03:52Z</dcterms:modified>
</cp:coreProperties>
</file>