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mariel.cruz\Desktop\"/>
    </mc:Choice>
  </mc:AlternateContent>
  <bookViews>
    <workbookView xWindow="0" yWindow="0" windowWidth="28800" windowHeight="12315" tabRatio="708"/>
  </bookViews>
  <sheets>
    <sheet name="Base" sheetId="1" r:id="rId1"/>
    <sheet name="TOS FERINA" sheetId="4" r:id="rId2"/>
    <sheet name="DIFTERIA" sheetId="7" r:id="rId3"/>
    <sheet name="MENINGITIS TB" sheetId="8" r:id="rId4"/>
    <sheet name="PFA" sheetId="9" r:id="rId5"/>
    <sheet name="SARAMPIÓN - RUBÉOLA" sheetId="10" r:id="rId6"/>
    <sheet name="SRC" sheetId="11" r:id="rId7"/>
    <sheet name="TÉTANO NEONATAL" sheetId="12" r:id="rId8"/>
    <sheet name="Códigos" sheetId="5" r:id="rId9"/>
    <sheet name="Unidades medicas" sheetId="3" r:id="rId10"/>
    <sheet name="Numero de casos" sheetId="2" r:id="rId11"/>
  </sheets>
  <externalReferences>
    <externalReference r:id="rId12"/>
    <externalReference r:id="rId13"/>
  </externalReferences>
  <definedNames>
    <definedName name="_xlnm._FilterDatabase" localSheetId="0" hidden="1">Base!$A$3:$AG$120</definedName>
    <definedName name="_xlnm._FilterDatabase" localSheetId="5" hidden="1">'SARAMPIÓN - RUBÉOLA'!$A$3:$AU$78</definedName>
    <definedName name="_xlnm._FilterDatabase" localSheetId="1" hidden="1">'TOS FERINA'!$A$3:$AR$2825</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8" i="4" l="1"/>
  <c r="C25" i="4" l="1"/>
  <c r="C24" i="4" l="1"/>
  <c r="C32" i="11" l="1"/>
  <c r="C33" i="11"/>
  <c r="C34" i="11"/>
  <c r="C35" i="11"/>
  <c r="C36" i="11"/>
  <c r="C37" i="11"/>
  <c r="C38" i="11"/>
  <c r="C39" i="11"/>
  <c r="C40" i="11"/>
  <c r="C41" i="11"/>
  <c r="C42" i="11"/>
  <c r="C5" i="12" l="1"/>
  <c r="C6" i="12"/>
  <c r="C7" i="12"/>
  <c r="C8" i="12"/>
  <c r="C9" i="12"/>
  <c r="C10" i="12"/>
  <c r="C11" i="12"/>
  <c r="C12" i="12"/>
  <c r="C13" i="12"/>
  <c r="C14" i="12"/>
  <c r="C15" i="12"/>
  <c r="C16" i="12"/>
  <c r="C17" i="12"/>
  <c r="C18" i="12"/>
  <c r="C19" i="12"/>
  <c r="C20" i="12"/>
  <c r="C21" i="12"/>
  <c r="C22" i="12"/>
  <c r="C23" i="12"/>
  <c r="C24" i="12"/>
  <c r="C25" i="12"/>
  <c r="C26" i="12"/>
  <c r="C27" i="12"/>
  <c r="C28" i="12"/>
  <c r="C29" i="12"/>
  <c r="C30" i="12"/>
  <c r="C31" i="12"/>
  <c r="C32" i="12"/>
  <c r="C33" i="12"/>
  <c r="C34" i="12"/>
  <c r="C35" i="12"/>
  <c r="C36" i="12"/>
  <c r="C37" i="12"/>
  <c r="C38" i="12"/>
  <c r="C39" i="12"/>
  <c r="C40" i="12"/>
  <c r="C41" i="12"/>
  <c r="C42" i="12"/>
  <c r="C43" i="12"/>
  <c r="C44" i="12"/>
  <c r="C45" i="12"/>
  <c r="C46" i="12"/>
  <c r="C47" i="12"/>
  <c r="C48" i="12"/>
  <c r="C49" i="12"/>
  <c r="C50" i="12"/>
  <c r="C51" i="12"/>
  <c r="C52" i="12"/>
  <c r="C53" i="12"/>
  <c r="C54" i="12"/>
  <c r="C55" i="12"/>
  <c r="C56" i="12"/>
  <c r="C57" i="12"/>
  <c r="C58" i="12"/>
  <c r="C59" i="12"/>
  <c r="C60" i="12"/>
  <c r="C61" i="12"/>
  <c r="C62" i="12"/>
  <c r="C63" i="12"/>
  <c r="C64" i="12"/>
  <c r="C65" i="12"/>
  <c r="C66" i="12"/>
  <c r="C67" i="12"/>
  <c r="C68" i="12"/>
  <c r="C69" i="12"/>
  <c r="C70" i="12"/>
  <c r="C71" i="12"/>
  <c r="C72" i="12"/>
  <c r="C73" i="12"/>
  <c r="C74" i="12"/>
  <c r="C75" i="12"/>
  <c r="C76" i="12"/>
  <c r="C77" i="12"/>
  <c r="C78" i="12"/>
  <c r="C79" i="12"/>
  <c r="C80" i="12"/>
  <c r="C81" i="12"/>
  <c r="C82" i="12"/>
  <c r="C83" i="12"/>
  <c r="C84" i="12"/>
  <c r="C85" i="12"/>
  <c r="C86" i="12"/>
  <c r="C87" i="12"/>
  <c r="C88" i="12"/>
  <c r="C89" i="12"/>
  <c r="C90" i="12"/>
  <c r="C91" i="12"/>
  <c r="C92" i="12"/>
  <c r="C93" i="12"/>
  <c r="C94" i="12"/>
  <c r="C95" i="12"/>
  <c r="C96" i="12"/>
  <c r="C97" i="12"/>
  <c r="C98" i="12"/>
  <c r="C99" i="12"/>
  <c r="C100" i="12"/>
  <c r="C101" i="12"/>
  <c r="C102" i="12"/>
  <c r="C103" i="12"/>
  <c r="C104" i="12"/>
  <c r="C105" i="12"/>
  <c r="C106" i="12"/>
  <c r="C107" i="12"/>
  <c r="C108" i="12"/>
  <c r="C109" i="12"/>
  <c r="C110" i="12"/>
  <c r="C111" i="12"/>
  <c r="C112" i="12"/>
  <c r="C113" i="12"/>
  <c r="C114" i="12"/>
  <c r="C115" i="12"/>
  <c r="C116" i="12"/>
  <c r="C117" i="12"/>
  <c r="C118" i="12"/>
  <c r="C119" i="12"/>
  <c r="C120" i="12"/>
  <c r="C121" i="12"/>
  <c r="C122" i="12"/>
  <c r="C123" i="12"/>
  <c r="C124" i="12"/>
  <c r="C125" i="12"/>
  <c r="C126" i="12"/>
  <c r="C127" i="12"/>
  <c r="C128" i="12"/>
  <c r="C129" i="12"/>
  <c r="C130" i="12"/>
  <c r="C131" i="12"/>
  <c r="C132" i="12"/>
  <c r="C133" i="12"/>
  <c r="C134" i="12"/>
  <c r="C135" i="12"/>
  <c r="C136" i="12"/>
  <c r="C137" i="12"/>
  <c r="C138" i="12"/>
  <c r="C139" i="12"/>
  <c r="C140" i="12"/>
  <c r="C141" i="12"/>
  <c r="C142" i="12"/>
  <c r="C143" i="12"/>
  <c r="C144" i="12"/>
  <c r="C145" i="12"/>
  <c r="C146" i="12"/>
  <c r="C147" i="12"/>
  <c r="C148" i="12"/>
  <c r="C149" i="12"/>
  <c r="C150" i="12"/>
  <c r="C151" i="12"/>
  <c r="C152" i="12"/>
  <c r="C153" i="12"/>
  <c r="C154" i="12"/>
  <c r="C155" i="12"/>
  <c r="C156" i="12"/>
  <c r="C157" i="12"/>
  <c r="C158" i="12"/>
  <c r="C159" i="12"/>
  <c r="C160" i="12"/>
  <c r="C161" i="12"/>
  <c r="C162" i="12"/>
  <c r="C163" i="12"/>
  <c r="C164" i="12"/>
  <c r="C165" i="12"/>
  <c r="C166" i="12"/>
  <c r="C167" i="12"/>
  <c r="C168" i="12"/>
  <c r="C169" i="12"/>
  <c r="C170" i="12"/>
  <c r="C171" i="12"/>
  <c r="C172" i="12"/>
  <c r="C173" i="12"/>
  <c r="C174" i="12"/>
  <c r="C175" i="12"/>
  <c r="C176" i="12"/>
  <c r="C177" i="12"/>
  <c r="C178" i="12"/>
  <c r="C179" i="12"/>
  <c r="C180" i="12"/>
  <c r="C181" i="12"/>
  <c r="C182" i="12"/>
  <c r="C183" i="12"/>
  <c r="C184" i="12"/>
  <c r="C185" i="12"/>
  <c r="C186" i="12"/>
  <c r="C187" i="12"/>
  <c r="C188" i="12"/>
  <c r="C189" i="12"/>
  <c r="C190" i="12"/>
  <c r="C191" i="12"/>
  <c r="C192" i="12"/>
  <c r="C193" i="12"/>
  <c r="C194" i="12"/>
  <c r="C195" i="12"/>
  <c r="C196" i="12"/>
  <c r="C197" i="12"/>
  <c r="C198" i="12"/>
  <c r="C199" i="12"/>
  <c r="C200" i="12"/>
  <c r="C201" i="12"/>
  <c r="C202" i="12"/>
  <c r="C203" i="12"/>
  <c r="C204" i="12"/>
  <c r="C205" i="12"/>
  <c r="C206" i="12"/>
  <c r="C207" i="12"/>
  <c r="C208" i="12"/>
  <c r="C209" i="12"/>
  <c r="C210" i="12"/>
  <c r="C211" i="12"/>
  <c r="C212" i="12"/>
  <c r="C213" i="12"/>
  <c r="C214" i="12"/>
  <c r="C215" i="12"/>
  <c r="C216" i="12"/>
  <c r="C217" i="12"/>
  <c r="C218" i="12"/>
  <c r="C219" i="12"/>
  <c r="C220" i="12"/>
  <c r="C221" i="12"/>
  <c r="C222" i="12"/>
  <c r="C223" i="12"/>
  <c r="C224" i="12"/>
  <c r="C225" i="12"/>
  <c r="C226" i="12"/>
  <c r="C227" i="12"/>
  <c r="C228" i="12"/>
  <c r="C229" i="12"/>
  <c r="C230" i="12"/>
  <c r="C231" i="12"/>
  <c r="C232" i="12"/>
  <c r="C233" i="12"/>
  <c r="C234" i="12"/>
  <c r="C235" i="12"/>
  <c r="C236" i="12"/>
  <c r="C237" i="12"/>
  <c r="C238" i="12"/>
  <c r="C239" i="12"/>
  <c r="C240" i="12"/>
  <c r="C241" i="12"/>
  <c r="C242" i="12"/>
  <c r="C243" i="12"/>
  <c r="C244" i="12"/>
  <c r="C245" i="12"/>
  <c r="C246" i="12"/>
  <c r="C247" i="12"/>
  <c r="C248" i="12"/>
  <c r="C249" i="12"/>
  <c r="C250" i="12"/>
  <c r="C251" i="12"/>
  <c r="C252" i="12"/>
  <c r="C253" i="12"/>
  <c r="C254" i="12"/>
  <c r="C255" i="12"/>
  <c r="C256" i="12"/>
  <c r="C257" i="12"/>
  <c r="C258" i="12"/>
  <c r="C259" i="12"/>
  <c r="C260" i="12"/>
  <c r="C261" i="12"/>
  <c r="C262" i="12"/>
  <c r="C263" i="12"/>
  <c r="C264" i="12"/>
  <c r="C265" i="12"/>
  <c r="C266" i="12"/>
  <c r="C267" i="12"/>
  <c r="C268" i="12"/>
  <c r="C269" i="12"/>
  <c r="C270" i="12"/>
  <c r="C271" i="12"/>
  <c r="C272" i="12"/>
  <c r="C273" i="12"/>
  <c r="C274" i="12"/>
  <c r="C275" i="12"/>
  <c r="C276" i="12"/>
  <c r="C277" i="12"/>
  <c r="C278" i="12"/>
  <c r="C279" i="12"/>
  <c r="C280" i="12"/>
  <c r="C281" i="12"/>
  <c r="C282" i="12"/>
  <c r="C283" i="12"/>
  <c r="C284" i="12"/>
  <c r="C285" i="12"/>
  <c r="C286" i="12"/>
  <c r="C287" i="12"/>
  <c r="C288" i="12"/>
  <c r="C289" i="12"/>
  <c r="C290" i="12"/>
  <c r="C291" i="12"/>
  <c r="C292" i="12"/>
  <c r="C293" i="12"/>
  <c r="C294" i="12"/>
  <c r="C295" i="12"/>
  <c r="C296" i="12"/>
  <c r="C297" i="12"/>
  <c r="C298" i="12"/>
  <c r="C299" i="12"/>
  <c r="C300" i="12"/>
  <c r="C301" i="12"/>
  <c r="C302" i="12"/>
  <c r="C303" i="12"/>
  <c r="C304" i="12"/>
  <c r="C305" i="12"/>
  <c r="C306" i="12"/>
  <c r="C307" i="12"/>
  <c r="C308" i="12"/>
  <c r="C309" i="12"/>
  <c r="C310" i="12"/>
  <c r="C311" i="12"/>
  <c r="C312" i="12"/>
  <c r="C313" i="12"/>
  <c r="C314" i="12"/>
  <c r="C315" i="12"/>
  <c r="C316" i="12"/>
  <c r="C317" i="12"/>
  <c r="C318" i="12"/>
  <c r="C319" i="12"/>
  <c r="C320" i="12"/>
  <c r="C321" i="12"/>
  <c r="C322" i="12"/>
  <c r="C323" i="12"/>
  <c r="C324" i="12"/>
  <c r="C325" i="12"/>
  <c r="C326" i="12"/>
  <c r="C327" i="12"/>
  <c r="C328" i="12"/>
  <c r="C329" i="12"/>
  <c r="C330" i="12"/>
  <c r="C331" i="12"/>
  <c r="C332" i="12"/>
  <c r="C333" i="12"/>
  <c r="C334" i="12"/>
  <c r="C335" i="12"/>
  <c r="C336" i="12"/>
  <c r="C337" i="12"/>
  <c r="C338" i="12"/>
  <c r="C339" i="12"/>
  <c r="C340" i="12"/>
  <c r="C341" i="12"/>
  <c r="C342" i="12"/>
  <c r="C343" i="12"/>
  <c r="C344" i="12"/>
  <c r="C345" i="12"/>
  <c r="C346" i="12"/>
  <c r="C347" i="12"/>
  <c r="C348" i="12"/>
  <c r="C349" i="12"/>
  <c r="C350" i="12"/>
  <c r="C351" i="12"/>
  <c r="C352" i="12"/>
  <c r="C353" i="12"/>
  <c r="C354" i="12"/>
  <c r="C355" i="12"/>
  <c r="C356" i="12"/>
  <c r="C357" i="12"/>
  <c r="C358" i="12"/>
  <c r="C359" i="12"/>
  <c r="C360" i="12"/>
  <c r="C361" i="12"/>
  <c r="C362" i="12"/>
  <c r="C363" i="12"/>
  <c r="C364" i="12"/>
  <c r="C365" i="12"/>
  <c r="C366" i="12"/>
  <c r="C367" i="12"/>
  <c r="C368" i="12"/>
  <c r="C369" i="12"/>
  <c r="C370" i="12"/>
  <c r="C371" i="12"/>
  <c r="C372" i="12"/>
  <c r="C373" i="12"/>
  <c r="C374" i="12"/>
  <c r="C375" i="12"/>
  <c r="C376" i="12"/>
  <c r="C377" i="12"/>
  <c r="C378" i="12"/>
  <c r="C379" i="12"/>
  <c r="C380" i="12"/>
  <c r="C381" i="12"/>
  <c r="C382" i="12"/>
  <c r="C383" i="12"/>
  <c r="C384" i="12"/>
  <c r="C385" i="12"/>
  <c r="C386" i="12"/>
  <c r="C387" i="12"/>
  <c r="C388" i="12"/>
  <c r="C389" i="12"/>
  <c r="C390" i="12"/>
  <c r="C391" i="12"/>
  <c r="C392" i="12"/>
  <c r="C393" i="12"/>
  <c r="C394" i="12"/>
  <c r="C395" i="12"/>
  <c r="C396" i="12"/>
  <c r="C397" i="12"/>
  <c r="C398" i="12"/>
  <c r="C399" i="12"/>
  <c r="C400" i="12"/>
  <c r="C401" i="12"/>
  <c r="C402" i="12"/>
  <c r="C403" i="12"/>
  <c r="C404" i="12"/>
  <c r="C405" i="12"/>
  <c r="C406" i="12"/>
  <c r="C407" i="12"/>
  <c r="C408" i="12"/>
  <c r="C409" i="12"/>
  <c r="C410" i="12"/>
  <c r="C411" i="12"/>
  <c r="C412" i="12"/>
  <c r="C413" i="12"/>
  <c r="C414" i="12"/>
  <c r="C415" i="12"/>
  <c r="C416" i="12"/>
  <c r="C417" i="12"/>
  <c r="C418" i="12"/>
  <c r="C419" i="12"/>
  <c r="C420" i="12"/>
  <c r="C421" i="12"/>
  <c r="C422" i="12"/>
  <c r="C423" i="12"/>
  <c r="C424" i="12"/>
  <c r="C425" i="12"/>
  <c r="C426" i="12"/>
  <c r="C427" i="12"/>
  <c r="C428" i="12"/>
  <c r="C429" i="12"/>
  <c r="C430" i="12"/>
  <c r="C431" i="12"/>
  <c r="C432" i="12"/>
  <c r="C433" i="12"/>
  <c r="C434" i="12"/>
  <c r="C435" i="12"/>
  <c r="C436" i="12"/>
  <c r="C437" i="12"/>
  <c r="C438" i="12"/>
  <c r="C439" i="12"/>
  <c r="C440" i="12"/>
  <c r="C441" i="12"/>
  <c r="C442" i="12"/>
  <c r="C443" i="12"/>
  <c r="C444" i="12"/>
  <c r="C445" i="12"/>
  <c r="C446" i="12"/>
  <c r="C447" i="12"/>
  <c r="C448" i="12"/>
  <c r="C449" i="12"/>
  <c r="C450" i="12"/>
  <c r="C451" i="12"/>
  <c r="C452" i="12"/>
  <c r="C453" i="12"/>
  <c r="C454" i="12"/>
  <c r="C455" i="12"/>
  <c r="C456" i="12"/>
  <c r="C457" i="12"/>
  <c r="C458" i="12"/>
  <c r="C459" i="12"/>
  <c r="C460" i="12"/>
  <c r="C461" i="12"/>
  <c r="C462" i="12"/>
  <c r="C463" i="12"/>
  <c r="C464" i="12"/>
  <c r="C465" i="12"/>
  <c r="C466" i="12"/>
  <c r="C467" i="12"/>
  <c r="C468" i="12"/>
  <c r="C469" i="12"/>
  <c r="C470" i="12"/>
  <c r="C471" i="12"/>
  <c r="C472" i="12"/>
  <c r="C473" i="12"/>
  <c r="C474" i="12"/>
  <c r="C475" i="12"/>
  <c r="C476" i="12"/>
  <c r="C477" i="12"/>
  <c r="C478" i="12"/>
  <c r="C479" i="12"/>
  <c r="C480" i="12"/>
  <c r="C481" i="12"/>
  <c r="C482" i="12"/>
  <c r="C483" i="12"/>
  <c r="C484" i="12"/>
  <c r="C485" i="12"/>
  <c r="C486" i="12"/>
  <c r="C487" i="12"/>
  <c r="C488" i="12"/>
  <c r="C489" i="12"/>
  <c r="C490" i="12"/>
  <c r="C491" i="12"/>
  <c r="C492" i="12"/>
  <c r="C493" i="12"/>
  <c r="C494" i="12"/>
  <c r="C495" i="12"/>
  <c r="C496" i="12"/>
  <c r="C497" i="12"/>
  <c r="C498" i="12"/>
  <c r="C499" i="12"/>
  <c r="C500" i="12"/>
  <c r="C501" i="12"/>
  <c r="C502" i="12"/>
  <c r="C503" i="12"/>
  <c r="C504" i="12"/>
  <c r="C505" i="12"/>
  <c r="C506" i="12"/>
  <c r="C507" i="12"/>
  <c r="C508" i="12"/>
  <c r="C509" i="12"/>
  <c r="C510" i="12"/>
  <c r="C511" i="12"/>
  <c r="C512" i="12"/>
  <c r="C513" i="12"/>
  <c r="C514" i="12"/>
  <c r="C515" i="12"/>
  <c r="C516" i="12"/>
  <c r="C517" i="12"/>
  <c r="C518" i="12"/>
  <c r="C519" i="12"/>
  <c r="C520" i="12"/>
  <c r="C521" i="12"/>
  <c r="C522" i="12"/>
  <c r="C523" i="12"/>
  <c r="C524" i="12"/>
  <c r="C525" i="12"/>
  <c r="C526" i="12"/>
  <c r="C527" i="12"/>
  <c r="C528" i="12"/>
  <c r="C529" i="12"/>
  <c r="C530" i="12"/>
  <c r="C531" i="12"/>
  <c r="C532" i="12"/>
  <c r="C533" i="12"/>
  <c r="C534" i="12"/>
  <c r="C535" i="12"/>
  <c r="C536" i="12"/>
  <c r="C537" i="12"/>
  <c r="C538" i="12"/>
  <c r="C539" i="12"/>
  <c r="C540" i="12"/>
  <c r="C541" i="12"/>
  <c r="C542" i="12"/>
  <c r="C543" i="12"/>
  <c r="C544" i="12"/>
  <c r="C545" i="12"/>
  <c r="C546" i="12"/>
  <c r="C547" i="12"/>
  <c r="C548" i="12"/>
  <c r="C549" i="12"/>
  <c r="C550" i="12"/>
  <c r="C551" i="12"/>
  <c r="C552" i="12"/>
  <c r="C553" i="12"/>
  <c r="C554" i="12"/>
  <c r="C555" i="12"/>
  <c r="C556" i="12"/>
  <c r="C557" i="12"/>
  <c r="C558" i="12"/>
  <c r="C559" i="12"/>
  <c r="C560" i="12"/>
  <c r="C561" i="12"/>
  <c r="C562" i="12"/>
  <c r="C563" i="12"/>
  <c r="C564" i="12"/>
  <c r="C565" i="12"/>
  <c r="C566" i="12"/>
  <c r="C567" i="12"/>
  <c r="C568" i="12"/>
  <c r="C569" i="12"/>
  <c r="C570" i="12"/>
  <c r="C571" i="12"/>
  <c r="C572" i="12"/>
  <c r="C573" i="12"/>
  <c r="C574" i="12"/>
  <c r="C575" i="12"/>
  <c r="C576" i="12"/>
  <c r="C577" i="12"/>
  <c r="C578" i="12"/>
  <c r="C579" i="12"/>
  <c r="C580" i="12"/>
  <c r="C581" i="12"/>
  <c r="C582" i="12"/>
  <c r="C583" i="12"/>
  <c r="C584" i="12"/>
  <c r="C585" i="12"/>
  <c r="C586" i="12"/>
  <c r="C587" i="12"/>
  <c r="C588" i="12"/>
  <c r="C589" i="12"/>
  <c r="C590" i="12"/>
  <c r="C591" i="12"/>
  <c r="C592" i="12"/>
  <c r="C593" i="12"/>
  <c r="C594" i="12"/>
  <c r="C595" i="12"/>
  <c r="C596" i="12"/>
  <c r="C597" i="12"/>
  <c r="C598" i="12"/>
  <c r="C599" i="12"/>
  <c r="C600" i="12"/>
  <c r="C601" i="12"/>
  <c r="C602" i="12"/>
  <c r="C603" i="12"/>
  <c r="C604" i="12"/>
  <c r="C605" i="12"/>
  <c r="C606" i="12"/>
  <c r="C607" i="12"/>
  <c r="C608" i="12"/>
  <c r="C609" i="12"/>
  <c r="C610" i="12"/>
  <c r="C611" i="12"/>
  <c r="C612" i="12"/>
  <c r="C613" i="12"/>
  <c r="C614" i="12"/>
  <c r="C615" i="12"/>
  <c r="C616" i="12"/>
  <c r="C617" i="12"/>
  <c r="C618" i="12"/>
  <c r="C619" i="12"/>
  <c r="C620" i="12"/>
  <c r="C621" i="12"/>
  <c r="C622" i="12"/>
  <c r="C623" i="12"/>
  <c r="C624" i="12"/>
  <c r="C625" i="12"/>
  <c r="C626" i="12"/>
  <c r="C627" i="12"/>
  <c r="C628" i="12"/>
  <c r="C629" i="12"/>
  <c r="C630" i="12"/>
  <c r="C631" i="12"/>
  <c r="C632" i="12"/>
  <c r="C633" i="12"/>
  <c r="C634" i="12"/>
  <c r="C635" i="12"/>
  <c r="C636" i="12"/>
  <c r="C637" i="12"/>
  <c r="C638" i="12"/>
  <c r="C639" i="12"/>
  <c r="C640" i="12"/>
  <c r="C641" i="12"/>
  <c r="C642" i="12"/>
  <c r="C643" i="12"/>
  <c r="C644" i="12"/>
  <c r="C645" i="12"/>
  <c r="C646" i="12"/>
  <c r="C647" i="12"/>
  <c r="C648" i="12"/>
  <c r="C649" i="12"/>
  <c r="C650" i="12"/>
  <c r="C651" i="12"/>
  <c r="C652" i="12"/>
  <c r="C653" i="12"/>
  <c r="C654" i="12"/>
  <c r="C655" i="12"/>
  <c r="C656" i="12"/>
  <c r="C657" i="12"/>
  <c r="C658" i="12"/>
  <c r="C659" i="12"/>
  <c r="C660" i="12"/>
  <c r="C661" i="12"/>
  <c r="C662" i="12"/>
  <c r="C663" i="12"/>
  <c r="C664" i="12"/>
  <c r="C665" i="12"/>
  <c r="C666" i="12"/>
  <c r="C667" i="12"/>
  <c r="C668" i="12"/>
  <c r="C669" i="12"/>
  <c r="C670" i="12"/>
  <c r="C671" i="12"/>
  <c r="C672" i="12"/>
  <c r="C673" i="12"/>
  <c r="C674" i="12"/>
  <c r="C675" i="12"/>
  <c r="C676" i="12"/>
  <c r="C677" i="12"/>
  <c r="C678" i="12"/>
  <c r="C679" i="12"/>
  <c r="C680" i="12"/>
  <c r="C681" i="12"/>
  <c r="C682" i="12"/>
  <c r="C683" i="12"/>
  <c r="C684" i="12"/>
  <c r="C685" i="12"/>
  <c r="C686" i="12"/>
  <c r="C687" i="12"/>
  <c r="C688" i="12"/>
  <c r="C689" i="12"/>
  <c r="C690" i="12"/>
  <c r="C691" i="12"/>
  <c r="C692" i="12"/>
  <c r="C693" i="12"/>
  <c r="C694" i="12"/>
  <c r="C695" i="12"/>
  <c r="C696" i="12"/>
  <c r="C697" i="12"/>
  <c r="C698" i="12"/>
  <c r="C699" i="12"/>
  <c r="C700" i="12"/>
  <c r="C701" i="12"/>
  <c r="C702" i="12"/>
  <c r="C703" i="12"/>
  <c r="C704" i="12"/>
  <c r="C705" i="12"/>
  <c r="C706" i="12"/>
  <c r="C707" i="12"/>
  <c r="C708" i="12"/>
  <c r="C709" i="12"/>
  <c r="C710" i="12"/>
  <c r="C711" i="12"/>
  <c r="C712" i="12"/>
  <c r="C713" i="12"/>
  <c r="C714" i="12"/>
  <c r="C715" i="12"/>
  <c r="C716" i="12"/>
  <c r="C717" i="12"/>
  <c r="C718" i="12"/>
  <c r="C719" i="12"/>
  <c r="C720" i="12"/>
  <c r="C721" i="12"/>
  <c r="C722" i="12"/>
  <c r="C723" i="12"/>
  <c r="C724" i="12"/>
  <c r="C725" i="12"/>
  <c r="C726" i="12"/>
  <c r="C727" i="12"/>
  <c r="C728" i="12"/>
  <c r="C729" i="12"/>
  <c r="C730" i="12"/>
  <c r="C731" i="12"/>
  <c r="C732" i="12"/>
  <c r="C733" i="12"/>
  <c r="C734" i="12"/>
  <c r="C735" i="12"/>
  <c r="C736" i="12"/>
  <c r="C737" i="12"/>
  <c r="C738" i="12"/>
  <c r="C739" i="12"/>
  <c r="C740" i="12"/>
  <c r="C741" i="12"/>
  <c r="C742" i="12"/>
  <c r="C743" i="12"/>
  <c r="C744" i="12"/>
  <c r="C745" i="12"/>
  <c r="C746" i="12"/>
  <c r="C747" i="12"/>
  <c r="C748" i="12"/>
  <c r="C749" i="12"/>
  <c r="C750" i="12"/>
  <c r="C751" i="12"/>
  <c r="C752" i="12"/>
  <c r="C753" i="12"/>
  <c r="C754" i="12"/>
  <c r="C755" i="12"/>
  <c r="C756" i="12"/>
  <c r="C757" i="12"/>
  <c r="C758" i="12"/>
  <c r="C759" i="12"/>
  <c r="C760" i="12"/>
  <c r="C761" i="12"/>
  <c r="C762" i="12"/>
  <c r="C763" i="12"/>
  <c r="C764" i="12"/>
  <c r="C765" i="12"/>
  <c r="C766" i="12"/>
  <c r="C767" i="12"/>
  <c r="C768" i="12"/>
  <c r="C769" i="12"/>
  <c r="C770" i="12"/>
  <c r="C771" i="12"/>
  <c r="C772" i="12"/>
  <c r="C773" i="12"/>
  <c r="C774" i="12"/>
  <c r="C775" i="12"/>
  <c r="C776" i="12"/>
  <c r="C777" i="12"/>
  <c r="C778" i="12"/>
  <c r="C779" i="12"/>
  <c r="C780" i="12"/>
  <c r="C781" i="12"/>
  <c r="C782" i="12"/>
  <c r="C783" i="12"/>
  <c r="C784" i="12"/>
  <c r="C785" i="12"/>
  <c r="C786" i="12"/>
  <c r="C787" i="12"/>
  <c r="C788" i="12"/>
  <c r="C789" i="12"/>
  <c r="C790" i="12"/>
  <c r="C791" i="12"/>
  <c r="C792" i="12"/>
  <c r="C793" i="12"/>
  <c r="C794" i="12"/>
  <c r="C795" i="12"/>
  <c r="C796" i="12"/>
  <c r="C797" i="12"/>
  <c r="C798" i="12"/>
  <c r="C799" i="12"/>
  <c r="C800" i="12"/>
  <c r="C801" i="12"/>
  <c r="C802" i="12"/>
  <c r="C803" i="12"/>
  <c r="C804" i="12"/>
  <c r="C805" i="12"/>
  <c r="C806" i="12"/>
  <c r="C807" i="12"/>
  <c r="C808" i="12"/>
  <c r="C809" i="12"/>
  <c r="C810" i="12"/>
  <c r="C811" i="12"/>
  <c r="C812" i="12"/>
  <c r="C813" i="12"/>
  <c r="C814" i="12"/>
  <c r="C815" i="12"/>
  <c r="C816" i="12"/>
  <c r="C817" i="12"/>
  <c r="C818" i="12"/>
  <c r="C819" i="12"/>
  <c r="C820" i="12"/>
  <c r="C821" i="12"/>
  <c r="C822" i="12"/>
  <c r="C823" i="12"/>
  <c r="C824" i="12"/>
  <c r="C825" i="12"/>
  <c r="C826" i="12"/>
  <c r="C827" i="12"/>
  <c r="C828" i="12"/>
  <c r="C829" i="12"/>
  <c r="C830" i="12"/>
  <c r="C831" i="12"/>
  <c r="C832" i="12"/>
  <c r="C833" i="12"/>
  <c r="C834" i="12"/>
  <c r="C835" i="12"/>
  <c r="C836" i="12"/>
  <c r="C837" i="12"/>
  <c r="C838" i="12"/>
  <c r="C839" i="12"/>
  <c r="C840" i="12"/>
  <c r="C841" i="12"/>
  <c r="C842" i="12"/>
  <c r="C843" i="12"/>
  <c r="C844" i="12"/>
  <c r="C845" i="12"/>
  <c r="C846" i="12"/>
  <c r="C847" i="12"/>
  <c r="C848" i="12"/>
  <c r="C849" i="12"/>
  <c r="C850" i="12"/>
  <c r="C851" i="12"/>
  <c r="C852" i="12"/>
  <c r="C853" i="12"/>
  <c r="C854" i="12"/>
  <c r="C855" i="12"/>
  <c r="C856" i="12"/>
  <c r="C857" i="12"/>
  <c r="C858" i="12"/>
  <c r="C859" i="12"/>
  <c r="C860" i="12"/>
  <c r="C861" i="12"/>
  <c r="C862" i="12"/>
  <c r="C863" i="12"/>
  <c r="C864" i="12"/>
  <c r="C865" i="12"/>
  <c r="C866" i="12"/>
  <c r="C867" i="12"/>
  <c r="C868" i="12"/>
  <c r="C869" i="12"/>
  <c r="C870" i="12"/>
  <c r="C871" i="12"/>
  <c r="C872" i="12"/>
  <c r="C873" i="12"/>
  <c r="C874" i="12"/>
  <c r="C875" i="12"/>
  <c r="C876" i="12"/>
  <c r="C877" i="12"/>
  <c r="C878" i="12"/>
  <c r="C879" i="12"/>
  <c r="C880" i="12"/>
  <c r="C881" i="12"/>
  <c r="C882" i="12"/>
  <c r="C883" i="12"/>
  <c r="C884" i="12"/>
  <c r="C885" i="12"/>
  <c r="C886" i="12"/>
  <c r="C887" i="12"/>
  <c r="C888" i="12"/>
  <c r="C889" i="12"/>
  <c r="C890" i="12"/>
  <c r="C891" i="12"/>
  <c r="C892" i="12"/>
  <c r="C893" i="12"/>
  <c r="C894" i="12"/>
  <c r="C895" i="12"/>
  <c r="C896" i="12"/>
  <c r="C897" i="12"/>
  <c r="C898" i="12"/>
  <c r="C899" i="12"/>
  <c r="C900" i="12"/>
  <c r="C901" i="12"/>
  <c r="C902" i="12"/>
  <c r="C903" i="12"/>
  <c r="C904" i="12"/>
  <c r="C905" i="12"/>
  <c r="C906" i="12"/>
  <c r="C907" i="12"/>
  <c r="C908" i="12"/>
  <c r="C909" i="12"/>
  <c r="C910" i="12"/>
  <c r="C911" i="12"/>
  <c r="C912" i="12"/>
  <c r="C913" i="12"/>
  <c r="C914" i="12"/>
  <c r="C915" i="12"/>
  <c r="C916" i="12"/>
  <c r="C917" i="12"/>
  <c r="C918" i="12"/>
  <c r="C919" i="12"/>
  <c r="C920" i="12"/>
  <c r="C921" i="12"/>
  <c r="C922" i="12"/>
  <c r="C923" i="12"/>
  <c r="C924" i="12"/>
  <c r="C925" i="12"/>
  <c r="C926" i="12"/>
  <c r="C927" i="12"/>
  <c r="C928" i="12"/>
  <c r="C929" i="12"/>
  <c r="C930" i="12"/>
  <c r="C931" i="12"/>
  <c r="C932" i="12"/>
  <c r="C933" i="12"/>
  <c r="C934" i="12"/>
  <c r="C935" i="12"/>
  <c r="C936" i="12"/>
  <c r="C937" i="12"/>
  <c r="C938" i="12"/>
  <c r="C939" i="12"/>
  <c r="C940" i="12"/>
  <c r="C941" i="12"/>
  <c r="C942" i="12"/>
  <c r="C943" i="12"/>
  <c r="C944" i="12"/>
  <c r="C945" i="12"/>
  <c r="C946" i="12"/>
  <c r="C947" i="12"/>
  <c r="C948" i="12"/>
  <c r="C949" i="12"/>
  <c r="C950" i="12"/>
  <c r="C951" i="12"/>
  <c r="C952" i="12"/>
  <c r="C953" i="12"/>
  <c r="C954" i="12"/>
  <c r="C955" i="12"/>
  <c r="C956" i="12"/>
  <c r="C957" i="12"/>
  <c r="C958" i="12"/>
  <c r="C959" i="12"/>
  <c r="C960" i="12"/>
  <c r="C961" i="12"/>
  <c r="C962" i="12"/>
  <c r="C963" i="12"/>
  <c r="C964" i="12"/>
  <c r="C965" i="12"/>
  <c r="C966" i="12"/>
  <c r="C967" i="12"/>
  <c r="C968" i="12"/>
  <c r="C969" i="12"/>
  <c r="C970" i="12"/>
  <c r="C971" i="12"/>
  <c r="C972" i="12"/>
  <c r="C973" i="12"/>
  <c r="C974" i="12"/>
  <c r="C975" i="12"/>
  <c r="C976" i="12"/>
  <c r="C977" i="12"/>
  <c r="C978" i="12"/>
  <c r="C979" i="12"/>
  <c r="C980" i="12"/>
  <c r="C981" i="12"/>
  <c r="C982" i="12"/>
  <c r="C983" i="12"/>
  <c r="C984" i="12"/>
  <c r="C985" i="12"/>
  <c r="C986" i="12"/>
  <c r="C987" i="12"/>
  <c r="C988" i="12"/>
  <c r="C989" i="12"/>
  <c r="C990" i="12"/>
  <c r="C991" i="12"/>
  <c r="C992" i="12"/>
  <c r="C993" i="12"/>
  <c r="C994" i="12"/>
  <c r="C995" i="12"/>
  <c r="C996" i="12"/>
  <c r="C997" i="12"/>
  <c r="C998" i="12"/>
  <c r="C999" i="12"/>
  <c r="C1000" i="12"/>
  <c r="C1001" i="12"/>
  <c r="C1002" i="12"/>
  <c r="C1003" i="12"/>
  <c r="C1004" i="12"/>
  <c r="C1005" i="12"/>
  <c r="C1006" i="12"/>
  <c r="C1007" i="12"/>
  <c r="C1008" i="12"/>
  <c r="C1009" i="12"/>
  <c r="C4" i="12"/>
  <c r="C43" i="11"/>
  <c r="C44" i="11"/>
  <c r="C45" i="11"/>
  <c r="C46" i="11"/>
  <c r="C47" i="11"/>
  <c r="C48" i="11"/>
  <c r="C49" i="11"/>
  <c r="C50" i="11"/>
  <c r="C51" i="11"/>
  <c r="C52" i="11"/>
  <c r="C53" i="11"/>
  <c r="C54" i="11"/>
  <c r="C55" i="11"/>
  <c r="C56" i="11"/>
  <c r="C57" i="11"/>
  <c r="C58" i="11"/>
  <c r="C59" i="11"/>
  <c r="C60" i="11"/>
  <c r="C61" i="11"/>
  <c r="C62" i="11"/>
  <c r="C63" i="11"/>
  <c r="C64" i="11"/>
  <c r="C65" i="11"/>
  <c r="C66" i="11"/>
  <c r="C67" i="11"/>
  <c r="C68" i="11"/>
  <c r="C69" i="11"/>
  <c r="C70" i="11"/>
  <c r="C71" i="11"/>
  <c r="C72" i="11"/>
  <c r="C73" i="11"/>
  <c r="C74" i="11"/>
  <c r="C75" i="11"/>
  <c r="C76" i="11"/>
  <c r="C77" i="11"/>
  <c r="C78" i="11"/>
  <c r="C79" i="11"/>
  <c r="C80" i="11"/>
  <c r="C81" i="11"/>
  <c r="C82" i="11"/>
  <c r="C83" i="11"/>
  <c r="C84" i="11"/>
  <c r="C85" i="11"/>
  <c r="C86" i="11"/>
  <c r="C87" i="11"/>
  <c r="C88" i="11"/>
  <c r="C89" i="11"/>
  <c r="C90" i="11"/>
  <c r="C91" i="11"/>
  <c r="C92" i="11"/>
  <c r="C93" i="11"/>
  <c r="C94" i="11"/>
  <c r="C95" i="11"/>
  <c r="C96" i="11"/>
  <c r="C97" i="11"/>
  <c r="C98" i="11"/>
  <c r="C99" i="11"/>
  <c r="C100" i="11"/>
  <c r="C101" i="11"/>
  <c r="C102" i="11"/>
  <c r="C103" i="11"/>
  <c r="C104" i="11"/>
  <c r="C105" i="11"/>
  <c r="C106" i="11"/>
  <c r="C107" i="11"/>
  <c r="C108" i="11"/>
  <c r="C109" i="11"/>
  <c r="C110" i="11"/>
  <c r="C111" i="11"/>
  <c r="C112" i="11"/>
  <c r="C113" i="11"/>
  <c r="C114" i="11"/>
  <c r="C115" i="11"/>
  <c r="C116" i="11"/>
  <c r="C117" i="11"/>
  <c r="C118" i="11"/>
  <c r="C119" i="11"/>
  <c r="C120" i="11"/>
  <c r="C121" i="11"/>
  <c r="C122" i="11"/>
  <c r="C123" i="11"/>
  <c r="C124" i="11"/>
  <c r="C125" i="11"/>
  <c r="C126" i="11"/>
  <c r="C127" i="11"/>
  <c r="C128" i="11"/>
  <c r="C129" i="11"/>
  <c r="C130" i="11"/>
  <c r="C131" i="11"/>
  <c r="C132" i="11"/>
  <c r="C133" i="11"/>
  <c r="C134" i="11"/>
  <c r="C135" i="11"/>
  <c r="C136" i="11"/>
  <c r="C137" i="11"/>
  <c r="C138" i="11"/>
  <c r="C139" i="11"/>
  <c r="C140" i="11"/>
  <c r="C141" i="11"/>
  <c r="C142" i="11"/>
  <c r="C143" i="11"/>
  <c r="C144" i="11"/>
  <c r="C145" i="11"/>
  <c r="C146" i="11"/>
  <c r="C147" i="11"/>
  <c r="C148" i="11"/>
  <c r="C149" i="11"/>
  <c r="C150" i="11"/>
  <c r="C151" i="11"/>
  <c r="C152" i="11"/>
  <c r="C153" i="11"/>
  <c r="C154" i="11"/>
  <c r="C155" i="11"/>
  <c r="C156" i="11"/>
  <c r="C157" i="11"/>
  <c r="C158" i="11"/>
  <c r="C159" i="11"/>
  <c r="C160" i="11"/>
  <c r="C161" i="11"/>
  <c r="C162" i="11"/>
  <c r="C163" i="11"/>
  <c r="C164" i="11"/>
  <c r="C165" i="11"/>
  <c r="C166" i="11"/>
  <c r="C167" i="11"/>
  <c r="C168" i="11"/>
  <c r="C169" i="11"/>
  <c r="C170" i="11"/>
  <c r="C171" i="11"/>
  <c r="C172" i="11"/>
  <c r="C173" i="11"/>
  <c r="C174" i="11"/>
  <c r="C175" i="11"/>
  <c r="C176" i="11"/>
  <c r="C177" i="11"/>
  <c r="C178" i="11"/>
  <c r="C179" i="11"/>
  <c r="C180" i="11"/>
  <c r="C181" i="11"/>
  <c r="C182" i="11"/>
  <c r="C183" i="11"/>
  <c r="C184" i="11"/>
  <c r="C185" i="11"/>
  <c r="C186" i="11"/>
  <c r="C187" i="11"/>
  <c r="C188" i="11"/>
  <c r="C189" i="11"/>
  <c r="C190" i="11"/>
  <c r="C191" i="11"/>
  <c r="C192" i="11"/>
  <c r="C193" i="11"/>
  <c r="C194" i="11"/>
  <c r="C195" i="11"/>
  <c r="C196" i="11"/>
  <c r="C197" i="11"/>
  <c r="C198" i="11"/>
  <c r="C199" i="11"/>
  <c r="C200" i="11"/>
  <c r="C201" i="11"/>
  <c r="C202" i="11"/>
  <c r="C203" i="11"/>
  <c r="C204" i="11"/>
  <c r="C205" i="11"/>
  <c r="C206" i="11"/>
  <c r="C207" i="11"/>
  <c r="C208" i="11"/>
  <c r="C209" i="11"/>
  <c r="C210" i="11"/>
  <c r="C211" i="11"/>
  <c r="C212" i="11"/>
  <c r="C213" i="11"/>
  <c r="C214" i="11"/>
  <c r="C215" i="11"/>
  <c r="C216" i="11"/>
  <c r="C217" i="11"/>
  <c r="C218" i="11"/>
  <c r="C219" i="11"/>
  <c r="C220" i="11"/>
  <c r="C221" i="11"/>
  <c r="C222" i="11"/>
  <c r="C223" i="11"/>
  <c r="C224" i="11"/>
  <c r="C225" i="11"/>
  <c r="C226" i="11"/>
  <c r="C227" i="11"/>
  <c r="C228" i="11"/>
  <c r="C229" i="11"/>
  <c r="C230" i="11"/>
  <c r="C231" i="11"/>
  <c r="C232" i="11"/>
  <c r="C233" i="11"/>
  <c r="C234" i="11"/>
  <c r="C235" i="11"/>
  <c r="C236" i="11"/>
  <c r="C237" i="11"/>
  <c r="C238" i="11"/>
  <c r="C239" i="11"/>
  <c r="C240" i="11"/>
  <c r="C241" i="11"/>
  <c r="C242" i="11"/>
  <c r="C243" i="11"/>
  <c r="C244" i="11"/>
  <c r="C245" i="11"/>
  <c r="C246" i="11"/>
  <c r="C247" i="11"/>
  <c r="C248" i="11"/>
  <c r="C249" i="11"/>
  <c r="C250" i="11"/>
  <c r="C251" i="11"/>
  <c r="C252" i="11"/>
  <c r="C253" i="11"/>
  <c r="C254" i="11"/>
  <c r="C255" i="11"/>
  <c r="C256" i="11"/>
  <c r="C257" i="11"/>
  <c r="C258" i="11"/>
  <c r="C259" i="11"/>
  <c r="C260" i="11"/>
  <c r="C261" i="11"/>
  <c r="C262" i="11"/>
  <c r="C263" i="11"/>
  <c r="C264" i="11"/>
  <c r="C265" i="11"/>
  <c r="C266" i="11"/>
  <c r="C267" i="11"/>
  <c r="C268" i="11"/>
  <c r="C269" i="11"/>
  <c r="C270" i="11"/>
  <c r="C271" i="11"/>
  <c r="C272" i="11"/>
  <c r="C273" i="11"/>
  <c r="C274" i="11"/>
  <c r="C275" i="11"/>
  <c r="C276" i="11"/>
  <c r="C277" i="11"/>
  <c r="C278" i="11"/>
  <c r="C279" i="11"/>
  <c r="C280" i="11"/>
  <c r="C281" i="11"/>
  <c r="C282" i="11"/>
  <c r="C283" i="11"/>
  <c r="C284" i="11"/>
  <c r="C285" i="11"/>
  <c r="C286" i="11"/>
  <c r="C287" i="11"/>
  <c r="C288" i="11"/>
  <c r="C289" i="11"/>
  <c r="C290" i="11"/>
  <c r="C291" i="11"/>
  <c r="C292" i="11"/>
  <c r="C293" i="11"/>
  <c r="C294" i="11"/>
  <c r="C295" i="11"/>
  <c r="C296" i="11"/>
  <c r="C297" i="11"/>
  <c r="C298" i="11"/>
  <c r="C299" i="11"/>
  <c r="C300" i="11"/>
  <c r="C301" i="11"/>
  <c r="C302" i="11"/>
  <c r="C303" i="11"/>
  <c r="C304" i="11"/>
  <c r="C305" i="11"/>
  <c r="C306" i="11"/>
  <c r="C307" i="11"/>
  <c r="C308" i="11"/>
  <c r="C309" i="11"/>
  <c r="C310" i="11"/>
  <c r="C311" i="11"/>
  <c r="C312" i="11"/>
  <c r="C313" i="11"/>
  <c r="C314" i="11"/>
  <c r="C315" i="11"/>
  <c r="C316" i="11"/>
  <c r="C317" i="11"/>
  <c r="C318" i="11"/>
  <c r="C319" i="11"/>
  <c r="C320" i="11"/>
  <c r="C321" i="11"/>
  <c r="C322" i="11"/>
  <c r="C323" i="11"/>
  <c r="C324" i="11"/>
  <c r="C325" i="11"/>
  <c r="C326" i="11"/>
  <c r="C327" i="11"/>
  <c r="C328" i="11"/>
  <c r="C329" i="11"/>
  <c r="C330" i="11"/>
  <c r="C331" i="11"/>
  <c r="C332" i="11"/>
  <c r="C333" i="11"/>
  <c r="C334" i="11"/>
  <c r="C335" i="11"/>
  <c r="C336" i="11"/>
  <c r="C337" i="11"/>
  <c r="C338" i="11"/>
  <c r="C339" i="11"/>
  <c r="C340" i="11"/>
  <c r="C341" i="11"/>
  <c r="C342" i="11"/>
  <c r="C343" i="11"/>
  <c r="C344" i="11"/>
  <c r="C345" i="11"/>
  <c r="C346" i="11"/>
  <c r="C347" i="11"/>
  <c r="C348" i="11"/>
  <c r="C349" i="11"/>
  <c r="C350" i="11"/>
  <c r="C351" i="11"/>
  <c r="C352" i="11"/>
  <c r="C353" i="11"/>
  <c r="C354" i="11"/>
  <c r="C355" i="11"/>
  <c r="C356" i="11"/>
  <c r="C357" i="11"/>
  <c r="C358" i="11"/>
  <c r="C359" i="11"/>
  <c r="C360" i="11"/>
  <c r="C361" i="11"/>
  <c r="C362" i="11"/>
  <c r="C363" i="11"/>
  <c r="C364" i="11"/>
  <c r="C365" i="11"/>
  <c r="C366" i="11"/>
  <c r="C367" i="11"/>
  <c r="C368" i="11"/>
  <c r="C369" i="11"/>
  <c r="C370" i="11"/>
  <c r="C371" i="11"/>
  <c r="C372" i="11"/>
  <c r="C373" i="11"/>
  <c r="C374" i="11"/>
  <c r="C375" i="11"/>
  <c r="C376" i="11"/>
  <c r="C377" i="11"/>
  <c r="C378" i="11"/>
  <c r="C379" i="11"/>
  <c r="C380" i="11"/>
  <c r="C381" i="11"/>
  <c r="C382" i="11"/>
  <c r="C383" i="11"/>
  <c r="C384" i="11"/>
  <c r="C385" i="11"/>
  <c r="C386" i="11"/>
  <c r="C387" i="11"/>
  <c r="C388" i="11"/>
  <c r="C389" i="11"/>
  <c r="C390" i="11"/>
  <c r="C391" i="11"/>
  <c r="C392" i="11"/>
  <c r="C393" i="11"/>
  <c r="C394" i="11"/>
  <c r="C395" i="11"/>
  <c r="C396" i="11"/>
  <c r="C397" i="11"/>
  <c r="C398" i="11"/>
  <c r="C399" i="11"/>
  <c r="C400" i="11"/>
  <c r="C401" i="11"/>
  <c r="C402" i="11"/>
  <c r="C403" i="11"/>
  <c r="C404" i="11"/>
  <c r="C405" i="11"/>
  <c r="C406" i="11"/>
  <c r="C407" i="11"/>
  <c r="C408" i="11"/>
  <c r="C409" i="11"/>
  <c r="C410" i="11"/>
  <c r="C411" i="11"/>
  <c r="C412" i="11"/>
  <c r="C413" i="11"/>
  <c r="C414" i="11"/>
  <c r="C415" i="11"/>
  <c r="C416" i="11"/>
  <c r="C417" i="11"/>
  <c r="C418" i="11"/>
  <c r="C419" i="11"/>
  <c r="C420" i="11"/>
  <c r="C421" i="11"/>
  <c r="C422" i="11"/>
  <c r="C423" i="11"/>
  <c r="C424" i="11"/>
  <c r="C425" i="11"/>
  <c r="C426" i="11"/>
  <c r="C427" i="11"/>
  <c r="C428" i="11"/>
  <c r="C429" i="11"/>
  <c r="C430" i="11"/>
  <c r="C431" i="11"/>
  <c r="C432" i="11"/>
  <c r="C433" i="11"/>
  <c r="C434" i="11"/>
  <c r="C435" i="11"/>
  <c r="C436" i="11"/>
  <c r="C437" i="11"/>
  <c r="C438" i="11"/>
  <c r="C439" i="11"/>
  <c r="C440" i="11"/>
  <c r="C441" i="11"/>
  <c r="C442" i="11"/>
  <c r="C443" i="11"/>
  <c r="C444" i="11"/>
  <c r="C445" i="11"/>
  <c r="C446" i="11"/>
  <c r="C447" i="11"/>
  <c r="C448" i="11"/>
  <c r="C449" i="11"/>
  <c r="C450" i="11"/>
  <c r="C451" i="11"/>
  <c r="C452" i="11"/>
  <c r="C453" i="11"/>
  <c r="C454" i="11"/>
  <c r="C455" i="11"/>
  <c r="C456" i="11"/>
  <c r="C457" i="11"/>
  <c r="C458" i="11"/>
  <c r="C459" i="11"/>
  <c r="C460" i="11"/>
  <c r="C461" i="11"/>
  <c r="C462" i="11"/>
  <c r="C463" i="11"/>
  <c r="C464" i="11"/>
  <c r="C465" i="11"/>
  <c r="C466" i="11"/>
  <c r="C467" i="11"/>
  <c r="C468" i="11"/>
  <c r="C469" i="11"/>
  <c r="C470" i="11"/>
  <c r="C471" i="11"/>
  <c r="C472" i="11"/>
  <c r="C473" i="11"/>
  <c r="C474" i="11"/>
  <c r="C475" i="11"/>
  <c r="C476" i="11"/>
  <c r="C477" i="11"/>
  <c r="C478" i="11"/>
  <c r="C479" i="11"/>
  <c r="C480" i="11"/>
  <c r="C481" i="11"/>
  <c r="C482" i="11"/>
  <c r="C483" i="11"/>
  <c r="C484" i="11"/>
  <c r="C485" i="11"/>
  <c r="C486" i="11"/>
  <c r="C487" i="11"/>
  <c r="C488" i="11"/>
  <c r="C489" i="11"/>
  <c r="C490" i="11"/>
  <c r="C491" i="11"/>
  <c r="C492" i="11"/>
  <c r="C493" i="11"/>
  <c r="C494" i="11"/>
  <c r="C495" i="11"/>
  <c r="C496" i="11"/>
  <c r="C497" i="11"/>
  <c r="C498" i="11"/>
  <c r="C499" i="11"/>
  <c r="C500" i="11"/>
  <c r="C501" i="11"/>
  <c r="C502" i="11"/>
  <c r="C503" i="11"/>
  <c r="C504" i="11"/>
  <c r="C505" i="11"/>
  <c r="C506" i="11"/>
  <c r="C507" i="11"/>
  <c r="C508" i="11"/>
  <c r="C509" i="11"/>
  <c r="C510" i="11"/>
  <c r="C511" i="11"/>
  <c r="C512" i="11"/>
  <c r="C513" i="11"/>
  <c r="C514" i="11"/>
  <c r="C515" i="11"/>
  <c r="C516" i="11"/>
  <c r="C517" i="11"/>
  <c r="C518" i="11"/>
  <c r="C519" i="11"/>
  <c r="C520" i="11"/>
  <c r="C521" i="11"/>
  <c r="C522" i="11"/>
  <c r="C523" i="11"/>
  <c r="C524" i="11"/>
  <c r="C525" i="11"/>
  <c r="C526" i="11"/>
  <c r="C527" i="11"/>
  <c r="C528" i="11"/>
  <c r="C529" i="11"/>
  <c r="C530" i="11"/>
  <c r="C531" i="11"/>
  <c r="C532" i="11"/>
  <c r="C533" i="11"/>
  <c r="C534" i="11"/>
  <c r="C535" i="11"/>
  <c r="C536" i="11"/>
  <c r="C537" i="11"/>
  <c r="C538" i="11"/>
  <c r="C539" i="11"/>
  <c r="C540" i="11"/>
  <c r="C541" i="11"/>
  <c r="C542" i="11"/>
  <c r="C543" i="11"/>
  <c r="C544" i="11"/>
  <c r="C545" i="11"/>
  <c r="C546" i="11"/>
  <c r="C547" i="11"/>
  <c r="C548" i="11"/>
  <c r="C549" i="11"/>
  <c r="C550" i="11"/>
  <c r="C551" i="11"/>
  <c r="C552" i="11"/>
  <c r="C553" i="11"/>
  <c r="C554" i="11"/>
  <c r="C555" i="11"/>
  <c r="C556" i="11"/>
  <c r="C557" i="11"/>
  <c r="C558" i="11"/>
  <c r="C559" i="11"/>
  <c r="C560" i="11"/>
  <c r="C561" i="11"/>
  <c r="C562" i="11"/>
  <c r="C563" i="11"/>
  <c r="C564" i="11"/>
  <c r="C565" i="11"/>
  <c r="C566" i="11"/>
  <c r="C567" i="11"/>
  <c r="C568" i="11"/>
  <c r="C569" i="11"/>
  <c r="C570" i="11"/>
  <c r="C571" i="11"/>
  <c r="C572" i="11"/>
  <c r="C573" i="11"/>
  <c r="C574" i="11"/>
  <c r="C575" i="11"/>
  <c r="C576" i="11"/>
  <c r="C577" i="11"/>
  <c r="C578" i="11"/>
  <c r="C579" i="11"/>
  <c r="C580" i="11"/>
  <c r="C581" i="11"/>
  <c r="C582" i="11"/>
  <c r="C583" i="11"/>
  <c r="C584" i="11"/>
  <c r="C585" i="11"/>
  <c r="C586" i="11"/>
  <c r="C587" i="11"/>
  <c r="C588" i="11"/>
  <c r="C589" i="11"/>
  <c r="C590" i="11"/>
  <c r="C591" i="11"/>
  <c r="C592" i="11"/>
  <c r="C593" i="11"/>
  <c r="C594" i="11"/>
  <c r="C595" i="11"/>
  <c r="C596" i="11"/>
  <c r="C597" i="11"/>
  <c r="C598" i="11"/>
  <c r="C599" i="11"/>
  <c r="C600" i="11"/>
  <c r="C601" i="11"/>
  <c r="C602" i="11"/>
  <c r="C603" i="11"/>
  <c r="C604" i="11"/>
  <c r="C605" i="11"/>
  <c r="C606" i="11"/>
  <c r="C607" i="11"/>
  <c r="C608" i="11"/>
  <c r="C609" i="11"/>
  <c r="C610" i="11"/>
  <c r="C611" i="11"/>
  <c r="C612" i="11"/>
  <c r="C613" i="11"/>
  <c r="C614" i="11"/>
  <c r="C615" i="11"/>
  <c r="C616" i="11"/>
  <c r="C617" i="11"/>
  <c r="C618" i="11"/>
  <c r="C619" i="11"/>
  <c r="C620" i="11"/>
  <c r="C621" i="11"/>
  <c r="C622" i="11"/>
  <c r="C623" i="11"/>
  <c r="C624" i="11"/>
  <c r="C625" i="11"/>
  <c r="C626" i="11"/>
  <c r="C627" i="11"/>
  <c r="C628" i="11"/>
  <c r="C629" i="11"/>
  <c r="C630" i="11"/>
  <c r="C631" i="11"/>
  <c r="C632" i="11"/>
  <c r="C633" i="11"/>
  <c r="C634" i="11"/>
  <c r="C635" i="11"/>
  <c r="C636" i="11"/>
  <c r="C637" i="11"/>
  <c r="C638" i="11"/>
  <c r="C639" i="11"/>
  <c r="C640" i="11"/>
  <c r="C641" i="11"/>
  <c r="C642" i="11"/>
  <c r="C643" i="11"/>
  <c r="C644" i="11"/>
  <c r="C645" i="11"/>
  <c r="C646" i="11"/>
  <c r="C647" i="11"/>
  <c r="C648" i="11"/>
  <c r="C649" i="11"/>
  <c r="C650" i="11"/>
  <c r="C651" i="11"/>
  <c r="C652" i="11"/>
  <c r="C653" i="11"/>
  <c r="C654" i="11"/>
  <c r="C655" i="11"/>
  <c r="C656" i="11"/>
  <c r="C657" i="11"/>
  <c r="C658" i="11"/>
  <c r="C659" i="11"/>
  <c r="C660" i="11"/>
  <c r="C661" i="11"/>
  <c r="C662" i="11"/>
  <c r="C663" i="11"/>
  <c r="C664" i="11"/>
  <c r="C665" i="11"/>
  <c r="C666" i="11"/>
  <c r="C667" i="11"/>
  <c r="C668" i="11"/>
  <c r="C669" i="11"/>
  <c r="C670" i="11"/>
  <c r="C671" i="11"/>
  <c r="C672" i="11"/>
  <c r="C673" i="11"/>
  <c r="C674" i="11"/>
  <c r="C675" i="11"/>
  <c r="C676" i="11"/>
  <c r="C677" i="11"/>
  <c r="C678" i="11"/>
  <c r="C679" i="11"/>
  <c r="C680" i="11"/>
  <c r="C681" i="11"/>
  <c r="C682" i="11"/>
  <c r="C683" i="11"/>
  <c r="C684" i="11"/>
  <c r="C685" i="11"/>
  <c r="C686" i="11"/>
  <c r="C687" i="11"/>
  <c r="C688" i="11"/>
  <c r="C689" i="11"/>
  <c r="C690" i="11"/>
  <c r="C691" i="11"/>
  <c r="C692" i="11"/>
  <c r="C693" i="11"/>
  <c r="C694" i="11"/>
  <c r="C695" i="11"/>
  <c r="C696" i="11"/>
  <c r="C697" i="11"/>
  <c r="C698" i="11"/>
  <c r="C699" i="11"/>
  <c r="C700" i="11"/>
  <c r="C701" i="11"/>
  <c r="C702" i="11"/>
  <c r="C703" i="11"/>
  <c r="C704" i="11"/>
  <c r="C705" i="11"/>
  <c r="C706" i="11"/>
  <c r="C707" i="11"/>
  <c r="C708" i="11"/>
  <c r="C709" i="11"/>
  <c r="C710" i="11"/>
  <c r="C711" i="11"/>
  <c r="C712" i="11"/>
  <c r="C713" i="11"/>
  <c r="C714" i="11"/>
  <c r="C715" i="11"/>
  <c r="C716" i="11"/>
  <c r="C717" i="11"/>
  <c r="C718" i="11"/>
  <c r="C719" i="11"/>
  <c r="C720" i="11"/>
  <c r="C721" i="11"/>
  <c r="C722" i="11"/>
  <c r="C723" i="11"/>
  <c r="C724" i="11"/>
  <c r="C725" i="11"/>
  <c r="C726" i="11"/>
  <c r="C727" i="11"/>
  <c r="C728" i="11"/>
  <c r="C729" i="11"/>
  <c r="C730" i="11"/>
  <c r="C731" i="11"/>
  <c r="C732" i="11"/>
  <c r="C733" i="11"/>
  <c r="C734" i="11"/>
  <c r="C735" i="11"/>
  <c r="C736" i="11"/>
  <c r="C737" i="11"/>
  <c r="C738" i="11"/>
  <c r="C739" i="11"/>
  <c r="C740" i="11"/>
  <c r="C741" i="11"/>
  <c r="C742" i="11"/>
  <c r="C743" i="11"/>
  <c r="C744" i="11"/>
  <c r="C745" i="11"/>
  <c r="C746" i="11"/>
  <c r="C747" i="11"/>
  <c r="C748" i="11"/>
  <c r="C749" i="11"/>
  <c r="C750" i="11"/>
  <c r="C751" i="11"/>
  <c r="C752" i="11"/>
  <c r="C753" i="11"/>
  <c r="C754" i="11"/>
  <c r="C755" i="11"/>
  <c r="C756" i="11"/>
  <c r="C757" i="11"/>
  <c r="C758" i="11"/>
  <c r="C759" i="11"/>
  <c r="C760" i="11"/>
  <c r="C761" i="11"/>
  <c r="C762" i="11"/>
  <c r="C763" i="11"/>
  <c r="C764" i="11"/>
  <c r="C765" i="11"/>
  <c r="C766" i="11"/>
  <c r="C767" i="11"/>
  <c r="C768" i="11"/>
  <c r="C769" i="11"/>
  <c r="C770" i="11"/>
  <c r="C771" i="11"/>
  <c r="C772" i="11"/>
  <c r="C773" i="11"/>
  <c r="C774" i="11"/>
  <c r="C775" i="11"/>
  <c r="C776" i="11"/>
  <c r="C777" i="11"/>
  <c r="C778" i="11"/>
  <c r="C779" i="11"/>
  <c r="C780" i="11"/>
  <c r="C781" i="11"/>
  <c r="C782" i="11"/>
  <c r="C783" i="11"/>
  <c r="C784" i="11"/>
  <c r="C785" i="11"/>
  <c r="C786" i="11"/>
  <c r="C787" i="11"/>
  <c r="C788" i="11"/>
  <c r="C789" i="11"/>
  <c r="C790" i="11"/>
  <c r="C791" i="11"/>
  <c r="C792" i="11"/>
  <c r="C793" i="11"/>
  <c r="C794" i="11"/>
  <c r="C795" i="11"/>
  <c r="C796" i="11"/>
  <c r="C797" i="11"/>
  <c r="C798" i="11"/>
  <c r="C799" i="11"/>
  <c r="C800" i="11"/>
  <c r="C801" i="11"/>
  <c r="C802" i="11"/>
  <c r="C803" i="11"/>
  <c r="C804" i="11"/>
  <c r="C805" i="11"/>
  <c r="C806" i="11"/>
  <c r="C807" i="11"/>
  <c r="C808" i="11"/>
  <c r="C809" i="11"/>
  <c r="C810" i="11"/>
  <c r="C811" i="11"/>
  <c r="C812" i="11"/>
  <c r="C813" i="11"/>
  <c r="C814" i="11"/>
  <c r="C815" i="11"/>
  <c r="C816" i="11"/>
  <c r="C817" i="11"/>
  <c r="C818" i="11"/>
  <c r="C819" i="11"/>
  <c r="C820" i="11"/>
  <c r="C821" i="11"/>
  <c r="C822" i="11"/>
  <c r="C823" i="11"/>
  <c r="C824" i="11"/>
  <c r="C825" i="11"/>
  <c r="C826" i="11"/>
  <c r="C827" i="11"/>
  <c r="C828" i="11"/>
  <c r="C829" i="11"/>
  <c r="C830" i="11"/>
  <c r="C831" i="11"/>
  <c r="C832" i="11"/>
  <c r="C833" i="11"/>
  <c r="C834" i="11"/>
  <c r="C835" i="11"/>
  <c r="C836" i="11"/>
  <c r="C837" i="11"/>
  <c r="C838" i="11"/>
  <c r="C839" i="11"/>
  <c r="C840" i="11"/>
  <c r="C841" i="11"/>
  <c r="C842" i="11"/>
  <c r="C843" i="11"/>
  <c r="C844" i="11"/>
  <c r="C845" i="11"/>
  <c r="C846" i="11"/>
  <c r="C847" i="11"/>
  <c r="C848" i="11"/>
  <c r="C849" i="11"/>
  <c r="C850" i="11"/>
  <c r="C851" i="11"/>
  <c r="C852" i="11"/>
  <c r="C853" i="11"/>
  <c r="C854" i="11"/>
  <c r="C855" i="11"/>
  <c r="C856" i="11"/>
  <c r="C857" i="11"/>
  <c r="C858" i="11"/>
  <c r="C859" i="11"/>
  <c r="C860" i="11"/>
  <c r="C861" i="11"/>
  <c r="C862" i="11"/>
  <c r="C863" i="11"/>
  <c r="C864" i="11"/>
  <c r="C865" i="11"/>
  <c r="C866" i="11"/>
  <c r="C867" i="11"/>
  <c r="C868" i="11"/>
  <c r="C869" i="11"/>
  <c r="C870" i="11"/>
  <c r="C871" i="11"/>
  <c r="C872" i="11"/>
  <c r="C873" i="11"/>
  <c r="C874" i="11"/>
  <c r="C875" i="11"/>
  <c r="C876" i="11"/>
  <c r="C877" i="11"/>
  <c r="C878" i="11"/>
  <c r="C879" i="11"/>
  <c r="C880" i="11"/>
  <c r="C881" i="11"/>
  <c r="C882" i="11"/>
  <c r="C883" i="11"/>
  <c r="C884" i="11"/>
  <c r="C885" i="11"/>
  <c r="C886" i="11"/>
  <c r="C887" i="11"/>
  <c r="C888" i="11"/>
  <c r="C889" i="11"/>
  <c r="C890" i="11"/>
  <c r="C891" i="11"/>
  <c r="C892" i="11"/>
  <c r="C893" i="11"/>
  <c r="C894" i="11"/>
  <c r="C895" i="11"/>
  <c r="C896" i="11"/>
  <c r="C897" i="11"/>
  <c r="C898" i="11"/>
  <c r="C899" i="11"/>
  <c r="C900" i="11"/>
  <c r="C901" i="11"/>
  <c r="C902" i="11"/>
  <c r="C903" i="11"/>
  <c r="C904" i="11"/>
  <c r="C905" i="11"/>
  <c r="C906" i="11"/>
  <c r="C907" i="11"/>
  <c r="C908" i="11"/>
  <c r="C909" i="11"/>
  <c r="C910" i="11"/>
  <c r="C911" i="11"/>
  <c r="C912" i="11"/>
  <c r="C913" i="11"/>
  <c r="C914" i="11"/>
  <c r="C915" i="11"/>
  <c r="C916" i="11"/>
  <c r="C917" i="11"/>
  <c r="C918" i="11"/>
  <c r="C919" i="11"/>
  <c r="C920" i="11"/>
  <c r="C921" i="11"/>
  <c r="C922" i="11"/>
  <c r="C923" i="11"/>
  <c r="C924" i="11"/>
  <c r="C925" i="11"/>
  <c r="C926" i="11"/>
  <c r="C927" i="11"/>
  <c r="C928" i="11"/>
  <c r="C929" i="11"/>
  <c r="C930" i="11"/>
  <c r="C931" i="11"/>
  <c r="C932" i="11"/>
  <c r="C933" i="11"/>
  <c r="C934" i="11"/>
  <c r="C935" i="11"/>
  <c r="C936" i="11"/>
  <c r="C937" i="11"/>
  <c r="C938" i="11"/>
  <c r="C939" i="11"/>
  <c r="C940" i="11"/>
  <c r="C941" i="11"/>
  <c r="C942" i="11"/>
  <c r="C943" i="11"/>
  <c r="C944" i="11"/>
  <c r="C945" i="11"/>
  <c r="C946" i="11"/>
  <c r="C947" i="11"/>
  <c r="C948" i="11"/>
  <c r="C949" i="11"/>
  <c r="C950" i="11"/>
  <c r="C951" i="11"/>
  <c r="C952" i="11"/>
  <c r="C953" i="11"/>
  <c r="C954" i="11"/>
  <c r="C955" i="11"/>
  <c r="C956" i="11"/>
  <c r="C957" i="11"/>
  <c r="C958" i="11"/>
  <c r="C959" i="11"/>
  <c r="C960" i="11"/>
  <c r="C961" i="11"/>
  <c r="C962" i="11"/>
  <c r="C963" i="11"/>
  <c r="C964" i="11"/>
  <c r="C965" i="11"/>
  <c r="C966" i="11"/>
  <c r="C967" i="11"/>
  <c r="C968" i="11"/>
  <c r="C969" i="11"/>
  <c r="C970" i="11"/>
  <c r="C971" i="11"/>
  <c r="C972" i="11"/>
  <c r="C973" i="11"/>
  <c r="C974" i="11"/>
  <c r="C975" i="11"/>
  <c r="C976" i="11"/>
  <c r="C977" i="11"/>
  <c r="C978" i="11"/>
  <c r="C979" i="11"/>
  <c r="C980" i="11"/>
  <c r="C981" i="11"/>
  <c r="C982" i="11"/>
  <c r="C983" i="11"/>
  <c r="C984" i="11"/>
  <c r="C985" i="11"/>
  <c r="C986" i="11"/>
  <c r="C987" i="11"/>
  <c r="C988" i="11"/>
  <c r="C989" i="11"/>
  <c r="C990" i="11"/>
  <c r="C991" i="11"/>
  <c r="C992" i="11"/>
  <c r="C993" i="11"/>
  <c r="C994" i="11"/>
  <c r="C995" i="11"/>
  <c r="C996" i="11"/>
  <c r="C997" i="11"/>
  <c r="C998" i="11"/>
  <c r="C999" i="11"/>
  <c r="C1000" i="11"/>
  <c r="C1001" i="11"/>
  <c r="C1002" i="11"/>
  <c r="C1003" i="11"/>
  <c r="C1004" i="11"/>
  <c r="C1005" i="11"/>
  <c r="C1006" i="11"/>
  <c r="C1007" i="11"/>
  <c r="C1008" i="11"/>
  <c r="C1009" i="11"/>
  <c r="C1010" i="11"/>
  <c r="C1011" i="11"/>
  <c r="C1012" i="11"/>
  <c r="C1013" i="11"/>
  <c r="C1014" i="11"/>
  <c r="C1015" i="11"/>
  <c r="C1016" i="11"/>
  <c r="C1017" i="11"/>
  <c r="C1018" i="11"/>
  <c r="C1019" i="11"/>
  <c r="C1020" i="11"/>
  <c r="C1021" i="11"/>
  <c r="C1022" i="11"/>
  <c r="C1023" i="11"/>
  <c r="C1024" i="11"/>
  <c r="C1025" i="11"/>
  <c r="C1026" i="11"/>
  <c r="C1027" i="11"/>
  <c r="C1028" i="11"/>
  <c r="C1029" i="11"/>
  <c r="C1030" i="11"/>
  <c r="C1031" i="11"/>
  <c r="C1032" i="11"/>
  <c r="C1033" i="11"/>
  <c r="C1034" i="11"/>
  <c r="C1035" i="11"/>
  <c r="C1036" i="11"/>
  <c r="C1037" i="11"/>
  <c r="C1038" i="11"/>
  <c r="C1039" i="11"/>
  <c r="C1040" i="11"/>
  <c r="C1041" i="11"/>
  <c r="C1042" i="11"/>
  <c r="C1043" i="11"/>
  <c r="C1044" i="11"/>
  <c r="C1045" i="11"/>
  <c r="C1046" i="11"/>
  <c r="C1047" i="11"/>
  <c r="C1048" i="11"/>
  <c r="C1049" i="11"/>
  <c r="C1050" i="11"/>
  <c r="C1051" i="11"/>
  <c r="C1052" i="11"/>
  <c r="C1053" i="11"/>
  <c r="C1054" i="11"/>
  <c r="C1055" i="11"/>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125" i="9"/>
  <c r="C126" i="9"/>
  <c r="C127" i="9"/>
  <c r="C128" i="9"/>
  <c r="C129" i="9"/>
  <c r="C130" i="9"/>
  <c r="C131" i="9"/>
  <c r="C132" i="9"/>
  <c r="C133" i="9"/>
  <c r="C134" i="9"/>
  <c r="C135" i="9"/>
  <c r="C136" i="9"/>
  <c r="C137" i="9"/>
  <c r="C138" i="9"/>
  <c r="C139" i="9"/>
  <c r="C140" i="9"/>
  <c r="C141" i="9"/>
  <c r="C142" i="9"/>
  <c r="C143" i="9"/>
  <c r="C144" i="9"/>
  <c r="C145" i="9"/>
  <c r="C146" i="9"/>
  <c r="C147" i="9"/>
  <c r="C148" i="9"/>
  <c r="C149" i="9"/>
  <c r="C150" i="9"/>
  <c r="C151" i="9"/>
  <c r="C152" i="9"/>
  <c r="C153" i="9"/>
  <c r="C154" i="9"/>
  <c r="C155" i="9"/>
  <c r="C156" i="9"/>
  <c r="C157" i="9"/>
  <c r="C158" i="9"/>
  <c r="C159" i="9"/>
  <c r="C160" i="9"/>
  <c r="C161" i="9"/>
  <c r="C162" i="9"/>
  <c r="C163" i="9"/>
  <c r="C164" i="9"/>
  <c r="C165" i="9"/>
  <c r="C166" i="9"/>
  <c r="C167" i="9"/>
  <c r="C168" i="9"/>
  <c r="C169" i="9"/>
  <c r="C170" i="9"/>
  <c r="C171" i="9"/>
  <c r="C172" i="9"/>
  <c r="C173" i="9"/>
  <c r="C174" i="9"/>
  <c r="C175" i="9"/>
  <c r="C176" i="9"/>
  <c r="C177" i="9"/>
  <c r="C178" i="9"/>
  <c r="C179" i="9"/>
  <c r="C180" i="9"/>
  <c r="C181" i="9"/>
  <c r="C182" i="9"/>
  <c r="C183" i="9"/>
  <c r="C184" i="9"/>
  <c r="C185" i="9"/>
  <c r="C186" i="9"/>
  <c r="C187" i="9"/>
  <c r="C188" i="9"/>
  <c r="C189" i="9"/>
  <c r="C190" i="9"/>
  <c r="C191" i="9"/>
  <c r="C192" i="9"/>
  <c r="C193" i="9"/>
  <c r="C194" i="9"/>
  <c r="C195" i="9"/>
  <c r="C196" i="9"/>
  <c r="C197" i="9"/>
  <c r="C198" i="9"/>
  <c r="C199" i="9"/>
  <c r="C200" i="9"/>
  <c r="C201" i="9"/>
  <c r="C202" i="9"/>
  <c r="C203" i="9"/>
  <c r="C204" i="9"/>
  <c r="C205" i="9"/>
  <c r="C206" i="9"/>
  <c r="C207" i="9"/>
  <c r="C208" i="9"/>
  <c r="C209" i="9"/>
  <c r="C210" i="9"/>
  <c r="C211" i="9"/>
  <c r="C212" i="9"/>
  <c r="C213" i="9"/>
  <c r="C214" i="9"/>
  <c r="C215" i="9"/>
  <c r="C216" i="9"/>
  <c r="C217" i="9"/>
  <c r="C218" i="9"/>
  <c r="C219" i="9"/>
  <c r="C220" i="9"/>
  <c r="C221" i="9"/>
  <c r="C222" i="9"/>
  <c r="C223" i="9"/>
  <c r="C224" i="9"/>
  <c r="C225" i="9"/>
  <c r="C226" i="9"/>
  <c r="C227" i="9"/>
  <c r="C228" i="9"/>
  <c r="C229" i="9"/>
  <c r="C230" i="9"/>
  <c r="C231" i="9"/>
  <c r="C232" i="9"/>
  <c r="C233" i="9"/>
  <c r="C234" i="9"/>
  <c r="C235" i="9"/>
  <c r="C236" i="9"/>
  <c r="C237" i="9"/>
  <c r="C238" i="9"/>
  <c r="C239" i="9"/>
  <c r="C240" i="9"/>
  <c r="C241" i="9"/>
  <c r="C242" i="9"/>
  <c r="C243" i="9"/>
  <c r="C244" i="9"/>
  <c r="C245" i="9"/>
  <c r="C246" i="9"/>
  <c r="C247" i="9"/>
  <c r="C248" i="9"/>
  <c r="C249" i="9"/>
  <c r="C250" i="9"/>
  <c r="C251" i="9"/>
  <c r="C252" i="9"/>
  <c r="C253" i="9"/>
  <c r="C254" i="9"/>
  <c r="C255" i="9"/>
  <c r="C256" i="9"/>
  <c r="C257" i="9"/>
  <c r="C258" i="9"/>
  <c r="C259" i="9"/>
  <c r="C260" i="9"/>
  <c r="C261" i="9"/>
  <c r="C262" i="9"/>
  <c r="C263" i="9"/>
  <c r="C264" i="9"/>
  <c r="C265" i="9"/>
  <c r="C266" i="9"/>
  <c r="C267" i="9"/>
  <c r="C268" i="9"/>
  <c r="C269" i="9"/>
  <c r="C270" i="9"/>
  <c r="C271" i="9"/>
  <c r="C272" i="9"/>
  <c r="C273" i="9"/>
  <c r="C274" i="9"/>
  <c r="C275" i="9"/>
  <c r="C276" i="9"/>
  <c r="C277" i="9"/>
  <c r="C278" i="9"/>
  <c r="C279" i="9"/>
  <c r="C280" i="9"/>
  <c r="C281" i="9"/>
  <c r="C282" i="9"/>
  <c r="C283" i="9"/>
  <c r="C284" i="9"/>
  <c r="C285" i="9"/>
  <c r="C286" i="9"/>
  <c r="C287" i="9"/>
  <c r="C288" i="9"/>
  <c r="C289" i="9"/>
  <c r="C290" i="9"/>
  <c r="C291" i="9"/>
  <c r="C292" i="9"/>
  <c r="C293" i="9"/>
  <c r="C294" i="9"/>
  <c r="C295" i="9"/>
  <c r="C296" i="9"/>
  <c r="C297" i="9"/>
  <c r="C298" i="9"/>
  <c r="C299" i="9"/>
  <c r="C300" i="9"/>
  <c r="C301" i="9"/>
  <c r="C302" i="9"/>
  <c r="C303" i="9"/>
  <c r="C304" i="9"/>
  <c r="C305" i="9"/>
  <c r="C306" i="9"/>
  <c r="C307" i="9"/>
  <c r="C308" i="9"/>
  <c r="C309" i="9"/>
  <c r="C310" i="9"/>
  <c r="C311" i="9"/>
  <c r="C312" i="9"/>
  <c r="C313" i="9"/>
  <c r="C314" i="9"/>
  <c r="C315" i="9"/>
  <c r="C316" i="9"/>
  <c r="C317" i="9"/>
  <c r="C318" i="9"/>
  <c r="C319" i="9"/>
  <c r="C320" i="9"/>
  <c r="C321" i="9"/>
  <c r="C322" i="9"/>
  <c r="C323" i="9"/>
  <c r="C324" i="9"/>
  <c r="C325" i="9"/>
  <c r="C326" i="9"/>
  <c r="C327" i="9"/>
  <c r="C328" i="9"/>
  <c r="C329" i="9"/>
  <c r="C330" i="9"/>
  <c r="C331" i="9"/>
  <c r="C332" i="9"/>
  <c r="C333" i="9"/>
  <c r="C334" i="9"/>
  <c r="C335" i="9"/>
  <c r="C336" i="9"/>
  <c r="C337" i="9"/>
  <c r="C338" i="9"/>
  <c r="C339" i="9"/>
  <c r="C340" i="9"/>
  <c r="C341" i="9"/>
  <c r="C342" i="9"/>
  <c r="C343" i="9"/>
  <c r="C344" i="9"/>
  <c r="C345" i="9"/>
  <c r="C346" i="9"/>
  <c r="C347" i="9"/>
  <c r="C348" i="9"/>
  <c r="C349" i="9"/>
  <c r="C350" i="9"/>
  <c r="C351" i="9"/>
  <c r="C352" i="9"/>
  <c r="C353" i="9"/>
  <c r="C354" i="9"/>
  <c r="C355" i="9"/>
  <c r="C356" i="9"/>
  <c r="C357" i="9"/>
  <c r="C358" i="9"/>
  <c r="C359" i="9"/>
  <c r="C360" i="9"/>
  <c r="C361" i="9"/>
  <c r="C362" i="9"/>
  <c r="C363" i="9"/>
  <c r="C364" i="9"/>
  <c r="C365" i="9"/>
  <c r="C366" i="9"/>
  <c r="C367" i="9"/>
  <c r="C368" i="9"/>
  <c r="C369" i="9"/>
  <c r="C370" i="9"/>
  <c r="C371" i="9"/>
  <c r="C372" i="9"/>
  <c r="C373" i="9"/>
  <c r="C374" i="9"/>
  <c r="C375" i="9"/>
  <c r="C376" i="9"/>
  <c r="C377" i="9"/>
  <c r="C378" i="9"/>
  <c r="C379" i="9"/>
  <c r="C380" i="9"/>
  <c r="C381" i="9"/>
  <c r="C382" i="9"/>
  <c r="C383" i="9"/>
  <c r="C384" i="9"/>
  <c r="C385" i="9"/>
  <c r="C386" i="9"/>
  <c r="C387" i="9"/>
  <c r="C388" i="9"/>
  <c r="C389" i="9"/>
  <c r="C390" i="9"/>
  <c r="C391" i="9"/>
  <c r="C392" i="9"/>
  <c r="C393" i="9"/>
  <c r="C394" i="9"/>
  <c r="C395" i="9"/>
  <c r="C396" i="9"/>
  <c r="C397" i="9"/>
  <c r="C398" i="9"/>
  <c r="C399" i="9"/>
  <c r="C400" i="9"/>
  <c r="C401" i="9"/>
  <c r="C402" i="9"/>
  <c r="C403" i="9"/>
  <c r="C404" i="9"/>
  <c r="C405" i="9"/>
  <c r="C406" i="9"/>
  <c r="C407" i="9"/>
  <c r="C408" i="9"/>
  <c r="C409" i="9"/>
  <c r="C410" i="9"/>
  <c r="C411" i="9"/>
  <c r="C412" i="9"/>
  <c r="C413" i="9"/>
  <c r="C414" i="9"/>
  <c r="C415" i="9"/>
  <c r="C416" i="9"/>
  <c r="C417" i="9"/>
  <c r="C418" i="9"/>
  <c r="C419" i="9"/>
  <c r="C420" i="9"/>
  <c r="C421" i="9"/>
  <c r="C422" i="9"/>
  <c r="C423" i="9"/>
  <c r="C424" i="9"/>
  <c r="C425" i="9"/>
  <c r="C426" i="9"/>
  <c r="C427" i="9"/>
  <c r="C428" i="9"/>
  <c r="C429" i="9"/>
  <c r="C430" i="9"/>
  <c r="C431" i="9"/>
  <c r="C432" i="9"/>
  <c r="C433" i="9"/>
  <c r="C434" i="9"/>
  <c r="C435" i="9"/>
  <c r="C436" i="9"/>
  <c r="C437" i="9"/>
  <c r="C438" i="9"/>
  <c r="C439" i="9"/>
  <c r="C440" i="9"/>
  <c r="C441" i="9"/>
  <c r="C442" i="9"/>
  <c r="C443" i="9"/>
  <c r="C444" i="9"/>
  <c r="C445" i="9"/>
  <c r="C446" i="9"/>
  <c r="C447" i="9"/>
  <c r="C448" i="9"/>
  <c r="C449" i="9"/>
  <c r="C450" i="9"/>
  <c r="C451" i="9"/>
  <c r="C452" i="9"/>
  <c r="C453" i="9"/>
  <c r="C454" i="9"/>
  <c r="C455" i="9"/>
  <c r="C456" i="9"/>
  <c r="C457" i="9"/>
  <c r="C458" i="9"/>
  <c r="C459" i="9"/>
  <c r="C460" i="9"/>
  <c r="C461" i="9"/>
  <c r="C462" i="9"/>
  <c r="C463" i="9"/>
  <c r="C464" i="9"/>
  <c r="C465" i="9"/>
  <c r="C466" i="9"/>
  <c r="C467" i="9"/>
  <c r="C468" i="9"/>
  <c r="C469" i="9"/>
  <c r="C470" i="9"/>
  <c r="C471" i="9"/>
  <c r="C472" i="9"/>
  <c r="C473" i="9"/>
  <c r="C474" i="9"/>
  <c r="C475" i="9"/>
  <c r="C476" i="9"/>
  <c r="C477" i="9"/>
  <c r="C478" i="9"/>
  <c r="C479" i="9"/>
  <c r="C480" i="9"/>
  <c r="C481" i="9"/>
  <c r="C482" i="9"/>
  <c r="C483" i="9"/>
  <c r="C484" i="9"/>
  <c r="C485" i="9"/>
  <c r="C486" i="9"/>
  <c r="C487" i="9"/>
  <c r="C488" i="9"/>
  <c r="C489" i="9"/>
  <c r="C490" i="9"/>
  <c r="C491" i="9"/>
  <c r="C492" i="9"/>
  <c r="C493" i="9"/>
  <c r="C494" i="9"/>
  <c r="C495" i="9"/>
  <c r="C496" i="9"/>
  <c r="C497" i="9"/>
  <c r="C498" i="9"/>
  <c r="C499" i="9"/>
  <c r="C500" i="9"/>
  <c r="C501" i="9"/>
  <c r="C502" i="9"/>
  <c r="C503" i="9"/>
  <c r="C504" i="9"/>
  <c r="C505" i="9"/>
  <c r="C506" i="9"/>
  <c r="C507" i="9"/>
  <c r="C508" i="9"/>
  <c r="C509" i="9"/>
  <c r="C510" i="9"/>
  <c r="C511" i="9"/>
  <c r="C512" i="9"/>
  <c r="C513" i="9"/>
  <c r="C514" i="9"/>
  <c r="C515" i="9"/>
  <c r="C516" i="9"/>
  <c r="C517" i="9"/>
  <c r="C518" i="9"/>
  <c r="C519" i="9"/>
  <c r="C520" i="9"/>
  <c r="C521" i="9"/>
  <c r="C522" i="9"/>
  <c r="C523" i="9"/>
  <c r="C524" i="9"/>
  <c r="C525" i="9"/>
  <c r="C526" i="9"/>
  <c r="C527" i="9"/>
  <c r="C528" i="9"/>
  <c r="C529" i="9"/>
  <c r="C530" i="9"/>
  <c r="C531" i="9"/>
  <c r="C532" i="9"/>
  <c r="C533" i="9"/>
  <c r="C534" i="9"/>
  <c r="C535" i="9"/>
  <c r="C536" i="9"/>
  <c r="C537" i="9"/>
  <c r="C538" i="9"/>
  <c r="C539" i="9"/>
  <c r="C540" i="9"/>
  <c r="C541" i="9"/>
  <c r="C542" i="9"/>
  <c r="C543" i="9"/>
  <c r="C544" i="9"/>
  <c r="C545" i="9"/>
  <c r="C546" i="9"/>
  <c r="C547" i="9"/>
  <c r="C548" i="9"/>
  <c r="C549" i="9"/>
  <c r="C550" i="9"/>
  <c r="C551" i="9"/>
  <c r="C552" i="9"/>
  <c r="C553" i="9"/>
  <c r="C554" i="9"/>
  <c r="C555" i="9"/>
  <c r="C556" i="9"/>
  <c r="C557" i="9"/>
  <c r="C558" i="9"/>
  <c r="C559" i="9"/>
  <c r="C560" i="9"/>
  <c r="C561" i="9"/>
  <c r="C562" i="9"/>
  <c r="C563" i="9"/>
  <c r="C564" i="9"/>
  <c r="C565" i="9"/>
  <c r="C566" i="9"/>
  <c r="C567" i="9"/>
  <c r="C568" i="9"/>
  <c r="C569" i="9"/>
  <c r="C570" i="9"/>
  <c r="C571" i="9"/>
  <c r="C572" i="9"/>
  <c r="C573" i="9"/>
  <c r="C574" i="9"/>
  <c r="C575" i="9"/>
  <c r="C576" i="9"/>
  <c r="C577" i="9"/>
  <c r="C578" i="9"/>
  <c r="C579" i="9"/>
  <c r="C580" i="9"/>
  <c r="C581" i="9"/>
  <c r="C582" i="9"/>
  <c r="C583" i="9"/>
  <c r="C584" i="9"/>
  <c r="C585" i="9"/>
  <c r="C586" i="9"/>
  <c r="C587" i="9"/>
  <c r="C588" i="9"/>
  <c r="C589" i="9"/>
  <c r="C590" i="9"/>
  <c r="C591" i="9"/>
  <c r="C592" i="9"/>
  <c r="C593" i="9"/>
  <c r="C594" i="9"/>
  <c r="C595" i="9"/>
  <c r="C596" i="9"/>
  <c r="C597" i="9"/>
  <c r="C598" i="9"/>
  <c r="C599" i="9"/>
  <c r="C600" i="9"/>
  <c r="C601" i="9"/>
  <c r="C602" i="9"/>
  <c r="C603" i="9"/>
  <c r="C604" i="9"/>
  <c r="C605" i="9"/>
  <c r="C606" i="9"/>
  <c r="C607" i="9"/>
  <c r="C608" i="9"/>
  <c r="C609" i="9"/>
  <c r="C610" i="9"/>
  <c r="C611" i="9"/>
  <c r="C612" i="9"/>
  <c r="C613" i="9"/>
  <c r="C614" i="9"/>
  <c r="C615" i="9"/>
  <c r="C616" i="9"/>
  <c r="C617" i="9"/>
  <c r="C618" i="9"/>
  <c r="C619" i="9"/>
  <c r="C620" i="9"/>
  <c r="C621" i="9"/>
  <c r="C622" i="9"/>
  <c r="C623" i="9"/>
  <c r="C624" i="9"/>
  <c r="C625" i="9"/>
  <c r="C626" i="9"/>
  <c r="C627" i="9"/>
  <c r="C628" i="9"/>
  <c r="C629" i="9"/>
  <c r="C630" i="9"/>
  <c r="C631" i="9"/>
  <c r="C632" i="9"/>
  <c r="C633" i="9"/>
  <c r="C634" i="9"/>
  <c r="C635" i="9"/>
  <c r="C636" i="9"/>
  <c r="C637" i="9"/>
  <c r="C638" i="9"/>
  <c r="C639" i="9"/>
  <c r="C640" i="9"/>
  <c r="C641" i="9"/>
  <c r="C642" i="9"/>
  <c r="C643" i="9"/>
  <c r="C644" i="9"/>
  <c r="C645" i="9"/>
  <c r="C646" i="9"/>
  <c r="C647" i="9"/>
  <c r="C648" i="9"/>
  <c r="C649" i="9"/>
  <c r="C650" i="9"/>
  <c r="C651" i="9"/>
  <c r="C652" i="9"/>
  <c r="C653" i="9"/>
  <c r="C654" i="9"/>
  <c r="C655" i="9"/>
  <c r="C656" i="9"/>
  <c r="C657" i="9"/>
  <c r="C658" i="9"/>
  <c r="C659" i="9"/>
  <c r="C660" i="9"/>
  <c r="C661" i="9"/>
  <c r="C662" i="9"/>
  <c r="C663" i="9"/>
  <c r="C664" i="9"/>
  <c r="C665" i="9"/>
  <c r="C666" i="9"/>
  <c r="C667" i="9"/>
  <c r="C668" i="9"/>
  <c r="C669" i="9"/>
  <c r="C670" i="9"/>
  <c r="C671" i="9"/>
  <c r="C672" i="9"/>
  <c r="C673" i="9"/>
  <c r="C674" i="9"/>
  <c r="C675" i="9"/>
  <c r="C676" i="9"/>
  <c r="C677" i="9"/>
  <c r="C678" i="9"/>
  <c r="C679" i="9"/>
  <c r="C680" i="9"/>
  <c r="C681" i="9"/>
  <c r="C682" i="9"/>
  <c r="C683" i="9"/>
  <c r="C684" i="9"/>
  <c r="C685" i="9"/>
  <c r="C686" i="9"/>
  <c r="C687" i="9"/>
  <c r="C688" i="9"/>
  <c r="C689" i="9"/>
  <c r="C690" i="9"/>
  <c r="C691" i="9"/>
  <c r="C692" i="9"/>
  <c r="C693" i="9"/>
  <c r="C694" i="9"/>
  <c r="C695" i="9"/>
  <c r="C696" i="9"/>
  <c r="C697" i="9"/>
  <c r="C698" i="9"/>
  <c r="C699" i="9"/>
  <c r="C700" i="9"/>
  <c r="C701" i="9"/>
  <c r="C702" i="9"/>
  <c r="C703" i="9"/>
  <c r="C704" i="9"/>
  <c r="C705" i="9"/>
  <c r="C706" i="9"/>
  <c r="C707" i="9"/>
  <c r="C708" i="9"/>
  <c r="C709" i="9"/>
  <c r="C710" i="9"/>
  <c r="C711" i="9"/>
  <c r="C712" i="9"/>
  <c r="C713" i="9"/>
  <c r="C714" i="9"/>
  <c r="C715" i="9"/>
  <c r="C716" i="9"/>
  <c r="C717" i="9"/>
  <c r="C718" i="9"/>
  <c r="C719" i="9"/>
  <c r="C720" i="9"/>
  <c r="C721" i="9"/>
  <c r="C722" i="9"/>
  <c r="C723" i="9"/>
  <c r="C5" i="8"/>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92" i="8"/>
  <c r="C93" i="8"/>
  <c r="C94" i="8"/>
  <c r="C95" i="8"/>
  <c r="C96" i="8"/>
  <c r="C97" i="8"/>
  <c r="C98" i="8"/>
  <c r="C99" i="8"/>
  <c r="C100" i="8"/>
  <c r="C101" i="8"/>
  <c r="C102" i="8"/>
  <c r="C103" i="8"/>
  <c r="C104" i="8"/>
  <c r="C105" i="8"/>
  <c r="C106" i="8"/>
  <c r="C107" i="8"/>
  <c r="C108" i="8"/>
  <c r="C109" i="8"/>
  <c r="C110" i="8"/>
  <c r="C111" i="8"/>
  <c r="C112" i="8"/>
  <c r="C113" i="8"/>
  <c r="C114" i="8"/>
  <c r="C115" i="8"/>
  <c r="C116" i="8"/>
  <c r="C117" i="8"/>
  <c r="C118" i="8"/>
  <c r="C119" i="8"/>
  <c r="C120" i="8"/>
  <c r="C121" i="8"/>
  <c r="C122" i="8"/>
  <c r="C123" i="8"/>
  <c r="C124" i="8"/>
  <c r="C125" i="8"/>
  <c r="C126" i="8"/>
  <c r="C127" i="8"/>
  <c r="C128" i="8"/>
  <c r="C129" i="8"/>
  <c r="C130" i="8"/>
  <c r="C131" i="8"/>
  <c r="C132" i="8"/>
  <c r="C133" i="8"/>
  <c r="C134" i="8"/>
  <c r="C135" i="8"/>
  <c r="C136" i="8"/>
  <c r="C137" i="8"/>
  <c r="C138" i="8"/>
  <c r="C139" i="8"/>
  <c r="C140" i="8"/>
  <c r="C141" i="8"/>
  <c r="C142" i="8"/>
  <c r="C143" i="8"/>
  <c r="C144" i="8"/>
  <c r="C145" i="8"/>
  <c r="C146" i="8"/>
  <c r="C147" i="8"/>
  <c r="C148" i="8"/>
  <c r="C149" i="8"/>
  <c r="C150" i="8"/>
  <c r="C151" i="8"/>
  <c r="C152" i="8"/>
  <c r="C153" i="8"/>
  <c r="C154" i="8"/>
  <c r="C155" i="8"/>
  <c r="C156" i="8"/>
  <c r="C157" i="8"/>
  <c r="C158" i="8"/>
  <c r="C159" i="8"/>
  <c r="C160" i="8"/>
  <c r="C161" i="8"/>
  <c r="C162" i="8"/>
  <c r="C163" i="8"/>
  <c r="C164" i="8"/>
  <c r="C165" i="8"/>
  <c r="C166" i="8"/>
  <c r="C167" i="8"/>
  <c r="C168" i="8"/>
  <c r="C169" i="8"/>
  <c r="C170" i="8"/>
  <c r="C171" i="8"/>
  <c r="C172" i="8"/>
  <c r="C173" i="8"/>
  <c r="C174" i="8"/>
  <c r="C175" i="8"/>
  <c r="C176" i="8"/>
  <c r="C177" i="8"/>
  <c r="C178" i="8"/>
  <c r="C179" i="8"/>
  <c r="C180" i="8"/>
  <c r="C181" i="8"/>
  <c r="C182" i="8"/>
  <c r="C183" i="8"/>
  <c r="C184" i="8"/>
  <c r="C185" i="8"/>
  <c r="C186" i="8"/>
  <c r="C187" i="8"/>
  <c r="C188" i="8"/>
  <c r="C189" i="8"/>
  <c r="C190" i="8"/>
  <c r="C191" i="8"/>
  <c r="C192" i="8"/>
  <c r="C193" i="8"/>
  <c r="C194" i="8"/>
  <c r="C195" i="8"/>
  <c r="C196" i="8"/>
  <c r="C197" i="8"/>
  <c r="C198" i="8"/>
  <c r="C199" i="8"/>
  <c r="C200" i="8"/>
  <c r="C201" i="8"/>
  <c r="C202" i="8"/>
  <c r="C203" i="8"/>
  <c r="C204" i="8"/>
  <c r="C205" i="8"/>
  <c r="C206" i="8"/>
  <c r="C207" i="8"/>
  <c r="C208" i="8"/>
  <c r="C209" i="8"/>
  <c r="C210" i="8"/>
  <c r="C211" i="8"/>
  <c r="C212" i="8"/>
  <c r="C213" i="8"/>
  <c r="C214" i="8"/>
  <c r="C215" i="8"/>
  <c r="C216" i="8"/>
  <c r="C217" i="8"/>
  <c r="C218" i="8"/>
  <c r="C219" i="8"/>
  <c r="C220" i="8"/>
  <c r="C221" i="8"/>
  <c r="C222" i="8"/>
  <c r="C223" i="8"/>
  <c r="C224" i="8"/>
  <c r="C225" i="8"/>
  <c r="C226" i="8"/>
  <c r="C227" i="8"/>
  <c r="C228" i="8"/>
  <c r="C229" i="8"/>
  <c r="C230" i="8"/>
  <c r="C231" i="8"/>
  <c r="C232" i="8"/>
  <c r="C233" i="8"/>
  <c r="C234" i="8"/>
  <c r="C235" i="8"/>
  <c r="C236" i="8"/>
  <c r="C237" i="8"/>
  <c r="C238" i="8"/>
  <c r="C239" i="8"/>
  <c r="C240" i="8"/>
  <c r="C241" i="8"/>
  <c r="C242" i="8"/>
  <c r="C243" i="8"/>
  <c r="C244" i="8"/>
  <c r="C245" i="8"/>
  <c r="C246" i="8"/>
  <c r="C247" i="8"/>
  <c r="C248" i="8"/>
  <c r="C249" i="8"/>
  <c r="C250" i="8"/>
  <c r="C251" i="8"/>
  <c r="C252" i="8"/>
  <c r="C253" i="8"/>
  <c r="C254" i="8"/>
  <c r="C255" i="8"/>
  <c r="C256" i="8"/>
  <c r="C257" i="8"/>
  <c r="C258" i="8"/>
  <c r="C259" i="8"/>
  <c r="C260" i="8"/>
  <c r="C261" i="8"/>
  <c r="C262" i="8"/>
  <c r="C263" i="8"/>
  <c r="C264" i="8"/>
  <c r="C265" i="8"/>
  <c r="C266" i="8"/>
  <c r="C267" i="8"/>
  <c r="C268" i="8"/>
  <c r="C269" i="8"/>
  <c r="C270" i="8"/>
  <c r="C271" i="8"/>
  <c r="C272" i="8"/>
  <c r="C273" i="8"/>
  <c r="C274" i="8"/>
  <c r="C275" i="8"/>
  <c r="C276" i="8"/>
  <c r="C277" i="8"/>
  <c r="C278" i="8"/>
  <c r="C279" i="8"/>
  <c r="C280" i="8"/>
  <c r="C281" i="8"/>
  <c r="C282" i="8"/>
  <c r="C283" i="8"/>
  <c r="C284" i="8"/>
  <c r="C285" i="8"/>
  <c r="C286" i="8"/>
  <c r="C287" i="8"/>
  <c r="C288" i="8"/>
  <c r="C289" i="8"/>
  <c r="C290" i="8"/>
  <c r="C291" i="8"/>
  <c r="C292" i="8"/>
  <c r="C293" i="8"/>
  <c r="C294" i="8"/>
  <c r="C295" i="8"/>
  <c r="C296" i="8"/>
  <c r="C297" i="8"/>
  <c r="C298" i="8"/>
  <c r="C299" i="8"/>
  <c r="C300" i="8"/>
  <c r="C301" i="8"/>
  <c r="C302" i="8"/>
  <c r="C303" i="8"/>
  <c r="C304" i="8"/>
  <c r="C305" i="8"/>
  <c r="C306" i="8"/>
  <c r="C307" i="8"/>
  <c r="C308" i="8"/>
  <c r="C309" i="8"/>
  <c r="C310" i="8"/>
  <c r="C311" i="8"/>
  <c r="C312" i="8"/>
  <c r="C313" i="8"/>
  <c r="C314" i="8"/>
  <c r="C315" i="8"/>
  <c r="C316" i="8"/>
  <c r="C317" i="8"/>
  <c r="C318" i="8"/>
  <c r="C319" i="8"/>
  <c r="C320" i="8"/>
  <c r="C321" i="8"/>
  <c r="C322" i="8"/>
  <c r="C323" i="8"/>
  <c r="C324" i="8"/>
  <c r="C325" i="8"/>
  <c r="C326" i="8"/>
  <c r="C327" i="8"/>
  <c r="C328" i="8"/>
  <c r="C329" i="8"/>
  <c r="C330" i="8"/>
  <c r="C331" i="8"/>
  <c r="C332" i="8"/>
  <c r="C333" i="8"/>
  <c r="C334" i="8"/>
  <c r="C335" i="8"/>
  <c r="C336" i="8"/>
  <c r="C337" i="8"/>
  <c r="C338" i="8"/>
  <c r="C339" i="8"/>
  <c r="C340" i="8"/>
  <c r="C341" i="8"/>
  <c r="C342" i="8"/>
  <c r="C343" i="8"/>
  <c r="C344" i="8"/>
  <c r="C345" i="8"/>
  <c r="C346" i="8"/>
  <c r="C347" i="8"/>
  <c r="C348" i="8"/>
  <c r="C349" i="8"/>
  <c r="C350" i="8"/>
  <c r="C351" i="8"/>
  <c r="C352" i="8"/>
  <c r="C353" i="8"/>
  <c r="C354" i="8"/>
  <c r="C355" i="8"/>
  <c r="C356" i="8"/>
  <c r="C357" i="8"/>
  <c r="C358" i="8"/>
  <c r="C359" i="8"/>
  <c r="C360" i="8"/>
  <c r="C361" i="8"/>
  <c r="C362" i="8"/>
  <c r="C363" i="8"/>
  <c r="C364" i="8"/>
  <c r="C365" i="8"/>
  <c r="C366" i="8"/>
  <c r="C367" i="8"/>
  <c r="C368" i="8"/>
  <c r="C369" i="8"/>
  <c r="C370" i="8"/>
  <c r="C371" i="8"/>
  <c r="C372" i="8"/>
  <c r="C373" i="8"/>
  <c r="C374" i="8"/>
  <c r="C375" i="8"/>
  <c r="C376" i="8"/>
  <c r="C377" i="8"/>
  <c r="C378" i="8"/>
  <c r="C379" i="8"/>
  <c r="C380" i="8"/>
  <c r="C381" i="8"/>
  <c r="C382" i="8"/>
  <c r="C383" i="8"/>
  <c r="C384" i="8"/>
  <c r="C385" i="8"/>
  <c r="C386" i="8"/>
  <c r="C387" i="8"/>
  <c r="C388" i="8"/>
  <c r="C389" i="8"/>
  <c r="C390" i="8"/>
  <c r="C391" i="8"/>
  <c r="C392" i="8"/>
  <c r="C393" i="8"/>
  <c r="C394" i="8"/>
  <c r="C395" i="8"/>
  <c r="C396" i="8"/>
  <c r="C397" i="8"/>
  <c r="C398" i="8"/>
  <c r="C399" i="8"/>
  <c r="C400" i="8"/>
  <c r="C401" i="8"/>
  <c r="C402" i="8"/>
  <c r="C403" i="8"/>
  <c r="C404" i="8"/>
  <c r="C405" i="8"/>
  <c r="C406" i="8"/>
  <c r="C407" i="8"/>
  <c r="C408" i="8"/>
  <c r="C409" i="8"/>
  <c r="C410" i="8"/>
  <c r="C411" i="8"/>
  <c r="C412" i="8"/>
  <c r="C413" i="8"/>
  <c r="C414" i="8"/>
  <c r="C415" i="8"/>
  <c r="C416" i="8"/>
  <c r="C417" i="8"/>
  <c r="C418" i="8"/>
  <c r="C419" i="8"/>
  <c r="C420" i="8"/>
  <c r="C421" i="8"/>
  <c r="C422" i="8"/>
  <c r="C423" i="8"/>
  <c r="C424" i="8"/>
  <c r="C425" i="8"/>
  <c r="C426" i="8"/>
  <c r="C427" i="8"/>
  <c r="C428" i="8"/>
  <c r="C429" i="8"/>
  <c r="C430" i="8"/>
  <c r="C431" i="8"/>
  <c r="C432" i="8"/>
  <c r="C433" i="8"/>
  <c r="C434" i="8"/>
  <c r="C435" i="8"/>
  <c r="C436" i="8"/>
  <c r="C437" i="8"/>
  <c r="C438" i="8"/>
  <c r="C439" i="8"/>
  <c r="C440" i="8"/>
  <c r="C441" i="8"/>
  <c r="C442" i="8"/>
  <c r="C443" i="8"/>
  <c r="C444" i="8"/>
  <c r="C445" i="8"/>
  <c r="C446" i="8"/>
  <c r="C447" i="8"/>
  <c r="C448" i="8"/>
  <c r="C449" i="8"/>
  <c r="C450" i="8"/>
  <c r="C451" i="8"/>
  <c r="C452" i="8"/>
  <c r="C453" i="8"/>
  <c r="C454" i="8"/>
  <c r="C455" i="8"/>
  <c r="C456" i="8"/>
  <c r="C457" i="8"/>
  <c r="C458" i="8"/>
  <c r="C459" i="8"/>
  <c r="C460" i="8"/>
  <c r="C461" i="8"/>
  <c r="C462" i="8"/>
  <c r="C463" i="8"/>
  <c r="C464" i="8"/>
  <c r="C465" i="8"/>
  <c r="C466" i="8"/>
  <c r="C467" i="8"/>
  <c r="C468" i="8"/>
  <c r="C469" i="8"/>
  <c r="C470" i="8"/>
  <c r="C471" i="8"/>
  <c r="C472" i="8"/>
  <c r="C473" i="8"/>
  <c r="C474" i="8"/>
  <c r="C475" i="8"/>
  <c r="C476" i="8"/>
  <c r="C477" i="8"/>
  <c r="C478" i="8"/>
  <c r="C479" i="8"/>
  <c r="C480" i="8"/>
  <c r="C481" i="8"/>
  <c r="C482" i="8"/>
  <c r="C483" i="8"/>
  <c r="C484" i="8"/>
  <c r="C485" i="8"/>
  <c r="C486" i="8"/>
  <c r="C487" i="8"/>
  <c r="C488" i="8"/>
  <c r="C489" i="8"/>
  <c r="C490" i="8"/>
  <c r="C491" i="8"/>
  <c r="C492" i="8"/>
  <c r="C493" i="8"/>
  <c r="C494" i="8"/>
  <c r="C495" i="8"/>
  <c r="C496" i="8"/>
  <c r="C497" i="8"/>
  <c r="C498" i="8"/>
  <c r="C499" i="8"/>
  <c r="C500" i="8"/>
  <c r="C501" i="8"/>
  <c r="C502" i="8"/>
  <c r="C503" i="8"/>
  <c r="C504" i="8"/>
  <c r="C505" i="8"/>
  <c r="C506" i="8"/>
  <c r="C507" i="8"/>
  <c r="C508" i="8"/>
  <c r="C509" i="8"/>
  <c r="C510" i="8"/>
  <c r="C511" i="8"/>
  <c r="C512" i="8"/>
  <c r="C513" i="8"/>
  <c r="C514" i="8"/>
  <c r="C515" i="8"/>
  <c r="C516" i="8"/>
  <c r="C517" i="8"/>
  <c r="C518" i="8"/>
  <c r="C519" i="8"/>
  <c r="C520" i="8"/>
  <c r="C521" i="8"/>
  <c r="C522" i="8"/>
  <c r="C523" i="8"/>
  <c r="C524" i="8"/>
  <c r="C525" i="8"/>
  <c r="C526" i="8"/>
  <c r="C527" i="8"/>
  <c r="C528" i="8"/>
  <c r="C529" i="8"/>
  <c r="C530" i="8"/>
  <c r="C531" i="8"/>
  <c r="C532" i="8"/>
  <c r="C533" i="8"/>
  <c r="C534" i="8"/>
  <c r="C535" i="8"/>
  <c r="C536" i="8"/>
  <c r="C537" i="8"/>
  <c r="C538" i="8"/>
  <c r="C539" i="8"/>
  <c r="C540" i="8"/>
  <c r="C541" i="8"/>
  <c r="C542" i="8"/>
  <c r="C543" i="8"/>
  <c r="C544" i="8"/>
  <c r="C545" i="8"/>
  <c r="C546" i="8"/>
  <c r="C547" i="8"/>
  <c r="C548" i="8"/>
  <c r="C549" i="8"/>
  <c r="C550" i="8"/>
  <c r="C551" i="8"/>
  <c r="C552" i="8"/>
  <c r="C553" i="8"/>
  <c r="C554" i="8"/>
  <c r="C555" i="8"/>
  <c r="C556" i="8"/>
  <c r="C557" i="8"/>
  <c r="C558" i="8"/>
  <c r="C559" i="8"/>
  <c r="C560" i="8"/>
  <c r="C561" i="8"/>
  <c r="C562" i="8"/>
  <c r="C563" i="8"/>
  <c r="C564" i="8"/>
  <c r="C565" i="8"/>
  <c r="C566" i="8"/>
  <c r="C567" i="8"/>
  <c r="C568" i="8"/>
  <c r="C569" i="8"/>
  <c r="C570" i="8"/>
  <c r="C571" i="8"/>
  <c r="C572" i="8"/>
  <c r="C573" i="8"/>
  <c r="C574" i="8"/>
  <c r="C575" i="8"/>
  <c r="C576" i="8"/>
  <c r="C577" i="8"/>
  <c r="C578" i="8"/>
  <c r="C579" i="8"/>
  <c r="C580" i="8"/>
  <c r="C581" i="8"/>
  <c r="C582" i="8"/>
  <c r="C583" i="8"/>
  <c r="C584" i="8"/>
  <c r="C585" i="8"/>
  <c r="C586" i="8"/>
  <c r="C587" i="8"/>
  <c r="C588" i="8"/>
  <c r="C589" i="8"/>
  <c r="C590" i="8"/>
  <c r="C591" i="8"/>
  <c r="C592" i="8"/>
  <c r="C593" i="8"/>
  <c r="C594" i="8"/>
  <c r="C595" i="8"/>
  <c r="C596" i="8"/>
  <c r="C597" i="8"/>
  <c r="C598" i="8"/>
  <c r="C599" i="8"/>
  <c r="C600" i="8"/>
  <c r="C601" i="8"/>
  <c r="C602" i="8"/>
  <c r="C603" i="8"/>
  <c r="C604" i="8"/>
  <c r="C605" i="8"/>
  <c r="C606" i="8"/>
  <c r="C607" i="8"/>
  <c r="C608" i="8"/>
  <c r="C609" i="8"/>
  <c r="C610" i="8"/>
  <c r="C611" i="8"/>
  <c r="C612" i="8"/>
  <c r="C613" i="8"/>
  <c r="C614" i="8"/>
  <c r="C615" i="8"/>
  <c r="C616" i="8"/>
  <c r="C617" i="8"/>
  <c r="C618" i="8"/>
  <c r="C619" i="8"/>
  <c r="C620" i="8"/>
  <c r="C621" i="8"/>
  <c r="C622" i="8"/>
  <c r="C623" i="8"/>
  <c r="C624" i="8"/>
  <c r="C625" i="8"/>
  <c r="C626" i="8"/>
  <c r="C627" i="8"/>
  <c r="C628" i="8"/>
  <c r="C629" i="8"/>
  <c r="C630" i="8"/>
  <c r="C631" i="8"/>
  <c r="C632" i="8"/>
  <c r="C633" i="8"/>
  <c r="C634" i="8"/>
  <c r="C635" i="8"/>
  <c r="C636" i="8"/>
  <c r="C637" i="8"/>
  <c r="C638" i="8"/>
  <c r="C639" i="8"/>
  <c r="C640" i="8"/>
  <c r="C641" i="8"/>
  <c r="C642" i="8"/>
  <c r="C643" i="8"/>
  <c r="C644" i="8"/>
  <c r="C645" i="8"/>
  <c r="C646" i="8"/>
  <c r="C647" i="8"/>
  <c r="C648" i="8"/>
  <c r="C649" i="8"/>
  <c r="C650" i="8"/>
  <c r="C651" i="8"/>
  <c r="C652" i="8"/>
  <c r="C653" i="8"/>
  <c r="C654" i="8"/>
  <c r="C655" i="8"/>
  <c r="C656" i="8"/>
  <c r="C657" i="8"/>
  <c r="C658" i="8"/>
  <c r="C659" i="8"/>
  <c r="C660" i="8"/>
  <c r="C661" i="8"/>
  <c r="C662" i="8"/>
  <c r="C663" i="8"/>
  <c r="C664" i="8"/>
  <c r="C665" i="8"/>
  <c r="C666" i="8"/>
  <c r="C667" i="8"/>
  <c r="C668" i="8"/>
  <c r="C669" i="8"/>
  <c r="C670" i="8"/>
  <c r="C671" i="8"/>
  <c r="C672" i="8"/>
  <c r="C673" i="8"/>
  <c r="C674" i="8"/>
  <c r="C675" i="8"/>
  <c r="C676" i="8"/>
  <c r="C677" i="8"/>
  <c r="C678" i="8"/>
  <c r="C679" i="8"/>
  <c r="C680" i="8"/>
  <c r="C681" i="8"/>
  <c r="C682" i="8"/>
  <c r="C683" i="8"/>
  <c r="C684" i="8"/>
  <c r="C685" i="8"/>
  <c r="C686" i="8"/>
  <c r="C687" i="8"/>
  <c r="C688" i="8"/>
  <c r="C689" i="8"/>
  <c r="C690" i="8"/>
  <c r="C691" i="8"/>
  <c r="C692" i="8"/>
  <c r="C693" i="8"/>
  <c r="C694" i="8"/>
  <c r="C695" i="8"/>
  <c r="C696" i="8"/>
  <c r="C697" i="8"/>
  <c r="C698" i="8"/>
  <c r="C699" i="8"/>
  <c r="C700" i="8"/>
  <c r="C701" i="8"/>
  <c r="C702" i="8"/>
  <c r="C703" i="8"/>
  <c r="C704" i="8"/>
  <c r="C705" i="8"/>
  <c r="C706" i="8"/>
  <c r="C707" i="8"/>
  <c r="C708" i="8"/>
  <c r="C709" i="8"/>
  <c r="C710" i="8"/>
  <c r="C711" i="8"/>
  <c r="C712" i="8"/>
  <c r="C713" i="8"/>
  <c r="C714" i="8"/>
  <c r="C715" i="8"/>
  <c r="C716" i="8"/>
  <c r="C717" i="8"/>
  <c r="C718" i="8"/>
  <c r="C719" i="8"/>
  <c r="C720" i="8"/>
  <c r="C721" i="8"/>
  <c r="C722" i="8"/>
  <c r="C723" i="8"/>
  <c r="C724" i="8"/>
  <c r="C725" i="8"/>
  <c r="C726" i="8"/>
  <c r="C727" i="8"/>
  <c r="C728" i="8"/>
  <c r="C729" i="8"/>
  <c r="C730" i="8"/>
  <c r="C731" i="8"/>
  <c r="C732" i="8"/>
  <c r="C733" i="8"/>
  <c r="C734" i="8"/>
  <c r="C735" i="8"/>
  <c r="C736" i="8"/>
  <c r="C737" i="8"/>
  <c r="C738" i="8"/>
  <c r="C739" i="8"/>
  <c r="C740" i="8"/>
  <c r="C741" i="8"/>
  <c r="C742" i="8"/>
  <c r="C743" i="8"/>
  <c r="C744" i="8"/>
  <c r="C745" i="8"/>
  <c r="C746" i="8"/>
  <c r="C747" i="8"/>
  <c r="C748" i="8"/>
  <c r="C749" i="8"/>
  <c r="C750" i="8"/>
  <c r="C751" i="8"/>
  <c r="C752" i="8"/>
  <c r="C753" i="8"/>
  <c r="C754" i="8"/>
  <c r="C755" i="8"/>
  <c r="C756" i="8"/>
  <c r="C757" i="8"/>
  <c r="C758" i="8"/>
  <c r="C759" i="8"/>
  <c r="C760" i="8"/>
  <c r="C761" i="8"/>
  <c r="C762" i="8"/>
  <c r="C763" i="8"/>
  <c r="C764" i="8"/>
  <c r="C765" i="8"/>
  <c r="C766" i="8"/>
  <c r="C767" i="8"/>
  <c r="C768" i="8"/>
  <c r="C769" i="8"/>
  <c r="C770" i="8"/>
  <c r="C771" i="8"/>
  <c r="C772" i="8"/>
  <c r="C773" i="8"/>
  <c r="C774" i="8"/>
  <c r="C775" i="8"/>
  <c r="C776" i="8"/>
  <c r="C777" i="8"/>
  <c r="C778" i="8"/>
  <c r="C779" i="8"/>
  <c r="C780" i="8"/>
  <c r="C781" i="8"/>
  <c r="C782" i="8"/>
  <c r="C783" i="8"/>
  <c r="C784" i="8"/>
  <c r="C785" i="8"/>
  <c r="C786" i="8"/>
  <c r="C787" i="8"/>
  <c r="C788" i="8"/>
  <c r="C789" i="8"/>
  <c r="C790" i="8"/>
  <c r="C791" i="8"/>
  <c r="C792" i="8"/>
  <c r="C793" i="8"/>
  <c r="C794" i="8"/>
  <c r="C795" i="8"/>
  <c r="C796" i="8"/>
  <c r="C797" i="8"/>
  <c r="C798" i="8"/>
  <c r="C799" i="8"/>
  <c r="C800" i="8"/>
  <c r="C801" i="8"/>
  <c r="C802" i="8"/>
  <c r="C803" i="8"/>
  <c r="C804" i="8"/>
  <c r="C805" i="8"/>
  <c r="C806" i="8"/>
  <c r="C807" i="8"/>
  <c r="C808" i="8"/>
  <c r="C809" i="8"/>
  <c r="C810" i="8"/>
  <c r="C811" i="8"/>
  <c r="C812" i="8"/>
  <c r="C813" i="8"/>
  <c r="C814" i="8"/>
  <c r="C815" i="8"/>
  <c r="C816" i="8"/>
  <c r="C817" i="8"/>
  <c r="C818" i="8"/>
  <c r="C819" i="8"/>
  <c r="C820" i="8"/>
  <c r="C821" i="8"/>
  <c r="C822" i="8"/>
  <c r="C823" i="8"/>
  <c r="C824" i="8"/>
  <c r="C825" i="8"/>
  <c r="C826" i="8"/>
  <c r="C827" i="8"/>
  <c r="C828" i="8"/>
  <c r="C829" i="8"/>
  <c r="C830" i="8"/>
  <c r="C831" i="8"/>
  <c r="C832" i="8"/>
  <c r="C833" i="8"/>
  <c r="C834" i="8"/>
  <c r="C835" i="8"/>
  <c r="C836" i="8"/>
  <c r="C837" i="8"/>
  <c r="C838" i="8"/>
  <c r="C839" i="8"/>
  <c r="C840" i="8"/>
  <c r="C841" i="8"/>
  <c r="C842" i="8"/>
  <c r="C843" i="8"/>
  <c r="C844" i="8"/>
  <c r="C845" i="8"/>
  <c r="C846" i="8"/>
  <c r="C847" i="8"/>
  <c r="C848" i="8"/>
  <c r="C849" i="8"/>
  <c r="C850" i="8"/>
  <c r="C851" i="8"/>
  <c r="C852" i="8"/>
  <c r="C853" i="8"/>
  <c r="C854" i="8"/>
  <c r="C855" i="8"/>
  <c r="C856" i="8"/>
  <c r="C857" i="8"/>
  <c r="C858" i="8"/>
  <c r="C859" i="8"/>
  <c r="C860" i="8"/>
  <c r="C861" i="8"/>
  <c r="C862" i="8"/>
  <c r="C863" i="8"/>
  <c r="C864" i="8"/>
  <c r="C865" i="8"/>
  <c r="C866" i="8"/>
  <c r="C867" i="8"/>
  <c r="C868" i="8"/>
  <c r="C869" i="8"/>
  <c r="C870" i="8"/>
  <c r="C871" i="8"/>
  <c r="C872" i="8"/>
  <c r="C873" i="8"/>
  <c r="C874" i="8"/>
  <c r="C875" i="8"/>
  <c r="C876" i="8"/>
  <c r="C877" i="8"/>
  <c r="C878" i="8"/>
  <c r="C879" i="8"/>
  <c r="C880" i="8"/>
  <c r="C881" i="8"/>
  <c r="C882" i="8"/>
  <c r="C883" i="8"/>
  <c r="C884" i="8"/>
  <c r="C885" i="8"/>
  <c r="C886" i="8"/>
  <c r="C887" i="8"/>
  <c r="C888" i="8"/>
  <c r="C889" i="8"/>
  <c r="C890" i="8"/>
  <c r="C891" i="8"/>
  <c r="C892" i="8"/>
  <c r="C893" i="8"/>
  <c r="C894" i="8"/>
  <c r="C895" i="8"/>
  <c r="C896" i="8"/>
  <c r="C897" i="8"/>
  <c r="C898" i="8"/>
  <c r="C899" i="8"/>
  <c r="C900" i="8"/>
  <c r="C901" i="8"/>
  <c r="C902" i="8"/>
  <c r="C903" i="8"/>
  <c r="C904" i="8"/>
  <c r="C905" i="8"/>
  <c r="C906" i="8"/>
  <c r="C907" i="8"/>
  <c r="C908" i="8"/>
  <c r="C909" i="8"/>
  <c r="C910" i="8"/>
  <c r="C911" i="8"/>
  <c r="C912" i="8"/>
  <c r="C913" i="8"/>
  <c r="C914" i="8"/>
  <c r="C915" i="8"/>
  <c r="C916" i="8"/>
  <c r="C917" i="8"/>
  <c r="C918" i="8"/>
  <c r="C919" i="8"/>
  <c r="C920" i="8"/>
  <c r="C921" i="8"/>
  <c r="C922" i="8"/>
  <c r="C923" i="8"/>
  <c r="C924" i="8"/>
  <c r="C925" i="8"/>
  <c r="C926" i="8"/>
  <c r="C927" i="8"/>
  <c r="C928" i="8"/>
  <c r="C929" i="8"/>
  <c r="C930" i="8"/>
  <c r="C931" i="8"/>
  <c r="C932" i="8"/>
  <c r="C933" i="8"/>
  <c r="C934" i="8"/>
  <c r="C935" i="8"/>
  <c r="C936" i="8"/>
  <c r="C937" i="8"/>
  <c r="C938" i="8"/>
  <c r="C939" i="8"/>
  <c r="C940" i="8"/>
  <c r="C941" i="8"/>
  <c r="C942" i="8"/>
  <c r="C943" i="8"/>
  <c r="C944" i="8"/>
  <c r="C945" i="8"/>
  <c r="C946" i="8"/>
  <c r="C947" i="8"/>
  <c r="C948" i="8"/>
  <c r="C949" i="8"/>
  <c r="C950" i="8"/>
  <c r="C951" i="8"/>
  <c r="C952" i="8"/>
  <c r="C953" i="8"/>
  <c r="C954" i="8"/>
  <c r="C955" i="8"/>
  <c r="C956" i="8"/>
  <c r="C957" i="8"/>
  <c r="C958" i="8"/>
  <c r="C959" i="8"/>
  <c r="C960" i="8"/>
  <c r="C961" i="8"/>
  <c r="C962" i="8"/>
  <c r="C963" i="8"/>
  <c r="C964" i="8"/>
  <c r="C965" i="8"/>
  <c r="C966" i="8"/>
  <c r="C967" i="8"/>
  <c r="C968" i="8"/>
  <c r="C969" i="8"/>
  <c r="C970" i="8"/>
  <c r="C971" i="8"/>
  <c r="C972" i="8"/>
  <c r="C973" i="8"/>
  <c r="C974" i="8"/>
  <c r="C975" i="8"/>
  <c r="C976" i="8"/>
  <c r="C977" i="8"/>
  <c r="C978" i="8"/>
  <c r="C979" i="8"/>
  <c r="C980" i="8"/>
  <c r="C981" i="8"/>
  <c r="C982" i="8"/>
  <c r="C983" i="8"/>
  <c r="C984" i="8"/>
  <c r="C985" i="8"/>
  <c r="C986" i="8"/>
  <c r="C987" i="8"/>
  <c r="C988" i="8"/>
  <c r="C989" i="8"/>
  <c r="C990" i="8"/>
  <c r="C991" i="8"/>
  <c r="C992" i="8"/>
  <c r="C993" i="8"/>
  <c r="C994" i="8"/>
  <c r="C995" i="8"/>
  <c r="C996" i="8"/>
  <c r="C997" i="8"/>
  <c r="C998" i="8"/>
  <c r="C999" i="8"/>
  <c r="C1000" i="8"/>
  <c r="C1001" i="8"/>
  <c r="C1002" i="8"/>
  <c r="C1003" i="8"/>
  <c r="C1004" i="8"/>
  <c r="C1005" i="8"/>
  <c r="C1006" i="8"/>
  <c r="C1007" i="8"/>
  <c r="C1008" i="8"/>
  <c r="C1009" i="8"/>
  <c r="C1010" i="8"/>
  <c r="C1011" i="8"/>
  <c r="C1012" i="8"/>
  <c r="C1013" i="8"/>
  <c r="C1014" i="8"/>
  <c r="C1015" i="8"/>
  <c r="C1016" i="8"/>
  <c r="C1017" i="8"/>
  <c r="C1018" i="8"/>
  <c r="C1019" i="8"/>
  <c r="C1020" i="8"/>
  <c r="C1021" i="8"/>
  <c r="C1022" i="8"/>
  <c r="C1023" i="8"/>
  <c r="C1024" i="8"/>
  <c r="C1025" i="8"/>
  <c r="C1026" i="8"/>
  <c r="C1027" i="8"/>
  <c r="C1028" i="8"/>
  <c r="C1029" i="8"/>
  <c r="C1030" i="8"/>
  <c r="C1031" i="8"/>
  <c r="C1032" i="8"/>
  <c r="C1033" i="8"/>
  <c r="C1034" i="8"/>
  <c r="C1035" i="8"/>
  <c r="C1036" i="8"/>
  <c r="C1037" i="8"/>
  <c r="C1038" i="8"/>
  <c r="C1039" i="8"/>
  <c r="C1040" i="8"/>
  <c r="C1041" i="8"/>
  <c r="C1042" i="8"/>
  <c r="C1043" i="8"/>
  <c r="C1044" i="8"/>
  <c r="C1045" i="8"/>
  <c r="C1046" i="8"/>
  <c r="C1047" i="8"/>
  <c r="C1048" i="8"/>
  <c r="C1049" i="8"/>
  <c r="C1050" i="8"/>
  <c r="C1051" i="8"/>
  <c r="C1052" i="8"/>
  <c r="C1053" i="8"/>
  <c r="C1054" i="8"/>
  <c r="C1055" i="8"/>
  <c r="C1056" i="8"/>
  <c r="C1057" i="8"/>
  <c r="C1058" i="8"/>
  <c r="C1059" i="8"/>
  <c r="C1060" i="8"/>
  <c r="C1061" i="8"/>
  <c r="C1062" i="8"/>
  <c r="C1063" i="8"/>
  <c r="C1064" i="8"/>
  <c r="C1065" i="8"/>
  <c r="C1066" i="8"/>
  <c r="C1067" i="8"/>
  <c r="C1068" i="8"/>
  <c r="C1069" i="8"/>
  <c r="C1070" i="8"/>
  <c r="C1071" i="8"/>
  <c r="C1072" i="8"/>
  <c r="C1073" i="8"/>
  <c r="C1074" i="8"/>
  <c r="C1075" i="8"/>
  <c r="C1076" i="8"/>
  <c r="C1077" i="8"/>
  <c r="C1078" i="8"/>
  <c r="C1079" i="8"/>
  <c r="C1080" i="8"/>
  <c r="C1081" i="8"/>
  <c r="C1082" i="8"/>
  <c r="C1083" i="8"/>
  <c r="C1084" i="8"/>
  <c r="C1085" i="8"/>
  <c r="C1086" i="8"/>
  <c r="C1087" i="8"/>
  <c r="C1088" i="8"/>
  <c r="C1089" i="8"/>
  <c r="C1090" i="8"/>
  <c r="C1091" i="8"/>
  <c r="C1092" i="8"/>
  <c r="C1093" i="8"/>
  <c r="C1094" i="8"/>
  <c r="C1095" i="8"/>
  <c r="C1096" i="8"/>
  <c r="C1097" i="8"/>
  <c r="C1098" i="8"/>
  <c r="C1099" i="8"/>
  <c r="C1100" i="8"/>
  <c r="C1101" i="8"/>
  <c r="C1102" i="8"/>
  <c r="C1103" i="8"/>
  <c r="C1104" i="8"/>
  <c r="C1105" i="8"/>
  <c r="C1106" i="8"/>
  <c r="C1107" i="8"/>
  <c r="C1108" i="8"/>
  <c r="C1109" i="8"/>
  <c r="C1110" i="8"/>
  <c r="C1111" i="8"/>
  <c r="C1112" i="8"/>
  <c r="C1113" i="8"/>
  <c r="C1114" i="8"/>
  <c r="C1115" i="8"/>
  <c r="C1116" i="8"/>
  <c r="C1117" i="8"/>
  <c r="C1118" i="8"/>
  <c r="C1119" i="8"/>
  <c r="C1120" i="8"/>
  <c r="C1121" i="8"/>
  <c r="C1122" i="8"/>
  <c r="C1123" i="8"/>
  <c r="C1124" i="8"/>
  <c r="C1125" i="8"/>
  <c r="C1126" i="8"/>
  <c r="C1127" i="8"/>
  <c r="C1128" i="8"/>
  <c r="C1129" i="8"/>
  <c r="C1130" i="8"/>
  <c r="C1131" i="8"/>
  <c r="C1132" i="8"/>
  <c r="C1133" i="8"/>
  <c r="C1134" i="8"/>
  <c r="C1135" i="8"/>
  <c r="C1136" i="8"/>
  <c r="C1137" i="8"/>
  <c r="C1138" i="8"/>
  <c r="C1139" i="8"/>
  <c r="C1140" i="8"/>
  <c r="C1141" i="8"/>
  <c r="C1142" i="8"/>
  <c r="C1143" i="8"/>
  <c r="C1144" i="8"/>
  <c r="C1145" i="8"/>
  <c r="C1146" i="8"/>
  <c r="C1147" i="8"/>
  <c r="C1148" i="8"/>
  <c r="C1149" i="8"/>
  <c r="C1150" i="8"/>
  <c r="C1151" i="8"/>
  <c r="C1152" i="8"/>
  <c r="C1153" i="8"/>
  <c r="C1154" i="8"/>
  <c r="C1155" i="8"/>
  <c r="C1156" i="8"/>
  <c r="C1157" i="8"/>
  <c r="C1158" i="8"/>
  <c r="C1159" i="8"/>
  <c r="C1160" i="8"/>
  <c r="C1161" i="8"/>
  <c r="C1162" i="8"/>
  <c r="C1163" i="8"/>
  <c r="C1164" i="8"/>
  <c r="C1165" i="8"/>
  <c r="C1166" i="8"/>
  <c r="C1167" i="8"/>
  <c r="C1168" i="8"/>
  <c r="C1169" i="8"/>
  <c r="C1170" i="8"/>
  <c r="C1171" i="8"/>
  <c r="C1172" i="8"/>
  <c r="C1173" i="8"/>
  <c r="C1174" i="8"/>
  <c r="C1175" i="8"/>
  <c r="C1176" i="8"/>
  <c r="C1177" i="8"/>
  <c r="C1178" i="8"/>
  <c r="C1179" i="8"/>
  <c r="C1180" i="8"/>
  <c r="C1181" i="8"/>
  <c r="C1182" i="8"/>
  <c r="C1183" i="8"/>
  <c r="C1184" i="8"/>
  <c r="C1185" i="8"/>
  <c r="C1186" i="8"/>
  <c r="C1187" i="8"/>
  <c r="C1188" i="8"/>
  <c r="C1189" i="8"/>
  <c r="C1190" i="8"/>
  <c r="C1191" i="8"/>
  <c r="C1192" i="8"/>
  <c r="C1193" i="8"/>
  <c r="C1194" i="8"/>
  <c r="C1195" i="8"/>
  <c r="C1196" i="8"/>
  <c r="C1197" i="8"/>
  <c r="C1198" i="8"/>
  <c r="C1199" i="8"/>
  <c r="C1200" i="8"/>
  <c r="C1201" i="8"/>
  <c r="C1202" i="8"/>
  <c r="C1203" i="8"/>
  <c r="C1204" i="8"/>
  <c r="C1205" i="8"/>
  <c r="C1206" i="8"/>
  <c r="C1207" i="8"/>
  <c r="C1208" i="8"/>
  <c r="C1209" i="8"/>
  <c r="C1210" i="8"/>
  <c r="C1211" i="8"/>
  <c r="C1212" i="8"/>
  <c r="C1213" i="8"/>
  <c r="C1214" i="8"/>
  <c r="C1215" i="8"/>
  <c r="C1216" i="8"/>
  <c r="C1217" i="8"/>
  <c r="C1218" i="8"/>
  <c r="C1219" i="8"/>
  <c r="C1220" i="8"/>
  <c r="C1221" i="8"/>
  <c r="C1222" i="8"/>
  <c r="C1223" i="8"/>
  <c r="C1224" i="8"/>
  <c r="C1225" i="8"/>
  <c r="C1226" i="8"/>
  <c r="C1227" i="8"/>
  <c r="C1228" i="8"/>
  <c r="C1229" i="8"/>
  <c r="C1230" i="8"/>
  <c r="C1231" i="8"/>
  <c r="C1232" i="8"/>
  <c r="C1233" i="8"/>
  <c r="C1234" i="8"/>
  <c r="C1235" i="8"/>
  <c r="C1236" i="8"/>
  <c r="C1237" i="8"/>
  <c r="C1238" i="8"/>
  <c r="C1239" i="8"/>
  <c r="C1240" i="8"/>
  <c r="C1241" i="8"/>
  <c r="C1242" i="8"/>
  <c r="C1243" i="8"/>
  <c r="C1244" i="8"/>
  <c r="C1245" i="8"/>
  <c r="C1246" i="8"/>
  <c r="C1247" i="8"/>
  <c r="C1248" i="8"/>
  <c r="C1249" i="8"/>
  <c r="C1250" i="8"/>
  <c r="C1251" i="8"/>
  <c r="C1252" i="8"/>
  <c r="C1253" i="8"/>
  <c r="C1254" i="8"/>
  <c r="C4" i="8"/>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40" i="7"/>
  <c r="C141" i="7"/>
  <c r="C142" i="7"/>
  <c r="C143" i="7"/>
  <c r="C144" i="7"/>
  <c r="C145" i="7"/>
  <c r="C146" i="7"/>
  <c r="C147" i="7"/>
  <c r="C148" i="7"/>
  <c r="C149" i="7"/>
  <c r="C150" i="7"/>
  <c r="C151" i="7"/>
  <c r="C152" i="7"/>
  <c r="C153" i="7"/>
  <c r="C154" i="7"/>
  <c r="C155" i="7"/>
  <c r="C156" i="7"/>
  <c r="C157" i="7"/>
  <c r="C158" i="7"/>
  <c r="C159" i="7"/>
  <c r="C160" i="7"/>
  <c r="C161" i="7"/>
  <c r="C162" i="7"/>
  <c r="C163" i="7"/>
  <c r="C164" i="7"/>
  <c r="C165" i="7"/>
  <c r="C166" i="7"/>
  <c r="C167" i="7"/>
  <c r="C168" i="7"/>
  <c r="C169" i="7"/>
  <c r="C170" i="7"/>
  <c r="C171" i="7"/>
  <c r="C172" i="7"/>
  <c r="C173" i="7"/>
  <c r="C174" i="7"/>
  <c r="C175" i="7"/>
  <c r="C176" i="7"/>
  <c r="C177" i="7"/>
  <c r="C178" i="7"/>
  <c r="C179" i="7"/>
  <c r="C180" i="7"/>
  <c r="C181" i="7"/>
  <c r="C182" i="7"/>
  <c r="C183" i="7"/>
  <c r="C184" i="7"/>
  <c r="C185" i="7"/>
  <c r="C186" i="7"/>
  <c r="C187" i="7"/>
  <c r="C188" i="7"/>
  <c r="C189" i="7"/>
  <c r="C190" i="7"/>
  <c r="C191" i="7"/>
  <c r="C192" i="7"/>
  <c r="C193" i="7"/>
  <c r="C194" i="7"/>
  <c r="C195" i="7"/>
  <c r="C196" i="7"/>
  <c r="C197" i="7"/>
  <c r="C198" i="7"/>
  <c r="C199" i="7"/>
  <c r="C200" i="7"/>
  <c r="C201" i="7"/>
  <c r="C202" i="7"/>
  <c r="C203" i="7"/>
  <c r="C204" i="7"/>
  <c r="C205" i="7"/>
  <c r="C206" i="7"/>
  <c r="C207" i="7"/>
  <c r="C208" i="7"/>
  <c r="C209" i="7"/>
  <c r="C210" i="7"/>
  <c r="C211" i="7"/>
  <c r="C212" i="7"/>
  <c r="C213" i="7"/>
  <c r="C214" i="7"/>
  <c r="C215" i="7"/>
  <c r="C216" i="7"/>
  <c r="C217" i="7"/>
  <c r="C218" i="7"/>
  <c r="C219" i="7"/>
  <c r="C220" i="7"/>
  <c r="C221" i="7"/>
  <c r="C222" i="7"/>
  <c r="C223" i="7"/>
  <c r="C224" i="7"/>
  <c r="C225" i="7"/>
  <c r="C226" i="7"/>
  <c r="C227" i="7"/>
  <c r="C228" i="7"/>
  <c r="C229" i="7"/>
  <c r="C230" i="7"/>
  <c r="C231" i="7"/>
  <c r="C232" i="7"/>
  <c r="C233" i="7"/>
  <c r="C234" i="7"/>
  <c r="C235" i="7"/>
  <c r="C236" i="7"/>
  <c r="C237" i="7"/>
  <c r="C238" i="7"/>
  <c r="C239" i="7"/>
  <c r="C240" i="7"/>
  <c r="C241" i="7"/>
  <c r="C242" i="7"/>
  <c r="C243" i="7"/>
  <c r="C244" i="7"/>
  <c r="C245" i="7"/>
  <c r="C246" i="7"/>
  <c r="C247" i="7"/>
  <c r="C248" i="7"/>
  <c r="C249" i="7"/>
  <c r="C250" i="7"/>
  <c r="C251" i="7"/>
  <c r="C252" i="7"/>
  <c r="C253" i="7"/>
  <c r="C254" i="7"/>
  <c r="C255" i="7"/>
  <c r="C256" i="7"/>
  <c r="C257" i="7"/>
  <c r="C258" i="7"/>
  <c r="C259" i="7"/>
  <c r="C260" i="7"/>
  <c r="C261" i="7"/>
  <c r="C262" i="7"/>
  <c r="C263" i="7"/>
  <c r="C264" i="7"/>
  <c r="C265" i="7"/>
  <c r="C266" i="7"/>
  <c r="C267" i="7"/>
  <c r="C268" i="7"/>
  <c r="C269" i="7"/>
  <c r="C270" i="7"/>
  <c r="C271" i="7"/>
  <c r="C272" i="7"/>
  <c r="C273" i="7"/>
  <c r="C274" i="7"/>
  <c r="C275" i="7"/>
  <c r="C276" i="7"/>
  <c r="C277" i="7"/>
  <c r="C278" i="7"/>
  <c r="C279" i="7"/>
  <c r="C280" i="7"/>
  <c r="C281" i="7"/>
  <c r="C282" i="7"/>
  <c r="C283" i="7"/>
  <c r="C284" i="7"/>
  <c r="C285" i="7"/>
  <c r="C286" i="7"/>
  <c r="C287" i="7"/>
  <c r="C288" i="7"/>
  <c r="C289" i="7"/>
  <c r="C290" i="7"/>
  <c r="C291" i="7"/>
  <c r="C292" i="7"/>
  <c r="C293" i="7"/>
  <c r="C294" i="7"/>
  <c r="C295" i="7"/>
  <c r="C296" i="7"/>
  <c r="C297" i="7"/>
  <c r="C298" i="7"/>
  <c r="C299" i="7"/>
  <c r="C300" i="7"/>
  <c r="C301" i="7"/>
  <c r="C302" i="7"/>
  <c r="C303" i="7"/>
  <c r="C304" i="7"/>
  <c r="C305" i="7"/>
  <c r="C306" i="7"/>
  <c r="C307" i="7"/>
  <c r="C308" i="7"/>
  <c r="C309" i="7"/>
  <c r="C310" i="7"/>
  <c r="C311" i="7"/>
  <c r="C312" i="7"/>
  <c r="C313" i="7"/>
  <c r="C314" i="7"/>
  <c r="C315" i="7"/>
  <c r="C316" i="7"/>
  <c r="C317" i="7"/>
  <c r="C318" i="7"/>
  <c r="C319" i="7"/>
  <c r="C320" i="7"/>
  <c r="C321" i="7"/>
  <c r="C322" i="7"/>
  <c r="C323" i="7"/>
  <c r="C324" i="7"/>
  <c r="C325" i="7"/>
  <c r="C326" i="7"/>
  <c r="C327" i="7"/>
  <c r="C328" i="7"/>
  <c r="C329" i="7"/>
  <c r="C330" i="7"/>
  <c r="C331" i="7"/>
  <c r="C332" i="7"/>
  <c r="C333" i="7"/>
  <c r="C334" i="7"/>
  <c r="C335" i="7"/>
  <c r="C336" i="7"/>
  <c r="C337" i="7"/>
  <c r="C338" i="7"/>
  <c r="C339" i="7"/>
  <c r="C340" i="7"/>
  <c r="C341" i="7"/>
  <c r="C342" i="7"/>
  <c r="C343" i="7"/>
  <c r="C344" i="7"/>
  <c r="C345" i="7"/>
  <c r="C346" i="7"/>
  <c r="C347" i="7"/>
  <c r="C348" i="7"/>
  <c r="C349" i="7"/>
  <c r="C350" i="7"/>
  <c r="C351" i="7"/>
  <c r="C352" i="7"/>
  <c r="C353" i="7"/>
  <c r="C354" i="7"/>
  <c r="C355" i="7"/>
  <c r="C356" i="7"/>
  <c r="C357" i="7"/>
  <c r="C358" i="7"/>
  <c r="C359" i="7"/>
  <c r="C360" i="7"/>
  <c r="C361" i="7"/>
  <c r="C362" i="7"/>
  <c r="C363" i="7"/>
  <c r="C364" i="7"/>
  <c r="C365" i="7"/>
  <c r="C366" i="7"/>
  <c r="C367" i="7"/>
  <c r="C368" i="7"/>
  <c r="C369" i="7"/>
  <c r="C370" i="7"/>
  <c r="C371" i="7"/>
  <c r="C372" i="7"/>
  <c r="C373" i="7"/>
  <c r="C374" i="7"/>
  <c r="C375" i="7"/>
  <c r="C376" i="7"/>
  <c r="C377" i="7"/>
  <c r="C378" i="7"/>
  <c r="C379" i="7"/>
  <c r="C380" i="7"/>
  <c r="C381" i="7"/>
  <c r="C382" i="7"/>
  <c r="C383" i="7"/>
  <c r="C384" i="7"/>
  <c r="C385" i="7"/>
  <c r="C386" i="7"/>
  <c r="C387" i="7"/>
  <c r="C388" i="7"/>
  <c r="C389" i="7"/>
  <c r="C390" i="7"/>
  <c r="C391" i="7"/>
  <c r="C392" i="7"/>
  <c r="C393" i="7"/>
  <c r="C394" i="7"/>
  <c r="C395" i="7"/>
  <c r="C396" i="7"/>
  <c r="C397" i="7"/>
  <c r="C398" i="7"/>
  <c r="C399" i="7"/>
  <c r="C400" i="7"/>
  <c r="C401" i="7"/>
  <c r="C402" i="7"/>
  <c r="C403" i="7"/>
  <c r="C404" i="7"/>
  <c r="C405" i="7"/>
  <c r="C406" i="7"/>
  <c r="C407" i="7"/>
  <c r="C408" i="7"/>
  <c r="C409" i="7"/>
  <c r="C410" i="7"/>
  <c r="C411" i="7"/>
  <c r="C412" i="7"/>
  <c r="C413" i="7"/>
  <c r="C414" i="7"/>
  <c r="C415" i="7"/>
  <c r="C416" i="7"/>
  <c r="C417" i="7"/>
  <c r="C418" i="7"/>
  <c r="C419" i="7"/>
  <c r="C420" i="7"/>
  <c r="C421" i="7"/>
  <c r="C422" i="7"/>
  <c r="C423" i="7"/>
  <c r="C424" i="7"/>
  <c r="C425" i="7"/>
  <c r="C426" i="7"/>
  <c r="C427" i="7"/>
  <c r="C428" i="7"/>
  <c r="C429" i="7"/>
  <c r="C430" i="7"/>
  <c r="C431" i="7"/>
  <c r="C432" i="7"/>
  <c r="C433" i="7"/>
  <c r="C434" i="7"/>
  <c r="C435" i="7"/>
  <c r="C436" i="7"/>
  <c r="C437" i="7"/>
  <c r="C438" i="7"/>
  <c r="C439" i="7"/>
  <c r="C440" i="7"/>
  <c r="C441" i="7"/>
  <c r="C442" i="7"/>
  <c r="C443" i="7"/>
  <c r="C444" i="7"/>
  <c r="C445" i="7"/>
  <c r="C446" i="7"/>
  <c r="C447" i="7"/>
  <c r="C448" i="7"/>
  <c r="C449" i="7"/>
  <c r="C450" i="7"/>
  <c r="C451" i="7"/>
  <c r="C452" i="7"/>
  <c r="C453" i="7"/>
  <c r="C454" i="7"/>
  <c r="C455" i="7"/>
  <c r="C456" i="7"/>
  <c r="C457" i="7"/>
  <c r="C458" i="7"/>
  <c r="C459" i="7"/>
  <c r="C460" i="7"/>
  <c r="C461" i="7"/>
  <c r="C462" i="7"/>
  <c r="C463" i="7"/>
  <c r="C464" i="7"/>
  <c r="C465" i="7"/>
  <c r="C466" i="7"/>
  <c r="C467" i="7"/>
  <c r="C468" i="7"/>
  <c r="C469" i="7"/>
  <c r="C470" i="7"/>
  <c r="C471" i="7"/>
  <c r="C472" i="7"/>
  <c r="C473" i="7"/>
  <c r="C474" i="7"/>
  <c r="C475" i="7"/>
  <c r="C476" i="7"/>
  <c r="C477" i="7"/>
  <c r="C478" i="7"/>
  <c r="C479" i="7"/>
  <c r="C480" i="7"/>
  <c r="C481" i="7"/>
  <c r="C482" i="7"/>
  <c r="C483" i="7"/>
  <c r="C484" i="7"/>
  <c r="C485" i="7"/>
  <c r="C486" i="7"/>
  <c r="C487" i="7"/>
  <c r="C488" i="7"/>
  <c r="C489" i="7"/>
  <c r="C490" i="7"/>
  <c r="C491" i="7"/>
  <c r="C492" i="7"/>
  <c r="C493" i="7"/>
  <c r="C494" i="7"/>
  <c r="C495" i="7"/>
  <c r="C496" i="7"/>
  <c r="C497" i="7"/>
  <c r="C498" i="7"/>
  <c r="C499" i="7"/>
  <c r="C500" i="7"/>
  <c r="C501" i="7"/>
  <c r="C502" i="7"/>
  <c r="C503" i="7"/>
  <c r="C504" i="7"/>
  <c r="C505" i="7"/>
  <c r="C506" i="7"/>
  <c r="C507" i="7"/>
  <c r="C508" i="7"/>
  <c r="C509" i="7"/>
  <c r="C510" i="7"/>
  <c r="C511" i="7"/>
  <c r="C512" i="7"/>
  <c r="C513" i="7"/>
  <c r="C514" i="7"/>
  <c r="C515" i="7"/>
  <c r="C516" i="7"/>
  <c r="C517" i="7"/>
  <c r="C518" i="7"/>
  <c r="C519" i="7"/>
  <c r="C520" i="7"/>
  <c r="C521" i="7"/>
  <c r="C522" i="7"/>
  <c r="C523" i="7"/>
  <c r="C524" i="7"/>
  <c r="C525" i="7"/>
  <c r="C526" i="7"/>
  <c r="C527" i="7"/>
  <c r="C528" i="7"/>
  <c r="C529" i="7"/>
  <c r="C530" i="7"/>
  <c r="C531" i="7"/>
  <c r="C532" i="7"/>
  <c r="C533" i="7"/>
  <c r="C534" i="7"/>
  <c r="C535" i="7"/>
  <c r="C536" i="7"/>
  <c r="C537" i="7"/>
  <c r="C538" i="7"/>
  <c r="C539" i="7"/>
  <c r="C540" i="7"/>
  <c r="C541" i="7"/>
  <c r="C542" i="7"/>
  <c r="C543" i="7"/>
  <c r="C544" i="7"/>
  <c r="C545" i="7"/>
  <c r="C546" i="7"/>
  <c r="C547" i="7"/>
  <c r="C548" i="7"/>
  <c r="C549" i="7"/>
  <c r="C550" i="7"/>
  <c r="C551" i="7"/>
  <c r="C552" i="7"/>
  <c r="C553" i="7"/>
  <c r="C554" i="7"/>
  <c r="C555" i="7"/>
  <c r="C556" i="7"/>
  <c r="C557" i="7"/>
  <c r="C558" i="7"/>
  <c r="C559" i="7"/>
  <c r="C560" i="7"/>
  <c r="C561" i="7"/>
  <c r="C562" i="7"/>
  <c r="C563" i="7"/>
  <c r="C564" i="7"/>
  <c r="C565" i="7"/>
  <c r="C566" i="7"/>
  <c r="C567" i="7"/>
  <c r="C568" i="7"/>
  <c r="C569" i="7"/>
  <c r="C570" i="7"/>
  <c r="C571" i="7"/>
  <c r="C572" i="7"/>
  <c r="C573" i="7"/>
  <c r="C574" i="7"/>
  <c r="C575" i="7"/>
  <c r="C576" i="7"/>
  <c r="C577" i="7"/>
  <c r="C578" i="7"/>
  <c r="C579" i="7"/>
  <c r="C580" i="7"/>
  <c r="C581" i="7"/>
  <c r="C582" i="7"/>
  <c r="C583" i="7"/>
  <c r="C584" i="7"/>
  <c r="C585" i="7"/>
  <c r="C586" i="7"/>
  <c r="C587" i="7"/>
  <c r="C588" i="7"/>
  <c r="C589" i="7"/>
  <c r="C590" i="7"/>
  <c r="C591" i="7"/>
  <c r="C592" i="7"/>
  <c r="C593" i="7"/>
  <c r="C594" i="7"/>
  <c r="C595" i="7"/>
  <c r="C596" i="7"/>
  <c r="C597" i="7"/>
  <c r="C598" i="7"/>
  <c r="C599" i="7"/>
  <c r="C600" i="7"/>
  <c r="C601" i="7"/>
  <c r="C602" i="7"/>
  <c r="C603" i="7"/>
  <c r="C604" i="7"/>
  <c r="C605" i="7"/>
  <c r="C606" i="7"/>
  <c r="C607" i="7"/>
  <c r="C608" i="7"/>
  <c r="C609" i="7"/>
  <c r="C610" i="7"/>
  <c r="C611" i="7"/>
  <c r="C612" i="7"/>
  <c r="C613" i="7"/>
  <c r="C614" i="7"/>
  <c r="C615" i="7"/>
  <c r="C616" i="7"/>
  <c r="C617" i="7"/>
  <c r="C618" i="7"/>
  <c r="C619" i="7"/>
  <c r="C620" i="7"/>
  <c r="C621" i="7"/>
  <c r="C622" i="7"/>
  <c r="C623" i="7"/>
  <c r="C624" i="7"/>
  <c r="C625" i="7"/>
  <c r="C626" i="7"/>
  <c r="C627" i="7"/>
  <c r="C628" i="7"/>
  <c r="C629" i="7"/>
  <c r="C630" i="7"/>
  <c r="C631" i="7"/>
  <c r="C632" i="7"/>
  <c r="C633" i="7"/>
  <c r="C634" i="7"/>
  <c r="C635" i="7"/>
  <c r="C636" i="7"/>
  <c r="C637" i="7"/>
  <c r="C638" i="7"/>
  <c r="C639" i="7"/>
  <c r="C640" i="7"/>
  <c r="C641" i="7"/>
  <c r="C642" i="7"/>
  <c r="C643" i="7"/>
  <c r="C644" i="7"/>
  <c r="C645" i="7"/>
  <c r="C646" i="7"/>
  <c r="C647" i="7"/>
  <c r="C648" i="7"/>
  <c r="C649" i="7"/>
  <c r="C650" i="7"/>
  <c r="C651" i="7"/>
  <c r="C652" i="7"/>
  <c r="C653" i="7"/>
  <c r="C654" i="7"/>
  <c r="C655" i="7"/>
  <c r="C656" i="7"/>
  <c r="C657" i="7"/>
  <c r="C658" i="7"/>
  <c r="C659" i="7"/>
  <c r="C660" i="7"/>
  <c r="C661" i="7"/>
  <c r="C662" i="7"/>
  <c r="C663" i="7"/>
  <c r="C664" i="7"/>
  <c r="C665" i="7"/>
  <c r="C666" i="7"/>
  <c r="C667" i="7"/>
  <c r="C668" i="7"/>
  <c r="C669" i="7"/>
  <c r="C670" i="7"/>
  <c r="C671" i="7"/>
  <c r="C672" i="7"/>
  <c r="C673" i="7"/>
  <c r="C674" i="7"/>
  <c r="C675" i="7"/>
  <c r="C676" i="7"/>
  <c r="C677" i="7"/>
  <c r="C678" i="7"/>
  <c r="C679" i="7"/>
  <c r="C680" i="7"/>
  <c r="C681" i="7"/>
  <c r="C682" i="7"/>
  <c r="C683" i="7"/>
  <c r="C684" i="7"/>
  <c r="C685" i="7"/>
  <c r="C686" i="7"/>
  <c r="C687" i="7"/>
  <c r="C688" i="7"/>
  <c r="C689" i="7"/>
  <c r="C690" i="7"/>
  <c r="C691" i="7"/>
  <c r="C692" i="7"/>
  <c r="C693" i="7"/>
  <c r="C694" i="7"/>
  <c r="C695" i="7"/>
  <c r="C696" i="7"/>
  <c r="C697" i="7"/>
  <c r="C698" i="7"/>
  <c r="C699" i="7"/>
  <c r="C700" i="7"/>
  <c r="C701" i="7"/>
  <c r="C702" i="7"/>
  <c r="C703" i="7"/>
  <c r="C704" i="7"/>
  <c r="C705" i="7"/>
  <c r="C706" i="7"/>
  <c r="C707" i="7"/>
  <c r="C708" i="7"/>
  <c r="C709" i="7"/>
  <c r="C710" i="7"/>
  <c r="C711" i="7"/>
  <c r="C712" i="7"/>
  <c r="C713" i="7"/>
  <c r="C714" i="7"/>
  <c r="C715" i="7"/>
  <c r="C716" i="7"/>
  <c r="C717" i="7"/>
  <c r="C718" i="7"/>
  <c r="C719" i="7"/>
  <c r="C720" i="7"/>
  <c r="C721" i="7"/>
  <c r="C722" i="7"/>
  <c r="C723" i="7"/>
  <c r="C724" i="7"/>
  <c r="C725" i="7"/>
  <c r="C726" i="7"/>
  <c r="C727" i="7"/>
  <c r="C728" i="7"/>
  <c r="C729" i="7"/>
  <c r="C730" i="7"/>
  <c r="C731" i="7"/>
  <c r="C732" i="7"/>
  <c r="C733" i="7"/>
  <c r="C734" i="7"/>
  <c r="C735" i="7"/>
  <c r="C736" i="7"/>
  <c r="C737" i="7"/>
  <c r="C738" i="7"/>
  <c r="C739" i="7"/>
  <c r="C740" i="7"/>
  <c r="C741" i="7"/>
  <c r="C742" i="7"/>
  <c r="C743" i="7"/>
  <c r="C744" i="7"/>
  <c r="C745" i="7"/>
  <c r="C746" i="7"/>
  <c r="C747" i="7"/>
  <c r="C748" i="7"/>
  <c r="C749" i="7"/>
  <c r="C750" i="7"/>
  <c r="C751" i="7"/>
  <c r="C752" i="7"/>
  <c r="C753" i="7"/>
  <c r="C754" i="7"/>
  <c r="C755" i="7"/>
  <c r="C756" i="7"/>
  <c r="C757" i="7"/>
  <c r="C758" i="7"/>
  <c r="C759" i="7"/>
  <c r="C760" i="7"/>
  <c r="C761" i="7"/>
  <c r="C762" i="7"/>
  <c r="C763" i="7"/>
  <c r="C764" i="7"/>
  <c r="C765" i="7"/>
  <c r="C766" i="7"/>
  <c r="C767" i="7"/>
  <c r="C768" i="7"/>
  <c r="C769" i="7"/>
  <c r="C770" i="7"/>
  <c r="C771" i="7"/>
  <c r="C772" i="7"/>
  <c r="C773" i="7"/>
  <c r="C774" i="7"/>
  <c r="C775" i="7"/>
  <c r="C776" i="7"/>
  <c r="C777" i="7"/>
  <c r="C778" i="7"/>
  <c r="C779" i="7"/>
  <c r="C780" i="7"/>
  <c r="C781" i="7"/>
  <c r="C782" i="7"/>
  <c r="C783" i="7"/>
  <c r="C784" i="7"/>
  <c r="C785" i="7"/>
  <c r="C786" i="7"/>
  <c r="C787" i="7"/>
  <c r="C788" i="7"/>
  <c r="C789" i="7"/>
  <c r="C790" i="7"/>
  <c r="C791" i="7"/>
  <c r="C792" i="7"/>
  <c r="C793" i="7"/>
  <c r="C794" i="7"/>
  <c r="C795" i="7"/>
  <c r="C796" i="7"/>
  <c r="C797" i="7"/>
  <c r="C798" i="7"/>
  <c r="C799" i="7"/>
  <c r="C800" i="7"/>
  <c r="C801" i="7"/>
  <c r="C802" i="7"/>
  <c r="C803" i="7"/>
  <c r="C804" i="7"/>
  <c r="C805" i="7"/>
  <c r="C806" i="7"/>
  <c r="C807" i="7"/>
  <c r="C808" i="7"/>
  <c r="C809" i="7"/>
  <c r="C810" i="7"/>
  <c r="C811" i="7"/>
  <c r="C812" i="7"/>
  <c r="C813" i="7"/>
  <c r="C814" i="7"/>
  <c r="C815" i="7"/>
  <c r="C816" i="7"/>
  <c r="C817" i="7"/>
  <c r="C818" i="7"/>
  <c r="C819" i="7"/>
  <c r="C820" i="7"/>
  <c r="C821" i="7"/>
  <c r="C822" i="7"/>
  <c r="C823" i="7"/>
  <c r="C824" i="7"/>
  <c r="C825" i="7"/>
  <c r="C826" i="7"/>
  <c r="C827" i="7"/>
  <c r="C828" i="7"/>
  <c r="C829" i="7"/>
  <c r="C830" i="7"/>
  <c r="C831" i="7"/>
  <c r="C832" i="7"/>
  <c r="C833" i="7"/>
  <c r="C834" i="7"/>
  <c r="C835" i="7"/>
  <c r="C836" i="7"/>
  <c r="C837" i="7"/>
  <c r="C838" i="7"/>
  <c r="C839" i="7"/>
  <c r="C840" i="7"/>
  <c r="C841" i="7"/>
  <c r="C842" i="7"/>
  <c r="C843" i="7"/>
  <c r="C844" i="7"/>
  <c r="C845" i="7"/>
  <c r="C846" i="7"/>
  <c r="C847" i="7"/>
  <c r="C848" i="7"/>
  <c r="C849" i="7"/>
  <c r="C850" i="7"/>
  <c r="C851" i="7"/>
  <c r="C852" i="7"/>
  <c r="C853" i="7"/>
  <c r="C854" i="7"/>
  <c r="C855" i="7"/>
  <c r="C856" i="7"/>
  <c r="C857" i="7"/>
  <c r="C858" i="7"/>
  <c r="C859" i="7"/>
  <c r="C860" i="7"/>
  <c r="C861" i="7"/>
  <c r="C862" i="7"/>
  <c r="C863" i="7"/>
  <c r="C864" i="7"/>
  <c r="C865" i="7"/>
  <c r="C866" i="7"/>
  <c r="C867" i="7"/>
  <c r="C868" i="7"/>
  <c r="C869" i="7"/>
  <c r="C870" i="7"/>
  <c r="C871" i="7"/>
  <c r="C872" i="7"/>
  <c r="C873" i="7"/>
  <c r="C874" i="7"/>
  <c r="C875" i="7"/>
  <c r="C876" i="7"/>
  <c r="C877" i="7"/>
  <c r="C878" i="7"/>
  <c r="C879" i="7"/>
  <c r="C880" i="7"/>
  <c r="C881" i="7"/>
  <c r="C882" i="7"/>
  <c r="C883" i="7"/>
  <c r="C884" i="7"/>
  <c r="C885" i="7"/>
  <c r="C886" i="7"/>
  <c r="C887" i="7"/>
  <c r="C888" i="7"/>
  <c r="C889" i="7"/>
  <c r="C890" i="7"/>
  <c r="C891" i="7"/>
  <c r="C892" i="7"/>
  <c r="C893" i="7"/>
  <c r="C894" i="7"/>
  <c r="C895" i="7"/>
  <c r="C896" i="7"/>
  <c r="C897" i="7"/>
  <c r="C898" i="7"/>
  <c r="C899" i="7"/>
  <c r="C900" i="7"/>
  <c r="C901" i="7"/>
  <c r="C902" i="7"/>
  <c r="C903" i="7"/>
  <c r="C904" i="7"/>
  <c r="C905" i="7"/>
  <c r="C906" i="7"/>
  <c r="C907" i="7"/>
  <c r="C908" i="7"/>
  <c r="C909" i="7"/>
  <c r="C910" i="7"/>
  <c r="C911" i="7"/>
  <c r="C912" i="7"/>
  <c r="C913" i="7"/>
  <c r="C914" i="7"/>
  <c r="C915" i="7"/>
  <c r="C916" i="7"/>
  <c r="C917" i="7"/>
  <c r="C918" i="7"/>
  <c r="C919" i="7"/>
  <c r="C920" i="7"/>
  <c r="C921" i="7"/>
  <c r="C922" i="7"/>
  <c r="C923" i="7"/>
  <c r="C924" i="7"/>
  <c r="C925" i="7"/>
  <c r="C926" i="7"/>
  <c r="C927" i="7"/>
  <c r="C928" i="7"/>
  <c r="C929" i="7"/>
  <c r="C930" i="7"/>
  <c r="C931" i="7"/>
  <c r="C932" i="7"/>
  <c r="C933" i="7"/>
  <c r="C934" i="7"/>
  <c r="C935" i="7"/>
  <c r="C936" i="7"/>
  <c r="C937" i="7"/>
  <c r="C938" i="7"/>
  <c r="C939" i="7"/>
  <c r="C940" i="7"/>
  <c r="C941" i="7"/>
  <c r="C942" i="7"/>
  <c r="C943" i="7"/>
  <c r="C944" i="7"/>
  <c r="C945" i="7"/>
  <c r="C946" i="7"/>
  <c r="C947" i="7"/>
  <c r="C948" i="7"/>
  <c r="C949" i="7"/>
  <c r="C950" i="7"/>
  <c r="C951" i="7"/>
  <c r="C952" i="7"/>
  <c r="C953" i="7"/>
  <c r="C954" i="7"/>
  <c r="C955" i="7"/>
  <c r="C956" i="7"/>
  <c r="C957" i="7"/>
  <c r="C958" i="7"/>
  <c r="C959" i="7"/>
  <c r="C960" i="7"/>
  <c r="C961" i="7"/>
  <c r="C962" i="7"/>
  <c r="C963" i="7"/>
  <c r="C964" i="7"/>
  <c r="C965" i="7"/>
  <c r="C966" i="7"/>
  <c r="C967" i="7"/>
  <c r="C968" i="7"/>
  <c r="C969" i="7"/>
  <c r="C970" i="7"/>
  <c r="C971" i="7"/>
  <c r="C972" i="7"/>
  <c r="C973" i="7"/>
  <c r="C974" i="7"/>
  <c r="C975" i="7"/>
  <c r="C976" i="7"/>
  <c r="C977" i="7"/>
  <c r="C978" i="7"/>
  <c r="C979" i="7"/>
  <c r="C980" i="7"/>
  <c r="C981" i="7"/>
  <c r="C982" i="7"/>
  <c r="C983" i="7"/>
  <c r="C984" i="7"/>
  <c r="C985" i="7"/>
  <c r="C986" i="7"/>
  <c r="C987" i="7"/>
  <c r="C988" i="7"/>
  <c r="C989" i="7"/>
  <c r="C990" i="7"/>
  <c r="C991" i="7"/>
  <c r="C992" i="7"/>
  <c r="C993" i="7"/>
  <c r="C994" i="7"/>
  <c r="C995" i="7"/>
  <c r="C996" i="7"/>
  <c r="C997" i="7"/>
  <c r="C998" i="7"/>
  <c r="C999" i="7"/>
  <c r="C1000" i="7"/>
  <c r="C1001" i="7"/>
  <c r="C1002" i="7"/>
  <c r="C1003" i="7"/>
  <c r="C1004" i="7"/>
  <c r="C1005" i="7"/>
  <c r="C1006" i="7"/>
  <c r="C1007" i="7"/>
  <c r="C1008" i="7"/>
  <c r="C1009" i="7"/>
  <c r="C1010" i="7"/>
  <c r="C1011" i="7"/>
  <c r="C1012" i="7"/>
  <c r="C1013" i="7"/>
  <c r="C1014" i="7"/>
  <c r="C1015" i="7"/>
  <c r="C1016" i="7"/>
  <c r="C1017" i="7"/>
  <c r="C1018" i="7"/>
  <c r="C1019" i="7"/>
  <c r="C1020" i="7"/>
  <c r="C1021" i="7"/>
  <c r="C1022" i="7"/>
  <c r="C1023" i="7"/>
  <c r="C4" i="7"/>
  <c r="C23" i="4" l="1"/>
  <c r="C22" i="4" l="1"/>
  <c r="C21" i="4"/>
  <c r="C20" i="4"/>
  <c r="C19" i="4"/>
  <c r="C18" i="4"/>
  <c r="C17" i="4"/>
  <c r="C16" i="4"/>
  <c r="C15" i="4"/>
  <c r="C14" i="4"/>
  <c r="C13" i="4"/>
  <c r="C12" i="4"/>
  <c r="C11" i="4"/>
  <c r="C10" i="4"/>
  <c r="C9" i="4"/>
  <c r="C8" i="4"/>
  <c r="C7" i="4"/>
  <c r="C6" i="4"/>
  <c r="C5" i="4"/>
  <c r="C4" i="4"/>
  <c r="C31" i="3" l="1"/>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30" i="3"/>
  <c r="C26" i="4"/>
  <c r="C27"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C615" i="4"/>
  <c r="C616" i="4"/>
  <c r="C617" i="4"/>
  <c r="C618" i="4"/>
  <c r="C619" i="4"/>
  <c r="C620" i="4"/>
  <c r="C621" i="4"/>
  <c r="C622" i="4"/>
  <c r="C623" i="4"/>
  <c r="C624" i="4"/>
  <c r="C625" i="4"/>
  <c r="C626" i="4"/>
  <c r="C627" i="4"/>
  <c r="C628" i="4"/>
  <c r="C629" i="4"/>
  <c r="C630" i="4"/>
  <c r="C631" i="4"/>
  <c r="C632" i="4"/>
  <c r="C633" i="4"/>
  <c r="C634" i="4"/>
  <c r="C635" i="4"/>
  <c r="C636" i="4"/>
  <c r="C637" i="4"/>
  <c r="C638" i="4"/>
  <c r="C639" i="4"/>
  <c r="C640" i="4"/>
  <c r="C641" i="4"/>
  <c r="C642" i="4"/>
  <c r="C643" i="4"/>
  <c r="C644" i="4"/>
  <c r="C645" i="4"/>
  <c r="C646" i="4"/>
  <c r="C647" i="4"/>
  <c r="C648" i="4"/>
  <c r="C649" i="4"/>
  <c r="C650" i="4"/>
  <c r="C651" i="4"/>
  <c r="C652" i="4"/>
  <c r="C653" i="4"/>
  <c r="C654" i="4"/>
  <c r="C655" i="4"/>
  <c r="C656" i="4"/>
  <c r="C657" i="4"/>
  <c r="C658" i="4"/>
  <c r="C659" i="4"/>
  <c r="C660" i="4"/>
  <c r="C661" i="4"/>
  <c r="C662" i="4"/>
  <c r="C663" i="4"/>
  <c r="C664" i="4"/>
  <c r="C665" i="4"/>
  <c r="C666" i="4"/>
  <c r="C667" i="4"/>
  <c r="C668" i="4"/>
  <c r="C669" i="4"/>
  <c r="C670" i="4"/>
  <c r="C671" i="4"/>
  <c r="C672" i="4"/>
  <c r="C673" i="4"/>
  <c r="C674" i="4"/>
  <c r="C675" i="4"/>
  <c r="C676" i="4"/>
  <c r="C677" i="4"/>
  <c r="C678" i="4"/>
  <c r="C679" i="4"/>
  <c r="C680" i="4"/>
  <c r="C681" i="4"/>
  <c r="C682" i="4"/>
  <c r="C683" i="4"/>
  <c r="C684" i="4"/>
  <c r="C685" i="4"/>
  <c r="C686" i="4"/>
  <c r="C687" i="4"/>
  <c r="C688" i="4"/>
  <c r="C689" i="4"/>
  <c r="C690" i="4"/>
  <c r="C691" i="4"/>
  <c r="C692" i="4"/>
  <c r="C693" i="4"/>
  <c r="C694" i="4"/>
  <c r="C695" i="4"/>
  <c r="C696" i="4"/>
  <c r="C697" i="4"/>
  <c r="C698" i="4"/>
  <c r="C699" i="4"/>
  <c r="C700" i="4"/>
  <c r="C701" i="4"/>
  <c r="C702" i="4"/>
  <c r="C703" i="4"/>
  <c r="C704" i="4"/>
  <c r="C705" i="4"/>
  <c r="C706" i="4"/>
  <c r="C707" i="4"/>
  <c r="C708" i="4"/>
  <c r="C709" i="4"/>
  <c r="C710" i="4"/>
  <c r="C711" i="4"/>
  <c r="C712" i="4"/>
  <c r="C713" i="4"/>
  <c r="C714" i="4"/>
  <c r="C715" i="4"/>
  <c r="C716" i="4"/>
  <c r="C717" i="4"/>
  <c r="C718" i="4"/>
  <c r="C719" i="4"/>
  <c r="C720" i="4"/>
  <c r="C721" i="4"/>
  <c r="C722" i="4"/>
  <c r="C723" i="4"/>
  <c r="C724" i="4"/>
  <c r="C725" i="4"/>
  <c r="C726" i="4"/>
  <c r="C727" i="4"/>
  <c r="C728" i="4"/>
  <c r="C729" i="4"/>
  <c r="C730" i="4"/>
  <c r="C731" i="4"/>
  <c r="C732" i="4"/>
  <c r="C733" i="4"/>
  <c r="C734" i="4"/>
  <c r="C735" i="4"/>
  <c r="C736" i="4"/>
  <c r="C737" i="4"/>
  <c r="C738" i="4"/>
  <c r="C739" i="4"/>
  <c r="C740" i="4"/>
  <c r="C741" i="4"/>
  <c r="C742" i="4"/>
  <c r="C743" i="4"/>
  <c r="C744" i="4"/>
  <c r="C745" i="4"/>
  <c r="C746" i="4"/>
  <c r="C747" i="4"/>
  <c r="C748" i="4"/>
  <c r="C749" i="4"/>
  <c r="C750" i="4"/>
  <c r="C751" i="4"/>
  <c r="C752" i="4"/>
  <c r="C753" i="4"/>
  <c r="C754" i="4"/>
  <c r="C755" i="4"/>
  <c r="C756" i="4"/>
  <c r="C757" i="4"/>
  <c r="C758" i="4"/>
  <c r="C759" i="4"/>
  <c r="C760" i="4"/>
  <c r="C761" i="4"/>
  <c r="C762" i="4"/>
  <c r="C763" i="4"/>
  <c r="C764" i="4"/>
  <c r="C765" i="4"/>
  <c r="C766" i="4"/>
  <c r="C767" i="4"/>
  <c r="C768" i="4"/>
  <c r="C769" i="4"/>
  <c r="C770" i="4"/>
  <c r="C771" i="4"/>
  <c r="C772" i="4"/>
  <c r="C773" i="4"/>
  <c r="C774" i="4"/>
  <c r="C775" i="4"/>
  <c r="C776" i="4"/>
  <c r="C777" i="4"/>
  <c r="C778" i="4"/>
  <c r="C779" i="4"/>
  <c r="C780" i="4"/>
  <c r="C781" i="4"/>
  <c r="C782" i="4"/>
  <c r="C783" i="4"/>
  <c r="C784" i="4"/>
  <c r="C785" i="4"/>
  <c r="C786" i="4"/>
  <c r="C787" i="4"/>
  <c r="C788" i="4"/>
  <c r="C789" i="4"/>
  <c r="C790" i="4"/>
  <c r="C791" i="4"/>
  <c r="C792" i="4"/>
  <c r="C793" i="4"/>
  <c r="C794" i="4"/>
  <c r="C795" i="4"/>
  <c r="C796" i="4"/>
  <c r="C797" i="4"/>
  <c r="C798" i="4"/>
  <c r="C799" i="4"/>
  <c r="C800" i="4"/>
  <c r="C801" i="4"/>
  <c r="C802" i="4"/>
  <c r="C803" i="4"/>
  <c r="C804" i="4"/>
  <c r="C805" i="4"/>
  <c r="C806" i="4"/>
  <c r="C807" i="4"/>
  <c r="C808" i="4"/>
  <c r="C809" i="4"/>
  <c r="C810" i="4"/>
  <c r="C811" i="4"/>
  <c r="C812" i="4"/>
  <c r="C813" i="4"/>
  <c r="C814" i="4"/>
  <c r="C815" i="4"/>
  <c r="C816" i="4"/>
  <c r="C817" i="4"/>
  <c r="C818" i="4"/>
  <c r="C819" i="4"/>
  <c r="C820" i="4"/>
  <c r="C821" i="4"/>
  <c r="C822" i="4"/>
  <c r="C823" i="4"/>
  <c r="C824" i="4"/>
  <c r="C825" i="4"/>
  <c r="C826" i="4"/>
  <c r="C827" i="4"/>
  <c r="C828" i="4"/>
  <c r="C829" i="4"/>
  <c r="C830" i="4"/>
  <c r="C831" i="4"/>
  <c r="C832" i="4"/>
  <c r="C833" i="4"/>
  <c r="C834" i="4"/>
  <c r="C835" i="4"/>
  <c r="C836" i="4"/>
  <c r="C837" i="4"/>
  <c r="C838" i="4"/>
  <c r="C839" i="4"/>
  <c r="C840" i="4"/>
  <c r="C841" i="4"/>
  <c r="C842" i="4"/>
  <c r="C843" i="4"/>
  <c r="C844" i="4"/>
  <c r="C845" i="4"/>
  <c r="C846" i="4"/>
  <c r="C847" i="4"/>
  <c r="C848" i="4"/>
  <c r="C849" i="4"/>
  <c r="C850" i="4"/>
  <c r="C851" i="4"/>
  <c r="C852" i="4"/>
  <c r="C853" i="4"/>
  <c r="C854" i="4"/>
  <c r="C855" i="4"/>
  <c r="C856" i="4"/>
  <c r="C857" i="4"/>
  <c r="C858" i="4"/>
  <c r="C859" i="4"/>
  <c r="C860" i="4"/>
  <c r="C861" i="4"/>
  <c r="C862" i="4"/>
  <c r="C863" i="4"/>
  <c r="C864" i="4"/>
  <c r="C865" i="4"/>
  <c r="C866" i="4"/>
  <c r="C867" i="4"/>
  <c r="C868" i="4"/>
  <c r="C869" i="4"/>
  <c r="C870" i="4"/>
  <c r="C871" i="4"/>
  <c r="C872" i="4"/>
  <c r="C873" i="4"/>
  <c r="C874" i="4"/>
  <c r="C875" i="4"/>
  <c r="C876" i="4"/>
  <c r="C877" i="4"/>
  <c r="C878" i="4"/>
  <c r="C879" i="4"/>
  <c r="C880" i="4"/>
  <c r="C881" i="4"/>
  <c r="C882" i="4"/>
  <c r="C883" i="4"/>
  <c r="C884" i="4"/>
  <c r="C885" i="4"/>
  <c r="C886" i="4"/>
  <c r="C887" i="4"/>
  <c r="C888" i="4"/>
  <c r="C889" i="4"/>
  <c r="C890" i="4"/>
  <c r="C891" i="4"/>
  <c r="C892" i="4"/>
  <c r="C893" i="4"/>
  <c r="C894" i="4"/>
  <c r="C895" i="4"/>
  <c r="C896" i="4"/>
  <c r="C897" i="4"/>
  <c r="C898" i="4"/>
  <c r="C899" i="4"/>
  <c r="C900" i="4"/>
  <c r="C901" i="4"/>
  <c r="C902" i="4"/>
  <c r="C903" i="4"/>
  <c r="C904" i="4"/>
  <c r="C905" i="4"/>
  <c r="C906" i="4"/>
  <c r="C907" i="4"/>
  <c r="C908" i="4"/>
  <c r="C909" i="4"/>
  <c r="C910" i="4"/>
  <c r="C911" i="4"/>
  <c r="C912" i="4"/>
  <c r="C913" i="4"/>
  <c r="C914" i="4"/>
  <c r="C915" i="4"/>
  <c r="C916" i="4"/>
  <c r="C917" i="4"/>
  <c r="C918" i="4"/>
  <c r="C919" i="4"/>
  <c r="C920" i="4"/>
  <c r="C921" i="4"/>
  <c r="C922" i="4"/>
  <c r="C923" i="4"/>
  <c r="C924" i="4"/>
  <c r="C925" i="4"/>
  <c r="C926" i="4"/>
  <c r="C927" i="4"/>
  <c r="C928" i="4"/>
  <c r="C929" i="4"/>
  <c r="C930" i="4"/>
  <c r="C931" i="4"/>
  <c r="C932" i="4"/>
  <c r="C933" i="4"/>
  <c r="C934" i="4"/>
  <c r="C935" i="4"/>
  <c r="C936" i="4"/>
  <c r="C937" i="4"/>
  <c r="C938" i="4"/>
  <c r="C939" i="4"/>
  <c r="C940" i="4"/>
  <c r="C941" i="4"/>
  <c r="C942" i="4"/>
  <c r="C943" i="4"/>
  <c r="C944" i="4"/>
  <c r="C945" i="4"/>
  <c r="C946" i="4"/>
  <c r="C947" i="4"/>
  <c r="C948" i="4"/>
  <c r="C949" i="4"/>
  <c r="C950" i="4"/>
  <c r="C951" i="4"/>
  <c r="C952" i="4"/>
  <c r="C953" i="4"/>
  <c r="C954" i="4"/>
  <c r="C955" i="4"/>
  <c r="C956" i="4"/>
  <c r="C957" i="4"/>
  <c r="C958" i="4"/>
  <c r="C959" i="4"/>
  <c r="C960" i="4"/>
  <c r="C961" i="4"/>
  <c r="C962" i="4"/>
  <c r="C963" i="4"/>
  <c r="C964" i="4"/>
  <c r="C965" i="4"/>
  <c r="C966" i="4"/>
  <c r="C967" i="4"/>
  <c r="C968" i="4"/>
  <c r="C969" i="4"/>
  <c r="C970" i="4"/>
  <c r="C971" i="4"/>
  <c r="C972" i="4"/>
  <c r="C973" i="4"/>
  <c r="C974" i="4"/>
  <c r="C975" i="4"/>
  <c r="C976" i="4"/>
  <c r="C977" i="4"/>
  <c r="C978" i="4"/>
  <c r="C979" i="4"/>
  <c r="C980" i="4"/>
  <c r="C981" i="4"/>
  <c r="C982" i="4"/>
  <c r="C983" i="4"/>
  <c r="C984" i="4"/>
  <c r="C985" i="4"/>
  <c r="C986" i="4"/>
  <c r="C987" i="4"/>
  <c r="C988" i="4"/>
  <c r="C989" i="4"/>
  <c r="C990" i="4"/>
  <c r="C991" i="4"/>
  <c r="C992" i="4"/>
  <c r="C993" i="4"/>
  <c r="C994" i="4"/>
  <c r="C995" i="4"/>
  <c r="C996" i="4"/>
  <c r="C997" i="4"/>
  <c r="C998" i="4"/>
  <c r="C999" i="4"/>
  <c r="C1000" i="4"/>
  <c r="C1001" i="4"/>
  <c r="C1002" i="4"/>
  <c r="C1003" i="4"/>
  <c r="C1004" i="4"/>
  <c r="C1005" i="4"/>
  <c r="C1006" i="4"/>
  <c r="C1007" i="4"/>
  <c r="C1008" i="4"/>
  <c r="C1009" i="4"/>
  <c r="C1010" i="4"/>
  <c r="C1011" i="4"/>
  <c r="C1012" i="4"/>
  <c r="C1013" i="4"/>
  <c r="C1014" i="4"/>
  <c r="C1015" i="4"/>
  <c r="C1016" i="4"/>
  <c r="C1017" i="4"/>
  <c r="C1018" i="4"/>
  <c r="C1019" i="4"/>
  <c r="C1020" i="4"/>
  <c r="C1021" i="4"/>
  <c r="C1022" i="4"/>
  <c r="C1023" i="4"/>
  <c r="C1024" i="4"/>
  <c r="C1025" i="4"/>
  <c r="C1026" i="4"/>
  <c r="C1027" i="4"/>
  <c r="C1028" i="4"/>
  <c r="C1029" i="4"/>
  <c r="C1030" i="4"/>
  <c r="C1031" i="4"/>
  <c r="C1032" i="4"/>
  <c r="C1033" i="4"/>
  <c r="C1034" i="4"/>
  <c r="C1035" i="4"/>
  <c r="C1036" i="4"/>
  <c r="C1037" i="4"/>
  <c r="C1038" i="4"/>
  <c r="C1039" i="4"/>
  <c r="C1040" i="4"/>
  <c r="C1041" i="4"/>
  <c r="C1042" i="4"/>
  <c r="C1043" i="4"/>
  <c r="C1044" i="4"/>
  <c r="C1045" i="4"/>
  <c r="C1046" i="4"/>
  <c r="C1047" i="4"/>
  <c r="C1048" i="4"/>
  <c r="C1049" i="4"/>
  <c r="C1050" i="4"/>
  <c r="C1051" i="4"/>
  <c r="C1052" i="4"/>
  <c r="C1053" i="4"/>
  <c r="C1054" i="4"/>
  <c r="C1055" i="4"/>
  <c r="C1056" i="4"/>
  <c r="C1057" i="4"/>
  <c r="C1058" i="4"/>
  <c r="C1059" i="4"/>
  <c r="C1060" i="4"/>
  <c r="C1061" i="4"/>
  <c r="C1062" i="4"/>
  <c r="C1063" i="4"/>
  <c r="C1064" i="4"/>
  <c r="C1065" i="4"/>
  <c r="C1066" i="4"/>
  <c r="C1067" i="4"/>
  <c r="C1068" i="4"/>
  <c r="C1069" i="4"/>
  <c r="C1070" i="4"/>
  <c r="C1071" i="4"/>
  <c r="C1072" i="4"/>
  <c r="C1073" i="4"/>
  <c r="C1074" i="4"/>
  <c r="C1075" i="4"/>
  <c r="C1076" i="4"/>
  <c r="C1077" i="4"/>
  <c r="C1078" i="4"/>
  <c r="C1079" i="4"/>
  <c r="C1080" i="4"/>
  <c r="C1081" i="4"/>
  <c r="C1082" i="4"/>
  <c r="C1083" i="4"/>
  <c r="C1084" i="4"/>
  <c r="C1085" i="4"/>
  <c r="C1086" i="4"/>
  <c r="C1087" i="4"/>
  <c r="C1088" i="4"/>
  <c r="C1089" i="4"/>
  <c r="C1090" i="4"/>
  <c r="C1091" i="4"/>
  <c r="C1092" i="4"/>
  <c r="C1093" i="4"/>
  <c r="C1094" i="4"/>
  <c r="C1095" i="4"/>
  <c r="C1096" i="4"/>
  <c r="C1097" i="4"/>
  <c r="C1098" i="4"/>
  <c r="C1099" i="4"/>
  <c r="C1100" i="4"/>
  <c r="C1101" i="4"/>
  <c r="C1102" i="4"/>
  <c r="C1103" i="4"/>
  <c r="C1104" i="4"/>
  <c r="C1105" i="4"/>
  <c r="C1106" i="4"/>
  <c r="C1107" i="4"/>
  <c r="C1108" i="4"/>
  <c r="C1109" i="4"/>
  <c r="C1110" i="4"/>
  <c r="C1111" i="4"/>
  <c r="C1112" i="4"/>
  <c r="C1113" i="4"/>
  <c r="C1114" i="4"/>
  <c r="C1115" i="4"/>
  <c r="C1116" i="4"/>
  <c r="C1117" i="4"/>
  <c r="C1118" i="4"/>
  <c r="C1119" i="4"/>
  <c r="C1120" i="4"/>
  <c r="C1121" i="4"/>
  <c r="C1122" i="4"/>
  <c r="C1123" i="4"/>
  <c r="C1124" i="4"/>
  <c r="C1125" i="4"/>
  <c r="C1126" i="4"/>
  <c r="C1127" i="4"/>
  <c r="C1128" i="4"/>
  <c r="C1129" i="4"/>
  <c r="C1130" i="4"/>
  <c r="C1131" i="4"/>
  <c r="C1132" i="4"/>
  <c r="C1133" i="4"/>
  <c r="C1134" i="4"/>
  <c r="C1135" i="4"/>
  <c r="C1136" i="4"/>
  <c r="C1137" i="4"/>
  <c r="C1138" i="4"/>
  <c r="C1139" i="4"/>
  <c r="C1140" i="4"/>
  <c r="C1141" i="4"/>
  <c r="C1142" i="4"/>
  <c r="C1143" i="4"/>
  <c r="C1144" i="4"/>
  <c r="C1145" i="4"/>
  <c r="C1146" i="4"/>
  <c r="C1147" i="4"/>
  <c r="C1148" i="4"/>
  <c r="C1149" i="4"/>
  <c r="C1150" i="4"/>
  <c r="C1151" i="4"/>
  <c r="C1152" i="4"/>
  <c r="C1153" i="4"/>
  <c r="C1154" i="4"/>
  <c r="C1155" i="4"/>
  <c r="C1156" i="4"/>
  <c r="C1157" i="4"/>
  <c r="C1158" i="4"/>
  <c r="C1159" i="4"/>
  <c r="C1160" i="4"/>
  <c r="C1161" i="4"/>
  <c r="C1162" i="4"/>
  <c r="C1163" i="4"/>
  <c r="C1164" i="4"/>
  <c r="C1165" i="4"/>
  <c r="C1166" i="4"/>
  <c r="C1167" i="4"/>
  <c r="C1168" i="4"/>
  <c r="C1169" i="4"/>
  <c r="C1170" i="4"/>
  <c r="C1171" i="4"/>
  <c r="C1172" i="4"/>
  <c r="C1173" i="4"/>
  <c r="C1174" i="4"/>
  <c r="C1175" i="4"/>
  <c r="C1176" i="4"/>
  <c r="C1177" i="4"/>
  <c r="C1178" i="4"/>
  <c r="C1179" i="4"/>
  <c r="C1180" i="4"/>
  <c r="C1181" i="4"/>
  <c r="C1182" i="4"/>
  <c r="C1183" i="4"/>
  <c r="C1184" i="4"/>
  <c r="C1185" i="4"/>
  <c r="C1186" i="4"/>
  <c r="C1187" i="4"/>
  <c r="C1188" i="4"/>
  <c r="C1189" i="4"/>
  <c r="C1190" i="4"/>
  <c r="C1191" i="4"/>
  <c r="C1192" i="4"/>
  <c r="C1193" i="4"/>
  <c r="C1194" i="4"/>
  <c r="C1195" i="4"/>
  <c r="C1196" i="4"/>
  <c r="C1197" i="4"/>
  <c r="C1198" i="4"/>
  <c r="C1199" i="4"/>
  <c r="C1200" i="4"/>
  <c r="C1201" i="4"/>
  <c r="C1202" i="4"/>
  <c r="C1203" i="4"/>
  <c r="C1204" i="4"/>
  <c r="C1205" i="4"/>
  <c r="C1206" i="4"/>
  <c r="C1207" i="4"/>
  <c r="C1208" i="4"/>
  <c r="C1209" i="4"/>
  <c r="C1210" i="4"/>
  <c r="C1211" i="4"/>
  <c r="C1212" i="4"/>
  <c r="C1213" i="4"/>
  <c r="C1214" i="4"/>
  <c r="C1215" i="4"/>
  <c r="C1216" i="4"/>
  <c r="C1217" i="4"/>
  <c r="C1218" i="4"/>
  <c r="C1219" i="4"/>
  <c r="C1220" i="4"/>
  <c r="C1221" i="4"/>
  <c r="C1222" i="4"/>
  <c r="C1223" i="4"/>
  <c r="C1224" i="4"/>
  <c r="C1225" i="4"/>
  <c r="C1226" i="4"/>
  <c r="C1227" i="4"/>
  <c r="C1228" i="4"/>
  <c r="C1229" i="4"/>
  <c r="C1230" i="4"/>
  <c r="C1231" i="4"/>
  <c r="C1232" i="4"/>
  <c r="C1233" i="4"/>
  <c r="C1234" i="4"/>
  <c r="C1235" i="4"/>
  <c r="C1236" i="4"/>
  <c r="C1237" i="4"/>
  <c r="C1238" i="4"/>
  <c r="C1239" i="4"/>
  <c r="C1240" i="4"/>
  <c r="C1241" i="4"/>
  <c r="C1242" i="4"/>
  <c r="C1243" i="4"/>
  <c r="C1244" i="4"/>
  <c r="C1245" i="4"/>
  <c r="C1246" i="4"/>
  <c r="C1247" i="4"/>
  <c r="C1248" i="4"/>
  <c r="C1249" i="4"/>
  <c r="C1250" i="4"/>
  <c r="C1251" i="4"/>
  <c r="C1252" i="4"/>
  <c r="C1253" i="4"/>
  <c r="C1254" i="4"/>
  <c r="C1255" i="4"/>
  <c r="C1256" i="4"/>
  <c r="C1257" i="4"/>
  <c r="C1258" i="4"/>
  <c r="C1259" i="4"/>
  <c r="C1260" i="4"/>
  <c r="C1261" i="4"/>
  <c r="C1262" i="4"/>
  <c r="C1263" i="4"/>
  <c r="C1264" i="4"/>
  <c r="C1265" i="4"/>
  <c r="C1266" i="4"/>
  <c r="C1267" i="4"/>
  <c r="C1268" i="4"/>
  <c r="C1269" i="4"/>
  <c r="C1270" i="4"/>
  <c r="C1271" i="4"/>
  <c r="C1272" i="4"/>
  <c r="C1273" i="4"/>
  <c r="C1274" i="4"/>
  <c r="C1275" i="4"/>
  <c r="C1276" i="4"/>
  <c r="C1277" i="4"/>
  <c r="C1278" i="4"/>
  <c r="C1279" i="4"/>
  <c r="C1280" i="4"/>
  <c r="C1281" i="4"/>
  <c r="C1282" i="4"/>
  <c r="C1283" i="4"/>
  <c r="C1284" i="4"/>
  <c r="C1285" i="4"/>
  <c r="C1286" i="4"/>
  <c r="C1287" i="4"/>
  <c r="C1288" i="4"/>
  <c r="C1289" i="4"/>
  <c r="C1290" i="4"/>
  <c r="C1291" i="4"/>
  <c r="C1292" i="4"/>
  <c r="C1293" i="4"/>
  <c r="C1294" i="4"/>
  <c r="C1295" i="4"/>
  <c r="C1296" i="4"/>
  <c r="C1297" i="4"/>
  <c r="C1298" i="4"/>
  <c r="C1299" i="4"/>
  <c r="C1300" i="4"/>
  <c r="C1301" i="4"/>
  <c r="C1302" i="4"/>
  <c r="C1303" i="4"/>
  <c r="C1304" i="4"/>
  <c r="C1305" i="4"/>
  <c r="C1306" i="4"/>
  <c r="C1307" i="4"/>
  <c r="C1308" i="4"/>
  <c r="C1309" i="4"/>
  <c r="C1310" i="4"/>
  <c r="C1311" i="4"/>
  <c r="C1312" i="4"/>
  <c r="C1313" i="4"/>
  <c r="C1314" i="4"/>
  <c r="C1315" i="4"/>
  <c r="C1316" i="4"/>
  <c r="C1317" i="4"/>
  <c r="C1318" i="4"/>
  <c r="C1319" i="4"/>
  <c r="C1320" i="4"/>
  <c r="C1321" i="4"/>
  <c r="C1322" i="4"/>
  <c r="C1323" i="4"/>
  <c r="C1324" i="4"/>
  <c r="C1325" i="4"/>
  <c r="C1326" i="4"/>
  <c r="C1327" i="4"/>
  <c r="C1328" i="4"/>
  <c r="C1329" i="4"/>
  <c r="C1330" i="4"/>
  <c r="C1331" i="4"/>
  <c r="C1332" i="4"/>
  <c r="C1333" i="4"/>
  <c r="C1334" i="4"/>
  <c r="C1335" i="4"/>
  <c r="C1336" i="4"/>
  <c r="C1337" i="4"/>
  <c r="C1338" i="4"/>
  <c r="C1339" i="4"/>
  <c r="C1340" i="4"/>
  <c r="C1341" i="4"/>
  <c r="C1342" i="4"/>
  <c r="C1343" i="4"/>
  <c r="C1344" i="4"/>
  <c r="C1345" i="4"/>
  <c r="C1346" i="4"/>
  <c r="C1347" i="4"/>
  <c r="C1348" i="4"/>
  <c r="C1349" i="4"/>
  <c r="C1350" i="4"/>
  <c r="C1351" i="4"/>
  <c r="C1352" i="4"/>
  <c r="C1353" i="4"/>
  <c r="C1354" i="4"/>
  <c r="C1355" i="4"/>
  <c r="C1356" i="4"/>
  <c r="C1357" i="4"/>
  <c r="C1358" i="4"/>
  <c r="C1359" i="4"/>
  <c r="C1360" i="4"/>
  <c r="C1361" i="4"/>
  <c r="C1362" i="4"/>
  <c r="C1363" i="4"/>
  <c r="C1364" i="4"/>
  <c r="C1365" i="4"/>
  <c r="C1366" i="4"/>
  <c r="C1367" i="4"/>
  <c r="C1368" i="4"/>
  <c r="C1369" i="4"/>
  <c r="C1370" i="4"/>
  <c r="C1371" i="4"/>
  <c r="C1372" i="4"/>
  <c r="C1373" i="4"/>
  <c r="C1374" i="4"/>
  <c r="C1375" i="4"/>
  <c r="C1376" i="4"/>
  <c r="C1377" i="4"/>
  <c r="C1378" i="4"/>
  <c r="C1379" i="4"/>
  <c r="C1380" i="4"/>
  <c r="C1381" i="4"/>
  <c r="C1382" i="4"/>
  <c r="C1383" i="4"/>
  <c r="C1384" i="4"/>
  <c r="C1385" i="4"/>
  <c r="C1386" i="4"/>
  <c r="C1387" i="4"/>
  <c r="C1388" i="4"/>
  <c r="C1389" i="4"/>
  <c r="C1390" i="4"/>
  <c r="C1391" i="4"/>
  <c r="C1392" i="4"/>
  <c r="C1393" i="4"/>
  <c r="C1394" i="4"/>
  <c r="C1395" i="4"/>
  <c r="C1396" i="4"/>
  <c r="C1397" i="4"/>
  <c r="C1398" i="4"/>
  <c r="C1399" i="4"/>
  <c r="C1400" i="4"/>
  <c r="C1401" i="4"/>
  <c r="C1402" i="4"/>
  <c r="C1403" i="4"/>
  <c r="C1404" i="4"/>
  <c r="C1405" i="4"/>
  <c r="C1406" i="4"/>
  <c r="C1407" i="4"/>
  <c r="C1408" i="4"/>
  <c r="C1409" i="4"/>
  <c r="C1410" i="4"/>
  <c r="C1411" i="4"/>
  <c r="C1412" i="4"/>
  <c r="C1413" i="4"/>
  <c r="C1414" i="4"/>
  <c r="C1415" i="4"/>
  <c r="C1416" i="4"/>
  <c r="C1417" i="4"/>
  <c r="C1418" i="4"/>
  <c r="C1419" i="4"/>
  <c r="C1420" i="4"/>
  <c r="C1421" i="4"/>
  <c r="C1422" i="4"/>
  <c r="C1423" i="4"/>
  <c r="C1424" i="4"/>
  <c r="C1425" i="4"/>
  <c r="C1426" i="4"/>
  <c r="C1427" i="4"/>
  <c r="C1428" i="4"/>
  <c r="C1429" i="4"/>
  <c r="C1430" i="4"/>
  <c r="C1431" i="4"/>
  <c r="C1432" i="4"/>
  <c r="C1433" i="4"/>
  <c r="C1434" i="4"/>
  <c r="C1435" i="4"/>
  <c r="C1436" i="4"/>
  <c r="C1437" i="4"/>
  <c r="C1438" i="4"/>
  <c r="C1439" i="4"/>
  <c r="C1440" i="4"/>
  <c r="C1441" i="4"/>
  <c r="C1442" i="4"/>
  <c r="C1443" i="4"/>
  <c r="C1444" i="4"/>
  <c r="C1445" i="4"/>
  <c r="C1446" i="4"/>
  <c r="C1447" i="4"/>
  <c r="C1448" i="4"/>
  <c r="C1449" i="4"/>
  <c r="C1450" i="4"/>
  <c r="C1451" i="4"/>
  <c r="C1452" i="4"/>
  <c r="C1453" i="4"/>
  <c r="C1454" i="4"/>
  <c r="C1455" i="4"/>
  <c r="C1456" i="4"/>
  <c r="C1457" i="4"/>
  <c r="C1458" i="4"/>
  <c r="C1459" i="4"/>
  <c r="C1460" i="4"/>
  <c r="C1461" i="4"/>
  <c r="C1462" i="4"/>
  <c r="C1463" i="4"/>
  <c r="C1464" i="4"/>
  <c r="C1465" i="4"/>
  <c r="C1466" i="4"/>
  <c r="C1467" i="4"/>
  <c r="C1468" i="4"/>
  <c r="C1469" i="4"/>
  <c r="C1470" i="4"/>
  <c r="C1471" i="4"/>
  <c r="C1472" i="4"/>
  <c r="C1473" i="4"/>
  <c r="C1474" i="4"/>
  <c r="C1475" i="4"/>
  <c r="C1476" i="4"/>
  <c r="C1477" i="4"/>
  <c r="C1478" i="4"/>
  <c r="C1479" i="4"/>
  <c r="C1480" i="4"/>
  <c r="C1481" i="4"/>
  <c r="C1482" i="4"/>
  <c r="C1483" i="4"/>
  <c r="C1484" i="4"/>
  <c r="C1485" i="4"/>
  <c r="C1486" i="4"/>
  <c r="C1487" i="4"/>
  <c r="C1488" i="4"/>
  <c r="C1489" i="4"/>
  <c r="C1490" i="4"/>
  <c r="C1491" i="4"/>
  <c r="C1492" i="4"/>
  <c r="C1493" i="4"/>
  <c r="C1494" i="4"/>
  <c r="C1495" i="4"/>
  <c r="C1496" i="4"/>
  <c r="C1497" i="4"/>
  <c r="C1498" i="4"/>
  <c r="C1499" i="4"/>
  <c r="C1500" i="4"/>
  <c r="C1501" i="4"/>
  <c r="C1502" i="4"/>
  <c r="C1503" i="4"/>
  <c r="C1504" i="4"/>
  <c r="C1505" i="4"/>
  <c r="C1506" i="4"/>
  <c r="C1507" i="4"/>
  <c r="C1508" i="4"/>
  <c r="C1509" i="4"/>
  <c r="C1510" i="4"/>
  <c r="C1511" i="4"/>
  <c r="C1512" i="4"/>
  <c r="C1513" i="4"/>
  <c r="C1514" i="4"/>
  <c r="C1515" i="4"/>
  <c r="C1516" i="4"/>
  <c r="C1517" i="4"/>
  <c r="C1518" i="4"/>
  <c r="C1519" i="4"/>
  <c r="C1520" i="4"/>
  <c r="C1521" i="4"/>
  <c r="C1522" i="4"/>
  <c r="C1523" i="4"/>
  <c r="C1524" i="4"/>
  <c r="C1525" i="4"/>
  <c r="C1526" i="4"/>
  <c r="C1527" i="4"/>
  <c r="C1528" i="4"/>
  <c r="C1529" i="4"/>
  <c r="C1530" i="4"/>
  <c r="C1531" i="4"/>
  <c r="C1532" i="4"/>
  <c r="C1533" i="4"/>
  <c r="C1534" i="4"/>
  <c r="C1535" i="4"/>
  <c r="C1536" i="4"/>
  <c r="C1537" i="4"/>
  <c r="C1538" i="4"/>
  <c r="C1539" i="4"/>
  <c r="C1540" i="4"/>
  <c r="C1541" i="4"/>
  <c r="C1542" i="4"/>
  <c r="C1543" i="4"/>
  <c r="C1544" i="4"/>
  <c r="C1545" i="4"/>
  <c r="C1546" i="4"/>
  <c r="C1547" i="4"/>
  <c r="C1548" i="4"/>
  <c r="C1549" i="4"/>
  <c r="C1550" i="4"/>
  <c r="C1551" i="4"/>
  <c r="C1552" i="4"/>
  <c r="C1553" i="4"/>
  <c r="C1554" i="4"/>
  <c r="C1555" i="4"/>
  <c r="C1556" i="4"/>
  <c r="C1557" i="4"/>
  <c r="C1558" i="4"/>
  <c r="C1559" i="4"/>
  <c r="C1560" i="4"/>
  <c r="C1561" i="4"/>
  <c r="C1562" i="4"/>
  <c r="C1563" i="4"/>
  <c r="C1564" i="4"/>
  <c r="C1565" i="4"/>
  <c r="C1566" i="4"/>
  <c r="C1567" i="4"/>
  <c r="C1568" i="4"/>
  <c r="C1569" i="4"/>
  <c r="C1570" i="4"/>
  <c r="C1571" i="4"/>
  <c r="C1572" i="4"/>
  <c r="C1573" i="4"/>
  <c r="C1574" i="4"/>
  <c r="C1575" i="4"/>
  <c r="C1576" i="4"/>
  <c r="C1577" i="4"/>
  <c r="C1578" i="4"/>
  <c r="C1579" i="4"/>
  <c r="C1580" i="4"/>
  <c r="C1581" i="4"/>
  <c r="C1582" i="4"/>
  <c r="C1583" i="4"/>
  <c r="C1584" i="4"/>
  <c r="C1585" i="4"/>
  <c r="C1586" i="4"/>
  <c r="C1587" i="4"/>
  <c r="C1588" i="4"/>
  <c r="C1589" i="4"/>
  <c r="C1590" i="4"/>
  <c r="C1591" i="4"/>
  <c r="C1592" i="4"/>
  <c r="C1593" i="4"/>
  <c r="C1594" i="4"/>
  <c r="C1595" i="4"/>
  <c r="C1596" i="4"/>
  <c r="C1597" i="4"/>
  <c r="C1598" i="4"/>
  <c r="C1599" i="4"/>
  <c r="C1600" i="4"/>
  <c r="C1601" i="4"/>
  <c r="C1602" i="4"/>
  <c r="C1603" i="4"/>
  <c r="C1604" i="4"/>
  <c r="C1605" i="4"/>
  <c r="C1606" i="4"/>
  <c r="C1607" i="4"/>
  <c r="C1608" i="4"/>
  <c r="C1609" i="4"/>
  <c r="C1610" i="4"/>
  <c r="C1611" i="4"/>
  <c r="C1612" i="4"/>
  <c r="C1613" i="4"/>
  <c r="C1614" i="4"/>
  <c r="C1615" i="4"/>
  <c r="C1616" i="4"/>
  <c r="C1617" i="4"/>
  <c r="C1618" i="4"/>
  <c r="C1619" i="4"/>
  <c r="C1620" i="4"/>
  <c r="C1621" i="4"/>
  <c r="C1622" i="4"/>
  <c r="C1623" i="4"/>
  <c r="C1624" i="4"/>
  <c r="C1625" i="4"/>
  <c r="C1626" i="4"/>
  <c r="C1627" i="4"/>
  <c r="C1628" i="4"/>
  <c r="C1629" i="4"/>
  <c r="C1630" i="4"/>
  <c r="C1631" i="4"/>
  <c r="C1632" i="4"/>
  <c r="C1633" i="4"/>
  <c r="C1634" i="4"/>
  <c r="C1635" i="4"/>
  <c r="C1636" i="4"/>
  <c r="C1637" i="4"/>
  <c r="C1638" i="4"/>
  <c r="C1639" i="4"/>
  <c r="C1640" i="4"/>
  <c r="C1641" i="4"/>
  <c r="C1642" i="4"/>
  <c r="C1643" i="4"/>
  <c r="C1644" i="4"/>
  <c r="C1645" i="4"/>
  <c r="C1646" i="4"/>
  <c r="C1647" i="4"/>
  <c r="C1648" i="4"/>
  <c r="C1649" i="4"/>
  <c r="C1650" i="4"/>
  <c r="C1651" i="4"/>
  <c r="C1652" i="4"/>
  <c r="C1653" i="4"/>
  <c r="C1654" i="4"/>
  <c r="C1655" i="4"/>
  <c r="C1656" i="4"/>
  <c r="C1657" i="4"/>
  <c r="C1658" i="4"/>
  <c r="C1659" i="4"/>
  <c r="C1660" i="4"/>
  <c r="C1661" i="4"/>
  <c r="C1662" i="4"/>
  <c r="C1663" i="4"/>
  <c r="C1664" i="4"/>
  <c r="C1665" i="4"/>
  <c r="C1666" i="4"/>
  <c r="C1667" i="4"/>
  <c r="C1668" i="4"/>
  <c r="C1669" i="4"/>
  <c r="C1670" i="4"/>
  <c r="C1671" i="4"/>
  <c r="C1672" i="4"/>
  <c r="C1673" i="4"/>
  <c r="C1674" i="4"/>
  <c r="C1675" i="4"/>
  <c r="C1676" i="4"/>
  <c r="C1677" i="4"/>
  <c r="C1678" i="4"/>
  <c r="C1679" i="4"/>
  <c r="C1680" i="4"/>
  <c r="C1681" i="4"/>
  <c r="C1682" i="4"/>
  <c r="C1683" i="4"/>
  <c r="C1684" i="4"/>
  <c r="C1685" i="4"/>
  <c r="C1686" i="4"/>
  <c r="C1687" i="4"/>
  <c r="C1688" i="4"/>
  <c r="C1689" i="4"/>
  <c r="C1690" i="4"/>
  <c r="C1691" i="4"/>
  <c r="C1692" i="4"/>
  <c r="C1693" i="4"/>
  <c r="C1694" i="4"/>
  <c r="C1695" i="4"/>
  <c r="C1696" i="4"/>
  <c r="C1697" i="4"/>
  <c r="C1698" i="4"/>
  <c r="C1699" i="4"/>
  <c r="C1700" i="4"/>
  <c r="C1701" i="4"/>
  <c r="C1702" i="4"/>
  <c r="C1703" i="4"/>
  <c r="C1704" i="4"/>
  <c r="C1705" i="4"/>
  <c r="C1706" i="4"/>
  <c r="C1707" i="4"/>
  <c r="C1708" i="4"/>
  <c r="C1709" i="4"/>
  <c r="C1710" i="4"/>
  <c r="C1711" i="4"/>
  <c r="C1712" i="4"/>
  <c r="C1713" i="4"/>
  <c r="C1714" i="4"/>
  <c r="C1715" i="4"/>
  <c r="C1716" i="4"/>
  <c r="C1717" i="4"/>
  <c r="C1718" i="4"/>
  <c r="C1719" i="4"/>
  <c r="C1720" i="4"/>
  <c r="C1721" i="4"/>
  <c r="C1722" i="4"/>
  <c r="C1723" i="4"/>
  <c r="C1724" i="4"/>
  <c r="C1725" i="4"/>
  <c r="C1726" i="4"/>
  <c r="C1727" i="4"/>
  <c r="C1728" i="4"/>
  <c r="C1729" i="4"/>
  <c r="C1730" i="4"/>
  <c r="C1731" i="4"/>
  <c r="C1732" i="4"/>
  <c r="C1733" i="4"/>
  <c r="C1734" i="4"/>
  <c r="C1735" i="4"/>
  <c r="C1736" i="4"/>
  <c r="C1737" i="4"/>
  <c r="C1738" i="4"/>
  <c r="C1739" i="4"/>
  <c r="C1740" i="4"/>
  <c r="C1741" i="4"/>
  <c r="C1742" i="4"/>
  <c r="C1743" i="4"/>
  <c r="C1744" i="4"/>
  <c r="C1745" i="4"/>
  <c r="C1746" i="4"/>
  <c r="C1747" i="4"/>
  <c r="C1748" i="4"/>
  <c r="C1749" i="4"/>
  <c r="C1750" i="4"/>
  <c r="C1751" i="4"/>
  <c r="C1752" i="4"/>
  <c r="C1753" i="4"/>
  <c r="C1754" i="4"/>
  <c r="C1755" i="4"/>
  <c r="C1756" i="4"/>
  <c r="C1757" i="4"/>
  <c r="C1758" i="4"/>
  <c r="C1759" i="4"/>
  <c r="C1760" i="4"/>
  <c r="C1761" i="4"/>
  <c r="C1762" i="4"/>
  <c r="C1763" i="4"/>
  <c r="C1764" i="4"/>
  <c r="C1765" i="4"/>
  <c r="C1766" i="4"/>
  <c r="C1767" i="4"/>
  <c r="C1768" i="4"/>
  <c r="C1769" i="4"/>
  <c r="C1770" i="4"/>
  <c r="C1771" i="4"/>
  <c r="C1772" i="4"/>
  <c r="C1773" i="4"/>
  <c r="C1774" i="4"/>
  <c r="C1775" i="4"/>
  <c r="C1776" i="4"/>
  <c r="C1777" i="4"/>
  <c r="C1778" i="4"/>
  <c r="C1779" i="4"/>
  <c r="C1780" i="4"/>
  <c r="C1781" i="4"/>
  <c r="C1782" i="4"/>
  <c r="C1783" i="4"/>
  <c r="C1784" i="4"/>
  <c r="C1785" i="4"/>
  <c r="C1786" i="4"/>
  <c r="C1787" i="4"/>
  <c r="C1788" i="4"/>
  <c r="C1789" i="4"/>
  <c r="C1790" i="4"/>
  <c r="C1791" i="4"/>
  <c r="C1792" i="4"/>
  <c r="C1793" i="4"/>
  <c r="C1794" i="4"/>
  <c r="C1795" i="4"/>
  <c r="C1796" i="4"/>
  <c r="C1797" i="4"/>
  <c r="C1798" i="4"/>
  <c r="C1799" i="4"/>
  <c r="C1800" i="4"/>
  <c r="C1801" i="4"/>
  <c r="C1802" i="4"/>
  <c r="C1803" i="4"/>
  <c r="C1804" i="4"/>
  <c r="C1805" i="4"/>
  <c r="C1806" i="4"/>
  <c r="C1807" i="4"/>
  <c r="C1808" i="4"/>
  <c r="C1809" i="4"/>
  <c r="C1810" i="4"/>
  <c r="C1811" i="4"/>
  <c r="C1812" i="4"/>
  <c r="C1813" i="4"/>
  <c r="C1814" i="4"/>
  <c r="C1815" i="4"/>
  <c r="C1816" i="4"/>
  <c r="C1817" i="4"/>
  <c r="C1818" i="4"/>
  <c r="C1819" i="4"/>
  <c r="C1820" i="4"/>
  <c r="C1821" i="4"/>
  <c r="C1822" i="4"/>
  <c r="C1823" i="4"/>
  <c r="C1824" i="4"/>
  <c r="C1825" i="4"/>
  <c r="C1826" i="4"/>
  <c r="C1827" i="4"/>
  <c r="C1828" i="4"/>
  <c r="C1829" i="4"/>
  <c r="C1830" i="4"/>
  <c r="C1831" i="4"/>
  <c r="C1832" i="4"/>
  <c r="C1833" i="4"/>
  <c r="C1834" i="4"/>
  <c r="C1835" i="4"/>
  <c r="C1836" i="4"/>
  <c r="C1837" i="4"/>
  <c r="C1838" i="4"/>
  <c r="C1839" i="4"/>
  <c r="C1840" i="4"/>
  <c r="C1841" i="4"/>
  <c r="C1842" i="4"/>
  <c r="C1843" i="4"/>
  <c r="C1844" i="4"/>
  <c r="C1845" i="4"/>
  <c r="C1846" i="4"/>
  <c r="C1847" i="4"/>
  <c r="C1848" i="4"/>
  <c r="C1849" i="4"/>
  <c r="C1850" i="4"/>
  <c r="C1851" i="4"/>
  <c r="C1852" i="4"/>
  <c r="C1853" i="4"/>
  <c r="C1854" i="4"/>
  <c r="C1855" i="4"/>
  <c r="C1856" i="4"/>
  <c r="C1857" i="4"/>
  <c r="C1858" i="4"/>
  <c r="C1859" i="4"/>
  <c r="C1860" i="4"/>
  <c r="C1861" i="4"/>
  <c r="C1862" i="4"/>
  <c r="C1863" i="4"/>
  <c r="C1864" i="4"/>
  <c r="C1865" i="4"/>
  <c r="C1866" i="4"/>
  <c r="C1867" i="4"/>
  <c r="C1868" i="4"/>
  <c r="C1869" i="4"/>
  <c r="C1870" i="4"/>
  <c r="C1871" i="4"/>
  <c r="C1872" i="4"/>
  <c r="C1873" i="4"/>
  <c r="C1874" i="4"/>
  <c r="C1875" i="4"/>
  <c r="C1876" i="4"/>
  <c r="C1877" i="4"/>
  <c r="C1878" i="4"/>
  <c r="C1879" i="4"/>
  <c r="C1880" i="4"/>
  <c r="C1881" i="4"/>
  <c r="C1882" i="4"/>
  <c r="C1883" i="4"/>
  <c r="C1884" i="4"/>
  <c r="C1885" i="4"/>
  <c r="C1886" i="4"/>
  <c r="C1887" i="4"/>
  <c r="C1888" i="4"/>
  <c r="C1889" i="4"/>
  <c r="C1890" i="4"/>
  <c r="C1891" i="4"/>
  <c r="C1892" i="4"/>
  <c r="C1893" i="4"/>
  <c r="C1894" i="4"/>
  <c r="C1895" i="4"/>
  <c r="C1896" i="4"/>
  <c r="C1897" i="4"/>
  <c r="C1898" i="4"/>
  <c r="C1899" i="4"/>
  <c r="C1900" i="4"/>
  <c r="C1901" i="4"/>
  <c r="C1902" i="4"/>
  <c r="C1903" i="4"/>
  <c r="C1904" i="4"/>
  <c r="C1905" i="4"/>
  <c r="C1906" i="4"/>
  <c r="C1907" i="4"/>
  <c r="C1908" i="4"/>
  <c r="C1909" i="4"/>
  <c r="C1910" i="4"/>
  <c r="C1911" i="4"/>
  <c r="C1912" i="4"/>
  <c r="C1913" i="4"/>
  <c r="C1914" i="4"/>
  <c r="C1915" i="4"/>
  <c r="C1916" i="4"/>
  <c r="C1917" i="4"/>
  <c r="C1918" i="4"/>
  <c r="C1919" i="4"/>
  <c r="C1920" i="4"/>
  <c r="C1921" i="4"/>
  <c r="C1922" i="4"/>
  <c r="C1923" i="4"/>
  <c r="C1924" i="4"/>
  <c r="C1925" i="4"/>
  <c r="C1926" i="4"/>
  <c r="C1927" i="4"/>
  <c r="C1928" i="4"/>
  <c r="C1929" i="4"/>
  <c r="C1930" i="4"/>
  <c r="C1931" i="4"/>
  <c r="C1932" i="4"/>
  <c r="C1933" i="4"/>
  <c r="C1934" i="4"/>
  <c r="C1935" i="4"/>
  <c r="C1936" i="4"/>
  <c r="C1937" i="4"/>
  <c r="C1938" i="4"/>
  <c r="C1939" i="4"/>
  <c r="C1940" i="4"/>
  <c r="C1941" i="4"/>
  <c r="C1942" i="4"/>
  <c r="C1943" i="4"/>
  <c r="C1944" i="4"/>
  <c r="C1945" i="4"/>
  <c r="C1946" i="4"/>
  <c r="C1947" i="4"/>
  <c r="C1948" i="4"/>
  <c r="C1949" i="4"/>
  <c r="C1950" i="4"/>
  <c r="C1951" i="4"/>
  <c r="C1952" i="4"/>
  <c r="C1953" i="4"/>
  <c r="C1954" i="4"/>
  <c r="C1955" i="4"/>
  <c r="C1956" i="4"/>
  <c r="C1957" i="4"/>
  <c r="C1958" i="4"/>
  <c r="C1959" i="4"/>
  <c r="C1960" i="4"/>
  <c r="C1961" i="4"/>
  <c r="C1962" i="4"/>
  <c r="C1963" i="4"/>
  <c r="C1964" i="4"/>
  <c r="C1965" i="4"/>
  <c r="C1966" i="4"/>
  <c r="C1967" i="4"/>
  <c r="C1968" i="4"/>
  <c r="C1969" i="4"/>
  <c r="C1970" i="4"/>
  <c r="C1971" i="4"/>
  <c r="C1972" i="4"/>
  <c r="C1973" i="4"/>
  <c r="C1974" i="4"/>
  <c r="C1975" i="4"/>
  <c r="C1976" i="4"/>
  <c r="C1977" i="4"/>
  <c r="C1978" i="4"/>
  <c r="C1979" i="4"/>
  <c r="C1980" i="4"/>
  <c r="C1981" i="4"/>
  <c r="C1982" i="4"/>
  <c r="C1983" i="4"/>
  <c r="C1984" i="4"/>
  <c r="C1985" i="4"/>
  <c r="C1986" i="4"/>
  <c r="C1987" i="4"/>
  <c r="C1988" i="4"/>
  <c r="C1989" i="4"/>
  <c r="C1990" i="4"/>
  <c r="C1991" i="4"/>
  <c r="C1992" i="4"/>
  <c r="C1993" i="4"/>
  <c r="C1994" i="4"/>
  <c r="C1995" i="4"/>
  <c r="C1996" i="4"/>
  <c r="C1997" i="4"/>
  <c r="C1998" i="4"/>
  <c r="C1999" i="4"/>
  <c r="C2000" i="4"/>
  <c r="C2001" i="4"/>
  <c r="C2002" i="4"/>
  <c r="C2003" i="4"/>
  <c r="C2004" i="4"/>
  <c r="C2005" i="4"/>
  <c r="C2006" i="4"/>
  <c r="C2007" i="4"/>
  <c r="C2008" i="4"/>
  <c r="C2009" i="4"/>
  <c r="C2010" i="4"/>
  <c r="C2011" i="4"/>
  <c r="C2012" i="4"/>
  <c r="C2013" i="4"/>
  <c r="C2014" i="4"/>
  <c r="C2015" i="4"/>
  <c r="C2016" i="4"/>
  <c r="C2017" i="4"/>
  <c r="C2018" i="4"/>
  <c r="C2019" i="4"/>
  <c r="C2020" i="4"/>
  <c r="C2021" i="4"/>
  <c r="C2022" i="4"/>
  <c r="C2023" i="4"/>
  <c r="C2024" i="4"/>
  <c r="C2025" i="4"/>
  <c r="C2026" i="4"/>
  <c r="C2027" i="4"/>
  <c r="C2028" i="4"/>
  <c r="C2029" i="4"/>
  <c r="C2030" i="4"/>
  <c r="C2031" i="4"/>
  <c r="C2032" i="4"/>
  <c r="C2033" i="4"/>
  <c r="C2034" i="4"/>
  <c r="C2035" i="4"/>
  <c r="C2036" i="4"/>
  <c r="C2037" i="4"/>
  <c r="C2038" i="4"/>
  <c r="C2039" i="4"/>
  <c r="C2040" i="4"/>
  <c r="C2041" i="4"/>
  <c r="C2042" i="4"/>
  <c r="C2043" i="4"/>
  <c r="C2044" i="4"/>
  <c r="C2045" i="4"/>
  <c r="C2046" i="4"/>
  <c r="C2047" i="4"/>
  <c r="C2048" i="4"/>
  <c r="C2049" i="4"/>
  <c r="C2050" i="4"/>
  <c r="C2051" i="4"/>
  <c r="C2052" i="4"/>
  <c r="C2053" i="4"/>
  <c r="C2054" i="4"/>
  <c r="C2055" i="4"/>
  <c r="C2056" i="4"/>
  <c r="C2057" i="4"/>
  <c r="C2058" i="4"/>
  <c r="C2059" i="4"/>
  <c r="C2060" i="4"/>
  <c r="C2061" i="4"/>
  <c r="C2062" i="4"/>
  <c r="C2063" i="4"/>
  <c r="C2064" i="4"/>
  <c r="C2065" i="4"/>
  <c r="C2066" i="4"/>
  <c r="C2067" i="4"/>
  <c r="C2068" i="4"/>
  <c r="C2069" i="4"/>
  <c r="C2070" i="4"/>
  <c r="C2071" i="4"/>
  <c r="C2072" i="4"/>
  <c r="C2073" i="4"/>
  <c r="C2074" i="4"/>
  <c r="C2075" i="4"/>
  <c r="C2076" i="4"/>
  <c r="C2077" i="4"/>
  <c r="C2078" i="4"/>
  <c r="C2079" i="4"/>
  <c r="C2080" i="4"/>
  <c r="C2081" i="4"/>
  <c r="C2082" i="4"/>
  <c r="C2083" i="4"/>
  <c r="C2084" i="4"/>
  <c r="C2085" i="4"/>
  <c r="C2086" i="4"/>
  <c r="C2087" i="4"/>
  <c r="C2088" i="4"/>
  <c r="C2089" i="4"/>
  <c r="C2090" i="4"/>
  <c r="C2091" i="4"/>
  <c r="C2092" i="4"/>
  <c r="C2093" i="4"/>
  <c r="C2094" i="4"/>
  <c r="C2095" i="4"/>
  <c r="C2096" i="4"/>
  <c r="C2097" i="4"/>
  <c r="C2098" i="4"/>
  <c r="C2099" i="4"/>
  <c r="C2100" i="4"/>
  <c r="C2101" i="4"/>
  <c r="C2102" i="4"/>
  <c r="C2103" i="4"/>
  <c r="C2104" i="4"/>
  <c r="C2105" i="4"/>
  <c r="C2106" i="4"/>
  <c r="C2107" i="4"/>
  <c r="C2108" i="4"/>
  <c r="C2109" i="4"/>
  <c r="C2110" i="4"/>
  <c r="C2111" i="4"/>
  <c r="C2112" i="4"/>
  <c r="C2113" i="4"/>
  <c r="C2114" i="4"/>
  <c r="C2115" i="4"/>
  <c r="C2116" i="4"/>
  <c r="C2117" i="4"/>
  <c r="C2118" i="4"/>
  <c r="C2119" i="4"/>
  <c r="C2120" i="4"/>
  <c r="C2121" i="4"/>
  <c r="C2122" i="4"/>
  <c r="C2123" i="4"/>
  <c r="C2124" i="4"/>
  <c r="C2125" i="4"/>
  <c r="C2126" i="4"/>
  <c r="C2127" i="4"/>
  <c r="C2128" i="4"/>
  <c r="C2129" i="4"/>
  <c r="C2130" i="4"/>
  <c r="C2131" i="4"/>
  <c r="C2132" i="4"/>
  <c r="C2133" i="4"/>
  <c r="C2134" i="4"/>
  <c r="C2135" i="4"/>
  <c r="C2136" i="4"/>
  <c r="C2137" i="4"/>
  <c r="C2138" i="4"/>
  <c r="C2139" i="4"/>
  <c r="C2140" i="4"/>
  <c r="C2141" i="4"/>
  <c r="C2142" i="4"/>
  <c r="C2143" i="4"/>
  <c r="C2144" i="4"/>
  <c r="C2145" i="4"/>
  <c r="C2146" i="4"/>
  <c r="C2147" i="4"/>
  <c r="C2148" i="4"/>
  <c r="C2149" i="4"/>
  <c r="C2150" i="4"/>
  <c r="C2151" i="4"/>
  <c r="C2152" i="4"/>
  <c r="C2153" i="4"/>
  <c r="C2154" i="4"/>
  <c r="C2155" i="4"/>
  <c r="C2156" i="4"/>
  <c r="C2157" i="4"/>
  <c r="C2158" i="4"/>
  <c r="C2159" i="4"/>
  <c r="C2160" i="4"/>
  <c r="C2161" i="4"/>
  <c r="C2162" i="4"/>
  <c r="C2163" i="4"/>
  <c r="C2164" i="4"/>
  <c r="C2165" i="4"/>
  <c r="C2166" i="4"/>
  <c r="C2167" i="4"/>
  <c r="C2168" i="4"/>
  <c r="C2169" i="4"/>
  <c r="C2170" i="4"/>
  <c r="C2171" i="4"/>
  <c r="C2172" i="4"/>
  <c r="C2173" i="4"/>
  <c r="C2174" i="4"/>
  <c r="C2175" i="4"/>
  <c r="C2176" i="4"/>
  <c r="C2177" i="4"/>
  <c r="C2178" i="4"/>
  <c r="C2179" i="4"/>
  <c r="C2180" i="4"/>
  <c r="C2181" i="4"/>
  <c r="C2182" i="4"/>
  <c r="C2183" i="4"/>
  <c r="C2184" i="4"/>
  <c r="C2185" i="4"/>
  <c r="C2186" i="4"/>
  <c r="C2187" i="4"/>
  <c r="C2188" i="4"/>
  <c r="C2189" i="4"/>
  <c r="C2190" i="4"/>
  <c r="C2191" i="4"/>
  <c r="C2192" i="4"/>
  <c r="C2193" i="4"/>
  <c r="C2194" i="4"/>
  <c r="C2195" i="4"/>
  <c r="C2196" i="4"/>
  <c r="C2197" i="4"/>
  <c r="C2198" i="4"/>
  <c r="C2199" i="4"/>
  <c r="C2200" i="4"/>
  <c r="C2201" i="4"/>
  <c r="C2202" i="4"/>
  <c r="C2203" i="4"/>
  <c r="C2204" i="4"/>
  <c r="C2205" i="4"/>
  <c r="C2206" i="4"/>
  <c r="C2207" i="4"/>
  <c r="C2208" i="4"/>
  <c r="C2209" i="4"/>
  <c r="C2210" i="4"/>
  <c r="C2211" i="4"/>
  <c r="C2212" i="4"/>
  <c r="C2213" i="4"/>
  <c r="C2214" i="4"/>
  <c r="C2215" i="4"/>
  <c r="C2216" i="4"/>
  <c r="C2217" i="4"/>
  <c r="C2218" i="4"/>
  <c r="C2219" i="4"/>
  <c r="C2220" i="4"/>
  <c r="C2221" i="4"/>
  <c r="C2222" i="4"/>
  <c r="C2223" i="4"/>
  <c r="C2224" i="4"/>
  <c r="C2225" i="4"/>
  <c r="C2226" i="4"/>
  <c r="C2227" i="4"/>
  <c r="C2228" i="4"/>
  <c r="C2229" i="4"/>
  <c r="C2230" i="4"/>
  <c r="C2231" i="4"/>
  <c r="C2232" i="4"/>
  <c r="C2233" i="4"/>
  <c r="C2234" i="4"/>
  <c r="C2235" i="4"/>
  <c r="C2236" i="4"/>
  <c r="C2237" i="4"/>
  <c r="C2238" i="4"/>
  <c r="C2239" i="4"/>
  <c r="C2240" i="4"/>
  <c r="C2241" i="4"/>
  <c r="C2242" i="4"/>
  <c r="C2243" i="4"/>
  <c r="C2244" i="4"/>
  <c r="C2245" i="4"/>
  <c r="C2246" i="4"/>
  <c r="C2247" i="4"/>
  <c r="C2248" i="4"/>
  <c r="C2249" i="4"/>
  <c r="C2250" i="4"/>
  <c r="C2251" i="4"/>
  <c r="C2252" i="4"/>
  <c r="C2253" i="4"/>
  <c r="C2254" i="4"/>
  <c r="C2255" i="4"/>
  <c r="C2256" i="4"/>
  <c r="C2257" i="4"/>
  <c r="C2258" i="4"/>
  <c r="C2259" i="4"/>
  <c r="C2260" i="4"/>
  <c r="C2261" i="4"/>
  <c r="C2262" i="4"/>
  <c r="C2263" i="4"/>
  <c r="C2264" i="4"/>
  <c r="C2265" i="4"/>
  <c r="C2266" i="4"/>
  <c r="C2267" i="4"/>
  <c r="C2268" i="4"/>
  <c r="C2269" i="4"/>
  <c r="C2270" i="4"/>
  <c r="C2271" i="4"/>
  <c r="C2272" i="4"/>
  <c r="C2273" i="4"/>
  <c r="C2274" i="4"/>
  <c r="C2275" i="4"/>
  <c r="C2276" i="4"/>
  <c r="C2277" i="4"/>
  <c r="C2278" i="4"/>
  <c r="C2279" i="4"/>
  <c r="C2280" i="4"/>
  <c r="C2281" i="4"/>
  <c r="C2282" i="4"/>
  <c r="C2283" i="4"/>
  <c r="C2284" i="4"/>
  <c r="C2285" i="4"/>
  <c r="C2286" i="4"/>
  <c r="C2287" i="4"/>
  <c r="C2288" i="4"/>
  <c r="C2289" i="4"/>
  <c r="C2290" i="4"/>
  <c r="C2291" i="4"/>
  <c r="C2292" i="4"/>
  <c r="C2293" i="4"/>
  <c r="C2294" i="4"/>
  <c r="C2295" i="4"/>
  <c r="C2296" i="4"/>
  <c r="C2297" i="4"/>
  <c r="C2298" i="4"/>
  <c r="C2299" i="4"/>
  <c r="C2300" i="4"/>
  <c r="C2301" i="4"/>
  <c r="C2302" i="4"/>
  <c r="C2303" i="4"/>
  <c r="C2304" i="4"/>
  <c r="C2305" i="4"/>
  <c r="C2306" i="4"/>
  <c r="C2307" i="4"/>
  <c r="C2308" i="4"/>
  <c r="C2309" i="4"/>
  <c r="C2310" i="4"/>
  <c r="C2311" i="4"/>
  <c r="C2312" i="4"/>
  <c r="C2313" i="4"/>
  <c r="C2314" i="4"/>
  <c r="C2315" i="4"/>
  <c r="C2316" i="4"/>
  <c r="C2317" i="4"/>
  <c r="C2318" i="4"/>
  <c r="C2319" i="4"/>
  <c r="C2320" i="4"/>
  <c r="C2321" i="4"/>
  <c r="C2322" i="4"/>
  <c r="C2323" i="4"/>
  <c r="C2324" i="4"/>
  <c r="C2325" i="4"/>
  <c r="C2326" i="4"/>
  <c r="C2327" i="4"/>
  <c r="C2328" i="4"/>
  <c r="C2329" i="4"/>
  <c r="C2330" i="4"/>
  <c r="C2331" i="4"/>
  <c r="C2332" i="4"/>
  <c r="C2333" i="4"/>
  <c r="C2334" i="4"/>
  <c r="C2335" i="4"/>
  <c r="C2336" i="4"/>
  <c r="C2337" i="4"/>
  <c r="C2338" i="4"/>
  <c r="C2339" i="4"/>
  <c r="C2340" i="4"/>
  <c r="C2341" i="4"/>
  <c r="C2342" i="4"/>
  <c r="C2343" i="4"/>
  <c r="C2344" i="4"/>
  <c r="C2345" i="4"/>
  <c r="C2346" i="4"/>
  <c r="C2347" i="4"/>
  <c r="C2348" i="4"/>
  <c r="C2349" i="4"/>
  <c r="C2350" i="4"/>
  <c r="C2351" i="4"/>
  <c r="C2352" i="4"/>
  <c r="C2353" i="4"/>
  <c r="C2354" i="4"/>
  <c r="C2355" i="4"/>
  <c r="C2356" i="4"/>
  <c r="C2357" i="4"/>
  <c r="C2358" i="4"/>
  <c r="C2359" i="4"/>
  <c r="C2360" i="4"/>
  <c r="C2361" i="4"/>
  <c r="C2362" i="4"/>
  <c r="C2363" i="4"/>
  <c r="C2364" i="4"/>
  <c r="C2365" i="4"/>
  <c r="C2366" i="4"/>
  <c r="C2367" i="4"/>
  <c r="C2368" i="4"/>
  <c r="C2369" i="4"/>
  <c r="C2370" i="4"/>
  <c r="C2371" i="4"/>
  <c r="C2372" i="4"/>
  <c r="C2373" i="4"/>
  <c r="C2374" i="4"/>
  <c r="C2375" i="4"/>
  <c r="C2376" i="4"/>
  <c r="C2377" i="4"/>
  <c r="C2378" i="4"/>
  <c r="C2379" i="4"/>
  <c r="C2380" i="4"/>
  <c r="C2381" i="4"/>
  <c r="C2382" i="4"/>
  <c r="C2383" i="4"/>
  <c r="C2384" i="4"/>
  <c r="C2385" i="4"/>
  <c r="C2386" i="4"/>
  <c r="C2387" i="4"/>
  <c r="C2388" i="4"/>
  <c r="C2389" i="4"/>
  <c r="C2390" i="4"/>
  <c r="C2391" i="4"/>
  <c r="C2392" i="4"/>
  <c r="C2393" i="4"/>
  <c r="C2394" i="4"/>
  <c r="C2395" i="4"/>
  <c r="C2396" i="4"/>
  <c r="C2397" i="4"/>
  <c r="C2398" i="4"/>
  <c r="C2399" i="4"/>
  <c r="C2400" i="4"/>
  <c r="C2401" i="4"/>
  <c r="C2402" i="4"/>
  <c r="C2403" i="4"/>
  <c r="C2404" i="4"/>
  <c r="C2405" i="4"/>
  <c r="C2406" i="4"/>
  <c r="C2407" i="4"/>
  <c r="C2408" i="4"/>
  <c r="C2409" i="4"/>
  <c r="C2410" i="4"/>
  <c r="C2411" i="4"/>
  <c r="C2412" i="4"/>
  <c r="C2413" i="4"/>
  <c r="C2414" i="4"/>
  <c r="C2415" i="4"/>
  <c r="C2416" i="4"/>
  <c r="C2417" i="4"/>
  <c r="C2418" i="4"/>
  <c r="C2419" i="4"/>
  <c r="C2420" i="4"/>
  <c r="C2421" i="4"/>
  <c r="C2422" i="4"/>
  <c r="C2423" i="4"/>
  <c r="C2424" i="4"/>
  <c r="C2425" i="4"/>
  <c r="C2426" i="4"/>
  <c r="C2427" i="4"/>
  <c r="C2428" i="4"/>
  <c r="C2429" i="4"/>
  <c r="C2430" i="4"/>
  <c r="C2431" i="4"/>
  <c r="C2432" i="4"/>
  <c r="C2433" i="4"/>
  <c r="C2434" i="4"/>
  <c r="C2435" i="4"/>
  <c r="C2436" i="4"/>
  <c r="C2437" i="4"/>
  <c r="C2438" i="4"/>
  <c r="C2439" i="4"/>
  <c r="C2440" i="4"/>
  <c r="C2441" i="4"/>
  <c r="C2442" i="4"/>
  <c r="C2443" i="4"/>
  <c r="C2444" i="4"/>
  <c r="C2445" i="4"/>
  <c r="C2446" i="4"/>
  <c r="C2447" i="4"/>
  <c r="C2448" i="4"/>
  <c r="C2449" i="4"/>
  <c r="C2450" i="4"/>
  <c r="C2451" i="4"/>
  <c r="C2452" i="4"/>
  <c r="C2453" i="4"/>
  <c r="C2454" i="4"/>
  <c r="C2455" i="4"/>
  <c r="C2456" i="4"/>
  <c r="C2457" i="4"/>
  <c r="C2458" i="4"/>
  <c r="C2459" i="4"/>
  <c r="C2460" i="4"/>
  <c r="C2461" i="4"/>
  <c r="C2462" i="4"/>
  <c r="C2463" i="4"/>
  <c r="C2464" i="4"/>
  <c r="C2465" i="4"/>
  <c r="C2466" i="4"/>
  <c r="C2467" i="4"/>
  <c r="C2468" i="4"/>
  <c r="C2469" i="4"/>
  <c r="C2470" i="4"/>
  <c r="C2471" i="4"/>
  <c r="C2472" i="4"/>
  <c r="C2473" i="4"/>
  <c r="C2474" i="4"/>
  <c r="C2475" i="4"/>
  <c r="C2476" i="4"/>
  <c r="C2477" i="4"/>
  <c r="C2478" i="4"/>
  <c r="C2479" i="4"/>
  <c r="C2480" i="4"/>
  <c r="C2481" i="4"/>
  <c r="C2482" i="4"/>
  <c r="C2483" i="4"/>
  <c r="C2484" i="4"/>
  <c r="C2485" i="4"/>
  <c r="C2486" i="4"/>
  <c r="C2487" i="4"/>
  <c r="C2488" i="4"/>
  <c r="C2489" i="4"/>
  <c r="C2490" i="4"/>
  <c r="C2491" i="4"/>
  <c r="C2492" i="4"/>
  <c r="C2493" i="4"/>
  <c r="C2494" i="4"/>
  <c r="C2495" i="4"/>
  <c r="C2496" i="4"/>
  <c r="C2497" i="4"/>
  <c r="C2498" i="4"/>
  <c r="C2499" i="4"/>
  <c r="C2500" i="4"/>
  <c r="C2501" i="4"/>
  <c r="C2502" i="4"/>
  <c r="C2503" i="4"/>
  <c r="C2504" i="4"/>
  <c r="C2505" i="4"/>
  <c r="C2506" i="4"/>
  <c r="C2507" i="4"/>
  <c r="C2508" i="4"/>
  <c r="C2509" i="4"/>
  <c r="C2510" i="4"/>
  <c r="C2511" i="4"/>
  <c r="C2512" i="4"/>
  <c r="C2513" i="4"/>
  <c r="C2514" i="4"/>
  <c r="C2515" i="4"/>
  <c r="C2516" i="4"/>
  <c r="C2517" i="4"/>
  <c r="C2518" i="4"/>
  <c r="C2519" i="4"/>
  <c r="C2520" i="4"/>
  <c r="C2521" i="4"/>
  <c r="C2522" i="4"/>
  <c r="C2523" i="4"/>
  <c r="C2524" i="4"/>
  <c r="C2525" i="4"/>
  <c r="C2526" i="4"/>
  <c r="C2527" i="4"/>
  <c r="C2528" i="4"/>
  <c r="C2529" i="4"/>
  <c r="C2530" i="4"/>
  <c r="C2531" i="4"/>
  <c r="C2532" i="4"/>
  <c r="C2533" i="4"/>
  <c r="C2534" i="4"/>
  <c r="C2535" i="4"/>
  <c r="C2536" i="4"/>
  <c r="C2537" i="4"/>
  <c r="C2538" i="4"/>
  <c r="C2539" i="4"/>
  <c r="C2540" i="4"/>
  <c r="C2541" i="4"/>
  <c r="C2542" i="4"/>
  <c r="C2543" i="4"/>
  <c r="C2544" i="4"/>
  <c r="C2545" i="4"/>
  <c r="C2546" i="4"/>
  <c r="C2547" i="4"/>
  <c r="C2548" i="4"/>
  <c r="C2549" i="4"/>
  <c r="C2550" i="4"/>
  <c r="C2551" i="4"/>
  <c r="C2552" i="4"/>
  <c r="C2553" i="4"/>
  <c r="C2554" i="4"/>
  <c r="C2555" i="4"/>
  <c r="C2556" i="4"/>
  <c r="C2557" i="4"/>
  <c r="C2558" i="4"/>
  <c r="C2559" i="4"/>
  <c r="C2560" i="4"/>
  <c r="C2561" i="4"/>
  <c r="C2562" i="4"/>
  <c r="C2563" i="4"/>
  <c r="C2564" i="4"/>
  <c r="C2565" i="4"/>
  <c r="C2566" i="4"/>
  <c r="C2567" i="4"/>
  <c r="C2568" i="4"/>
  <c r="C2569" i="4"/>
  <c r="C2570" i="4"/>
  <c r="C2571" i="4"/>
  <c r="C2572" i="4"/>
  <c r="C2573" i="4"/>
  <c r="C2574" i="4"/>
  <c r="C2575" i="4"/>
  <c r="C2576" i="4"/>
  <c r="C2577" i="4"/>
  <c r="C2578" i="4"/>
  <c r="C2579" i="4"/>
  <c r="C2580" i="4"/>
  <c r="C2581" i="4"/>
  <c r="C2582" i="4"/>
  <c r="C2583" i="4"/>
  <c r="C2584" i="4"/>
  <c r="C2585" i="4"/>
  <c r="C2586" i="4"/>
  <c r="C2587" i="4"/>
  <c r="C2588" i="4"/>
  <c r="C2589" i="4"/>
  <c r="C2590" i="4"/>
  <c r="C2591" i="4"/>
  <c r="C2592" i="4"/>
  <c r="C2593" i="4"/>
  <c r="C2594" i="4"/>
  <c r="C2595" i="4"/>
  <c r="C2596" i="4"/>
  <c r="C2597" i="4"/>
  <c r="C2598" i="4"/>
  <c r="C2599" i="4"/>
  <c r="C2600" i="4"/>
  <c r="C2601" i="4"/>
  <c r="C2602" i="4"/>
  <c r="C2603" i="4"/>
  <c r="C2604" i="4"/>
  <c r="C2605" i="4"/>
  <c r="C2606" i="4"/>
  <c r="C2607" i="4"/>
  <c r="C2608" i="4"/>
  <c r="C2609" i="4"/>
  <c r="C2610" i="4"/>
  <c r="C2611" i="4"/>
  <c r="C2612" i="4"/>
  <c r="C2613" i="4"/>
  <c r="C2614" i="4"/>
  <c r="C2615" i="4"/>
  <c r="C2616" i="4"/>
  <c r="C2617" i="4"/>
  <c r="C2618" i="4"/>
  <c r="C2619" i="4"/>
  <c r="C2620" i="4"/>
  <c r="C2621" i="4"/>
  <c r="C2622" i="4"/>
  <c r="C2623" i="4"/>
  <c r="C2624" i="4"/>
  <c r="C2625" i="4"/>
  <c r="C2626" i="4"/>
  <c r="C2627" i="4"/>
  <c r="C2628" i="4"/>
  <c r="C2629" i="4"/>
  <c r="C2630" i="4"/>
  <c r="C2631" i="4"/>
  <c r="C2632" i="4"/>
  <c r="C2633" i="4"/>
  <c r="C2634" i="4"/>
  <c r="C2635" i="4"/>
  <c r="C2636" i="4"/>
  <c r="C2637" i="4"/>
  <c r="C2638" i="4"/>
  <c r="C2639" i="4"/>
  <c r="C2640" i="4"/>
  <c r="C2641" i="4"/>
  <c r="C2642" i="4"/>
  <c r="C2643" i="4"/>
  <c r="C2644" i="4"/>
  <c r="C2645" i="4"/>
  <c r="C2646" i="4"/>
  <c r="C2647" i="4"/>
  <c r="C2648" i="4"/>
  <c r="C2649" i="4"/>
  <c r="C2650" i="4"/>
  <c r="C2651" i="4"/>
  <c r="C2652" i="4"/>
  <c r="C2653" i="4"/>
  <c r="C2654" i="4"/>
  <c r="C2655" i="4"/>
  <c r="C2656" i="4"/>
  <c r="C2657" i="4"/>
  <c r="C2658" i="4"/>
  <c r="C2659" i="4"/>
  <c r="C2660" i="4"/>
  <c r="C2661" i="4"/>
  <c r="C2662" i="4"/>
  <c r="C2663" i="4"/>
  <c r="C2664" i="4"/>
  <c r="C2665" i="4"/>
  <c r="C2666" i="4"/>
  <c r="C2667" i="4"/>
  <c r="C2668" i="4"/>
  <c r="C2669" i="4"/>
  <c r="C2670" i="4"/>
  <c r="C2671" i="4"/>
  <c r="C2672" i="4"/>
  <c r="C2673" i="4"/>
  <c r="C2674" i="4"/>
  <c r="C2675" i="4"/>
  <c r="C2676" i="4"/>
  <c r="C2677" i="4"/>
  <c r="C2678" i="4"/>
  <c r="C2679" i="4"/>
  <c r="C2680" i="4"/>
  <c r="C2681" i="4"/>
  <c r="C2682" i="4"/>
  <c r="C2683" i="4"/>
  <c r="C2684" i="4"/>
  <c r="C2685" i="4"/>
  <c r="C2686" i="4"/>
  <c r="C2687" i="4"/>
  <c r="C2688" i="4"/>
  <c r="C2689" i="4"/>
  <c r="C2690" i="4"/>
  <c r="C2691" i="4"/>
  <c r="C2692" i="4"/>
  <c r="C2693" i="4"/>
  <c r="C2694" i="4"/>
  <c r="C2695" i="4"/>
  <c r="C2696" i="4"/>
  <c r="C2697" i="4"/>
  <c r="C2698" i="4"/>
  <c r="C2699" i="4"/>
  <c r="C2700" i="4"/>
  <c r="C2701" i="4"/>
  <c r="C2702" i="4"/>
  <c r="C2703" i="4"/>
  <c r="C2704" i="4"/>
  <c r="C2705" i="4"/>
  <c r="C2706" i="4"/>
  <c r="C2707" i="4"/>
  <c r="C2708" i="4"/>
  <c r="C2709" i="4"/>
  <c r="C2710" i="4"/>
  <c r="C2711" i="4"/>
  <c r="C2712" i="4"/>
  <c r="C2713" i="4"/>
  <c r="C2714" i="4"/>
  <c r="C2715" i="4"/>
  <c r="C2716" i="4"/>
  <c r="C2717" i="4"/>
  <c r="C2718" i="4"/>
  <c r="C2719" i="4"/>
  <c r="C2720" i="4"/>
  <c r="C2721" i="4"/>
  <c r="C2722" i="4"/>
  <c r="C2723" i="4"/>
  <c r="C2724" i="4"/>
  <c r="C2725" i="4"/>
  <c r="C2726" i="4"/>
  <c r="C2727" i="4"/>
  <c r="C2728" i="4"/>
  <c r="C2729" i="4"/>
  <c r="C2730" i="4"/>
  <c r="C2731" i="4"/>
  <c r="C2732" i="4"/>
  <c r="C2733" i="4"/>
  <c r="C2734" i="4"/>
  <c r="C2735" i="4"/>
  <c r="C2736" i="4"/>
  <c r="C2737" i="4"/>
  <c r="C2738" i="4"/>
  <c r="C2739" i="4"/>
  <c r="C2740" i="4"/>
  <c r="C2741" i="4"/>
  <c r="C2742" i="4"/>
  <c r="C2743" i="4"/>
  <c r="C2744" i="4"/>
  <c r="C2745" i="4"/>
  <c r="C2746" i="4"/>
  <c r="C2747" i="4"/>
  <c r="C2748" i="4"/>
  <c r="C2749" i="4"/>
  <c r="C2750" i="4"/>
  <c r="C2751" i="4"/>
  <c r="C2752" i="4"/>
  <c r="C2753" i="4"/>
  <c r="C2754" i="4"/>
  <c r="C2755" i="4"/>
  <c r="C2756" i="4"/>
  <c r="C2757" i="4"/>
  <c r="C2758" i="4"/>
  <c r="C2759" i="4"/>
  <c r="C2760" i="4"/>
  <c r="C2761" i="4"/>
  <c r="C2762" i="4"/>
  <c r="C2763" i="4"/>
  <c r="C2764" i="4"/>
  <c r="C2765" i="4"/>
  <c r="C2766" i="4"/>
  <c r="C2767" i="4"/>
  <c r="C2768" i="4"/>
  <c r="C2769" i="4"/>
  <c r="C2770" i="4"/>
  <c r="C2771" i="4"/>
  <c r="C2772" i="4"/>
  <c r="C2773" i="4"/>
  <c r="C2774" i="4"/>
  <c r="C2775" i="4"/>
  <c r="C2776" i="4"/>
  <c r="C2777" i="4"/>
  <c r="C2778" i="4"/>
  <c r="C2779" i="4"/>
  <c r="C2780" i="4"/>
  <c r="C2781" i="4"/>
  <c r="C2782" i="4"/>
  <c r="C2783" i="4"/>
  <c r="C2784" i="4"/>
  <c r="C2785" i="4"/>
  <c r="C2786" i="4"/>
  <c r="C2787" i="4"/>
  <c r="C2788" i="4"/>
  <c r="C2789" i="4"/>
  <c r="C2790" i="4"/>
  <c r="C2791" i="4"/>
  <c r="C2792" i="4"/>
  <c r="C2793" i="4"/>
  <c r="C2794" i="4"/>
  <c r="C2795" i="4"/>
  <c r="C2796" i="4"/>
  <c r="C2797" i="4"/>
  <c r="C2798" i="4"/>
  <c r="C2799" i="4"/>
  <c r="C2800" i="4"/>
  <c r="C2801" i="4"/>
  <c r="C2802" i="4"/>
  <c r="C2803" i="4"/>
  <c r="C2804" i="4"/>
  <c r="C2805" i="4"/>
  <c r="C2806" i="4"/>
  <c r="C2807" i="4"/>
  <c r="C2808" i="4"/>
  <c r="C2809" i="4"/>
  <c r="C2810" i="4"/>
  <c r="C2811" i="4"/>
  <c r="C2812" i="4"/>
  <c r="C2813" i="4"/>
  <c r="C2814" i="4"/>
  <c r="C2815" i="4"/>
  <c r="C2816" i="4"/>
  <c r="C2817" i="4"/>
  <c r="C2818" i="4"/>
  <c r="C2819" i="4"/>
  <c r="C2820" i="4"/>
  <c r="C2821" i="4"/>
  <c r="C2822" i="4"/>
  <c r="C2823" i="4"/>
  <c r="C2824" i="4"/>
  <c r="C2825" i="4"/>
  <c r="C24" i="3" l="1"/>
  <c r="C23" i="3"/>
  <c r="C22" i="3"/>
  <c r="C2" i="3"/>
  <c r="C21" i="3" l="1"/>
  <c r="C20" i="3"/>
  <c r="C19" i="3"/>
  <c r="C18" i="3"/>
  <c r="C17" i="3"/>
  <c r="C16" i="3"/>
  <c r="C15" i="3"/>
  <c r="C14" i="3"/>
  <c r="C13" i="3"/>
  <c r="C12" i="3"/>
  <c r="C11" i="3"/>
  <c r="C10" i="3"/>
  <c r="C9" i="3"/>
  <c r="C8" i="3"/>
  <c r="C7" i="3"/>
  <c r="C6" i="3"/>
  <c r="C5" i="3"/>
  <c r="C4" i="3"/>
  <c r="C3" i="3"/>
  <c r="B21" i="2"/>
  <c r="B20" i="2"/>
  <c r="B19" i="2"/>
  <c r="B18" i="2"/>
  <c r="B17" i="2"/>
  <c r="B16" i="2"/>
  <c r="B15" i="2"/>
  <c r="B14" i="2"/>
  <c r="B13" i="2"/>
  <c r="C27" i="3" l="1"/>
  <c r="D24" i="3" s="1"/>
  <c r="B22" i="2"/>
  <c r="D27" i="3" l="1"/>
  <c r="D23" i="3"/>
  <c r="D18" i="3"/>
  <c r="D13" i="3"/>
  <c r="D4" i="3"/>
  <c r="D19" i="3"/>
  <c r="D3" i="3"/>
  <c r="D2" i="3"/>
  <c r="D17" i="3"/>
  <c r="D16" i="3"/>
  <c r="D15" i="3"/>
  <c r="D14" i="3"/>
  <c r="D12" i="3"/>
  <c r="D22" i="3"/>
  <c r="D11" i="3"/>
  <c r="D6" i="3"/>
  <c r="D10" i="3"/>
  <c r="D21" i="3"/>
  <c r="D9" i="3"/>
  <c r="D5" i="3"/>
  <c r="D8" i="3"/>
  <c r="D20" i="3"/>
  <c r="D7" i="3"/>
</calcChain>
</file>

<file path=xl/sharedStrings.xml><?xml version="1.0" encoding="utf-8"?>
<sst xmlns="http://schemas.openxmlformats.org/spreadsheetml/2006/main" count="7439" uniqueCount="1229">
  <si>
    <t>UNIDAD MÉDICA</t>
  </si>
  <si>
    <t>DIAGNOSTICO REGISTRADO</t>
  </si>
  <si>
    <t>FECHA DE REGISTRO DEL DIAGNOSTICO</t>
  </si>
  <si>
    <t>SOSPECHOSO DE RUBÉOLA</t>
  </si>
  <si>
    <t>UNIDAD ASISTENCIAL DE AMATITLAN</t>
  </si>
  <si>
    <t>MELVIN ALEXANDER ALVARADO MENENDEZ</t>
  </si>
  <si>
    <t>NOMBRES Y APELLIDOS</t>
  </si>
  <si>
    <t>SEXO</t>
  </si>
  <si>
    <t>M</t>
  </si>
  <si>
    <t>CÓDIGO</t>
  </si>
  <si>
    <t>B069</t>
  </si>
  <si>
    <t>CLINICA DE ATENCIÓN</t>
  </si>
  <si>
    <t>ENFERMEDAD COMÚN</t>
  </si>
  <si>
    <t xml:space="preserve">MÉDICO </t>
  </si>
  <si>
    <t>MARIANELA MARILU PEC GARCÍA</t>
  </si>
  <si>
    <t>NO REALIZÓ</t>
  </si>
  <si>
    <t>MOTIVO DE CONSULTA</t>
  </si>
  <si>
    <t>ESCALOFRIOS 9 HORAS DE EVOLUCIÓN</t>
  </si>
  <si>
    <t>SINTOMAS ASOCIADOS</t>
  </si>
  <si>
    <t>DOLOR DE CUERPO Y RINORREA</t>
  </si>
  <si>
    <t>TRATAMIENTO</t>
  </si>
  <si>
    <t>DICLOFENACO</t>
  </si>
  <si>
    <t>ATENCIÓN</t>
  </si>
  <si>
    <t>AMBULATORIO</t>
  </si>
  <si>
    <t>EGRESO</t>
  </si>
  <si>
    <t>USO INCORRECTO DEL DIAGNOSTICO DE SOSPEHOSO DE RUBEOLA</t>
  </si>
  <si>
    <t>RECOMENDACIÓN</t>
  </si>
  <si>
    <t>ELIMINAR EL DIAGNÓSTICO</t>
  </si>
  <si>
    <t>AFILACIÓN</t>
  </si>
  <si>
    <t>ENFERMEDAD INMUNOPREVENIBLE</t>
  </si>
  <si>
    <t>Meningitis Tuberculosa</t>
  </si>
  <si>
    <t>Parálisis Flácida Aguda</t>
  </si>
  <si>
    <t>Poliomelitis</t>
  </si>
  <si>
    <t xml:space="preserve">Sarampión </t>
  </si>
  <si>
    <t>Rubéola</t>
  </si>
  <si>
    <t>Síndrome de Rubéola Congénita</t>
  </si>
  <si>
    <t>Tétanos Neonatal</t>
  </si>
  <si>
    <t>Tos Ferina</t>
  </si>
  <si>
    <t>Difteria</t>
  </si>
  <si>
    <t>NO</t>
  </si>
  <si>
    <t>HERSÓN EDIMAÉL LÓPEZ SÁNCHEZ</t>
  </si>
  <si>
    <t>CONSULTORIO SAN MARCOS, S.M.</t>
  </si>
  <si>
    <t>SOSPECHOSO DE TOS FERINA</t>
  </si>
  <si>
    <t>A379</t>
  </si>
  <si>
    <t>MEDICINA GENERAL</t>
  </si>
  <si>
    <t>SERVICIO</t>
  </si>
  <si>
    <t>CONSULTA EXTERNA</t>
  </si>
  <si>
    <t>NO SE REGISTRARON LOS SINTOMAS DEL PACIENTE</t>
  </si>
  <si>
    <t>NO SE REGISTRO</t>
  </si>
  <si>
    <t>DESLORATADINA / AMBROXOL</t>
  </si>
  <si>
    <t>MIGUEL ANGEL VELAZQUEZ OROZCO</t>
  </si>
  <si>
    <t>ROGER LEONARDO GARCÍA FUENTES</t>
  </si>
  <si>
    <t>MESES</t>
  </si>
  <si>
    <t>TOS FERINA (TOS CONVULSIVA)</t>
  </si>
  <si>
    <t>A37</t>
  </si>
  <si>
    <t>EMERGENCIA</t>
  </si>
  <si>
    <t>MEDICINA INTERNA</t>
  </si>
  <si>
    <t>TOS DE 3 DIAS DE EVOLUCIÓN</t>
  </si>
  <si>
    <t>-</t>
  </si>
  <si>
    <t>HOSPITALARIO</t>
  </si>
  <si>
    <t>INGRESO</t>
  </si>
  <si>
    <t>JORGE LUIS DOMINGUEZ RIVERA</t>
  </si>
  <si>
    <t>SOLICITAR INFORMACIÓN A LA UNIDAD MÉDICA</t>
  </si>
  <si>
    <t>HACE FALTA INFORMACIÓN PARA VERIFICAR LA VERACIDAD DEL DIAGNÓSTICO</t>
  </si>
  <si>
    <t>VIGILANCIA DE ENFERMEDADES INMUNOPREVENIBLES, 2025</t>
  </si>
  <si>
    <t>FÁTIMA LISSETTE CHOY GUERRA</t>
  </si>
  <si>
    <t>F</t>
  </si>
  <si>
    <t>HOSPITAL GENERAL DOCTOR JUAN JOSÉ AREVALO BERMEJO</t>
  </si>
  <si>
    <t>RUBEOLA CON OTRAS COMPLICACIONES</t>
  </si>
  <si>
    <t>B068</t>
  </si>
  <si>
    <t>EMBARAZADA</t>
  </si>
  <si>
    <t>OBSTETRICIA</t>
  </si>
  <si>
    <t>PACIENTE CURSANDO EMBARAZO DE 14 SEMANAS, CON HALLAZGO DE IGG ELEVADOS PARA RUBEOLA</t>
  </si>
  <si>
    <t>PACIENTE CON CITA HASTA JULIO, ES VISTA DE NUEVO Y SE CONCLUYE QUE IGG ELEVADO CORRESPONDE A MEMORIA</t>
  </si>
  <si>
    <t>MULTIVITAMINICO</t>
  </si>
  <si>
    <t>JULIO CARLOS OCHATEA LOPEZ</t>
  </si>
  <si>
    <t>IgM</t>
  </si>
  <si>
    <t>IgG</t>
  </si>
  <si>
    <t>NEGATIVO</t>
  </si>
  <si>
    <t>SEGÚN ANALISIS DE MEDICOS TRATANTES, IgG ELEVADAS CORRESPONDEN A ANTICUERPOS DE MEMORIA Y NO CURSA CON ENFERMEDAD POR RUBEOLA</t>
  </si>
  <si>
    <t>GLENDY NOHELIA VÁSQUEZ MILIÁN</t>
  </si>
  <si>
    <t>EDAD (AÑOS)</t>
  </si>
  <si>
    <t>20 SEMANAS</t>
  </si>
  <si>
    <t>EVALUACION DE SEGUIMIENTO DE EMBARAZO, HALLAZGO DE IgG ELEVADO</t>
  </si>
  <si>
    <t>Julio Carlos Ochatea Lopez</t>
  </si>
  <si>
    <t>ROCIO LILIANA RIVAS YOOL DE GUITZ</t>
  </si>
  <si>
    <t>27 SEMANAS</t>
  </si>
  <si>
    <t>HOSPITAL CHIMALTENANGO</t>
  </si>
  <si>
    <t>GINECO-OBSTETRICIA</t>
  </si>
  <si>
    <t>EVALUACION DE SEGUIMIENTO DE EMBARAZO, HALLAZGO DE IGM POSITIVO</t>
  </si>
  <si>
    <t>FRANCISCO ERNESTO SOSA GORDILLO</t>
  </si>
  <si>
    <t>MATEO NICOLÁS CARRETO HERNÁNDEZ</t>
  </si>
  <si>
    <t>HOSPITAL EL TUMBADOR, SAN MARCOS</t>
  </si>
  <si>
    <t>Sarampión</t>
  </si>
  <si>
    <t>SOSPECHOSO DE SARAMPIÓN</t>
  </si>
  <si>
    <t>B059</t>
  </si>
  <si>
    <t>ERUPCIÓN CUTANEA DE MÁS O MENOS 2 DÍAS DE EVOLUCION</t>
  </si>
  <si>
    <t>PACIENTE QUIEN REFIERE QUE HACE +/- 3 DIAS INICIA CON LESIONES VESICULOSAS PRURIGINOSAS EN AMBAS MANOS Y PARTE DE
TORAX ACOMPAÑADO DE CEFALEA</t>
  </si>
  <si>
    <t>CLORFENIRAMINA MALEATO</t>
  </si>
  <si>
    <t>YAC ROBLERO BLANCA ESTELA</t>
  </si>
  <si>
    <t>ALVARO GONZALO PINEDA CAMBRAN</t>
  </si>
  <si>
    <t>HOSPITAL GENERAL DE ENFERMEDADES</t>
  </si>
  <si>
    <t>RUBEOLA [SARAMPION ALEMAN]</t>
  </si>
  <si>
    <t>B06</t>
  </si>
  <si>
    <t>INFECTOLOGIA PEDIATRICA</t>
  </si>
  <si>
    <t>EVALUACION DE SEGUIMIENTO DE CATARATAS CONGENITAS</t>
  </si>
  <si>
    <t>SILVIA RAQUEL DE LEON HERRERA</t>
  </si>
  <si>
    <t>LIAM EZEQUIEL AQUINO FLORES</t>
  </si>
  <si>
    <t>ASINTOMÁTICO</t>
  </si>
  <si>
    <t>EVALUACION POR TOXOPLASMOSIS ACTIVO Y HALLAZGO DE IGG</t>
  </si>
  <si>
    <t>ALLISON AVRIL CEBALLOS OXLAJ</t>
  </si>
  <si>
    <t>PACIENTE CON DIAGNOSTICO DE INFECCION DE CITOMEGALOVIRUS EN SEGUIMIENTO DONDE TAMBIÉN SE PRESENTA DIAGNOSITOC DE RUBEOLA</t>
  </si>
  <si>
    <t>SARAH VALENTINA CARDONA ALFARO</t>
  </si>
  <si>
    <t>SINDROME DE RUBEOLA CONGENITA</t>
  </si>
  <si>
    <t>P350</t>
  </si>
  <si>
    <t>SEGUIMIENTO POR RUBEOLA POSITIVA</t>
  </si>
  <si>
    <t>HEIDELL IVÁN ECHEVERRIA GOMEZ</t>
  </si>
  <si>
    <t>PEDIATRÍA</t>
  </si>
  <si>
    <t>MASA EN EL CUELLO</t>
  </si>
  <si>
    <t>PACIENTE QUIEN A LA EVALUCION CON MASA EN REGION RETROAURICULAR IZQUIERDA (1*1CM ) NO CALOR , NO RUBOR , LEVE
INFLAMACION DE TEJIDOS BLANDOS</t>
  </si>
  <si>
    <t>MIRIAM LISETH MELGAR URBINA</t>
  </si>
  <si>
    <t>IRENE BEATRIZ CHAVARRÍA RAFAEL</t>
  </si>
  <si>
    <t>HOSPITAL DE GINECO OBSTETRICIA</t>
  </si>
  <si>
    <t>JENNIFER JAZMIN HERRERA TOBAR</t>
  </si>
  <si>
    <t>NO REACTIVO</t>
  </si>
  <si>
    <t>MARIA GABRIELA LUCA CIFUENTES</t>
  </si>
  <si>
    <t>LUZ AURORA HERNANDEZ PUAC</t>
  </si>
  <si>
    <t>MICAELA VELÁSQUEZ GARCÍA DE COTZAJAY</t>
  </si>
  <si>
    <t>EVALUACION DE SEGUIMIENTO POST PARTO</t>
  </si>
  <si>
    <t>BROLO DARDON OSCAR ESTUARDO JOSE</t>
  </si>
  <si>
    <t>LINDA HORTENCIA LORENZANA PIRIL</t>
  </si>
  <si>
    <t>EVALUACION POST LIU</t>
  </si>
  <si>
    <t>SILVIA PAOLA NIEVES CAMEY</t>
  </si>
  <si>
    <t>31 SEMANAS</t>
  </si>
  <si>
    <t>JENNIFER MELISSA CUC PINEDA</t>
  </si>
  <si>
    <t>24 SEMANAS</t>
  </si>
  <si>
    <t>ALEJANDRO BAUTISTA HURTARTE</t>
  </si>
  <si>
    <t>RICARDO CÚ AC</t>
  </si>
  <si>
    <t>HOSPITAL IGSS COBÁN, ALTA VERAPAZ</t>
  </si>
  <si>
    <t>PÁRALISIS FLÁCIDA AGUDA</t>
  </si>
  <si>
    <t>G839</t>
  </si>
  <si>
    <t>SEGUIMIENTO POR PARALISIS FLACIDA AGUA</t>
  </si>
  <si>
    <t>IBUPROFENO</t>
  </si>
  <si>
    <t>MIGUEL GILBERTO RAMIREZ PUAC</t>
  </si>
  <si>
    <t>ESTUARLIN ISAAC COY OXOM</t>
  </si>
  <si>
    <t>LESIONES EN BOCA "MANCHAS DE KOPLIC" DE 72 HORAS DE EVOLUCION</t>
  </si>
  <si>
    <t>RONCHAS EN LA BODA, 4 DIAS DE EVOLUCION</t>
  </si>
  <si>
    <t xml:space="preserve">SALES DE REHIDRATACION, PARACETAMOL, CLORFENIRAMINA MALEATO JARABE </t>
  </si>
  <si>
    <t>ALEJANDRA
GUADALUPE SALGUERO CASTILLO</t>
  </si>
  <si>
    <t>DAPHNE ELIZABETH RIVERA MARIN</t>
  </si>
  <si>
    <t>HOSPITAL QUETZALTENANGO, QUETZALTENANGO</t>
  </si>
  <si>
    <t>PACIENTE ES EVALUADA POR SOSPECHA DE RUBEOLA</t>
  </si>
  <si>
    <t>SILVIA PAOLA RAMOS CASTILLO</t>
  </si>
  <si>
    <t>LUIS RICARDO CAMPOS POLANCO</t>
  </si>
  <si>
    <t>POLIOMIELITIS AGUDA</t>
  </si>
  <si>
    <t>A80</t>
  </si>
  <si>
    <t>MEDICINA FISICA</t>
  </si>
  <si>
    <t>SEGUIMIENTO POR SECUELAS DE POLIOMELITIS</t>
  </si>
  <si>
    <t>PACIENTE REFIERE TENER DOLOR DE ESPALDA</t>
  </si>
  <si>
    <t>INGRID JANELOREN SANTIAGO MALDONADO</t>
  </si>
  <si>
    <t>GUISELLE NAYSETH OSORIO CILIN</t>
  </si>
  <si>
    <t>HOSPITAL RETALHULEU, RETALHULEU</t>
  </si>
  <si>
    <t>21 SEMANAS</t>
  </si>
  <si>
    <t>IRENE ELIZABETH BARRIOS OCHOA</t>
  </si>
  <si>
    <t>NO HAY DATOS</t>
  </si>
  <si>
    <t>ALEXIS ENRIQUE HERNÁNDEZ FUENTES</t>
  </si>
  <si>
    <t>ENFERMEDAD COMÚN PEDIATRICA</t>
  </si>
  <si>
    <t>EVALUACION POR HALLAZGO DE IGM POSITIVO</t>
  </si>
  <si>
    <t>FATIMA MARIA ECHEVERIA CIFUENTES</t>
  </si>
  <si>
    <t>AITANA RASHEL VALENZUELA GARCÍA</t>
  </si>
  <si>
    <t>CONSULTORIO LOS AMATES, IZABAL</t>
  </si>
  <si>
    <t xml:space="preserve">POR SEGUIMIENTO DE TORCH POSITIVO Y SOSPECHA DE SINDROME DE RUBEOLA CONGENITA </t>
  </si>
  <si>
    <t>ALEX FRANCISCO SAPON FELIPE</t>
  </si>
  <si>
    <t>ERIKA YESENIA REYES CARRERA</t>
  </si>
  <si>
    <t>CONSULTORIO DE PALÍN</t>
  </si>
  <si>
    <t>DANIEL ENRIQUE CALDERON CHEN</t>
  </si>
  <si>
    <t>AXEL ESTUARDO FLORES</t>
  </si>
  <si>
    <t>UNIDAD PERIFÉRICA ZONA CINCO</t>
  </si>
  <si>
    <t>CRECIMIENTO Y DESARROLLO</t>
  </si>
  <si>
    <t>EVELYN C ZEPEDA MEJIA</t>
  </si>
  <si>
    <t>KLISMAN GAEL SOMARRIBA ESCALANTE</t>
  </si>
  <si>
    <t>SEGUIMIENTO POR VACUNAS</t>
  </si>
  <si>
    <t>PERLA LIBERTAD VILLATORO TREJO</t>
  </si>
  <si>
    <t>CONTROL DE RUTINA DE SALUD</t>
  </si>
  <si>
    <t>ENMA MARIA NOJ PÉREZ</t>
  </si>
  <si>
    <t>MIGUEL ALBERTO GUZMAN CHILIN</t>
  </si>
  <si>
    <t>POSITIVO</t>
  </si>
  <si>
    <t>ANGELLY VALENTINA GÓMEZ DE LEÓN</t>
  </si>
  <si>
    <t>LANDAVERRY LAU AMALIA DEL ROSARIO</t>
  </si>
  <si>
    <t>ANGEL DAVID LÓPEZ GONZÁLEZ</t>
  </si>
  <si>
    <t>MADRE TRAE EL NIÑO POR QUE TIENE PENDIENTE EVALUACIONPOR INFECTOLOGIA, YA QUE LE SALIERON POSITIVOS LOS
ANTICUERPOS PARA CITOMEGALOVIRUS , IGG</t>
  </si>
  <si>
    <t>JENIFER FAVIOLA RODRÍGUEZ HERRERA</t>
  </si>
  <si>
    <t>UNIDAD PERIFÉRICA ZONA ONCE</t>
  </si>
  <si>
    <t xml:space="preserve">ENFERMEDAD COMÚN </t>
  </si>
  <si>
    <t>INDIRA ALEJANDRA XICAY ORTEGA</t>
  </si>
  <si>
    <t>MELVIN JOSÉ MARTÍNEZ PÉREZ</t>
  </si>
  <si>
    <t>DIARREA POR 3 DIAS</t>
  </si>
  <si>
    <t>JORGE MARIO PEREZ EQUILA</t>
  </si>
  <si>
    <t>KENDRICK ANDRÉ GRIJALVA AQUINO</t>
  </si>
  <si>
    <t>TOS FERINA DEBIDA A BORDETELLA PERTUSSIS</t>
  </si>
  <si>
    <t>A370</t>
  </si>
  <si>
    <t>INMUNOLOGÍA PEDIÁTRICA</t>
  </si>
  <si>
    <t>PACIENTE EN SEGUIMIENTO POR, ASMA, RINITIS ALERGICA,  ALERGIA A LOS ACAROS</t>
  </si>
  <si>
    <t>IRVING NOE LOPEZ FLETCHER</t>
  </si>
  <si>
    <t>MARÍA LEONOR LÓPEZ PENSAMIENTO</t>
  </si>
  <si>
    <t>POLICLÍNICA</t>
  </si>
  <si>
    <t>CONTROL POR GASTRITIS DE SEMANAS DE EVOLUCION, SOSPECHA DE TOS FERINA</t>
  </si>
  <si>
    <t>MARIO AUGUSTO BERDUO SANTIZO</t>
  </si>
  <si>
    <t>FELICITA MAGDALENA MUÑOZ DE LEÓN</t>
  </si>
  <si>
    <t>CONTROL POR HTA DE SEMANAS DE EVOLUCION</t>
  </si>
  <si>
    <t>AURELIA SANTIAGO LOPEZ DE GARCIA</t>
  </si>
  <si>
    <t>TELMA ESPERANZA CASTELLANOS RODRIGUEZ DE MONGE</t>
  </si>
  <si>
    <t>CONTROL POR DM DE SEMANAS DE EVOLUCION</t>
  </si>
  <si>
    <t>MARLIN NOEMI ROSALES CRUZ</t>
  </si>
  <si>
    <t>36 SEMANAS</t>
  </si>
  <si>
    <t>HOSPITAL PUERTO BARRIOS, IZABAL</t>
  </si>
  <si>
    <t>CAROLINA MEDINA HERRERA</t>
  </si>
  <si>
    <t>DOUGLAS GERARDO ROMERO BARILLAS</t>
  </si>
  <si>
    <t>HOSPITAL DE SANTA LUCÍA COTZUMALGUAPA, ESCUINTLA</t>
  </si>
  <si>
    <t>EVALUACION POR INFORME DE CONSULTA DE INFECTOLOGIA EN DONDE SOLICITAN REALIZAR FONDO DE OJO POTENCIALES AUDITIVIO TAC
CEREBRAL EBV QUANTIFERON YSG DE CUELLO</t>
  </si>
  <si>
    <t>MARÍA DE LOS ÁNGELES RUIZ SOLÓRZANO</t>
  </si>
  <si>
    <t>OLIVER ELIÚ ARGUETA CAMEY</t>
  </si>
  <si>
    <t>KEYRIN AITANA GARCÍA CHÁVEZ</t>
  </si>
  <si>
    <t>ERICK JAVIER GARCÍA DE LA CRÚZ</t>
  </si>
  <si>
    <t>CONSULTORIO SIQUINALÁ, ESCUINTLA</t>
  </si>
  <si>
    <t>MADRE REFIERE QUE PRESENTA DERMATITIS EN PIEL EN TRONCO</t>
  </si>
  <si>
    <t>LUIS ALBERTO GONZALEZ UCELO</t>
  </si>
  <si>
    <t>EVALUACION POR DERMATITIS</t>
  </si>
  <si>
    <t>CONSULTORIO VILLA CANALES, GUATEMALA</t>
  </si>
  <si>
    <t>APRIL ABIGAIL RIVERA LÓPEZ</t>
  </si>
  <si>
    <t>CONSULTORIO DEL INSTITUTO EN EL MUNICIPIO DE VILLA
NUEVA, DEPARTAMENTO DE GUATEMALA</t>
  </si>
  <si>
    <t>CLAUDIA CECILIA SARAVIA ESTRADA</t>
  </si>
  <si>
    <t>MARJORIE DARÍELA CHUB TUX</t>
  </si>
  <si>
    <t>EVALUACION POR TOS PERSISTENTE</t>
  </si>
  <si>
    <t>TOS PRODUCTIVA 5 DIAS EVOLUCION</t>
  </si>
  <si>
    <t>GABRIELA GUERRA PALMA</t>
  </si>
  <si>
    <t>KELVIN AARÓN GALINDO ARRIAZA</t>
  </si>
  <si>
    <t>PACIENTE CON RESFRIADO COMUN PERO CON ABUNDANTES SECRECIONES</t>
  </si>
  <si>
    <t>MADRE DICE QUE LLEVA UNA SEMANA CON FIEBRE NO CUANTIFICADA POR TERMOMETRO, TOS PRODUCTIVA</t>
  </si>
  <si>
    <t>GABRIELA MARIBEL CARIN SANTOS</t>
  </si>
  <si>
    <t>ACCIONES</t>
  </si>
  <si>
    <t>CONSULTA A INFECTOLOGÍA</t>
  </si>
  <si>
    <t>NO SE REALIZÓ</t>
  </si>
  <si>
    <t>CONSULTA A MEDICINA INTERNA</t>
  </si>
  <si>
    <t>NO HUBO EVALUACION POR PARTE DE MEDICINA INTERNA SOBRE LOS NIVELES ELEVADOS DE IgG PARA RUBEÉOLA</t>
  </si>
  <si>
    <t>QUE LA UNIDAD ANALICE EL CASO Y CONSIDERE REALIZAR LAS EVALUACIONES Y OTRAS ACCIONES QUE A JUICIO DE ESPECIALISTAS SEAN NECESARIAS</t>
  </si>
  <si>
    <t>NO SE REALIZÓ CITA HASTA JULIO</t>
  </si>
  <si>
    <t>CONSIDERAR INSISTER CON LA CONSULTA A INFECTOLOGIA</t>
  </si>
  <si>
    <t>TRASLADO A GINECO-OBSTETRIA</t>
  </si>
  <si>
    <t>DESCRIPCIÓN DEL CASO</t>
  </si>
  <si>
    <t>EVALUAR AL RECIEN NACIDO Y DESCARTAR SINDROME DE RUBEOLA CONGENITA</t>
  </si>
  <si>
    <t>EVALUACION DE SEGUIMIENTO DE EMBARAZO, HALLAZGO DE RUBEOLA IgG ELEVADO</t>
  </si>
  <si>
    <t>EVALUACION DE SEGUIMIENTO DE EMBARAZO, HALLAZGO DE RUBEOLA IGM POSITIVO</t>
  </si>
  <si>
    <t xml:space="preserve">NO SE REALIZÓ NINGUNA ACCIÓN ANTE LOS HALLAZGOS DE LABORATORIO </t>
  </si>
  <si>
    <t>PACIENTE PIERDE CITA A INFECTOLOGÍA</t>
  </si>
  <si>
    <t>SOLICITAR A LA UNIDAD INFORMACION ACTUALIZADA DE LA PACIENTE, INCLUYENDO DATOS DEL RECIEN NACIDO</t>
  </si>
  <si>
    <t>25 SEMANAS</t>
  </si>
  <si>
    <t>SE ENVIÓ A INFECTOLOGÍA</t>
  </si>
  <si>
    <t>EN CONSULTA A INFECTOLOGIA, QUIENES INDICAN QUE RUBEOLA IGM NEGATIVA CON LA IGG POSITIVA DICE QUE SE VACUNO DE PEQUEÑA</t>
  </si>
  <si>
    <t>SE ENVIÓ A INFETOLOGIA</t>
  </si>
  <si>
    <t>NO SE HA REALIZADO</t>
  </si>
  <si>
    <t>NO SE DIO SEGUIMIENTO A LA TITULACÓN ELVADA DE RUBEOLA IgG</t>
  </si>
  <si>
    <t>BRINDAR EL SEGUIMIENTO AL RECIEN NACIDO Y DESCARTAR SRC</t>
  </si>
  <si>
    <t>SE ENVIÓ A INFECTOLOGIA</t>
  </si>
  <si>
    <t>SI SE DESCARTA ENFERMEDAR POR RUBEOLA, ELIMINAR EL DIAGNOSTIO</t>
  </si>
  <si>
    <t>DESDE EL 19 DE NOVIEMBRE DE 2024 SE HA REGISTRADO EN LAS EVOLUCIONES QUE LA PACIENTE CUENTA CON RUBEOLA IgM POSITIVO, SIN EMBARGO NO SE OBSERVA REPORTE DE LABORATORIO QUE SUSTENTE DICHO DIAGNOSTICO, ASI TAMPOCO SE OBSERVA QUE SE ESTE DANDO EL SEGUIMIENTO PERTINENTE A DICHO HALLAZGO DE LABORATORIO</t>
  </si>
  <si>
    <t>SOLICITAR A LA UNIDAD MEDICA QUE REALICE UNA REVISIÓN DEL EXPEDIENTE DE LA PACIENTE, VERIFICAR LAS PRUEBAS SEROLOGICAS POSITIVAS A RUBEOLA Y REFERIR A LA ESPECIALIDAD COMPETENTE PARA SU ABORDAJE</t>
  </si>
  <si>
    <t>SE ENVIÓ A INFECTOLOGIA, AUN NO HA SIDO EVALUADA POR DICHA ESPECIALIDAD</t>
  </si>
  <si>
    <t>SOLICITAR A LA UNIDAD MÉDICA RESPONSABLE QUE AGILICE LA ATENCIÓN POR INFECTOLOGÍA PARA QUE SE AGENDE CITA LO MAS PRONTO POSIBLE</t>
  </si>
  <si>
    <t>Positivo</t>
  </si>
  <si>
    <t>SE REGISTRÓ EL DIAGNOSTICO Y EL RESULTADO POSITIVO A RUBEOLA IgG, SIN EMBARGO NO SE OBSERVAN ACCIONES TOMADAS PARA ABORDAR LA POSITIVIDAD A RUBEOLA</t>
  </si>
  <si>
    <t>DETERMINAR ACCIONES ESPECIFICAS PARA CON LA PACIENTE PARA DETERMINAR LA CAUSA DE LA ELEVACIÓN DE IgG, RUBEOLA POSITIVO</t>
  </si>
  <si>
    <t>INFECTOLOGIA RESPONDE A LA CONSULTA INDICANDO QUE HAY ANTIGENOS QUE SE PRODUCEN EN EL EMBARAZO Y PROTEINAS EXTRAÑAS QUE PUEDEN DAR FALSO POSITIVO EN ALGUNAS PRUEBAS SEROLOGICAS EN EL EMBARAZO</t>
  </si>
  <si>
    <t>PACIENTE ES TRASLADADA A INFECTOLOGIA, SIN EMBARGO NO SE OBSERVA EVOLUCIÓN EN DICHA ESPECIALIDAD</t>
  </si>
  <si>
    <t>INMUNOPREVENIBLES</t>
  </si>
  <si>
    <t>TOTAL</t>
  </si>
  <si>
    <t>CONSULTA A INFECTOLOGIA</t>
  </si>
  <si>
    <t>COMO LOS DATOS EN MEDI-IGSS NO SON CONCLUYENTES SOBRE EL ORIGEN DE LAS CATARATAS, E INFECTOLOGIA ATRIBUYE ELEVACION DE IgG CONTRA RUBEOLA POR EL ANTECEDENTE VACUNAL</t>
  </si>
  <si>
    <t>FECHA DE LABORATORIOS</t>
  </si>
  <si>
    <t>INDICA QUE LE COLOCARON VACUNA PARA RUBEOLA HACE 2 SEMANAS. POR LO QUE SE CONSIDERA RUBEOLA POSITIVO IGM POST-VACUNAL, EN ESTE MOMENTO PACIENTE ASINTOMATICA</t>
  </si>
  <si>
    <t>CONSIDERANDO QUE INFECTOLOGIA YA EVALUO A PACIENTE Y CONCLUYE QUE LA ELEVACION DE ANTICUERPO IgG PARA RUBEOLA SE DEBE A VACUNACION, ES PERTINENTE ELIMINAR DICHO DIAGNOSTICO</t>
  </si>
  <si>
    <t>RUBEOLA POSITIVA PUEDE SER SECUNDARIO A VACUNACION, SE DEBERA DE VALORAR EN 3 MESES CONTROL PARA VALORACION</t>
  </si>
  <si>
    <t>NO SE EVALUO POR INFECTOLOGIA</t>
  </si>
  <si>
    <t>DADO QUE SE CONCLUYE QUE LA EVALUCIÓN DE RUBEOLA IgG TIENE ORIGEN EN EL ANTECEDENTE DE VACUNACIÓN, DEBERÁ SER ELIMINADO DICHO DIAGNOSTICO</t>
  </si>
  <si>
    <t>INFECTOLOGIA OBSERVA LOS RESULTADOS DE PRUEBAS SEROLOGICAS PARA RUBEOLA IGM NEGATIVA CON LA IGG POSITIVA MENCIONAN QUE LA PACIENTE SE VACUNO DE PEQUEÑA</t>
  </si>
  <si>
    <t>SE LE DIO CASO CONCLUIDO A PACIENTE Y DIAGNOSTICOS DE RUBEOLA</t>
  </si>
  <si>
    <t>SI PACIENTE CLINICAMENTE NO CURSA CON RUBEOLA, PROCEDER A ELIMINAR EL DIAGNOSTICO</t>
  </si>
  <si>
    <t>EN EVOLUCIÓN DEL AÑO 2016 SE REGISTRA QUE EN CENTRO PRIVADO LE INDICARON QUE TENIA RUBEOLA</t>
  </si>
  <si>
    <t>SE REGISTRÓ EN MEDI-IGSS QUE CURSABA CON RASH Y ADENOPATIAS</t>
  </si>
  <si>
    <t>NO SE REGISTRA SEGUIMIENTO DESDE 2016 Y SE DIO CASO CONCLUIDO EN ENERO DE 2025, REGISTRANDO EL MISMO DIAGNOSTICO DE RUBEOLA</t>
  </si>
  <si>
    <t>SE ENVIO A INFECTOLOGIA</t>
  </si>
  <si>
    <t>NO ACUDIO A CONSULTA A INFECTOLOGIA</t>
  </si>
  <si>
    <t>EN  ULTIMA CONSULTA, SE REGRISTRO COMO DERMATITIS ATOPICA</t>
  </si>
  <si>
    <t>ABORDAR A PACIENTE Y REFERIR A LAS ESPECIALIDADES CORRESPONDIENTES</t>
  </si>
  <si>
    <t>INFECTOLOGIA VE LOS RESULTADOS DE RUBEOLA Y LOS ATRIBUYE SECUNDARIO A VACUNAS Y DA CASO CONCLUIDO</t>
  </si>
  <si>
    <t>ELIMINAR EL DIAGNOSTICO</t>
  </si>
  <si>
    <t>PACIENTE CON ANTECEDENTE DE POLIOMIELITIS, NO SE CONOCE AÑO DEL DIAGNOSTICO, ACTUALMENTE UTILIZA PROTESISI Y TRATAMIENTO REHABILITATIVO POR SECUELAS DE POLIO</t>
  </si>
  <si>
    <t>VERFICAR EL DIAGNOSTICO Y ELIMINARLO SI NO PROCEDE</t>
  </si>
  <si>
    <t>PARTO CON SEGUIMIENTO EN ESTA UNIDAD, YA EN ESTE MOMENTO NO REACTIVO PARA CITMOMEGALOVIRUS Y RUBEOLA</t>
  </si>
  <si>
    <t>PACIENTE CUENTA CON ESTUDIOS NECESARIOS PARA DESCARTAR SINDROME DE RUBEOLA CONGENITA, POR LO QUE SE SOLICITA ELIMINAR EL DIAGNOSTICO</t>
  </si>
  <si>
    <t>RUBEOLA Y CMV. LOS CUALES POSITIVOS POST PARTO CON SEGUIMIENTO EN ESTA UNIDAD. REGISTRAN EXPOSICION A NIVELES DE ANTICUERPOS IGM MATERNOS
CONTRA RUBEOLA.YA EN ESTE MOMENTO NO REACTIVO PARA CMV Y RUBEOLA</t>
  </si>
  <si>
    <t>PACIENTE YA EVALUADO POR OFTALMOLOGIA, QUIENES NO CONSIDERAN CUADRO DE RUBEOLA CONGENTA A ESTE MOMENTO</t>
  </si>
  <si>
    <t>INFECTOLOGIA AUNQUE DESCARTO SINDROME DE RUBEOLA CONGENITA, UTILIZA DICHO DIAGNOSTICO, POR LO QUE DEBERA DE ELIMINARLO</t>
  </si>
  <si>
    <t>EN EVOLUCION MEDICA SE REGISTRO EL DIAGNOSTICO DE SRC, SIN EMBARGO INDICAN QUE IgG SE ENCUENTRA POSITIVO, NO SE REALIZA MAYOR ANALISIS</t>
  </si>
  <si>
    <t>ELIMINAR EL DIAGNOSTICO SI PACIENTE NO TIENE CRITERIOS CLINICOS NI DE LABORATORIO</t>
  </si>
  <si>
    <t>EN MEDI-IGSS SE OBSERVA QUE PACIENTE FUE VISTA EN MEDICINA GENERAL, POR TORCH IGG POSITIVO QUE CONSIDERA SON ANTICUERPOS MANTERNOS</t>
  </si>
  <si>
    <t>SI PACIENTE SEGÚN EVALUACION MEDICA NO CURSA CON SRC, POR LO QUE SE RECOMIENDA ELIMINAR DICHO DIAGNOSTICO</t>
  </si>
  <si>
    <t>PACIENTE FUE VISTO UNICAMENTE EN EMERGENCIA, SE LE ADMINISTRO CLORFENIRAMINA Y EGRESO CON INDICACION DE RECONSULTAR SI PERSISTEN LOS SINTOMAS</t>
  </si>
  <si>
    <t>NO EXISTEN DATOS CLINICOS NI DE LABORATORIO QUE SUSTENTE EL REGISTRO DEL DIAGNOSTICO DE RUBEOLA CONGENITA</t>
  </si>
  <si>
    <t>EN EVOLUCIÓN MÉDICA DEL 21/11/2024 SE REGISTRA QUE PACIENTE CUENTA CON TITULACIONES ELEVADAS DE IGG POR TRASPASO MATERNO</t>
  </si>
  <si>
    <t>PACIENTE FUE EVALUADO Y SE DETERMINO LA NATURALEZA DE LA ELEVACION DE ANTICUERPOS CONTRA RUBEOLA, POR LO QUE SE DEBE ELIMINAR EL DIAGNOSTICO</t>
  </si>
  <si>
    <t>SE DESCRIBE EN LA EVOLUCION MEDICA QUE PACIENTE ESTUVO EXPUESTO A ANTICUERPOS ALTOS MATERNOS DE CMV Y RUBEOLA</t>
  </si>
  <si>
    <t>ELIMINAR EL DIAGNOSTICO DE SINDROME DE RUBEOLA CONGENITA PUES PACIENTE AUN SE ENCUENTRA EN EVALUACION PARA DESCARTAR DICHO DIAGNOSTICO</t>
  </si>
  <si>
    <t>SE ENVIO A NEUROLOGIA</t>
  </si>
  <si>
    <t xml:space="preserve">PACIENTE ESTUDIADA Y ATENDIDA POR NEUROLOGIA EL 6/02/2025 CONTANDO CON ESTUDIOS DE USG TRANSFONTANELAR Y EVALUACION OFTALMICA REPORTADO COMO NORMAL </t>
  </si>
  <si>
    <t>ELIMINAR EL DIAGNOSTICO DE SINDROME DE RUBEOLA CONGENITA PUES PACIENTE YA FUE SOMETIDA A LAS DIFERENTES PRUEBAS Y CON RESULTADOS NORMALES</t>
  </si>
  <si>
    <t>PACIENTE ES ESTUDIADA POR CITOMEGALOVIRUS, NO POR SINDROME DE RUBEOLA CONGENITA</t>
  </si>
  <si>
    <t>ELIMINAR EL DIAGNOSTICO SI PACIENTE NO TIENE DATOS DE DICHA PATOLOGIA</t>
  </si>
  <si>
    <t>PACIENTE SIN DATOS DE LABORATORIO QUE FUNDAMENTEN SOSPECHA DE SINDROME DE RUBEOLA CONGENITA, SI EXPOSICION A B24, CARGA VIRAL INDETECTABLE. NO HAY DATOS SOBRE RUBEOLA</t>
  </si>
  <si>
    <t>ELIMINAR EL DIAGNOSTICO, PUES PACIENTE NO TIENE NINGUN CRITERIO PARA HABERSE REGISTRADO DICHO DIAGNOSTICO</t>
  </si>
  <si>
    <t>ELIMINAR EL DIAGNOSTICO, EL CUAL YA HA SIDO DESCARTADO POR INFECTOLOGIA</t>
  </si>
  <si>
    <t>INFECTOLOGIA CONCLUYE QUE ELEVACION DE IGG PARA RUBEOLA CORRESPONDE A VACUNACION, NO A SRC</t>
  </si>
  <si>
    <t>NO EXISTE NINGUN DATO QUE SUSTENTE EL HABER REGISTRADO EL DIAGNOSTICO DE SINDROME DE RUBEOLA CONGENITA</t>
  </si>
  <si>
    <t>ELIMINAR EL DIAGNOSTICO, EL CUAL FUE REGISTRADO DE MANERA INJUSTIFICADA</t>
  </si>
  <si>
    <t>NO EXISTE JUSTIFICACIÓN CLINICA NI DE LABORATORIO QUE SUSTENTE EL REGISTRO DEL DIAGNOSTICO DE TOS FERINA</t>
  </si>
  <si>
    <t>PACIENTE A QUIEN SE LE HA REGISTRADO DE MANERA CONTINUA EL DIAGNOSTICO DE PARALISIS FLACIDA AGUDA</t>
  </si>
  <si>
    <t>ESTABLECER EL DIAGNOSTICO REAL, ELMINAR EL DIAGNOSTICO DE PFA E INSTRUIR A LOS MEDICOS A NO SEGUIR UTILIZANDOLO</t>
  </si>
  <si>
    <t>PACIENTE CON DIAGNOSTICO DE POLIOMIELITIS, SIN EMBARGO NO ES UNA ENFERMEDAD AGUDA, CONSIDERAR OTRO DIAGNOSTICO PARA LA ATENCION QUE SE BRINDA A ESTE PACIENTE Y ELIMINAR EL DIAGNOSTICO DE POLIO</t>
  </si>
  <si>
    <t>ELIMINAR EL DIAGNOSTICO DE RUBEOLA</t>
  </si>
  <si>
    <t>PACIENTES</t>
  </si>
  <si>
    <t>CSP</t>
  </si>
  <si>
    <t>CSVN</t>
  </si>
  <si>
    <t>CLAI</t>
  </si>
  <si>
    <t>CSM</t>
  </si>
  <si>
    <t>SIQUINALA</t>
  </si>
  <si>
    <t>HOSPCHI</t>
  </si>
  <si>
    <t>HGINE</t>
  </si>
  <si>
    <t>HSLC</t>
  </si>
  <si>
    <t>HTSM</t>
  </si>
  <si>
    <t>HGE</t>
  </si>
  <si>
    <t>HGDJJAB</t>
  </si>
  <si>
    <t>HCOBAN</t>
  </si>
  <si>
    <t>HPBI</t>
  </si>
  <si>
    <t>HQUETZ</t>
  </si>
  <si>
    <t>HRETAL</t>
  </si>
  <si>
    <t>POLI</t>
  </si>
  <si>
    <t>AMATI</t>
  </si>
  <si>
    <t>UPZ5</t>
  </si>
  <si>
    <t>UPZ11</t>
  </si>
  <si>
    <t xml:space="preserve">Acccion </t>
  </si>
  <si>
    <t>eliminar</t>
  </si>
  <si>
    <t>investigar</t>
  </si>
  <si>
    <t>FECHA PROBABLE DE PARTO</t>
  </si>
  <si>
    <t>RAFAEL LUIS MENA PONS</t>
  </si>
  <si>
    <t>CENTRO DE ATENCIÓN MÉDICA INTEGRAL PARA
PENSIONADOS "CAMIP 3 ZUNIL"</t>
  </si>
  <si>
    <t>EVALUACIÓN DE RUTINA</t>
  </si>
  <si>
    <t>AMBROXOL, SOLUCIÓN ORAL</t>
  </si>
  <si>
    <t>LUCIA JIMENA VILLAR CIFUENTES</t>
  </si>
  <si>
    <t>LESBIA SOLEDAD CANÁ SUYUC DE TOL</t>
  </si>
  <si>
    <t>33 SEMANAS</t>
  </si>
  <si>
    <t>HOSPITAL CHIMALTENANGO, CHIMALTENANGO</t>
  </si>
  <si>
    <t>CESIA JOCABED HERNANDEZ ARGUETA</t>
  </si>
  <si>
    <t>SE HACE HOJA DE TRASLADO A CLINICA DE ARO E INFECTOLOGIA</t>
  </si>
  <si>
    <t>EN PROCESO</t>
  </si>
  <si>
    <t>JAQUELINE JAMILETH CAP CORDONERO</t>
  </si>
  <si>
    <t>23 SEMANAS</t>
  </si>
  <si>
    <t>SE DEJA CITA DE SEGUIMIENTO Y SE REALIZA REFERENCIA A
INFECTOLOGÍA POR IGM DE RUBEOLA POSITIVO</t>
  </si>
  <si>
    <t>MARTA VIRGINIA QUINA</t>
  </si>
  <si>
    <t>18 SEMANAS</t>
  </si>
  <si>
    <t>EVALUACION DE SEGUIMIENTO DE EMBARAZO, HALLAZGO DE IGM REACTIVO</t>
  </si>
  <si>
    <t>REACTIVO</t>
  </si>
  <si>
    <t>FATIMA YESENIA RAMÍREZ MORALES</t>
  </si>
  <si>
    <t>22 SEMANAS</t>
  </si>
  <si>
    <t>MONTSERRAT ALAYNA SACÚL ROBLERO</t>
  </si>
  <si>
    <t>EVALUACION DE SEGUIMIENTO POR ANTECEDENTE DE IGM POSITIVO</t>
  </si>
  <si>
    <t>ARLETH GABRIELA CANEL MARTÍNEZ</t>
  </si>
  <si>
    <t>TOS DE 2 DIAS DE EVOLUCION</t>
  </si>
  <si>
    <t>ESTEFANY JOHANNA GARCIA OLIVA MARTINEZ DEL ROSAL</t>
  </si>
  <si>
    <t>DESLORATADINA</t>
  </si>
  <si>
    <t>MAREOS DE UN DIA DE DE EVOLUCION</t>
  </si>
  <si>
    <t>PTE DICE QUE H/UN DIA INICIA CON MAREOS E HINCHAZON DE PIES SIN TX P/COSULTA</t>
  </si>
  <si>
    <t>DESLORATADINA, AMBROXOL</t>
  </si>
  <si>
    <t>ROXANA SALOMÉ PAZ DE LEÓN</t>
  </si>
  <si>
    <t>GINECOLOGÍA</t>
  </si>
  <si>
    <t>ESTELA POULLET GALINDO ALONZO</t>
  </si>
  <si>
    <t>SE SOLICITAN LABORATORIOS Y SE TRASLADA A INFECTOLOGIA</t>
  </si>
  <si>
    <t>HAZEL VALERIA ARLETH CUÁ FLORES</t>
  </si>
  <si>
    <t>CONTROL DE RUTINA DE SALUD, VACUNACIÓN</t>
  </si>
  <si>
    <t>VINICIO ALEJANDRO SANDOVAL DÍAZ</t>
  </si>
  <si>
    <t>CONTROL Y VACUNAS
Y VER RESULTADO DE LABORATORIOS, IGG POSITIVO</t>
  </si>
  <si>
    <t>CARLOS HUMBERTO MONTERROSO OCHOA</t>
  </si>
  <si>
    <t>CAMIP 3</t>
  </si>
  <si>
    <t>CAMIP 3 ZUNIL</t>
  </si>
  <si>
    <t>%</t>
  </si>
  <si>
    <t>MIGUEL ANGEL TIVO ALDANA</t>
  </si>
  <si>
    <t>PACIENTE DE QUIEN ES REFERIDO POR MICROCEFALIA RETRAZO GLOBAL DEL DESARROLLO</t>
  </si>
  <si>
    <t>CON HEMORRAGIA 2 DIAS PREVIOS</t>
  </si>
  <si>
    <t xml:space="preserve"> SILVIA RAQUEL DE LEON HERRERA</t>
  </si>
  <si>
    <t>SI</t>
  </si>
  <si>
    <t>REGISTRO EN MEDI-IGSS</t>
  </si>
  <si>
    <t>FECHAS DE REGISTRO</t>
  </si>
  <si>
    <t>REPETIDO</t>
  </si>
  <si>
    <t>8 DE ENERO / 18 DE MARZO</t>
  </si>
  <si>
    <t>19 DE FEBRERO / 07 DE MARZO</t>
  </si>
  <si>
    <t xml:space="preserve">08 DE ENERO / 13 DE MARZO </t>
  </si>
  <si>
    <t>21 DE ENERO / 07 DE MARZO</t>
  </si>
  <si>
    <t xml:space="preserve">24 DE ENERO / 19 DE MARZO </t>
  </si>
  <si>
    <t xml:space="preserve">20 DE FEBRERO / 20 DE MARZO </t>
  </si>
  <si>
    <t xml:space="preserve">06 DE ENERO / 21 DE MARZO </t>
  </si>
  <si>
    <t>SKARLETH AURORA SAMANTHA MATEO CABRERA</t>
  </si>
  <si>
    <t>CONSULTORIO IGSS, JALAPA</t>
  </si>
  <si>
    <t>SARAMPION COMPLICADO CON OTITIS MEDIA (H67.1*)</t>
  </si>
  <si>
    <t>B053</t>
  </si>
  <si>
    <t>DOLOR EN OIDO DERECHO DE 1 DÍA DE EVOLUCIÓN</t>
  </si>
  <si>
    <t>PADRE DE PACIENTE REFIERE QUE HA TENIDO DOLOR EN OIDO DERECHO Y PACIENTE REFIERE QUE NO ESCUCHA BIEN</t>
  </si>
  <si>
    <t>ANTIBIOTICO</t>
  </si>
  <si>
    <t>JUAN CARLOS LOPEZ SANCHEZ</t>
  </si>
  <si>
    <t>SE CIERRA CASO POR ATENCION MEDICA EN EMERGENCIA
PACIENTE HEMODINAMICAMENTE ESTABLE SE DA TRATAMIENTO SINTOMATOLOGICO AMPLIO PLAN EDUCACIONAL
TRATAMIENTO AMBULATORIO Y RECONSULTAR SEGÚN EVOLUCIÓN O SI LOS PERSISTEN SIGNOS Y SINTOMAS</t>
  </si>
  <si>
    <t>SEGUIMIENTO POR INFECTOLOGÍA</t>
  </si>
  <si>
    <t xml:space="preserve">                                                                                                                                                                                                                                                                                                         </t>
  </si>
  <si>
    <t>KARLA YESENIA RIVERA CHÁVEZ</t>
  </si>
  <si>
    <t xml:space="preserve">DANIEL ENRIQUE CALDERON CHEN </t>
  </si>
  <si>
    <t>SE DEJA CITA DE SEGUIMIENTO, SE REALIZA CONSULTA A INFECTOLOGÍA
POR RUBEOLA POSITIVO, SE CONTINÚA CON SUPLEMENTACIÓN</t>
  </si>
  <si>
    <t>MARÍA FERNANDA DÍAZ OLIVAREZ</t>
  </si>
  <si>
    <t>HOSPITAL GENERAL DOCTOR JUAN JOSÉ ARÉVALO
BERMEJO</t>
  </si>
  <si>
    <t>EVALUACION DE SEGUIMIENTO DE EMBARAZO, HALLAZGO DE IGG ELEVADO</t>
  </si>
  <si>
    <t>EDGAR OSWALDO CAAL CARDENAS</t>
  </si>
  <si>
    <t>ACUDE A CITA DE SEGUIMIENTO</t>
  </si>
  <si>
    <t>INDICA PERSISTIR CON CUADROS DE TOS NO
PRODUCTIVA</t>
  </si>
  <si>
    <t>JOSE MANUEL MENENDEZ MORALES</t>
  </si>
  <si>
    <t>PACIENTE CON ADECUADA EVOLUCION CLINICA - CUMPLE CON
TRATAMEINTO ESTABLECIDO POR INFECTOLOGIA SE LE EXPLICA QUE TOS PUEDE PERSISTIR INCLUSO HASTA POR DOS MESES SIN
SIGNIFICAR QUE PRESNETA CUADRO ACTIVO DE INFECCION, SE EXPLICAN SIGNOS DE ALARMA RESPIRATORIA - SE DA ALTA MEDICA Y
AMPLIO PLAN EDUCACIONAL</t>
  </si>
  <si>
    <t>EVALUACION DE SEGUIMIENTO DE EMBARAZO</t>
  </si>
  <si>
    <t xml:space="preserve">RODRIGO JAVIER GÓMEZ MENA </t>
  </si>
  <si>
    <t>CITA CON INFECTOLOGA QUIEN REFIRE QUE POR AUSENCIA DE SINTOMAS Y POCA REACTIVIDAD EN PRUEBAS SEGURAMENTE FUE
FALSO POSITIVO POR LO QUE SOLICITO PRUEBAS DE NUEVO Y ENVIO A BAJO RESGO PARA SEGUIMEINTO POR SU CLINICA</t>
  </si>
  <si>
    <t>NO HAY SEGUIMIENTO, SOLAMENTE SE HA COPIADO EL DIAGNOSTICO</t>
  </si>
  <si>
    <t xml:space="preserve">IVÁN ESTUARDO MÉNDEZ RUIZ </t>
  </si>
  <si>
    <t>MARGARETH MAYERLI ALVAREZ SALLES</t>
  </si>
  <si>
    <t>MARÍA FLORENCIA BAC ALBURÉZ</t>
  </si>
  <si>
    <t>EVALUACION DE SEGUIMIENTO DE EMBARAZO, HALLAZGO DE IGM INDETERMINADO</t>
  </si>
  <si>
    <t>SE HACE HOJA  DE TRASLADO A CLINICA DE MEDIANO RIESGO Y A INFECTOLOGIA</t>
  </si>
  <si>
    <t>ISABELLA NOHEMÍ SIMÓN RAMÍREZ</t>
  </si>
  <si>
    <t>HOSPITAL DE CUILAPA, SANTA ROSA</t>
  </si>
  <si>
    <t>RUBEOLA CON COMPLICACIONES NEUROLOGICAS</t>
  </si>
  <si>
    <t>B060</t>
  </si>
  <si>
    <t>ENFERMEDAD COMÚN PEDIÁTRICA</t>
  </si>
  <si>
    <t>CONTROL DE SALUD DE RUTINA DEL NIÑO</t>
  </si>
  <si>
    <t>MADRE REFEIRE PACIENTE ASINTOMATICA</t>
  </si>
  <si>
    <t xml:space="preserve"> JOSE FERNANDO FARFAN REYNA</t>
  </si>
  <si>
    <t>16 SEMANAS</t>
  </si>
  <si>
    <t>MARIA EUGENIA CIFUENTES GUZMAN</t>
  </si>
  <si>
    <t>CITA INFECTOLOGIA POR RUBEOLA IGM POSITIVO</t>
  </si>
  <si>
    <t>RODRIGO BERNABÉ GARCÍA GUZMÁN</t>
  </si>
  <si>
    <t>CONSULTA POR RESFRIADO COMÚN</t>
  </si>
  <si>
    <t>HACE 2 DIAS INICIA CON CONGESTION NASAL Y TOS. SE ASOCIA A FIEBRE NO CUANTIFICADA</t>
  </si>
  <si>
    <t>ANA MARISO SIMAN RODRIGUEZ ANA MARISOL</t>
  </si>
  <si>
    <t>Paciente con Serología indeterminada para Ruebéola IgM, así como positivo para VHS1 IgM 52.70 U/ml</t>
  </si>
  <si>
    <t>Seguimiento</t>
  </si>
  <si>
    <t>Paciente a quien realizan el 05/08/2024 control extrainstitucional con resultado de Rubéola IgG 37.5 e IgM negativo</t>
  </si>
  <si>
    <t>Paciente quien en primer embarazo TORCH negativo, ahora primer laboratorio positivo de enero, confirman en marzo</t>
  </si>
  <si>
    <t>paciente quien tiene Sx Ruéola congenita, seguimiento por retraso del crecimiento global, microcefalia, problemas cardiacos. IgM negativa</t>
  </si>
  <si>
    <t>RECONSULTA</t>
  </si>
  <si>
    <t>11 Y 26 DE MARZO</t>
  </si>
  <si>
    <t>DENNIS IVÁN BOTELLO GONZÁLEZ</t>
  </si>
  <si>
    <t>ANA MARIA MONROY BACA DE TIC</t>
  </si>
  <si>
    <t>38 SEMANAS</t>
  </si>
  <si>
    <t xml:space="preserve">MARIA ADELINA CASTILLO BIRBA </t>
  </si>
  <si>
    <t>ERICK IVAN AGUSTIN BONILLA</t>
  </si>
  <si>
    <t>SE PRESENTA CASO A DRA
COGUOX DE INFECTOLOGIA QUIEN INDICA INMUNIZACIÒN CON VACUNA DE RUBEOLA Y CONTROL DE LABORATORIOS</t>
  </si>
  <si>
    <t>YA EVALUADA DOS VECES POR INFECTOLOGIA QUIEN DA CASO CONCLUIDO</t>
  </si>
  <si>
    <t>SE DIO CASO CONCLUIDO POR PARTE DE INFECTOLOGIA</t>
  </si>
  <si>
    <t>JEREMY ADRIEL MARTINEZ MONZÓN</t>
  </si>
  <si>
    <t>NUTRICIÓN PEDIÁTRICA</t>
  </si>
  <si>
    <t>CONTROL DE SALUD</t>
  </si>
  <si>
    <t xml:space="preserve">JOSE FERLANDY ESCOBAR PORTILLO </t>
  </si>
  <si>
    <t>Investigar</t>
  </si>
  <si>
    <t>Consulta 03.06.22 por fiebre de 6 meses de evolución dejan labs TORCH, en 24.08.2022 en clínica de nutrición Atiende Dr. Jeremy Andiel Marroquín TORCH Igg positivo 40 UI/ML,  por lo que realizan TAC con resultado dentro de limites normales, refieren a medicina física por retraso neuromotor, última consulta 07.06.24 realizan cariotipos y pendiente consulta con genética, no hay consulta a especialista pediatra o infectologo por el diagnóstico SRC, sólo nutrición ha investigado el diagnóstico de SRC.</t>
  </si>
  <si>
    <t>Solicitar a unidad médica responsable que paciente sea atendido por infectologo para descartar o confirmar diagnóstico SRC</t>
  </si>
  <si>
    <t>03.06.22</t>
  </si>
  <si>
    <t>Evaluado en nutrición quienes interconsultan con neurología y genética por retraso neuromotor, no ha sido evaluado por el diagnóstico por un pediatra ni infectólogo</t>
  </si>
  <si>
    <t>02.05.2024 Dr. Hugo Leonel Ruiz Alonzo coloca diagnóstico de Rubeola y otras complicaciones y solicita TORCH, 19.10.24 TORCH menor a 5 para rubeola. En última consulta no se registra el diagnóstico.</t>
  </si>
  <si>
    <t>No existe ningún dato que sustente haber registrado el diagóstico de Tos ferina</t>
  </si>
  <si>
    <t>Eliminar el diagnóstio registrado de forma injustificada</t>
  </si>
  <si>
    <t>Paciente con Igg e IgM positivo para Rubeóla, se refiere a infectología aún pendiente de evaluar</t>
  </si>
  <si>
    <t>Paciente con Igg  positivo (57.8 UI/Ml) e IgM no reactivo para Rubeóla, se refiere a infectología aún pendiente de evaluar</t>
  </si>
  <si>
    <t>Paciente positivo a IgG rubeóla (134) en consulta a infectólogo considera que es postvacunación por lo que da caso concluido</t>
  </si>
  <si>
    <t>Eliminar diagnóstico</t>
  </si>
  <si>
    <t>seguimiento por infectología</t>
  </si>
  <si>
    <t>Infectología continúa en seguimiento de paciente, consideran dar caso concluido si los valores de IgG están negativos ya que hasta el momento han ido disminuyendo.</t>
  </si>
  <si>
    <t>Dar seguimiento a paciente para descartar diagnóstico</t>
  </si>
  <si>
    <t>Paciente ingresada por dificultad respiratoria y sospecha de tos ferina</t>
  </si>
  <si>
    <t>no</t>
  </si>
  <si>
    <t>Paciente consulta 14.03.25 a emergencia en donde dan orden de ingreso por dificultad respiratoria y sospecha de tos ferina, paciente solicita egreso contraindicado</t>
  </si>
  <si>
    <t>paciente consulta HGE por tos de 8 días de evolución</t>
  </si>
  <si>
    <t>Paiente vista en HGE por tos 8 días de evolución el 08.01.25 dan tratamiento por bronquitis, reconsulta en policlinica 29.01.25 por edema en miembros inferiores,  Dr. Mario Augusto Berduo Santizo coloca diagnóstico de tos ferina sin justificación clínica ni laboratorio de diagnóstico de tos ferina.</t>
  </si>
  <si>
    <t>eliminar diagnóstico el cual se registra de manera injustificada</t>
  </si>
  <si>
    <t xml:space="preserve">no se reaLIZÓ NINGUNA ACCIÓN ante sospecha de tos ferina, se da egreso </t>
  </si>
  <si>
    <t>Paciente consulta 12.08.24 a policlinica por tos de 7 días de evolución Dr. Mario Augusto Berduo Santizo da paracetamol y desloratadina y coloca diagnóstico sospecha de tos feria sin ningún dato que sustente el diagnóstico, no deja laboratorios ni consulta con infectología y sigue colocando diagnóstico en citas posteriores sin dar seguimiento al diagnóstico sospechoso.</t>
  </si>
  <si>
    <t>eliminar diagnósitico el cual se registra de manera injustificada</t>
  </si>
  <si>
    <t>Paciente en su consulta normal por control prenatal, con laboratorios IgG (6.88) e IgM (3.26) reactivos, se traslada el  a alto riesgo e infectología el 07.03.25, su próxima cita a infectología será el 11.04.25</t>
  </si>
  <si>
    <t>Dar seguimiento a paciente con infectología para descartar diagnóstico</t>
  </si>
  <si>
    <t>Refierencia a infectología</t>
  </si>
  <si>
    <t>Paiente consulta el 14.11.24 a control de vacunas, Dra. Carin Santos Gabriela Maribel coloca diagnóstico de rubeola sin ningún dato que sustente el diagnóstico, anteriormente (10-01.24) paciente fue evaluado por infectología no da conducta a seguir por rubeola pero si da caso concluido por  toxcoplasma y citomegalovirus debido a exposición materna (01.08.24) .</t>
  </si>
  <si>
    <t>Se solicitan laboratorios control y cita en 1 mes</t>
  </si>
  <si>
    <t>Paciente consulta a control de vacunas 11.03.25 en donde solictan laboratorios control y cita en un mes para monitoreo de caso, no consultan a infectología</t>
  </si>
  <si>
    <t>Consulta a infectología</t>
  </si>
  <si>
    <t>Paciente es evaluacido por infectología el 18.03.25 por microcefalia y retraso global del desarrollo, con IgG 32.06 e IgM 0.35 para Rubeola, TAC cerebral con calcificaciones lineales y puntiformes y dilatación de los ventrículos laterales, infectologo da caso cerrado 18.03.25 para síndrome de rubeola congénita pero aún no se completan estudios y hay clínica sospechosa de rubeola</t>
  </si>
  <si>
    <t>paciente consulta el día 21.03.25 a consultorio de Jalapa por dolor de oído derecho de 1 día de evolución, es atendido por médico Juan Carlos López Sánchez,  quien da tratamiento antibiótico y coloca diagnótico de Sarampion complicado con otitis media (B0.53),  sin justificación de ese diagnóstico.</t>
  </si>
  <si>
    <t>MATTEO ISAÁC YUCUTE CHUTÁN</t>
  </si>
  <si>
    <t xml:space="preserve">CARMEN L GALVEZ ORTEGA </t>
  </si>
  <si>
    <t>Paciente consulta 24.03.25 a control de embarazo de 18.3 semanas, en cita anterior dejan laboratorios los cuales reportan IgG (23.2) e IgM (3.65) reactivo a Rubéola por lo que se refiere a infectología para su evaluación y seguimiento.</t>
  </si>
  <si>
    <t>Dar seguimiento con infectología</t>
  </si>
  <si>
    <t>Paciente consulta 27.03.25 a control de embarazo de 23.6 semanas por USG, laboratorios IgG (3842) e IgM no reactiva a Rubéola por lo que se refiere a infectología para su evaluación y seguimiento.</t>
  </si>
  <si>
    <t>Dar seguimiento hasta que infectología de caso concluído</t>
  </si>
  <si>
    <t>notificar</t>
  </si>
  <si>
    <t>Paciente consulta a periférica 12.03.25 ya que en las clínicas de empresa realizan laboratorios de bortedella pertusi el cual reactivo (54) debido a tos de 3 meses de evolución, en periférica realizan laboratorios de panel respiaratorio control los cuales son negativos a bortedella pertusis y positivo a Rhinovirus/ enterovirus, paciente había iniciado con azitromicina, se da seguimiento por infectología el día 13.03.25, quien argumenta IgG es reactiva por anticuerops generados, continúa terapia con azitromicina y al terminar clindamicina y sugiere realizar vacunación con TDAP en MSPAS debidoa escases de medicamento en la institución, paciente evoluciona favorablemente al tratamiento.</t>
  </si>
  <si>
    <t>Paciente a quien infectología dio caso concluído por falso positivo, pero continúan colocando diagnóstico de Rubéola, infectología solicita laboratorios de seguimiento los cuales aún en proceso.</t>
  </si>
  <si>
    <t>Eliminar diagnóstico si laboratorios control son no reactivos y la paciente no presenta clínica de rubéola</t>
  </si>
  <si>
    <t>Paciente es llevada a consulta 28.10.24 médico solicita TORCH por diagnóstico de linfadenitis inespecífica, el laboratorio con IgG 12-8 reactivo por lo que se refiere a infectología Dra. Silvia Raquel de León, quien cierra caso 10.12.24 considerado Rubeóla debido a exposición materna pero solicita informe de oftalmología para reconsulta y laboratrios de Epstein Barr, USG renal y ecocardiograma todos reportados normales, pendiente reconsulta con infectología</t>
  </si>
  <si>
    <t>ya que infectología dio caso concluido se debe eliminar diagnóstico</t>
  </si>
  <si>
    <t>Paciente consulta 31.03.25 a control prenatal por embarazo de 38 semanas por USG, laboratorio Rubéola positivo IgG 28 e IgM positivo, se presenta caso a infectología (Dra. Coguox) quien indica inmunización con vacuna de rubeóla y laboratorios control, los cuales con inmunoglobulinas en descenso pero continúan en valoración.</t>
  </si>
  <si>
    <t>Continuar monitoreo como solicitado por infectología y al concluir embarazo vigilancia del RN.</t>
  </si>
  <si>
    <t>Paciente es ingresado por fiebre y exantema en miembros inferiores, realizan TORCH los cuales positivos IgG e IgM para rubéola, paciente egresa del hospital pendiente de ser evaluado por infectología</t>
  </si>
  <si>
    <t>Agilizar consulta a infectología y envíar ficha epidemiológica</t>
  </si>
  <si>
    <t>DANY JOSÉ GUTIÉRREZ RIVAS</t>
  </si>
  <si>
    <t>PACIENTE QUIEN REFIERE POLIOMIELITIS EN PIERNA DERECHA DESDE HACE 2 AÑOS CON PRESENCIA DE SECUELAS, PACIENTE
QUIEN YA SE ENCUENTRA EN SEGUIMIENTO POR COEX</t>
  </si>
  <si>
    <t>REFIERE DOLOR EN PIERNA, MAREO LOS CUALES IMPOSIBILITAN REALIZAR ACTIVIDAD FISICA Y LABORAL</t>
  </si>
  <si>
    <t xml:space="preserve">JEFFREY HOWARD FIGUEROA SANCHEZ </t>
  </si>
  <si>
    <t>NEYTAN GUSTAVO DE PAZ LÓPEZ</t>
  </si>
  <si>
    <t>FIEBRE DE 2 DIAS DE EVOLUCION SEGUIDO DE APARIACION DE RONCHAS EN CARA QUE AVANZAN HASTA PIERNAS ASOCIADO A MASAS
PALPABLES DOLOROSAS RETROAURICULARES</t>
  </si>
  <si>
    <t>CLORFENIRAMINA MALEATO, ÓXIDO DE ZINC Y CALAMINA</t>
  </si>
  <si>
    <t>JOSÉ DAVID HERNÁNDEZ GUTIERREZ</t>
  </si>
  <si>
    <t>En consulta 13.04.23 paciente refiere que fue diagnósticado con Poliomelitis por médico particular a los 5 años.Es evaluado por traumatología por dolor en tobillosy rodillas, los traumatólogos consideran secundario a poliomelitis y mandan artroscopia derecha pero paciente rehusa realizar. Consultan con medicina física y rehabilitación, dan equipo protésico, paciente continúa siendo evalúado por secuelas de polio y el 27.01.25 médico Otto Hernández Arriola da caso concluido por secuelas de polio, y en cita de 08.04.25 médico Jeffrey Figueroa Sánchez da nuevamente el diagnóstico de Poliomelitis aguda.</t>
  </si>
  <si>
    <t>evaluado por traumatología, medicina física y rehabilitaión.</t>
  </si>
  <si>
    <t>Eliminar diagnóstio de Poliomelitis aguda ya que paciente presenta actualmente molestias secundarias a un diagnóstico anterior de polio. No hay datos que justifiquen el diagnóstico de poliomelitis activa actualmente.</t>
  </si>
  <si>
    <t>Paciente consulta por fiebre de 2 días de evolución acompañado de aparición de "ronchas" que van de cara a extremidades, médico da diagnóstico de rubéola, no solicita ningún laboratorio ni consulta a infectología.</t>
  </si>
  <si>
    <t>ADAIA ESTER DE LA CRUZ CANAHUÍ</t>
  </si>
  <si>
    <t>OJO HINCHADO IZQUIERDO CON SECRECION Y TOS Y FLEMAS DE 1 SEMANA</t>
  </si>
  <si>
    <t xml:space="preserve">MARCIA ANAYTEZ  GARCIA ALFARO </t>
  </si>
  <si>
    <t>Parto 02/04/2025 no se realiza ningún procedimiento nuevo para confirmar o descartar diagnóstico, ya no se ha colocado diagnóstico en evoluiones posteriores</t>
  </si>
  <si>
    <t>EDISON GABRIEL ASENCIO GONZÁLEZ</t>
  </si>
  <si>
    <t xml:space="preserve">JORGE MARIO PEREZ EQUILA </t>
  </si>
  <si>
    <t>Consulta a COEX 26/09/2022 por seguimiento de fiebre y vómitos, antecedentes de microcefalia y secuelas de kernicterus, se coloca Diagnótico de Rubéola congénita por Ig G elevada, no se tiene reporte de ese laboratorio, es visto por neurología quienes no continúan con diagnóstico de SRC, no se ha reviferido a infectología ni se han realizado laboratorios que confirmen el diagnóstico de SRC.</t>
  </si>
  <si>
    <t>Eliminar diagnóstico ya que no hay evidencia clínica o de laboratorio confirmatoria de SRC</t>
  </si>
  <si>
    <t>Realizan laboratorios 24/10/22 pero no hay reportados reactivos de rubéola. No hay más laboratorios relacionados. Colocan diagnóstico de SRC por exposición materna, no hay consulta a infectología, ni criterios clínicos o laboartorio que confirmen el diagnóstico.</t>
  </si>
  <si>
    <t>Eliminar diagnóstio ya que no hay datos clínicos ni de laboratorio que lo justifiquen</t>
  </si>
  <si>
    <t>OSTIN ALEXANDER MORALES GÓMEZ</t>
  </si>
  <si>
    <t>CONTROL DE SALUD Y RESULTADO DE LABORATORIOS</t>
  </si>
  <si>
    <t>CLAUDIA MARISOL GARRIDO MIJANGOS</t>
  </si>
  <si>
    <t>34 SEMANAS</t>
  </si>
  <si>
    <t>Paciente ya conocido por ictericia y bajo peso al nacer, consulta el 15/04/2025 por control de laboratorio, en los cuales resultado IgG rubéola positivo (120 UI/ml) e IgM (0.22), se harán laboratorios control para seguimiento.</t>
  </si>
  <si>
    <t>Paciente acude a control prenatal con embarazo de 36 semanas, laboratorios con IgG postivo a rubéola (3236 UI/ml), no evidencia signos o síntomas que hagan sospechar de rubéola, unidad no realiza acciones para descartar caso.</t>
  </si>
  <si>
    <t>ELVIS MANUEL LEMUS SAMAYOA</t>
  </si>
  <si>
    <t>EXANTEMA DE 3 DIAS</t>
  </si>
  <si>
    <t>3 DIAS PACIENTE CON FIEBRE Y LE APARECE EXANTEMA</t>
  </si>
  <si>
    <t>PARACETAMOL, CLORFENIRAMINA MALEATO</t>
  </si>
  <si>
    <t xml:space="preserve">ESTEFANY JOHANNA GARCIA OLIVA MARTINEZ DEL ROSAL
</t>
  </si>
  <si>
    <t>DYLAN FERNANDO CHOC GÓMEZ</t>
  </si>
  <si>
    <t>HOSPITAL GENERAL DOCTOR JUAN JOSÉ ARÉVALO BERMEJO</t>
  </si>
  <si>
    <t>INGRESO HOSPITALARIO</t>
  </si>
  <si>
    <t>MADRE DE PACIENTE REFIERE QUE EL DIA MIERCOLES NOTAN QUE PACIENTE CON ICTERICIA EN
ESCLERAS E INICIAN PRINCIPAL  EL DIA LUNES APCIENTE PERSISTE CON ICTERICIA POR LO QUE
CONSULTA Y DE CONDULTA EXTERNA POR ICTERICIA</t>
  </si>
  <si>
    <t>EVA MARIA VALDEZ MICHEO</t>
  </si>
  <si>
    <t>PENDIENTE</t>
  </si>
  <si>
    <t>Paciente acude a nutrición por evaluación rutinaria, al examen físico presenta exantema en torax y extremidades, es referido a pediatría quien a la evaluación sospecha de rubéola, no se realiza acciones para confirmar diagnóstico.</t>
  </si>
  <si>
    <t>Analizar el caso y realizar evaluaciones pertinentes</t>
  </si>
  <si>
    <t xml:space="preserve">Paciente atendido en emergencia por historia de ictericia y convulsiones, en laboratorios de ingreso IgG 1140 e IgM positivo para rubéola, no hay carné de vacunación,es ingresado a servicio para su monitoreo pero madre pide egreso contraindicado. </t>
  </si>
  <si>
    <t>Dar seguimiento de caso, realizar evaluaciones y otras acciones necesarias para evaluar diagnóstico</t>
  </si>
  <si>
    <t>CONSULTORIO JALAPA</t>
  </si>
  <si>
    <t>CONTAR.SI(Base!$J:$J;"CAMIP 3")</t>
  </si>
  <si>
    <t>CJAL</t>
  </si>
  <si>
    <t>HCSR</t>
  </si>
  <si>
    <t>MARIAM ELIZABETH MAYLÉN ARANA LÓPEZ</t>
  </si>
  <si>
    <t>PACIENTE QUIEN ES REFERIDO POR JUTIAPA POR LINFADENITIS CON RESULTADOS POSITIVO DE
CITOMEGALOVIRUS Y RUBEOLA Y HERPES</t>
  </si>
  <si>
    <t>REALIZAR TORCH MATERNO Y DEL NIÑO IGG E IGM CUANTITATIVO</t>
  </si>
  <si>
    <t>EMILIANO JOSÉ ARÉVALO AMBROCIO</t>
  </si>
  <si>
    <t xml:space="preserve">PERLA LIBERTAD VILLATORO TREJO </t>
  </si>
  <si>
    <t xml:space="preserve">Paciente referida a infectología del Hospital General de enfermedades por diagnóstico de Rubéola ya que cuenta con laboratorio IgG 135 UI7ml e IgM negativo, infectología solicita laboratorio de TORCH materno y realizar exámenes complementarios para descartar. </t>
  </si>
  <si>
    <t>Paciente en control ya que tuvo titulaciones de IgG reportados en 527 UI/ml e IgM negativo al nacer, en laboratorios realizados recientes los niveles de IgG hacia la baja reportando 15.2 UI/ml e IgM negativo.</t>
  </si>
  <si>
    <t>Eliminar diagnóstico, no hay justificación en pensar que paciente cursa actualmente con rubéola.</t>
  </si>
  <si>
    <t>SINDY PAOLA BARRERA GOMEZ</t>
  </si>
  <si>
    <t>HOSPITAL DE TIQUISATE, ESCUINTLA</t>
  </si>
  <si>
    <t>SARAMPION</t>
  </si>
  <si>
    <t>B05</t>
  </si>
  <si>
    <t>ALERGIA DE 1 DIA DE EVOLUCION</t>
  </si>
  <si>
    <t>PIEL: VESICULAS MENORES A 1 CM DISEMINADAS EN
CUERO CABELLUDO, ROSTRO, CUELLO, TORAX, ABDOMEN.</t>
  </si>
  <si>
    <t>CLORFENIRAMINA MALEATO, DESLORATADINA</t>
  </si>
  <si>
    <t>MARLON ESTUARDO ALDANA MORAN</t>
  </si>
  <si>
    <t>JESUS CONSUELO RECINOS DE LEON DE RODAS</t>
  </si>
  <si>
    <t>OTRAS POLIOMIELITIS AGUDAS PARALITICAS, Y LAS NO ESPECIFICADAS</t>
  </si>
  <si>
    <t>A803</t>
  </si>
  <si>
    <t>MEDICINA INTERNA Y EVALUACIONES PREOPERATORIAS</t>
  </si>
  <si>
    <t>ALTERACION DE LA CONDUCTUA</t>
  </si>
  <si>
    <t>HIJA DE PACIENTE REFIERE QUE HACE 4 DIAS PACIENTE PRESENTA DISMINUCIÒN DE LA FUERZA MUSCULAR EN MIEMBROS INFERIORES,
CON DIDIFULTAD PARA LA MARCHA Y LA BIPEDESTACIÒN</t>
  </si>
  <si>
    <t>KATERINE MELISSA RIVERA SOSA</t>
  </si>
  <si>
    <t>CÉSAR ZÁRATE GARCÍA</t>
  </si>
  <si>
    <t>CIRUGIA</t>
  </si>
  <si>
    <t>DOLOR EN OIDO IZQUIERDO DE 8 DIAS DE EVOLUCIÓN</t>
  </si>
  <si>
    <t>PACIENTE REFIERE QUE HACE 8 DIAS SE ENCONTRABA CAMINANDO CUANDO SE GOLPEA CON RETROVISOR DE CAMION POR LO QUE
INICIA CON DOLOR EN REGION TEMPORAL IZQUIERDA Y SENSACION DE DOLOR EN OIDO IZQUIERDO</t>
  </si>
  <si>
    <t>ANTIBIOTICO Y ANALGESICO</t>
  </si>
  <si>
    <t>MIGUEL NARCISO MACARIO VELASQUEZ</t>
  </si>
  <si>
    <t>ROBERTO CARLOS LÓPEZ SANTOS</t>
  </si>
  <si>
    <t>LEVES
SINTOMAS GRIPALES</t>
  </si>
  <si>
    <t xml:space="preserve">CLAUDIA CECILIA SARAVIA ESTRADA </t>
  </si>
  <si>
    <t>Paciente que no llena criterios de caso sospechoso, le registran diagnóstico de Sarampion, no realizan laboratorios</t>
  </si>
  <si>
    <t>eliminar el  diagnóstico registrado de Sarampión</t>
  </si>
  <si>
    <t>Paciente consulta por disminución de la fuerza muscular de miembros inferiores</t>
  </si>
  <si>
    <t>Dar seguimiento y realizar los estudios necesarios para confirmar o descartar poliomielitis</t>
  </si>
  <si>
    <t>Paciente que no llena criterios de caso sospehosos para sarampion</t>
  </si>
  <si>
    <t>eliminar el diagnostico de sarampión</t>
  </si>
  <si>
    <t>paciente con resultados positivos IgM, cuales se muestran positivos</t>
  </si>
  <si>
    <t>investigar origen de infección</t>
  </si>
  <si>
    <t>LUIS ALBERTO CRUZ CARDENAS</t>
  </si>
  <si>
    <t>CONSULTA POR IGM POSITIVO</t>
  </si>
  <si>
    <t xml:space="preserve">SILVIA RAQUEL DE LEON HERRERA </t>
  </si>
  <si>
    <t>ALICE ANTONELLA FLORIÁN VÉLIZ</t>
  </si>
  <si>
    <t xml:space="preserve">VIENE REF DE EMER DE PED POR RASH EN EL CUERPO HOY Y FIEBRE </t>
  </si>
  <si>
    <t>PRESENTA RASH MILIAR EN ESPALDA TORAX</t>
  </si>
  <si>
    <t xml:space="preserve"> CARLOS A SANTOS CONTRERAS</t>
  </si>
  <si>
    <t>BRIANNA CECILIA MORATAYA GUZMÁN</t>
  </si>
  <si>
    <t>SEGUIMIENTO POR RESULTADO DE LABORATORIOS</t>
  </si>
  <si>
    <t>SE DA PLAN EDUCACIONAL A MADRE Y SE EVALUA CON RUBEOLA POSITIVO, POST VACUNAL</t>
  </si>
  <si>
    <t>SEBÁSTIAN ALEJANDRO MORALES RODAS</t>
  </si>
  <si>
    <t>MADRE REFIERE QUE VIENE A VER RESULTADO DE LABORATORIOS POR CONTROL Y ADEMAS POR HISTORIA DE TOXOPLASMA EN EL
EMBARAZO</t>
  </si>
  <si>
    <t xml:space="preserve"> CLAUDIA CECILIA SARAVIA ESTRADA</t>
  </si>
  <si>
    <t>SE SOLICITA EVALUACION</t>
  </si>
  <si>
    <t>OWEN JARED JUÁREZ FOLGAR</t>
  </si>
  <si>
    <t>PACIENTE ES TRAÍDO A CONSULTA PARA CONTROL DE NIÑO SANO Y VACUNACIÓN</t>
  </si>
  <si>
    <t xml:space="preserve">ALICIA ELIZABETH LOPEZ GRESSI </t>
  </si>
  <si>
    <t>DERIVO A INFECTOLOGIA POR ANTECEDENTE DE RUBEOLA EN EMBARAZO IGM POSITIVA, AL NACER LE REALIZAN EVALUACIONES
OFTALMOLOGICAS TODAS NORMALES</t>
  </si>
  <si>
    <t>ELIÁN SAÚL CASTELLANOS HERNÁNDEZ</t>
  </si>
  <si>
    <t>MARÍA ANDREA SARAÍ CHÁVEZ FERNANDEZ</t>
  </si>
  <si>
    <t>19 SEMANAS</t>
  </si>
  <si>
    <t xml:space="preserve">ROSA MARIA GUZMAN ORTIZ </t>
  </si>
  <si>
    <t>JEFFERSON JESÚS MÉNDEZ MORALES</t>
  </si>
  <si>
    <t>MADRE REFIERE QUE SE ENCUENTRA CON TOS DESDE HACE 10 DIAS, MADRE TAMBIEN CON MISMOS SINTOMAS</t>
  </si>
  <si>
    <t>TOS DESDE HACE 10 DIAS</t>
  </si>
  <si>
    <t>CLAUDIA INES PEREZ MENDEZ DE VINO</t>
  </si>
  <si>
    <t>MIRNA ARELY ZAPATA CHINCHILLA DE CAMEROS</t>
  </si>
  <si>
    <t>TOS 12 DIAS DE EVOLUCION</t>
  </si>
  <si>
    <t>TOS</t>
  </si>
  <si>
    <t>DESLORATADINA, CLARITROMICINA, PREDNISONA</t>
  </si>
  <si>
    <t xml:space="preserve">  HUGO ROLANDO OLIVA TELLEZ</t>
  </si>
  <si>
    <t>eliminar el diagnóstico, no cuenta con estudios correspondientes</t>
  </si>
  <si>
    <t>Eliminar</t>
  </si>
  <si>
    <t>*</t>
  </si>
  <si>
    <t>PACIENTE CON ULTIMO IgG POSITIVO A RUBEOLA EN 12/12/2024 Y SE SIGUE EVOLUCIONANDO COMO POSITIVO SIN RESULTADOS CORRESPONDIENTES, PACIENTE YA FUE EVALUADO POR RUBEOLA CON PRUEBAS NEGATIVAS</t>
  </si>
  <si>
    <t>SE REGISTRO EL DIAGNOSTICO DE RUBEOLA SIN CONTAR CON EVIDENCIA DE LABORATORIO</t>
  </si>
  <si>
    <t>SE REGISTRA EL DIAGNOSTICO DE RUBEOLA AUN CONTANDO CON EVIDENCIA DE QUE ES A CONSECUENCIA DE LA INMUNIZACION</t>
  </si>
  <si>
    <t>INFORME DE LABORATORIO DE 25/04/2025 REPORATA IgG ELEVADA PARA RUBEOLA, IGM SE ENCUENTRA NORMAL O NEGATIVA Y SE REGISTRA EL DIAGNOSTICO DE RUBEOLA Y CITOMEGALOVIRUS, CITOMEGALOVIRUS INDICAN POR EXPOSICION MATERNA DURANTE EL EMBARAZO. IGG TOXOPLASMA MATERNO EN 1.73 DURANTE EMBARAZO</t>
  </si>
  <si>
    <t>ES A LA MADRE DEL PACIENTE A QUIEN SE LE DETECTA ANTICUERPOS IGM DURANTE EL EMBARAZO, AL NACIMIENTO PACIENTE ES INGRESADO PARA EVALUAR SINDROME DE RUBEOLA CONGENITA. SE OBTIENEN RESULTADOS NORMALES  E INFECTOLOGIA INDICA QUE MADRE PUDO CURSAR CON INFECCION DE RUBEOLA POST VACUNAL</t>
  </si>
  <si>
    <t>SE SUGIERE UN MEJOR ANALISIS DE LOS CASOS CLINICOS A LAS ESPECIALIDADES INVOLUCRADAS Y A LAS CLINICAS DE ENFERMEDAD COMUN NO REGISTRAR LOS DIAGNOSTICOS SI YA FUERON DESCARTADOS</t>
  </si>
  <si>
    <t>JOSAFAT MAGDIEL LIMA RUANO</t>
  </si>
  <si>
    <t>TOS Y FIEBRE EN EVOLUCION</t>
  </si>
  <si>
    <t>TOS Y FIEBRE</t>
  </si>
  <si>
    <t>CLORFENIRAMINA MALEATO JARABE</t>
  </si>
  <si>
    <t>PACIENTE ESTABLE CON DATOS DE RESFRIADO SIN EMBARGO POR ACCESOS DE TOS SE SOLICITA PANEL VIRAL
ASI MISMO DEJO NEBULIZACIONES POR 3 DIAS CON B2</t>
  </si>
  <si>
    <t>CON ANTICUERPOS POSITIVOS DE RUBEOLA IGM POSITIVO</t>
  </si>
  <si>
    <t xml:space="preserve">MEJORAR EL ANALISIS DEL CASO DEL PACIENTE Y TOMAR EN CUENTA EL VALOR DE 0.57 DE IGM DEL 15/10/2024, Y CONSIDERAR LA POSIBILIDAD DE QUE EL VALOR ELEVADO SEA POR INMUNIZACION </t>
  </si>
  <si>
    <t>PACIENTE CON DIAGNOSITOC REGISTRADO COMO RUBEOLA</t>
  </si>
  <si>
    <t>VALOR DE IGG PREVIO ES DE 1.35, DE FECHA 18/03/2025, EN CONSULTA A INFECTOLOGIA DEL 08/05/2025 DESCARTAN SINTOMAS DE RUBEOLA</t>
  </si>
  <si>
    <t>ELIMINAR EL DIAGNOSTICO REGISTRADO EN LA FECHA 22/05/2025 APEGADO A LA EVALUACION DE INFECTOLOGIA</t>
  </si>
  <si>
    <t>NOAH ISABELLA ANELISSE GALICIA ALVARADO</t>
  </si>
  <si>
    <t>PACIENTE DE QUIEN ES REFERIDO POR LINFADENOPATIA YA RESUELTA</t>
  </si>
  <si>
    <t>SE
LE REALIZAN LABS EN MARZO CON IGM PARA RUBEOLA POSITIVO, SE DEBERA DE REPORTAR Y REALIZAR
CONTROLES PARA VALORAR QUE YA ESTE NEGATIVO, NO HAY QUE DAR TRATAMIENTO, SE CONSIDERA
POST VACUNAL, DE SER POSITIVO ENVIAR NUEVAMENTE DE LO CONTRARIO SE DA CASO CONCLUIDO
SE DA PLAN EDUCACIONAL A MADRE</t>
  </si>
  <si>
    <t xml:space="preserve">Paciente con hx de tos y fiebre, se solicita panel respiratorio para descartar infección por B. pertussi, laboratorio solicitado no cubre patógeno a descartar, todas las pruebas del panel son negativas, reconsulta el 30.06.2025 por contusión testicular y realizan hematología la cual dentro de normalidad. </t>
  </si>
  <si>
    <t>EN CONSULTA A INFECTOLOGÍA SE DA CERRADO EL CASO POR RUBÉOLA [SARAMPION ALEMAN] EL 02.06.2025, YA QUE CONSIDERA ELEVACIÓN DE ANTICUERPOS ES POSTVACUNAL.</t>
  </si>
  <si>
    <t>ELIMINAR DIAGNÓSTICO SE HA DADO CASO CERRADO POR INFECTOLOGÍA POR CONSIDERAR POST VACUNAL</t>
  </si>
  <si>
    <t>PACIENTE QUIEN CONSULTA CON TOS Y FIEBRE DE 10 DÍAS DE EVOLUCIÓN, NO DEJAN LABORATORIOS, SE SOLICITARAN EN PRÓXIMA CONSULTA, MAL MANEJO DE PACIENTE.</t>
  </si>
  <si>
    <t>Mejorar el análsis de caso, no se tomaron los laboratorios correspondientes ni consulta a especialista</t>
  </si>
  <si>
    <t>MÓNICA GABRIELA RUIZ SAZ</t>
  </si>
  <si>
    <t>UNIDAD ASISTENCIAL AMATITLÁN</t>
  </si>
  <si>
    <t>PACIENTE QUIEN REFIERE ESTAR SIEMRPE CON EL DOLOR EN BOCA DE ESTOMAGO, SIGUE CON ETREÑIMIETNO, SI EMPEZO
HACER DIETA, SE HIZO ESTUDIOS</t>
  </si>
  <si>
    <t xml:space="preserve">AURA AZUCENA BARRENO MENDEZ </t>
  </si>
  <si>
    <t>SE ENVAI A CONSUTLAA INFECTOLOGAI POR RESULTADOS</t>
  </si>
  <si>
    <t>ANITA YESSENIA LÓPEZ MONZÓN</t>
  </si>
  <si>
    <t>TIENE 4 DIAS CON TOS</t>
  </si>
  <si>
    <t>4 DIAS CON TOS Y ELEVACION TERMICA</t>
  </si>
  <si>
    <t xml:space="preserve"> SERGIO G PEREZ GARCIA</t>
  </si>
  <si>
    <t>POR ERROR INVOLUNTARIO SE DESCRIBIO MAL DIAGNOSTICO, SE SOSPECHA BRONCONEUMONIA, OMITASE SOSPECHA DE TOS FERINA,
Y SE ANULA DX.</t>
  </si>
  <si>
    <t>EL DIAGNOSTICO PRESUNTIVO CORRECTO EN ESTE MOMENTO ES BRONCONEUMONIA</t>
  </si>
  <si>
    <t xml:space="preserve">eliminar </t>
  </si>
  <si>
    <t>Infectología determina que elevación de IgG fue por exposición previa a patógenos, por lo que dictamina eliminar diagnóstico</t>
  </si>
  <si>
    <t>Infectología cierra caso 17.06.2025 por rubeóla debido a infecciónpor exposición a patógenos</t>
  </si>
  <si>
    <t>eliminar diagnóstico por error involuntario del médico al colocar el diagnóstico en sistema.</t>
  </si>
  <si>
    <t>MARLENY SARAHI SINAY BULUX</t>
  </si>
  <si>
    <t>13 SEMANAS</t>
  </si>
  <si>
    <t>DANIELA VICTORIA SANCHEZ SANCHEZ</t>
  </si>
  <si>
    <t>SE PRESENTA CASO A DRA. OCAMPO QUIEN INDICA PRESENTAR CASO A INFECTOLOGIA PARA VALORAR TRATAMEINTO CON
INMUNOGLOBULINAS Y DAR PLAN EDUCACIONAL A PACIENTE POR PRONOSTICO FETAL EN CASO DE PRESENTAR RUBEOLA EN EL
PRIMER TRIMESTRE DEL EMBARAZO.</t>
  </si>
  <si>
    <t>SE PRESENTA CASO A DRA. GIRON EN INFECTOLOGIA QUIEN INDICA QUE DEBIDO A QUE PACIENTE NO PRESENTA CLINICA DE RUBEOLA
EN ESTE MOMENTO, NI REFIERE QUE HAYA TENIDO SARPULLIDO GENERALIZADO O FIEBRES ELEVADAS, SE TOMA RESULTADO DE
PRUEBA COMO FALSO POSITIVO Y NO AMERITA REFERENCIA A CLINICA DE INFECTOLOGIA NI REPETIR PRUEBA SEROLOGICA. PACIENTE
REFEIRE O RECORDAR SI SE VACUNÓ CONTRA ESTA ENFERMEDAD CUANDO ERA PEQUEÑA. SE DA PLAN EDUCACIONAL SOBRE
POSIBLES COMPLICACIONES A NIVEL FETAL. PACIENTE REFIERE COMPRENDER Y DE ACUERDO.</t>
  </si>
  <si>
    <t>LISBETH AITANA GARCÍA GARCIA</t>
  </si>
  <si>
    <t>EPISODIO DE CIANOSIS</t>
  </si>
  <si>
    <t>TOS DE 3 SEMANAS DE EVOLUCION</t>
  </si>
  <si>
    <t>NEBULIZACIONES CON BUDESONIDA CADA 8 HORAS, AZITROMICINA 5MG/KG CADA 24 HORAS Y CLORFENIRAMINA.</t>
  </si>
  <si>
    <t>INGREO</t>
  </si>
  <si>
    <t>LISSY FERNANDA AGUILAR SANDOVAL</t>
  </si>
  <si>
    <t>PACIENTE
CONTINUA EN SERVICIO CON USO DE INHALOTERAPIA Y TERAPIA ANTIBIOTICA, SE EVALUA PANEL RESPIRATORIO EL CUAL SE
ENCUENTRA POSITIVO A BORDETELLA PERTUSSIS, SARS-COV2 Y RHINO/ENTEROVIRUS POR LO QUE SE COLOCA EN AISLAMIENTO, POR
EL MOMENTO NO SE REALIZA CAMBIO DE PLAN TERAPEUTICO, SEGUN EVOLUCION CLINICA SE DICTARAN NUEVAS CONDUCTAS.</t>
  </si>
  <si>
    <t>***PLAN DIAGNOSTICO: PLAN DE REALIZAR HEMATOLOGIA Y PCR PARA AMANECER MA ANA. SE REALIZARA CONSULTA A INFECTOLOGIA HOY.
***PLAN EDUCACIONAL: SE BRINDA AMPLIO PLAN EDUCACIONAL A MADRE SOBRE ESTADO ACTUAL DE PACIENTE Y PLAN TERAPEUTICO.</t>
  </si>
  <si>
    <t>eliminar diagnóstico ya que infectología considera es un falso positivo.</t>
  </si>
  <si>
    <t>Confirmado</t>
  </si>
  <si>
    <t>Paciente confirmado mediante film array(reacción cadena de polimerasa) con prueba positiva para bordetella pertussis</t>
  </si>
  <si>
    <t>JULIA GISELL AVILA VARGAS</t>
  </si>
  <si>
    <t>14 SEMANAS</t>
  </si>
  <si>
    <t>SANTIAGO ALEJANDRO GARCÍA MORALES</t>
  </si>
  <si>
    <t>REFERIDO DE PERIFERICO POR ADENOPATIAS CERVICALES RETROAURICULARES DE 2 SEMANAS</t>
  </si>
  <si>
    <t>MADRE REFIERE QUE TIENE ADENOPATIAS DESPUES DE COLOCAR LA VACUNA</t>
  </si>
  <si>
    <t>FAVOR COMPLETAR ESTUDIOS CON FONDO DE OJO Y ENVIAR CON TRASLADO.</t>
  </si>
  <si>
    <t>IKER SEBASTIÁN NIX LÓPEZ</t>
  </si>
  <si>
    <t>TOS CON FLEMAS</t>
  </si>
  <si>
    <t>MADRE REFIERE QUE HACE 1 MES QUE TIENE TOS , PRODUCTIVA</t>
  </si>
  <si>
    <t>CLARITROMICINA POLVO PARA SUSPENSIÓN ORAL, DICLOFENACO, PREDNISOLONA JARABE, PARACETAMOL, ACETILCISTEÍNA POLVO</t>
  </si>
  <si>
    <t xml:space="preserve"> MAHLI ELISABETH ALVARADO RECINOS</t>
  </si>
  <si>
    <t>SHARON BETSABÉ CARRILLO GARRIDO</t>
  </si>
  <si>
    <t>CONTROL PRENATAL DE ALTO RIESGO</t>
  </si>
  <si>
    <t>SE HACE TRASLADO A
INFECTOLOGIA CON EXAMENES CONTROL PARA VERIFICAR Y TRATAR RUBEOLA</t>
  </si>
  <si>
    <t>FELÍCITA LÓPEZ BAÍL</t>
  </si>
  <si>
    <t>7 SEMANAS</t>
  </si>
  <si>
    <t>REFIERE TOS DE 5 DIAS DE EVOLUCION</t>
  </si>
  <si>
    <t>PACIENTE REFIERE QUE EL DIA SABADO INICIA CON RINORREA, ESTORNUDOS, EL CUAL A LA DISMINUCION, SIN EMBARGO EL DIA
MARTES INICIA CON TOS RECURRENTE, SIN EXPECTORACION. POR LO QUE DECIDE CONSULTAR. REFIERE QUE DIA LUNES REALIZA PRUEBA
DE EMBARAZO (POSITIVO) E HISOPADO COVID EN PERIFERICA ZONA 5 (NEGATIVO)</t>
  </si>
  <si>
    <t>PARACETAMOL</t>
  </si>
  <si>
    <t>PACIENTE CLINICA Y OBSTETRICAMENTE ESTABLE, QUIEN POR HALLAZGOS DE LABORATORIOS Y DIAGNOSTICOS PREVIOS SE INDICA
INGRESO A PACIENTE AREA AISLAMIENTO Y TRATAMIENTO CON AZITROMICINA IV/PO, POR LO CUAL SE LLAMA A DEPARTAMENTO DE
FARMACIA QUIENES INDICAN QUE NO CUENTA CON TRATAMIENTO EN BODEGA POR LO QUE DEBEN REALIZAR TRANSFERENCIA DE BODEGA
A BODEGA. SE DA PLAN EDUCACIONAL A PACIENTE SOBRE DIAGNOSTICOS SEGUIMIENTO Y CONDUCTA A LLEVAR A CABO, SIN EMBARGO
PACIENTE QUIEN REFIERE QUE NO DESEA ESPERAR TRANSFERENCIA PRA INCIO TRATAMIENTO POR LO CUAL SE DA PLAN EDUCACIONAL
SOBRE DIAGNSOTICO Y POSIBLE COMPLICACIONES, NECESIDAD DE AISLAMIENTO.</t>
  </si>
  <si>
    <t>ROSAURA GABRIELA RAMOS JUAREZ</t>
  </si>
  <si>
    <t>EVALUACION DE SEGUIMIENTO DE EMBARAZO, DESCARTAR RUBEOLA</t>
  </si>
  <si>
    <t xml:space="preserve"> ESTELA POULLET GALINDO ALONZO</t>
  </si>
  <si>
    <t>SE
SOLICITA USG ESTRUCTURAL Y CONSULTA A INFECTOLOGIA</t>
  </si>
  <si>
    <t>JONATHAN CALEB FAJARDO RAMÍREZ</t>
  </si>
  <si>
    <t>PACEINTE QUE ACUDE POR PRESENTAR DIARREA DESDE HACE 1 DIA</t>
  </si>
  <si>
    <t xml:space="preserve">MARIA EUGENIA CABRERA ESCOBAR </t>
  </si>
  <si>
    <t>ANGEL EDUARDO ALVAREZ LINARES</t>
  </si>
  <si>
    <t>SEGUIMIENTO DE CASO</t>
  </si>
  <si>
    <t>RASH LEVE</t>
  </si>
  <si>
    <t>KRISTEL ABIGAIL PINULA PRADO</t>
  </si>
  <si>
    <t>PENDIENTE INFORME DE DERMATOLOGIA</t>
  </si>
  <si>
    <t>MIRSA ESTELA RAVARIC CHAVAC DE POPOL</t>
  </si>
  <si>
    <t>40 SEMANAS</t>
  </si>
  <si>
    <t xml:space="preserve">MARIA FERNANDA LANZA SALGUERO </t>
  </si>
  <si>
    <t xml:space="preserve">SE HA SENTIDO CANSADA </t>
  </si>
  <si>
    <t xml:space="preserve">CONTROL PRENATAL </t>
  </si>
  <si>
    <t>SE DA PLAN EDUCACIONAL SOBRE MOVIMEINTOS FETALES</t>
  </si>
  <si>
    <t>PACIENTE ESTABLE CON ADECUADA EVOLUCION POS OPERATORIA</t>
  </si>
  <si>
    <t>ADRIAN SANTIAGO FONG SALAN</t>
  </si>
  <si>
    <t xml:space="preserve">ENFERMEDAD COMUN PEDIATRICA </t>
  </si>
  <si>
    <t xml:space="preserve">NO PRESENTA SINTOMAS </t>
  </si>
  <si>
    <t xml:space="preserve">EN ESTUDIO </t>
  </si>
  <si>
    <t xml:space="preserve">MARIA DE LOS ANGELES RUIZ SOLORZANO </t>
  </si>
  <si>
    <t>PLAN EDUCACIONAL SOBRE CUIDADOS</t>
  </si>
  <si>
    <t>SHARON MICHELL ROMAN SAMAYOA</t>
  </si>
  <si>
    <t>KAREN ANNHI LIRA URRUTIA</t>
  </si>
  <si>
    <t>SE ENVAI A CONSUTLA A INFECTOLOGAI POR RESULTADOS</t>
  </si>
  <si>
    <t>TOS FERINA A BORDETELLA PERTUSSIS</t>
  </si>
  <si>
    <t>HOSPITAL JUAN JOSE AREVALO BERMEJO</t>
  </si>
  <si>
    <t xml:space="preserve">ELYANT EMANUEL FELIPE GREGORIO AYALA </t>
  </si>
  <si>
    <t xml:space="preserve">TOS CON DIFICULTA RESPIRATORIA </t>
  </si>
  <si>
    <t xml:space="preserve">TOS CON FLEMAS  </t>
  </si>
  <si>
    <t>SANTOS CONTRERAS CARLOS A</t>
  </si>
  <si>
    <t xml:space="preserve">ELIANA JAZMIN GREGORIO AYAL </t>
  </si>
  <si>
    <t xml:space="preserve">TOS CON DIFICULTA RESPIRATORIA, VOMITOS Y NO COME </t>
  </si>
  <si>
    <t>CUETA CON TRATAMIENTO PARA ENFERMEDAD DE LA TRAQUEA Y DE LOS BRONQUEOS NO CLASIFICADA EN OTRA PARTE</t>
  </si>
  <si>
    <t>AURA YOLANDA ORDOÑEZ GUZMAN</t>
  </si>
  <si>
    <t>PACIENTE QUE ACUDE REFERIDA POR MED. INTERNA</t>
  </si>
  <si>
    <t xml:space="preserve"> INDIRA ALEJANDRA XICAY ORTEGA</t>
  </si>
  <si>
    <t>Paciente con 22 semanas de embarazo por USG, con IGM positivo para Rubéola (4.18) e IgG (0.170) realizados el 25.6.25 en Chimaltenango por lo que es referida a Hospital de Ginecoobstettricia para ser evaluada por infectología.</t>
  </si>
  <si>
    <t>Paciente con IgM positivo, pendiente evaluación con Infectología, solicitan laboratorios control por lo que debe darse seguimiento.</t>
  </si>
  <si>
    <t>Paciente es evaluado por Infectología referido por linfadenopatías e IgG e IgM positivas para rubeola, al examinar da diagnóstico que estas se ven incrementadas por reacción post vacunal</t>
  </si>
  <si>
    <t>Infectología da cierre de caso 11.07.2025</t>
  </si>
  <si>
    <t>Caso Cerrado</t>
  </si>
  <si>
    <t>Paciente con hisotira de tos 1 mes de evolución, evaluada por pediatra dan nebulizaciones y citan al siguiente día para evluación, a la reconsulta deciden ingreso por desaturaciones a pesar de nebulización y consideran necesidad de oxígeno en absesos de tos. PCR negativa, hematología alteración HGB 10.5, HCT 31.60 PLT 428.0.</t>
  </si>
  <si>
    <t>Tomar muestras de hisopado para confirmar tos ferina, consulta a infectología si es necesario y proceder según recomendaciones.</t>
  </si>
  <si>
    <t>Paciente de 17 semanas por USG, realizan laboratorios control en los cuales 26.06.25 IgG positivo (107) e IgM positivo (5.38), realizan controles el 15.07.25 obteniendo IgG pisitivo (235), IgM reactivo y con cuantificación control en 5.15. Es trasladada a clínica de alto riesgo para consulta con infectología pero paciente no se presenta.</t>
  </si>
  <si>
    <t xml:space="preserve">Se solicita enviar ficha epidemiológica </t>
  </si>
  <si>
    <t>Paciente con IgM positivo, pendiente evaluación con Infectología, solicitan laboratorios control los cuales siguen positivo, no se presenta a consulta por lo que debe darse seguimiento.</t>
  </si>
  <si>
    <t xml:space="preserve">Paciente hemodinámicamente estable, a quien realizan panel respiratorio por historia de tos y rinorrea de 5 días de evolución, realizan laboratorio de COVID 19 el cual negativo, prueba de embarazo Positiva,  Panel Respiratorio sin evidencia en MediIGSS de resultado en evolución se transcribre resultado positivo prara rhinovirus, deciden ingreso pero paciente pide egreso contraindicado.  </t>
  </si>
  <si>
    <t>Paciente a quien debe confirmarse diagnóstico ya que no tiene evidencia del mismo en sistema mediIGSS, positivo únibamente Rhinovirus.</t>
  </si>
  <si>
    <t>se solicita a unidad confirmar caso</t>
  </si>
  <si>
    <t>Pacienta a quien en laboratorios control detectan IgG en 247 con fecha 07.07.2025, e IgM no reactivo, solicitan consulta a infectología.</t>
  </si>
  <si>
    <t>Debe realizar consulta a infectología, diagnóstico no es concluyente.</t>
  </si>
  <si>
    <t xml:space="preserve">Paciente  conocido por desnutrición proteicocalórica, consulta el 14.07.2025 por diarrea obteniendo resultados de laboratorio de el 13.06.25 realizan laboratorios IgG (22.80) e IgM (4.03) reactivos </t>
  </si>
  <si>
    <t>Debe enviarl muestras a laboratorio nacional y confirmar o descartar diagnóstico de Rubéola. Refereir con infectólogo.</t>
  </si>
  <si>
    <t>Paciente quien consulta el 23.06.2025 por prúrito de 4 días,  no realizan laboratorios, realizan consulta a dermatología, no presenta fiebre, los síntomas son prurito y eritema.</t>
  </si>
  <si>
    <t>Realizar laboratorios pertinentes y consultar a infectología.</t>
  </si>
  <si>
    <t>Paciente a quien 02.07.2025 se da diagnóstico de Rubéola por laboratorio con IgG e IgM positivos, es referida a Hospital de Ginecobstetricia en donde resuelven embarazo sincomplicaciones y es evaluada por infectología quien indica que ya que paciente no presenta sintomatología y que durante embarazo hay proteirnas extrsa que pueden dar falsos positivos el caso se debe probablemente secundario a vacuncaión y cierra caso, pero diagnóstico persiste.</t>
  </si>
  <si>
    <t>Quitar diagnóstico ya que infectologa refiefre no se trata de caso de rubéola y puede deberse a reacción postvacunal.</t>
  </si>
  <si>
    <t>Paciente quien consulta el 08.07.2025 por vómitos y fiebre de 6 horas de evoluión realizan laboratorios 08.07.2025 IgG 570 e IgM 0.44, no es referido a infectología ni mandan muestras para confirmación</t>
  </si>
  <si>
    <t>Paciente sin clínica ni laboratorios para confirmar diagnóstico.</t>
  </si>
  <si>
    <t>Pacente femenina a quien realizan laboratorios el 04.06.2025 con IgG (38.6) e IgM negativo, realizan control 14.07.2025 IgG continua reactivo (53.50), pendiente evaluación por infectología, referfencia a Hospital de Ginecoobstetricia</t>
  </si>
  <si>
    <t>Evaluación por infectología y continuar con indicacikones</t>
  </si>
  <si>
    <t>Paciente quien consulta por tos con flemas y congestión nasal el 21.07.2025 por lo que corren panel respiratorio el cual da positivo para Bordetella pertussis (ptxP) 22.07.2025, se realiza llenado de ficha epidemiológica según reportado en mediIGSS pero no envían a sección de epidemiología</t>
  </si>
  <si>
    <t>Proceder con protocolo de tos ferina por caso confirmado</t>
  </si>
  <si>
    <t>Paciente de 10 meses quien consulta el 21.07.2025 por tos con flemas, vomitos y no come sin fiebre, se solicita laboratorios panel respiratorio los cuales con resultado 22.07.2025 para bordetella pertussis + influenza virus 3 + mycoplasma neumonia, se inicia tratamiento con claritromicina y se llena ficha epidemiológica</t>
  </si>
  <si>
    <t>Paciente sin datos clínicos ni de laboratorio para diagnóstico de rubéola, se da caso cerrado por ese diagnóstico 25.07.2025</t>
  </si>
  <si>
    <t>Caso cerrado para Rubéola</t>
  </si>
  <si>
    <t>Ficha epidemiológica subida</t>
  </si>
  <si>
    <t>si</t>
  </si>
  <si>
    <t xml:space="preserve">No. </t>
  </si>
  <si>
    <t>Diagnóstico Registrado</t>
  </si>
  <si>
    <t>Código CIE-10</t>
  </si>
  <si>
    <t>Unidad médica</t>
  </si>
  <si>
    <t>Fecha de registro de diagnóstico</t>
  </si>
  <si>
    <t xml:space="preserve">Semana epidemiológica </t>
  </si>
  <si>
    <t>Servicio que reporta</t>
  </si>
  <si>
    <t>Afiliación</t>
  </si>
  <si>
    <t>Nombre y Apellido</t>
  </si>
  <si>
    <t>Edad en años</t>
  </si>
  <si>
    <t>Edad en meses</t>
  </si>
  <si>
    <t>Sexo</t>
  </si>
  <si>
    <t>Departamento de Residencia</t>
  </si>
  <si>
    <t>Municipio de Residencia</t>
  </si>
  <si>
    <t>Embarazo</t>
  </si>
  <si>
    <t>Semanas de embarazo</t>
  </si>
  <si>
    <t>Fecha probable de parto</t>
  </si>
  <si>
    <t>Vacuna</t>
  </si>
  <si>
    <t>Fecha de vacunación</t>
  </si>
  <si>
    <t>Motivo de consulta</t>
  </si>
  <si>
    <t>Fecha de inicio de los síntomas de motivo consulta</t>
  </si>
  <si>
    <t xml:space="preserve">Paciente con esquema de vacunación para Tos Ferina </t>
  </si>
  <si>
    <t>Fecha de última vacunación</t>
  </si>
  <si>
    <t>Signos: Cianosis</t>
  </si>
  <si>
    <t>Signos: Fiebre</t>
  </si>
  <si>
    <t>Signos: Tos paroxística</t>
  </si>
  <si>
    <t>Signos: Apnea</t>
  </si>
  <si>
    <t>Signos: Estridor/silbido</t>
  </si>
  <si>
    <t>Signos: Hemorragia subconjuntival</t>
  </si>
  <si>
    <t>Signos: Tos persistente</t>
  </si>
  <si>
    <t>Signos: Vómitos post-tos</t>
  </si>
  <si>
    <t>Tratamiento previo a hospitalización de Antibiótico</t>
  </si>
  <si>
    <t>Hospitalizado</t>
  </si>
  <si>
    <t>Complicaciones</t>
  </si>
  <si>
    <t>Condición de egreso</t>
  </si>
  <si>
    <t>Solicitud de Laboratorio</t>
  </si>
  <si>
    <t>Fecha que realiza laboratorios</t>
  </si>
  <si>
    <t>Resultado Panel Respiratorio para Tos Terina (Bordetella pertussis)</t>
  </si>
  <si>
    <t>Resultado de Panel Respiratorio de otros patógenos</t>
  </si>
  <si>
    <t>Resultado cultivo Laboratorio Nacional</t>
  </si>
  <si>
    <t>Fecha resultado cultivo Laboratorio Nacional</t>
  </si>
  <si>
    <t>Clasificación del caso</t>
  </si>
  <si>
    <t>Llenado de ficha epidemiológica</t>
  </si>
  <si>
    <t xml:space="preserve">Descripción o análisis del caso </t>
  </si>
  <si>
    <t>A179</t>
  </si>
  <si>
    <t>A33</t>
  </si>
  <si>
    <t>A35</t>
  </si>
  <si>
    <t>A36</t>
  </si>
  <si>
    <t>A360</t>
  </si>
  <si>
    <t>A361</t>
  </si>
  <si>
    <t>A362</t>
  </si>
  <si>
    <t>A368</t>
  </si>
  <si>
    <t>A369</t>
  </si>
  <si>
    <t>A371</t>
  </si>
  <si>
    <t>A378</t>
  </si>
  <si>
    <t>A800</t>
  </si>
  <si>
    <t>A801</t>
  </si>
  <si>
    <t>A802</t>
  </si>
  <si>
    <t>A804</t>
  </si>
  <si>
    <t>A809</t>
  </si>
  <si>
    <t>B050</t>
  </si>
  <si>
    <t>B051</t>
  </si>
  <si>
    <t>B052</t>
  </si>
  <si>
    <t>SARAMPION COMPLICADO CON NEUMONIA (J17.1*)</t>
  </si>
  <si>
    <t>B054</t>
  </si>
  <si>
    <t>B058</t>
  </si>
  <si>
    <t>TOS FERINA DEBIDA A BORDETELLA PARAPERTUSSIS</t>
  </si>
  <si>
    <t>TOS FERINA DEBIDA A OTRAS ESPECIES DE BORDETELLA</t>
  </si>
  <si>
    <t>MENINGITIS TUBERCULOSA</t>
  </si>
  <si>
    <t>TETANOS NEONATAL</t>
  </si>
  <si>
    <t>TÉTANOS NO NEONATAL / OTROS TETANOS</t>
  </si>
  <si>
    <t>DIFTERIA</t>
  </si>
  <si>
    <t>DIFTERIA FARINGEA</t>
  </si>
  <si>
    <t>DIFTERIA NASOFARINGEA</t>
  </si>
  <si>
    <t>DIFTERIA LARINGEA</t>
  </si>
  <si>
    <t>OTRAS DIFTERIAS</t>
  </si>
  <si>
    <t>SOSPECHOSO DE DIFTERIA</t>
  </si>
  <si>
    <t>POLIOMIELITIS AGUDA PARALITICA, ASOCIADA A VACUNA</t>
  </si>
  <si>
    <t>POLIOMIELITIS AGUDA PARALITICA DEBIDA A VIRUS SALVAJE IMPORTADO</t>
  </si>
  <si>
    <t>POLIOMIELITIS AGUDA PARALITICA DEBIDA A VIRUS SALVAJE AUTOCTONO</t>
  </si>
  <si>
    <t>POLIOMIELITIS AGUDA NO PARALITICA</t>
  </si>
  <si>
    <t>POLIOMIELITIS AGUDA, SIN OTRA ESPECIFICACION</t>
  </si>
  <si>
    <t>SARAMPION COMPLICADO CON ENCEFALITIS (G05.1*)</t>
  </si>
  <si>
    <t>SARAMPION COMPLICADO CON MENINGITIS (G02.0*)</t>
  </si>
  <si>
    <t>SARAMPION CON COMPLICACIONES INTESTINALES</t>
  </si>
  <si>
    <t>SARAMPION CON OTRAS COMPLICACIONES</t>
  </si>
  <si>
    <t>PARÁLISIS FLÁCIDA AGUDA</t>
  </si>
  <si>
    <t>Hospital General Doctor Juan José Arévalo Bermejo</t>
  </si>
  <si>
    <t>Hospital de Rehabilitación</t>
  </si>
  <si>
    <t>Hospital General de Enfermedades</t>
  </si>
  <si>
    <t>Hospital de Gineco Obstetricia</t>
  </si>
  <si>
    <t>Hospital General de Accidentes "Ceibal"</t>
  </si>
  <si>
    <t>Centro de Atención Integral de Salud Mental</t>
  </si>
  <si>
    <t>Centro de Atención Médica Integral  para Pensionados Pamplona</t>
  </si>
  <si>
    <t>Centro de Atención Médica Integral para Pensionados CAMIP 2 Barranquilla</t>
  </si>
  <si>
    <t>Centro de Atención Médica Integral para Pensionados  CAMIP 3 Zunil</t>
  </si>
  <si>
    <t xml:space="preserve">Unidad de Consulta Externa de Especialidades Médico Quirúrgicas GERONA </t>
  </si>
  <si>
    <t xml:space="preserve">Unidad de Consulta Externa de Enfermedades </t>
  </si>
  <si>
    <t>Policlínica</t>
  </si>
  <si>
    <t>Unidad Periférica Zona Once</t>
  </si>
  <si>
    <t xml:space="preserve">Unidad Periférica Zona Cinco </t>
  </si>
  <si>
    <t>Consultorio Finca Santa Leonarda, Villa Canales</t>
  </si>
  <si>
    <t>Consultorio Palencia</t>
  </si>
  <si>
    <t>Consultorio Villa Canales</t>
  </si>
  <si>
    <t>Consultorio San José Pínula</t>
  </si>
  <si>
    <t>Consultorio Villa Nueva</t>
  </si>
  <si>
    <t>Consultorio Fraijanes</t>
  </si>
  <si>
    <t>Clínica de Personal</t>
  </si>
  <si>
    <t xml:space="preserve">Consultorio de Antigua Guatemala  </t>
  </si>
  <si>
    <t>Hospital Chimaltenango</t>
  </si>
  <si>
    <t>Hospital Pochuta</t>
  </si>
  <si>
    <t>Hospital Escuintla</t>
  </si>
  <si>
    <t>Hospital de Santa Lucía Cotzumalguapa</t>
  </si>
  <si>
    <t>Hospital Tiquisate</t>
  </si>
  <si>
    <t>Consultorio La Gomera</t>
  </si>
  <si>
    <t>Consultorio Siquinalá</t>
  </si>
  <si>
    <t>Consultorio en Palín</t>
  </si>
  <si>
    <t>Consultorio Puerto de San José</t>
  </si>
  <si>
    <t>Consultorio La Democracia</t>
  </si>
  <si>
    <t>Consultorio Masagua</t>
  </si>
  <si>
    <t>Hospital de Mazatenango</t>
  </si>
  <si>
    <t>Hospital Chicacao</t>
  </si>
  <si>
    <t>Hospital Patulul</t>
  </si>
  <si>
    <t>Hospital Retalhuleu</t>
  </si>
  <si>
    <t>Consultorio Puerto Champerico</t>
  </si>
  <si>
    <t>Consultorio San Felipe</t>
  </si>
  <si>
    <t>Hospital Malacatán</t>
  </si>
  <si>
    <t>Hospital El Tumbador</t>
  </si>
  <si>
    <t>Consultorio San Marcos</t>
  </si>
  <si>
    <t>Consultorio Tecún Umán</t>
  </si>
  <si>
    <t>Puesto de Salud de La Reforma</t>
  </si>
  <si>
    <t>Puesto de Salud de San Rafael Pie de la Cuesta</t>
  </si>
  <si>
    <t>Puesto de Salud de El Quetzal</t>
  </si>
  <si>
    <t>Puesto de Salud, IGSS, Nuevo Progreso</t>
  </si>
  <si>
    <t>Hospital Colomba Costa Cuca</t>
  </si>
  <si>
    <t>Hospital General de Quetzaltenango</t>
  </si>
  <si>
    <t>Hospital Coatepeque</t>
  </si>
  <si>
    <t>Hospital Huehuetenango</t>
  </si>
  <si>
    <t>Consultorio Totonicapán</t>
  </si>
  <si>
    <t>Consultorio Sololá y Sala Anexa Hospital Nacional</t>
  </si>
  <si>
    <t>Consultorio San Lucas Tolimán</t>
  </si>
  <si>
    <t>Consultorio Santa Cruz del Quiché</t>
  </si>
  <si>
    <t>Consultorio San Juan Cotzal</t>
  </si>
  <si>
    <t>Sala Anexa Hospital Nacional San Benito Petén</t>
  </si>
  <si>
    <t>Sala Anexa Hospital Nacional Poptún</t>
  </si>
  <si>
    <t>Hospital Puerto Barrios</t>
  </si>
  <si>
    <t>Consultorio Morales</t>
  </si>
  <si>
    <t>Consultorio Los Amates</t>
  </si>
  <si>
    <t>Consultorio El Estor</t>
  </si>
  <si>
    <t>Consultorio Zacapa</t>
  </si>
  <si>
    <t>Consultorio Gualán</t>
  </si>
  <si>
    <t>Consultorio Chiquimula</t>
  </si>
  <si>
    <t>Consultorio Guastatoya</t>
  </si>
  <si>
    <t xml:space="preserve">Consultorio Jalapa </t>
  </si>
  <si>
    <t>Consultorio Jutiapa</t>
  </si>
  <si>
    <t>Hospital Cuilapa</t>
  </si>
  <si>
    <t>Consultorio de Guazacapán</t>
  </si>
  <si>
    <t>Consultorio Salamá</t>
  </si>
  <si>
    <t>Hospital Cobán</t>
  </si>
  <si>
    <t>CONSULTORIO SAN MARCOS</t>
  </si>
  <si>
    <t>COEX</t>
  </si>
  <si>
    <t>MASCULINO</t>
  </si>
  <si>
    <t>ESCUINTLA</t>
  </si>
  <si>
    <t>TIQUISATE</t>
  </si>
  <si>
    <t>N/S</t>
  </si>
  <si>
    <t>SEGUIMIENTO POR TOS PRODUCTIVA</t>
  </si>
  <si>
    <t>SAN MARCOS</t>
  </si>
  <si>
    <t>SAN ANTONIO SACATEPEQUEZ</t>
  </si>
  <si>
    <t>UNIDAD PERIFÉRICA ZONA ONCE</t>
  </si>
  <si>
    <t>GUATEMALA</t>
  </si>
  <si>
    <t>MIXCO</t>
  </si>
  <si>
    <t>FEMENINO</t>
  </si>
  <si>
    <t>TOS POST COVID</t>
  </si>
  <si>
    <t>CENTRO DE ATENCIÓN MÉDICA INTEGRAL PARA PENSIONADOS  CAMIP 3 ZUNIL</t>
  </si>
  <si>
    <t>VILLA CANALES</t>
  </si>
  <si>
    <t>MEJORADO</t>
  </si>
  <si>
    <t>NO DETECTADO</t>
  </si>
  <si>
    <t>CONTROL POR PSORIASIS DE SEMANAS DE EVOLUCION TOS NO PRODUCTIVA Y DISNEA</t>
  </si>
  <si>
    <t>PTE REFIERE QUE DIO POSITIVO A TOS FERINA EN EXAMEN QUE LE REALIZARON EN CLINICA DE EMPRESA DONDE LABORA</t>
  </si>
  <si>
    <t>DETECTADO</t>
  </si>
  <si>
    <t xml:space="preserve">CONSULTORIO JALAPA </t>
  </si>
  <si>
    <t>JALAPA</t>
  </si>
  <si>
    <t>SAN PEDRO PINULA</t>
  </si>
  <si>
    <t>CHINAUTLA</t>
  </si>
  <si>
    <t>HOSPITAL PUERTO BARRIOS</t>
  </si>
  <si>
    <t>IZABAL</t>
  </si>
  <si>
    <t>PUERTO BARRIOS</t>
  </si>
  <si>
    <t>HOSPITAL DE MAZATENANGO, SUCHITEPÉQUEZ</t>
  </si>
  <si>
    <t>MARIAM FERNANDA PELAES GIL</t>
  </si>
  <si>
    <t>SUCHITEPEQUEZ</t>
  </si>
  <si>
    <t>MAZATENANGO</t>
  </si>
  <si>
    <t>TOS DE 20 DIAS DE EVOLUCION</t>
  </si>
  <si>
    <t>DEYSI EDITH LÓPEZ SICAY</t>
  </si>
  <si>
    <t>24  SEMANAS</t>
  </si>
  <si>
    <t>RODRIGO ESTUARDO VEGA ORELLANA</t>
  </si>
  <si>
    <t>TRASLADO A INFECTOLOGIA</t>
  </si>
  <si>
    <t>DELMY YANIRA RAMÍREZ Y RAMÍREZ</t>
  </si>
  <si>
    <t>15 SEMANAS</t>
  </si>
  <si>
    <t>PACIENTE REFERIDA DE Z5 POR LABORATORIOS RUBEOLA IG M  IGG POSITIVO</t>
  </si>
  <si>
    <t>KAREN ANNAHI LIRA URRUTIA</t>
  </si>
  <si>
    <t>SE DEJA CITA EN INFECTOLOGIA</t>
  </si>
  <si>
    <t>MADYSON AITANA CASTILLO OLIVARES</t>
  </si>
  <si>
    <t>RUBEOLA IGM +</t>
  </si>
  <si>
    <t>AFTAS BUCALES</t>
  </si>
  <si>
    <t>ACICLOVIR</t>
  </si>
  <si>
    <t>SE INICIO ESTUDIO DE ERROR INNATO DE LAINMUNIDAD CON CITOMETRIA DE FLUJO POR DEBAJO DEL P10, EN ESTE MOMENTO CON
RUBEOLA IGM POSITIVO POST VACUNACION SOLO CON ADENOPATIAS, NO RASH NO FIEBRE</t>
  </si>
  <si>
    <t xml:space="preserve">Paciente con esquema de vacunación para Difteria (DPT) y  pentavalente </t>
  </si>
  <si>
    <t>Fecha de última dosis de vacunación</t>
  </si>
  <si>
    <t>Signos: Placa pseudomembranosa en amigdalas, faringe o nariz</t>
  </si>
  <si>
    <t>Signos: Faringitis</t>
  </si>
  <si>
    <t>Signos: Laringitis</t>
  </si>
  <si>
    <t>Signos: amigdalitis</t>
  </si>
  <si>
    <t>Signos: Arritmias cardiacas</t>
  </si>
  <si>
    <t>Signos: Edema de úvula</t>
  </si>
  <si>
    <t>Signos: Parálisis u otro signo neurológico</t>
  </si>
  <si>
    <t>Solicitud de Laboratorio (hisopado)</t>
  </si>
  <si>
    <t xml:space="preserve">Resultado Cultivo para Corynebacterium difteriae (hisopado) </t>
  </si>
  <si>
    <t>Resultado de Cultivo para otros patógenos</t>
  </si>
  <si>
    <t xml:space="preserve">Edad en años
</t>
  </si>
  <si>
    <t xml:space="preserve">Paciente con esquema de vacunación para Meningitis Tuberculosa (BCG) </t>
  </si>
  <si>
    <t>Caso de Tuberculosis Pulmonar</t>
  </si>
  <si>
    <t>Caso VIH positivo</t>
  </si>
  <si>
    <t>Caso VIH avanzado</t>
  </si>
  <si>
    <t>Signos: Vómitos</t>
  </si>
  <si>
    <t>Signos: Cefalea</t>
  </si>
  <si>
    <t>Signos: Apatía</t>
  </si>
  <si>
    <t xml:space="preserve"> Signos meníngeos (rigidez de nuca, signo de kerningl, signo de brudzinsky, etc)</t>
  </si>
  <si>
    <t>Signos: Alteración de la conciencia</t>
  </si>
  <si>
    <t>Signos: hemiparesis</t>
  </si>
  <si>
    <t>Signos: Coma</t>
  </si>
  <si>
    <t xml:space="preserve">Signos: parálisis de nervios craneales </t>
  </si>
  <si>
    <t>Solicitud de Laboratorio Cultivo de LCR</t>
  </si>
  <si>
    <t>Fecha que realiza laboratorio</t>
  </si>
  <si>
    <t>Resultado Cultivo de LCR</t>
  </si>
  <si>
    <t>Solicitud de otro tipo de prueba de laboratorio</t>
  </si>
  <si>
    <t>Resultado de prueba realizada</t>
  </si>
  <si>
    <t xml:space="preserve">Paciente con esquema de vacunación para Polio (OPV / IPV) </t>
  </si>
  <si>
    <t>Signos Respiratorios</t>
  </si>
  <si>
    <t>Signos Digestivos</t>
  </si>
  <si>
    <t>Signos: Dolor muscular</t>
  </si>
  <si>
    <t>Signos: Rash</t>
  </si>
  <si>
    <t>Signos: Artralgias</t>
  </si>
  <si>
    <t>Signos: Conjuntivitis</t>
  </si>
  <si>
    <t xml:space="preserve">Progresión </t>
  </si>
  <si>
    <t xml:space="preserve">Miembros Afectados </t>
  </si>
  <si>
    <t>Lateralidad del miembro afectado</t>
  </si>
  <si>
    <t>Localización de la parálisis en miembro afectado</t>
  </si>
  <si>
    <t xml:space="preserve">Evaluación de Reflejos Osteotendinosos </t>
  </si>
  <si>
    <t xml:space="preserve">Sensibilidad en Miembros Afectados </t>
  </si>
  <si>
    <t xml:space="preserve">Solicitud de Laboratorio </t>
  </si>
  <si>
    <t>Tipo de muestra recolectada para Cultivo</t>
  </si>
  <si>
    <t>Resultado de Cultivo</t>
  </si>
  <si>
    <t>Resultado de Laboratorio para Zika</t>
  </si>
  <si>
    <t>Vacuna
(en embarazada)</t>
  </si>
  <si>
    <t xml:space="preserve">Fecha de inicio de los síntomas de motivo consulta </t>
  </si>
  <si>
    <t>Paciente con esquema de vacunación   (SPR)</t>
  </si>
  <si>
    <t>Signos: Exantema</t>
  </si>
  <si>
    <t>Signos: Manchas de Koplik</t>
  </si>
  <si>
    <t xml:space="preserve">Signos: Tos </t>
  </si>
  <si>
    <t>Signos: Artralgia o Artritis</t>
  </si>
  <si>
    <t>Signos: coriza o catarro (resfriado)</t>
  </si>
  <si>
    <t>Signos: Adenopatías</t>
  </si>
  <si>
    <t>Tipo de muestra recolectada</t>
  </si>
  <si>
    <t>Resultado de IgG</t>
  </si>
  <si>
    <t>Resultado IgG cualitativo</t>
  </si>
  <si>
    <t>Resultado IgM</t>
  </si>
  <si>
    <t>Resultado IgM cualitativo</t>
  </si>
  <si>
    <t>Resultado de RT- PCR o Aislamiento Viral</t>
  </si>
  <si>
    <t xml:space="preserve">Madre con antecedente de Rubéola </t>
  </si>
  <si>
    <t>Fecha de diagnóstico Rubéola</t>
  </si>
  <si>
    <t>Madre con antecedente de Vacuna para Rubéola-Sarampión (SPR)</t>
  </si>
  <si>
    <t xml:space="preserve">Paciente con esquema de vacunación Rubéola  (SPR) </t>
  </si>
  <si>
    <t>Signos: Cataratas Congénitas</t>
  </si>
  <si>
    <t>Signos: Hepatoesplenomegalia Congénita</t>
  </si>
  <si>
    <t>Signos: Conducto Arterioso Persistente</t>
  </si>
  <si>
    <t>Signos: Púrpura</t>
  </si>
  <si>
    <t>Signos: Deficiencias auditivas Congénitas</t>
  </si>
  <si>
    <t xml:space="preserve">Signos: Microcefalia </t>
  </si>
  <si>
    <t>Signos: Meningoencefalitis</t>
  </si>
  <si>
    <t>Resultado IgG</t>
  </si>
  <si>
    <t>Resultado  Laboratorio Nacional</t>
  </si>
  <si>
    <t>Fecha resultado  Laboratorio Nacional</t>
  </si>
  <si>
    <t>Lugar de atención del parto</t>
  </si>
  <si>
    <t>Fecha de parto</t>
  </si>
  <si>
    <t>Persona que atendió el parto</t>
  </si>
  <si>
    <t>Instrumento utilizado para cortar cordón umbilical</t>
  </si>
  <si>
    <t>Estado higiénico del instrumento utilizado</t>
  </si>
  <si>
    <t>Peso al nacer</t>
  </si>
  <si>
    <t>Días de lactancia materna para el recién nacido</t>
  </si>
  <si>
    <t>Fecha de último día de lactancia materna para el recién nacido</t>
  </si>
  <si>
    <t>Signos: Llora y come normalmente los primeros 2 días de nacido</t>
  </si>
  <si>
    <t>Signos: Recién nacido al tercer día deja de comer</t>
  </si>
  <si>
    <t>Signos: Dificultad para agarrar y chupar pezón</t>
  </si>
  <si>
    <t>Signos: Risa Sardónica</t>
  </si>
  <si>
    <t>Signos: Piernas extendidas, brazos doblados y dificultad para abrir manos</t>
  </si>
  <si>
    <t>Signos: Opistótono</t>
  </si>
  <si>
    <t>VIGILANCIA EPIDEMIOLÓGICA INMUNOPREVENIBLES: TOS FERINA  2025</t>
  </si>
  <si>
    <t>VIGILANCIA EPIDEMIOLÓGICA INMUNOPREVENIBLES: DIFTERIA  2025</t>
  </si>
  <si>
    <t>VIGILANCIA EPIDEMIOLÓGICA INMUNOPREVENIBLES: MENINGITIS TUBERCULOSA  2025</t>
  </si>
  <si>
    <t>VIGILANCIA EPIDEMIOLÓGICA INMUNOPREVENIBLES: PARÁLISIS FLÁCIDA AGUDA  2025</t>
  </si>
  <si>
    <t>VIGILANCIA EPIDEMIOLÓGICA INMUNOPREVENIBLES: SARAMPIÓN Y RUBÉOLA  2025</t>
  </si>
  <si>
    <t>VIGILANCIA EPIDEMIOLÓGICA INMUNOPREVENIBLES: SÍNDROME RUBÉOLA CONGÉNITA  2025</t>
  </si>
  <si>
    <t>VIGILANCIA EPIDEMIOLÓGICA INMUNOPREVENIBLES: TÉTANOS NEONATAL  2025</t>
  </si>
  <si>
    <t>Código 
CIE-10</t>
  </si>
  <si>
    <t>Código
 CIE-10</t>
  </si>
  <si>
    <t>NO APLICA</t>
  </si>
  <si>
    <t>AMATITLÁN</t>
  </si>
  <si>
    <t>SUERO</t>
  </si>
  <si>
    <t>CHIMALTENANGO</t>
  </si>
  <si>
    <t>VILLA NUEVA</t>
  </si>
  <si>
    <t>SAN JUAN SACATEPEQUEZ</t>
  </si>
  <si>
    <t>RETALHULEU</t>
  </si>
  <si>
    <t>SAN SEBASTIAN</t>
  </si>
  <si>
    <t>PALÍN</t>
  </si>
  <si>
    <t>SACATEPÉQUEZ</t>
  </si>
  <si>
    <t>SANTO DOMINGO XENACOJ</t>
  </si>
  <si>
    <t>SAN MARTÍN JILOTEPEQUE</t>
  </si>
  <si>
    <t>SANTA ROSA</t>
  </si>
  <si>
    <t>PUEBLO NUEVO VIÑAS</t>
  </si>
  <si>
    <t>SANTA CATARINA PÍNULA</t>
  </si>
  <si>
    <t>26/03/20250</t>
  </si>
  <si>
    <t>09/07/024</t>
  </si>
  <si>
    <t>SANTA MARÍA IXHUATÁN</t>
  </si>
  <si>
    <t>INDETERMINADO</t>
  </si>
  <si>
    <t>SAN PEDRO AYAMPUC</t>
  </si>
  <si>
    <t>PALENCIA</t>
  </si>
  <si>
    <t>JUTIAPA</t>
  </si>
  <si>
    <t>LA GOMERA</t>
  </si>
  <si>
    <t>SANTA LUCÍA COTZUMALGUAPA</t>
  </si>
  <si>
    <t>PACIENTE QUE ACUDE POR PRESENTAR DIARREA DESDE HACE 1 DIA</t>
  </si>
  <si>
    <t>QUETZALTENANGO</t>
  </si>
  <si>
    <t>SAN ANDRÉS ITZAPA</t>
  </si>
  <si>
    <t>FRAIJANES</t>
  </si>
  <si>
    <t>ALTA VERAPAZ</t>
  </si>
  <si>
    <t>EL TUMBADOR</t>
  </si>
  <si>
    <t>COBÁN</t>
  </si>
  <si>
    <t xml:space="preserve">GUATEMALA </t>
  </si>
  <si>
    <t xml:space="preserve">SAN MARCOS </t>
  </si>
  <si>
    <t>MALACATÁN</t>
  </si>
  <si>
    <t>SANTA CRUZ MULULÁ</t>
  </si>
  <si>
    <t>LOS AMATES</t>
  </si>
  <si>
    <t xml:space="preserve">NO APLICA </t>
  </si>
  <si>
    <t>HUEHUETENANGO</t>
  </si>
  <si>
    <t>LA DEMOCRACIA</t>
  </si>
  <si>
    <t>INCOMPLETO</t>
  </si>
  <si>
    <t>MIRIAM EDITH CONTRERAS AGUILAR</t>
  </si>
  <si>
    <t>30 SEMANAS</t>
  </si>
  <si>
    <t>LIDIA ARACELI CHAN CHAY DE MORALES</t>
  </si>
  <si>
    <t>MATÍAS ROMÁN RAMÍREZ ARÉVALO</t>
  </si>
  <si>
    <t>VIENE POR ALERGIA EN CUERPO</t>
  </si>
  <si>
    <t>SOSPECHOSO</t>
  </si>
  <si>
    <t>CONFIRMADO</t>
  </si>
  <si>
    <t>Paciente es ingresada para antibioticoterapia,se administra claritromicina 500 mg cada 12 horas a falta de azitromicina dentro del hospital, paciente pide egreso contraindicado14.08.2025</t>
  </si>
  <si>
    <t>N/A</t>
  </si>
  <si>
    <t>Paciente con dos resultados positivos para Bordetella, tratamiento con claritromicina, tos persiste, no hay laboratorios control, no hay llenado de ficha</t>
  </si>
  <si>
    <t>CONTRAINDICADO</t>
  </si>
  <si>
    <t xml:space="preserve">Paciente con diagnósticopor Film array, tratamiento con claritromicina, tos persiste hasta 13.08.25, no hay laboratorios control. </t>
  </si>
  <si>
    <t xml:space="preserve">Paciente ingresa por episodio de cianosis, confirmado para bordetella con Film array, tratamiento con azitromicina, ingreso hospitalario y evolución a mejoría. </t>
  </si>
  <si>
    <t>Paciente consulta porque dio positivo a una prueba film array realizada en clínica de empresa a bordetella pertusiscon IgA 54.20, en prueba realizada en periferica no se detecta bordetella, se inicia tratamiento extrahospitalario azitromicina y se continua con claritromicina, no hay evidencia de llenado de ficha epidemiológica</t>
  </si>
  <si>
    <t>Paciente quien es ingresada por deshidratación y tos, no hacen laboratorios para confirmar tos ferina, dejan como diagnóstico provisional, dan tratamiento con amoxicilina y ácido clavulinico</t>
  </si>
  <si>
    <t>Paciente consulta por Tos ferina, refiere en consulta que dan diagnóstico el 11.07.2025 pero no hay evidencia en sistema sobre ese dignóstico, ni confirmación o control del mismo, solo suspenden y colocan diagnóstico de tos ferina.</t>
  </si>
  <si>
    <t>SIN CLASIFICAR</t>
  </si>
  <si>
    <t>Paciente quien consulta por tos cuqueluchoide, es atendido en emergencia en 2 ocasiones por lo que deciden ingreso con alta sospecha de Tos Ferina pero no realizan laboratorio confirmatorio, inician tratamiento antibiótico con azitromicina.</t>
  </si>
  <si>
    <t>CLÍNICO</t>
  </si>
  <si>
    <t>Se hace aclaración que por error se colocó diagnóstico de tos ferina, concluyen caso. Diagnóstico de paciente es bronconeumonia.</t>
  </si>
  <si>
    <t>ERROR DIAGNÓSTICO</t>
  </si>
  <si>
    <t>Paciente consulta por Tos, sospechan de Tos ferina por clínica, El panel respiratorio solicitado no cubre los requerimientos necesarios para establecer un diagnóstico de Bordetella spp., ya que no incluye los marcadores específicos que permiten su identificación. Por lo tanto, es indispensable complementar con pruebas diagnósticas adicionales dirigidas, tales como cultivo, PCR específica o técnicas serológicas, a fin de confirmar o descartar la presencia de esta bacteria.</t>
  </si>
  <si>
    <t>Paciente acude a consulta de niño sano, madre refiere q ella y el niño tienen tos, médico sospecha de tos ferina e inicia tratamiento antibiótico, sin laboratorios confirmatorios. No hay cuadro clínico tampoco que apoye la sospecha de tos ferina.</t>
  </si>
  <si>
    <t>Paciente consulta 14.03.25 a emergencia en donde dan orden de ingreso por dificultad respiratoria y sospecha de tos ferina, paciente solicita egreso contraindicado, evolución bien en las siguietnes visitas control de niño sano.</t>
  </si>
  <si>
    <t>Constantemente se coloca el mismo diagnóstico de PFA sin tener una confirmación por laboratorio ni clínica.</t>
  </si>
  <si>
    <t>Paciente con antecedente de poliomelitis, no se conoce año de diagnóstico, actualmente utiliza prótesis y tratamiento rehabilitativo por secuelas de polio</t>
  </si>
  <si>
    <t>DESCARTADO</t>
  </si>
  <si>
    <t>Paciente ingresa a hospital por parálisis con sospecha de polio, al continuar con estudios se establece que se debió a proceso ocupativo por hemangioma, egresa para seguimiento por COEX.</t>
  </si>
  <si>
    <t>Uso incorrecto del diagnóstico de Rubéola</t>
  </si>
  <si>
    <t xml:space="preserve">Según medicos tratantes el incremento de IgG se deben a anticuerpos de memoria </t>
  </si>
  <si>
    <t>SIN CLASIFICACIÓN</t>
  </si>
  <si>
    <t>Paciente sin confirmación diagnóstica, realizan previo a cstp prueba nuevamente con IgG a la baja (175) .</t>
  </si>
  <si>
    <t>Paciente con anomalías que hacen sospechar clínicamente de rubéola, IgG controles siempre elevadas, aún continúa bajo estudio.</t>
  </si>
  <si>
    <t>Se considera caso se debe a elevación de anticuerpos post vacuna.</t>
  </si>
  <si>
    <t>Paciente de quien se tiene sospecha por IgG elevadas, se envía a infectología, paciente no se presenta y no vuelve a tener consultas en este instituto desde la fecha 17.01.25</t>
  </si>
  <si>
    <t>caso concluido</t>
  </si>
  <si>
    <t>Infectología indica que hay antígenos que se producen en el embarazao y proteínas extrañas que pueden dar falso positivo</t>
  </si>
  <si>
    <t>Se realian laboratorios durante embarazo con titulaciones elevadas de IgG, paciente con parto 02.04.2025 y ya no se continúa con investigación de caso, no se realizan nuevos procedimientos para confirmar o descartar.</t>
  </si>
  <si>
    <t xml:space="preserve">No se da seguimiento desde 2016, en enero 2025 se da concluído caso pero se continúa colocando el diagnóstico </t>
  </si>
  <si>
    <t>última consulta reportan como dermatitis, no hay seguimiento a paciente.</t>
  </si>
  <si>
    <t>Paciente con titulaciones elevadas, se hace consulta a infectología pero paciente no se presenta, no hay seguimiento de caso.</t>
  </si>
  <si>
    <t>Evalúa infectología e indica que clínica y serológicamente no hay positividad para rubéola en ese momento por lo que da caso concluído.</t>
  </si>
  <si>
    <t>Paciente con titulaciones elevadas de IgG para rubéola, se hace consulta a infectología quien da seguimiento y considera caso post vacunal pero como en laboratorios control las titulaciones son elevadas aún, no dan baja al caso y continúa en investigación.</t>
  </si>
  <si>
    <t>Infectología da cierre a caso</t>
  </si>
  <si>
    <t>Paciente con titulación elevadas de IgG, es evaluada por infectología quien solicita laboratorios para dictar conducta pero paciente inicia con trabajo de parto, en nuevos laboratorios continúa con titulación elevada, pendiente de evaluación nuevamente.</t>
  </si>
  <si>
    <t>Dan cierre de caso por diagnóstico de rubéola 28.03.25</t>
  </si>
  <si>
    <t>Paciente con diagnóstico de rubéola con complicaciones neurológicas, no se tiene evaluación ni laboratorios confirmatorios, pero se sigue con el diagnóstico.</t>
  </si>
  <si>
    <t>Paciente con elevación de IgG, realizan consulta a infectología pero no se presenta, en evaluaciones posteriores no dan seguimiento a caso.</t>
  </si>
  <si>
    <t>Dan cierre de caso por diagnóstico de rubéola 31.03.25</t>
  </si>
  <si>
    <t>Paciente 02.05.2024 Dr. Hugo Leonel Ruiz Alonzo coloca diagnóstico de Rubeola y otras complicaciones y solicita TORCH, 19.10.24 TORCH menor a 5 para rubeola. En última consulta no se registra el diagnóstico.</t>
  </si>
  <si>
    <t>Paciente consulta 31.03.25 a control prenatal por embarazo de 38 semanas por USG, laboratorio Rubéola positivo IgG 28 e IgM positivo, se presenta caso a infectología (Dra. Coguox) quien indica inmunización con vacuna de rubeóla y laboratorios control, los cuales con inmunoglobulinas en descenso pero continúan en valoración. Tiene parto 14.05.25 pero no dan sguimiento a caso de rubéola, RN nace en buenas condiciones por cstp debido a desaceleraciones</t>
  </si>
  <si>
    <t>FREDY ADRIEL BIN POP</t>
  </si>
  <si>
    <t>TACATIC</t>
  </si>
  <si>
    <t>FIEBRE DE 12 HORAS DE EVOLUCION</t>
  </si>
  <si>
    <t>ALEXMI AMARANTHA LUJAN SIS DÍAZ</t>
  </si>
  <si>
    <t>SAN CRISTOBAL VERAPAZ</t>
  </si>
  <si>
    <t>MADRE DE PACIENTE REFEIRE QUE HACE MAS O MENOS 12 DIAS EMPIEZA CON TOS</t>
  </si>
  <si>
    <t>INGRID RAQUEL IXCOY TZUNUX</t>
  </si>
  <si>
    <t>10 SEMANAS</t>
  </si>
  <si>
    <t>SANTA ISABEL ARCÓN LORENZO 2DO DE RAMIREZ</t>
  </si>
  <si>
    <t>CONSULTORIO SANTA CRUZ DEL QUICHÉ, QUICHÉ</t>
  </si>
  <si>
    <t>QUICHÉ</t>
  </si>
  <si>
    <t>SACAPULAS</t>
  </si>
  <si>
    <t>REFERIDA POR MEDICO PRIVADO POR RUBEOLA IGM POSITIVO</t>
  </si>
  <si>
    <t>VINO A EMERGENCIA POR VERTIGO, LE DIERON MEDICAMENTO Y YA SE SIENTE MEJOR</t>
  </si>
  <si>
    <t>CONSULTORIO DEL INSTITUTO EN EL MUNICIPIO DE VILLA NUEVA,
DEPARTAMENTO DE GUATEMALA</t>
  </si>
  <si>
    <t>JULIAN LIZANDRO BARRERA ARENAS</t>
  </si>
  <si>
    <t>FIEBRE DE 12 HORAS EVOLUCION</t>
  </si>
  <si>
    <t>WILMER JOSUÉ CÁNO GODOY</t>
  </si>
  <si>
    <t>DOLOR DE CUERPO DE HACE 2 DIAS</t>
  </si>
  <si>
    <t>CONSULTORIO VILLA NUEVA</t>
  </si>
  <si>
    <t>LEANDRO MATEO AGUSTÍN PALMA</t>
  </si>
  <si>
    <t>POR VACUNACION ASINTOMATICO</t>
  </si>
  <si>
    <t>Paciente con diagnóstico 25.08.2025 de varicela, no hay datos clínicos ni laboratorio que confirmen diagnóstico colocado 22.05.2025 de sarampión, eliminar diagnóstico de sarampión.</t>
  </si>
  <si>
    <t>Paciente pendiente de realizar exámenes de laboratorio, aún no ha sido evaluado por infectología, pero estuvo expuesto a rubéola anticuerpos maternos.</t>
  </si>
  <si>
    <t>MARIZA ISABEL ARRIAGA BARILLAS</t>
  </si>
  <si>
    <t>TOS DE 20 DÍAS DE EVOLUCIÓN</t>
  </si>
  <si>
    <t>Se hace diagnóstico más no se registra en sistema caso de tos ferina, Se tiene ficha epidemiológica</t>
  </si>
  <si>
    <t>Cita con infectología pendiente</t>
  </si>
  <si>
    <t>no se tiene como verificar información de lab rubeóla y sin sintomatología</t>
  </si>
  <si>
    <t>Herpes</t>
  </si>
  <si>
    <t>NANCY DEL CARMEN PÉREZ GATICA DE VELASQUEZ</t>
  </si>
  <si>
    <t>LUDVIN JOSUÉ LÓPEZ MÉNDEZ</t>
  </si>
  <si>
    <t>TOS DE 15 DÍAS DE EVOLUCION</t>
  </si>
  <si>
    <t>JAQUELIN PAMELA ELIAS PEREZ</t>
  </si>
  <si>
    <t>EVALUACION DE SEGUIMIENTO DE EMBARAZO, RUBEOLA IGG TITULACION 1220 UI/ML,</t>
  </si>
  <si>
    <t>HOSPITAL GENERAL DE QUETZALTENANGO</t>
  </si>
  <si>
    <t>RODRIGO ISAAC CÁRDENAS GALINDO</t>
  </si>
  <si>
    <t>OLINTEPEQUE</t>
  </si>
  <si>
    <t>TOS FIEBRE DECAIMIENTO SECRECION NASAL</t>
  </si>
  <si>
    <t>CONSULTORIO VILLA CANALES</t>
  </si>
  <si>
    <t>MELODY MONTSERRAT DARLYN RUÍZ RODRIGUEZ</t>
  </si>
  <si>
    <t>ATAQUE DE TOS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</si>
</sst>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0" x14ac:knownFonts="1">
    <font>
      <sz val="11"/>
      <color theme="1"/>
      <name val="Calibri"/>
      <family val="2"/>
      <scheme val="minor"/>
    </font>
    <font>
      <b/>
      <sz val="11"/>
      <color theme="1"/>
      <name val="Calibri"/>
      <family val="2"/>
      <scheme val="minor"/>
    </font>
    <font>
      <sz val="9"/>
      <color theme="1"/>
      <name val="Arial"/>
      <family val="2"/>
    </font>
    <font>
      <b/>
      <sz val="9"/>
      <color theme="1"/>
      <name val="Arial"/>
      <family val="2"/>
    </font>
    <font>
      <b/>
      <sz val="14"/>
      <color theme="1"/>
      <name val="Arial"/>
      <family val="2"/>
    </font>
    <font>
      <b/>
      <sz val="9"/>
      <color rgb="FFFF0000"/>
      <name val="Arial"/>
      <family val="2"/>
    </font>
    <font>
      <b/>
      <sz val="11"/>
      <color theme="1"/>
      <name val="Arial"/>
      <family val="2"/>
    </font>
    <font>
      <b/>
      <sz val="12"/>
      <color theme="1"/>
      <name val="Arial"/>
      <family val="2"/>
    </font>
    <font>
      <sz val="11"/>
      <color theme="1"/>
      <name val="Arial"/>
      <family val="2"/>
    </font>
    <font>
      <sz val="11"/>
      <color theme="1"/>
      <name val="Calibri"/>
      <family val="2"/>
      <scheme val="minor"/>
    </font>
    <font>
      <sz val="9"/>
      <color rgb="FFFF0000"/>
      <name val="Arial"/>
      <family val="2"/>
    </font>
    <font>
      <sz val="9"/>
      <color theme="8"/>
      <name val="Arial"/>
      <family val="2"/>
    </font>
    <font>
      <b/>
      <sz val="9"/>
      <color theme="8"/>
      <name val="Arial"/>
      <family val="2"/>
    </font>
    <font>
      <sz val="11"/>
      <color theme="8"/>
      <name val="Calibri"/>
      <family val="2"/>
      <scheme val="minor"/>
    </font>
    <font>
      <sz val="9"/>
      <color theme="4"/>
      <name val="Arial"/>
      <family val="2"/>
    </font>
    <font>
      <b/>
      <sz val="9"/>
      <color theme="4"/>
      <name val="Arial"/>
      <family val="2"/>
    </font>
    <font>
      <sz val="11"/>
      <color theme="4"/>
      <name val="Calibri"/>
      <family val="2"/>
      <scheme val="minor"/>
    </font>
    <font>
      <sz val="9"/>
      <color theme="5"/>
      <name val="Arial"/>
      <family val="2"/>
    </font>
    <font>
      <b/>
      <sz val="9"/>
      <color theme="5"/>
      <name val="Arial"/>
      <family val="2"/>
    </font>
    <font>
      <sz val="11"/>
      <color theme="5"/>
      <name val="Calibri"/>
      <family val="2"/>
      <scheme val="minor"/>
    </font>
    <font>
      <sz val="9"/>
      <name val="Arial"/>
      <family val="2"/>
    </font>
    <font>
      <sz val="9"/>
      <name val="Calibri"/>
      <family val="2"/>
    </font>
    <font>
      <b/>
      <sz val="8"/>
      <color rgb="FF000000"/>
      <name val="Arial"/>
      <family val="2"/>
    </font>
    <font>
      <sz val="11"/>
      <name val="Calibri"/>
      <family val="2"/>
    </font>
    <font>
      <sz val="7"/>
      <color rgb="FF000000"/>
      <name val="Arial"/>
      <family val="2"/>
    </font>
    <font>
      <b/>
      <sz val="11"/>
      <name val="Calibri"/>
      <family val="2"/>
    </font>
    <font>
      <sz val="11"/>
      <name val="Calibri"/>
      <family val="2"/>
      <scheme val="minor"/>
    </font>
    <font>
      <sz val="10"/>
      <name val="Arial"/>
      <family val="2"/>
    </font>
    <font>
      <b/>
      <sz val="9"/>
      <name val="Arial"/>
      <family val="2"/>
    </font>
    <font>
      <sz val="11"/>
      <color rgb="FFFF0000"/>
      <name val="Calibri"/>
      <family val="2"/>
    </font>
  </fonts>
  <fills count="13">
    <fill>
      <patternFill patternType="none"/>
    </fill>
    <fill>
      <patternFill patternType="gray125"/>
    </fill>
    <fill>
      <patternFill patternType="solid">
        <fgColor theme="4" tint="0.59999389629810485"/>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rgb="FFFF00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00B0F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style="thin">
        <color rgb="FF000000"/>
      </left>
      <right style="thin">
        <color rgb="FF000000"/>
      </right>
      <top style="thin">
        <color rgb="FF000000"/>
      </top>
      <bottom style="thin">
        <color rgb="FF000000"/>
      </bottom>
      <diagonal/>
    </border>
    <border>
      <left style="thin">
        <color indexed="64"/>
      </left>
      <right/>
      <top style="thin">
        <color rgb="FF000000"/>
      </top>
      <bottom style="thin">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4">
    <xf numFmtId="0" fontId="0" fillId="0" borderId="0"/>
    <xf numFmtId="9" fontId="9" fillId="0" borderId="0" applyFont="0" applyFill="0" applyBorder="0" applyAlignment="0" applyProtection="0"/>
    <xf numFmtId="0" fontId="27" fillId="0" borderId="0"/>
    <xf numFmtId="0" fontId="27" fillId="0" borderId="0"/>
  </cellStyleXfs>
  <cellXfs count="240">
    <xf numFmtId="0" fontId="0" fillId="0" borderId="0" xfId="0"/>
    <xf numFmtId="0" fontId="2" fillId="0" borderId="0" xfId="0" applyFont="1"/>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14" fontId="2" fillId="0" borderId="1" xfId="0" applyNumberFormat="1" applyFont="1" applyBorder="1" applyAlignment="1">
      <alignment horizontal="center" vertical="center"/>
    </xf>
    <xf numFmtId="1" fontId="2" fillId="0" borderId="1" xfId="0" applyNumberFormat="1" applyFont="1" applyBorder="1" applyAlignment="1">
      <alignment horizontal="center" vertical="center"/>
    </xf>
    <xf numFmtId="0" fontId="1" fillId="0" borderId="0" xfId="0" applyFont="1"/>
    <xf numFmtId="0" fontId="2" fillId="0" borderId="0" xfId="0" applyFont="1" applyAlignment="1">
      <alignment horizontal="center" vertical="center"/>
    </xf>
    <xf numFmtId="0" fontId="3" fillId="2" borderId="6" xfId="0" applyFont="1" applyFill="1" applyBorder="1" applyAlignment="1">
      <alignment horizontal="center" vertical="center"/>
    </xf>
    <xf numFmtId="0" fontId="2" fillId="0" borderId="6" xfId="0" applyFont="1" applyBorder="1" applyAlignment="1">
      <alignment horizontal="center" vertical="center" wrapText="1"/>
    </xf>
    <xf numFmtId="0" fontId="2" fillId="0" borderId="0" xfId="0" applyFont="1" applyAlignment="1">
      <alignment horizontal="center" vertical="center" wrapText="1"/>
    </xf>
    <xf numFmtId="0" fontId="5" fillId="0" borderId="1" xfId="0" applyFont="1" applyBorder="1" applyAlignment="1">
      <alignment horizontal="center" vertical="center" wrapText="1"/>
    </xf>
    <xf numFmtId="0" fontId="6" fillId="4" borderId="1" xfId="0" applyFont="1" applyFill="1" applyBorder="1" applyAlignment="1">
      <alignment horizontal="center"/>
    </xf>
    <xf numFmtId="0" fontId="8" fillId="4" borderId="1" xfId="0" applyFont="1" applyFill="1" applyBorder="1" applyAlignment="1">
      <alignment horizontal="center"/>
    </xf>
    <xf numFmtId="0" fontId="4" fillId="4" borderId="1" xfId="0" applyFont="1" applyFill="1" applyBorder="1" applyAlignment="1">
      <alignment horizontal="center"/>
    </xf>
    <xf numFmtId="0" fontId="0" fillId="0" borderId="0" xfId="0" applyAlignment="1">
      <alignment horizontal="center"/>
    </xf>
    <xf numFmtId="0" fontId="2" fillId="2" borderId="1" xfId="0" applyFont="1" applyFill="1" applyBorder="1" applyAlignment="1">
      <alignment horizontal="center" vertical="center" wrapText="1"/>
    </xf>
    <xf numFmtId="0" fontId="0" fillId="0" borderId="1" xfId="0" applyBorder="1" applyAlignment="1">
      <alignment horizontal="center"/>
    </xf>
    <xf numFmtId="0" fontId="1" fillId="5" borderId="1" xfId="0" applyFont="1" applyFill="1" applyBorder="1" applyAlignment="1">
      <alignment horizontal="center"/>
    </xf>
    <xf numFmtId="0" fontId="2" fillId="2" borderId="1" xfId="0" applyFont="1" applyFill="1" applyBorder="1" applyAlignment="1">
      <alignment horizontal="center" vertical="center"/>
    </xf>
    <xf numFmtId="17" fontId="2" fillId="0" borderId="1" xfId="0" applyNumberFormat="1" applyFont="1" applyBorder="1" applyAlignment="1">
      <alignment horizontal="center" vertical="center"/>
    </xf>
    <xf numFmtId="1" fontId="2" fillId="0" borderId="1" xfId="0" applyNumberFormat="1" applyFont="1" applyBorder="1" applyAlignment="1">
      <alignment horizontal="center" vertical="center" wrapText="1"/>
    </xf>
    <xf numFmtId="14" fontId="2" fillId="0" borderId="1" xfId="0" applyNumberFormat="1" applyFont="1" applyBorder="1" applyAlignment="1">
      <alignment horizontal="center" vertical="center" wrapText="1"/>
    </xf>
    <xf numFmtId="2" fontId="2" fillId="0" borderId="1" xfId="0" applyNumberFormat="1" applyFont="1" applyBorder="1" applyAlignment="1">
      <alignment horizontal="center" vertical="center" wrapText="1"/>
    </xf>
    <xf numFmtId="2" fontId="5" fillId="0" borderId="1" xfId="0" applyNumberFormat="1" applyFont="1" applyBorder="1" applyAlignment="1">
      <alignment horizontal="center" vertical="center" wrapText="1"/>
    </xf>
    <xf numFmtId="0" fontId="2" fillId="0" borderId="5" xfId="0" applyFont="1" applyBorder="1" applyAlignment="1">
      <alignment horizontal="center" vertical="center" wrapText="1"/>
    </xf>
    <xf numFmtId="0" fontId="1" fillId="5" borderId="2" xfId="0" applyFont="1" applyFill="1" applyBorder="1" applyAlignment="1">
      <alignment horizontal="center"/>
    </xf>
    <xf numFmtId="164" fontId="0" fillId="0" borderId="1" xfId="1" applyNumberFormat="1" applyFont="1" applyBorder="1" applyAlignment="1">
      <alignment horizontal="center"/>
    </xf>
    <xf numFmtId="0" fontId="2" fillId="3" borderId="1" xfId="0" applyFont="1" applyFill="1" applyBorder="1" applyAlignment="1">
      <alignment horizontal="center" vertical="center" wrapText="1"/>
    </xf>
    <xf numFmtId="14" fontId="2" fillId="3" borderId="1" xfId="0" applyNumberFormat="1" applyFont="1" applyFill="1" applyBorder="1" applyAlignment="1">
      <alignment horizontal="center" vertical="center" wrapText="1"/>
    </xf>
    <xf numFmtId="0" fontId="2" fillId="3" borderId="1" xfId="0" applyFont="1" applyFill="1" applyBorder="1" applyAlignment="1">
      <alignment horizontal="center" vertical="center"/>
    </xf>
    <xf numFmtId="0" fontId="0" fillId="3" borderId="0" xfId="0" applyFill="1"/>
    <xf numFmtId="0" fontId="0" fillId="0" borderId="0" xfId="0" applyAlignment="1">
      <alignment vertical="center"/>
    </xf>
    <xf numFmtId="0" fontId="2" fillId="0" borderId="4" xfId="0" applyFont="1" applyBorder="1" applyAlignment="1">
      <alignment horizontal="center" vertical="center" wrapText="1"/>
    </xf>
    <xf numFmtId="14" fontId="2" fillId="0" borderId="4" xfId="0" applyNumberFormat="1" applyFont="1" applyBorder="1" applyAlignment="1">
      <alignment horizontal="center" vertical="center" wrapText="1"/>
    </xf>
    <xf numFmtId="14" fontId="2" fillId="0" borderId="4" xfId="0" applyNumberFormat="1" applyFont="1" applyBorder="1" applyAlignment="1">
      <alignment horizontal="center" vertical="center"/>
    </xf>
    <xf numFmtId="0" fontId="2" fillId="0" borderId="1" xfId="0" applyFont="1" applyBorder="1"/>
    <xf numFmtId="14" fontId="2" fillId="3" borderId="1" xfId="0" applyNumberFormat="1" applyFont="1" applyFill="1" applyBorder="1" applyAlignment="1">
      <alignment horizontal="center" vertical="center"/>
    </xf>
    <xf numFmtId="2" fontId="2" fillId="3" borderId="1" xfId="0" applyNumberFormat="1" applyFont="1" applyFill="1" applyBorder="1" applyAlignment="1">
      <alignment horizontal="center" vertical="center"/>
    </xf>
    <xf numFmtId="0" fontId="2" fillId="6" borderId="1" xfId="0" applyFont="1" applyFill="1" applyBorder="1" applyAlignment="1">
      <alignment horizontal="center" vertical="center" wrapText="1"/>
    </xf>
    <xf numFmtId="1" fontId="2" fillId="6" borderId="1" xfId="0" applyNumberFormat="1" applyFont="1" applyFill="1" applyBorder="1" applyAlignment="1">
      <alignment horizontal="center" vertical="center" wrapText="1"/>
    </xf>
    <xf numFmtId="14" fontId="2" fillId="6" borderId="1" xfId="0" applyNumberFormat="1" applyFont="1" applyFill="1" applyBorder="1" applyAlignment="1">
      <alignment horizontal="center" vertical="center" wrapText="1"/>
    </xf>
    <xf numFmtId="0" fontId="2" fillId="6" borderId="1" xfId="0" applyFont="1" applyFill="1" applyBorder="1" applyAlignment="1">
      <alignment horizontal="center" vertical="center"/>
    </xf>
    <xf numFmtId="0" fontId="0" fillId="6" borderId="0" xfId="0" applyFill="1"/>
    <xf numFmtId="14" fontId="2" fillId="0" borderId="6" xfId="0" applyNumberFormat="1" applyFont="1" applyBorder="1" applyAlignment="1">
      <alignment horizontal="center" vertical="center"/>
    </xf>
    <xf numFmtId="2" fontId="2" fillId="0" borderId="1" xfId="0" applyNumberFormat="1" applyFont="1" applyBorder="1" applyAlignment="1">
      <alignment horizontal="center" vertical="center"/>
    </xf>
    <xf numFmtId="1" fontId="2" fillId="3" borderId="1" xfId="0" applyNumberFormat="1" applyFont="1" applyFill="1" applyBorder="1" applyAlignment="1">
      <alignment horizontal="center" vertical="center"/>
    </xf>
    <xf numFmtId="0" fontId="0" fillId="3" borderId="1" xfId="0" applyFill="1" applyBorder="1"/>
    <xf numFmtId="0" fontId="0" fillId="0" borderId="1" xfId="0" applyBorder="1"/>
    <xf numFmtId="0" fontId="2" fillId="6" borderId="1" xfId="0" applyFont="1" applyFill="1" applyBorder="1" applyAlignment="1">
      <alignment vertical="center" wrapText="1"/>
    </xf>
    <xf numFmtId="0" fontId="2" fillId="3" borderId="0" xfId="0" applyFont="1" applyFill="1" applyAlignment="1">
      <alignment horizontal="center" vertical="center" wrapText="1"/>
    </xf>
    <xf numFmtId="0" fontId="2" fillId="3" borderId="0" xfId="0" applyFont="1" applyFill="1" applyAlignment="1">
      <alignment horizontal="center" vertical="center"/>
    </xf>
    <xf numFmtId="14" fontId="2" fillId="0" borderId="6" xfId="0" applyNumberFormat="1" applyFont="1" applyBorder="1" applyAlignment="1">
      <alignment horizontal="center" vertical="center" wrapText="1"/>
    </xf>
    <xf numFmtId="14" fontId="2" fillId="3" borderId="6" xfId="0" applyNumberFormat="1" applyFont="1" applyFill="1" applyBorder="1" applyAlignment="1">
      <alignment horizontal="center" vertical="center"/>
    </xf>
    <xf numFmtId="14" fontId="2" fillId="3" borderId="4" xfId="0" applyNumberFormat="1" applyFont="1" applyFill="1" applyBorder="1" applyAlignment="1">
      <alignment horizontal="center" vertical="center"/>
    </xf>
    <xf numFmtId="0" fontId="2" fillId="0" borderId="4" xfId="0" applyFont="1" applyBorder="1" applyAlignment="1">
      <alignment horizontal="center" vertical="center"/>
    </xf>
    <xf numFmtId="0" fontId="0" fillId="0" borderId="3" xfId="0" applyBorder="1"/>
    <xf numFmtId="0" fontId="2" fillId="3" borderId="0" xfId="0" applyFont="1" applyFill="1"/>
    <xf numFmtId="14" fontId="2" fillId="3" borderId="0" xfId="0" applyNumberFormat="1" applyFont="1" applyFill="1" applyAlignment="1">
      <alignment horizontal="center" vertical="center"/>
    </xf>
    <xf numFmtId="0" fontId="2" fillId="0" borderId="3" xfId="0" applyFont="1" applyBorder="1" applyAlignment="1">
      <alignment horizontal="center" vertical="center" wrapText="1"/>
    </xf>
    <xf numFmtId="0" fontId="10" fillId="0" borderId="1" xfId="0" applyFont="1" applyBorder="1" applyAlignment="1">
      <alignment horizontal="center" vertical="center" wrapText="1"/>
    </xf>
    <xf numFmtId="0" fontId="0" fillId="0" borderId="1" xfId="0" applyBorder="1" applyAlignment="1">
      <alignment wrapText="1"/>
    </xf>
    <xf numFmtId="0" fontId="0" fillId="0" borderId="1" xfId="0" applyBorder="1" applyAlignment="1">
      <alignment horizontal="center" vertical="center" wrapText="1"/>
    </xf>
    <xf numFmtId="0" fontId="2" fillId="7" borderId="1" xfId="0" applyFont="1" applyFill="1" applyBorder="1" applyAlignment="1">
      <alignment horizontal="center" vertical="center"/>
    </xf>
    <xf numFmtId="0" fontId="2" fillId="7" borderId="1" xfId="0" applyFont="1" applyFill="1" applyBorder="1" applyAlignment="1">
      <alignment horizontal="center" vertical="center" wrapText="1"/>
    </xf>
    <xf numFmtId="1" fontId="2" fillId="7" borderId="1" xfId="0" applyNumberFormat="1" applyFont="1" applyFill="1" applyBorder="1" applyAlignment="1">
      <alignment horizontal="center" vertical="center" wrapText="1"/>
    </xf>
    <xf numFmtId="14" fontId="2" fillId="7" borderId="1" xfId="0" applyNumberFormat="1" applyFont="1" applyFill="1" applyBorder="1" applyAlignment="1">
      <alignment horizontal="center" vertical="center" wrapText="1"/>
    </xf>
    <xf numFmtId="0" fontId="0" fillId="7" borderId="0" xfId="0" applyFill="1" applyAlignment="1">
      <alignment vertical="center"/>
    </xf>
    <xf numFmtId="0" fontId="0" fillId="7" borderId="0" xfId="0" applyFill="1"/>
    <xf numFmtId="0" fontId="0" fillId="3" borderId="1" xfId="0" applyFill="1" applyBorder="1" applyAlignment="1">
      <alignment wrapText="1"/>
    </xf>
    <xf numFmtId="0" fontId="2" fillId="8" borderId="1" xfId="0" applyFont="1" applyFill="1" applyBorder="1" applyAlignment="1">
      <alignment horizontal="center" vertical="center" wrapText="1"/>
    </xf>
    <xf numFmtId="1" fontId="2" fillId="8" borderId="1" xfId="0" applyNumberFormat="1" applyFont="1" applyFill="1" applyBorder="1" applyAlignment="1">
      <alignment horizontal="center" vertical="center" wrapText="1"/>
    </xf>
    <xf numFmtId="14" fontId="2" fillId="8" borderId="1" xfId="0" applyNumberFormat="1" applyFont="1" applyFill="1" applyBorder="1" applyAlignment="1">
      <alignment horizontal="center" vertical="center" wrapText="1"/>
    </xf>
    <xf numFmtId="0" fontId="2" fillId="8" borderId="1" xfId="0" applyFont="1" applyFill="1" applyBorder="1" applyAlignment="1">
      <alignment horizontal="center" vertical="center"/>
    </xf>
    <xf numFmtId="14" fontId="2" fillId="8" borderId="6" xfId="0" applyNumberFormat="1" applyFont="1" applyFill="1" applyBorder="1" applyAlignment="1">
      <alignment horizontal="center" vertical="center"/>
    </xf>
    <xf numFmtId="0" fontId="0" fillId="8" borderId="0" xfId="0" applyFill="1"/>
    <xf numFmtId="0" fontId="2" fillId="0" borderId="1" xfId="0" applyFont="1" applyBorder="1" applyAlignment="1">
      <alignment wrapText="1"/>
    </xf>
    <xf numFmtId="0" fontId="2" fillId="0" borderId="3" xfId="0" applyFont="1" applyBorder="1" applyAlignment="1">
      <alignment horizontal="center" vertical="center"/>
    </xf>
    <xf numFmtId="14" fontId="2" fillId="0" borderId="3" xfId="0" applyNumberFormat="1" applyFont="1" applyBorder="1" applyAlignment="1">
      <alignment horizontal="center" vertical="center" wrapText="1"/>
    </xf>
    <xf numFmtId="0" fontId="2" fillId="0" borderId="0" xfId="0" applyFont="1" applyAlignment="1">
      <alignment wrapText="1"/>
    </xf>
    <xf numFmtId="0" fontId="11" fillId="0" borderId="1" xfId="0" applyFont="1" applyBorder="1" applyAlignment="1">
      <alignment horizontal="center" vertical="center" wrapText="1"/>
    </xf>
    <xf numFmtId="1" fontId="11" fillId="0" borderId="1" xfId="0" applyNumberFormat="1" applyFont="1" applyBorder="1" applyAlignment="1">
      <alignment horizontal="center" vertical="center" wrapText="1"/>
    </xf>
    <xf numFmtId="14" fontId="11" fillId="0" borderId="1" xfId="0" applyNumberFormat="1" applyFont="1" applyBorder="1" applyAlignment="1">
      <alignment horizontal="center" vertical="center" wrapText="1"/>
    </xf>
    <xf numFmtId="0" fontId="12" fillId="0" borderId="1" xfId="0" applyFont="1" applyBorder="1" applyAlignment="1">
      <alignment horizontal="center" vertical="center" wrapText="1"/>
    </xf>
    <xf numFmtId="2" fontId="11" fillId="0" borderId="1" xfId="0" applyNumberFormat="1" applyFont="1" applyBorder="1" applyAlignment="1">
      <alignment horizontal="center" vertical="center" wrapText="1"/>
    </xf>
    <xf numFmtId="0" fontId="11" fillId="0" borderId="1" xfId="0" applyFont="1" applyBorder="1" applyAlignment="1">
      <alignment horizontal="center" vertical="center"/>
    </xf>
    <xf numFmtId="0" fontId="13" fillId="0" borderId="0" xfId="0" applyFont="1"/>
    <xf numFmtId="1" fontId="11" fillId="3" borderId="1" xfId="0" applyNumberFormat="1" applyFont="1" applyFill="1" applyBorder="1" applyAlignment="1">
      <alignment horizontal="center" vertical="center" wrapText="1"/>
    </xf>
    <xf numFmtId="1" fontId="11" fillId="7" borderId="1" xfId="0" applyNumberFormat="1" applyFont="1" applyFill="1" applyBorder="1" applyAlignment="1">
      <alignment horizontal="center" vertical="center" wrapText="1"/>
    </xf>
    <xf numFmtId="0" fontId="2" fillId="0" borderId="7" xfId="0" applyFont="1" applyBorder="1"/>
    <xf numFmtId="0" fontId="14" fillId="0" borderId="1" xfId="0" applyFont="1" applyBorder="1" applyAlignment="1">
      <alignment horizontal="center" vertical="center" wrapText="1"/>
    </xf>
    <xf numFmtId="1" fontId="14" fillId="0" borderId="1" xfId="0" applyNumberFormat="1" applyFont="1" applyBorder="1" applyAlignment="1">
      <alignment horizontal="center" vertical="center" wrapText="1"/>
    </xf>
    <xf numFmtId="14" fontId="14" fillId="0" borderId="1" xfId="0" applyNumberFormat="1" applyFont="1" applyBorder="1" applyAlignment="1">
      <alignment horizontal="center" vertical="center" wrapText="1"/>
    </xf>
    <xf numFmtId="2" fontId="15" fillId="0" borderId="1" xfId="0" applyNumberFormat="1" applyFont="1" applyBorder="1" applyAlignment="1">
      <alignment horizontal="center" vertical="center" wrapText="1"/>
    </xf>
    <xf numFmtId="0" fontId="14" fillId="0" borderId="1" xfId="0" applyFont="1" applyBorder="1" applyAlignment="1">
      <alignment horizontal="center" vertical="center"/>
    </xf>
    <xf numFmtId="0" fontId="16" fillId="0" borderId="0" xfId="0" applyFont="1"/>
    <xf numFmtId="0" fontId="15" fillId="0" borderId="1" xfId="0" applyFont="1" applyBorder="1" applyAlignment="1">
      <alignment horizontal="center" vertical="center" wrapText="1"/>
    </xf>
    <xf numFmtId="0" fontId="17" fillId="0" borderId="1" xfId="0" applyFont="1" applyBorder="1" applyAlignment="1">
      <alignment horizontal="center" vertical="center" wrapText="1"/>
    </xf>
    <xf numFmtId="1" fontId="17" fillId="0" borderId="1" xfId="0" applyNumberFormat="1" applyFont="1" applyBorder="1" applyAlignment="1">
      <alignment horizontal="center" vertical="center" wrapText="1"/>
    </xf>
    <xf numFmtId="0" fontId="18" fillId="2" borderId="1" xfId="0" applyFont="1" applyFill="1" applyBorder="1" applyAlignment="1">
      <alignment horizontal="center" vertical="center" wrapText="1"/>
    </xf>
    <xf numFmtId="14" fontId="18" fillId="2" borderId="1" xfId="0" applyNumberFormat="1" applyFont="1" applyFill="1" applyBorder="1" applyAlignment="1">
      <alignment horizontal="center" vertical="center" wrapText="1"/>
    </xf>
    <xf numFmtId="14" fontId="17" fillId="0" borderId="1" xfId="0" applyNumberFormat="1" applyFont="1" applyBorder="1" applyAlignment="1">
      <alignment horizontal="center" vertical="center" wrapText="1"/>
    </xf>
    <xf numFmtId="0" fontId="18" fillId="0" borderId="1" xfId="0" applyFont="1" applyBorder="1" applyAlignment="1">
      <alignment horizontal="center" vertical="center" wrapText="1"/>
    </xf>
    <xf numFmtId="0" fontId="17" fillId="0" borderId="1" xfId="0" applyFont="1" applyBorder="1" applyAlignment="1">
      <alignment horizontal="center" vertical="center"/>
    </xf>
    <xf numFmtId="0" fontId="19" fillId="0" borderId="2" xfId="0" applyFont="1" applyBorder="1"/>
    <xf numFmtId="0" fontId="19" fillId="0" borderId="0" xfId="0" applyFont="1"/>
    <xf numFmtId="0" fontId="14" fillId="6" borderId="1" xfId="0" applyFont="1" applyFill="1" applyBorder="1" applyAlignment="1">
      <alignment horizontal="center" vertical="center" wrapText="1"/>
    </xf>
    <xf numFmtId="0" fontId="17" fillId="6" borderId="1" xfId="0" applyFont="1" applyFill="1" applyBorder="1" applyAlignment="1">
      <alignment horizontal="center" vertical="center" wrapText="1"/>
    </xf>
    <xf numFmtId="1" fontId="17" fillId="3" borderId="1" xfId="0" applyNumberFormat="1" applyFont="1" applyFill="1" applyBorder="1" applyAlignment="1">
      <alignment horizontal="center" vertical="center" wrapText="1"/>
    </xf>
    <xf numFmtId="0" fontId="17" fillId="3" borderId="1" xfId="0" applyFont="1" applyFill="1" applyBorder="1" applyAlignment="1">
      <alignment horizontal="center" vertical="center" wrapText="1"/>
    </xf>
    <xf numFmtId="14" fontId="17" fillId="3" borderId="1" xfId="0" applyNumberFormat="1" applyFont="1" applyFill="1" applyBorder="1" applyAlignment="1">
      <alignment horizontal="center" vertical="center" wrapText="1"/>
    </xf>
    <xf numFmtId="0" fontId="18" fillId="3" borderId="1" xfId="0" applyFont="1" applyFill="1" applyBorder="1" applyAlignment="1">
      <alignment horizontal="center" vertical="center" wrapText="1"/>
    </xf>
    <xf numFmtId="0" fontId="17" fillId="3" borderId="1" xfId="0" applyFont="1" applyFill="1" applyBorder="1" applyAlignment="1">
      <alignment horizontal="center" vertical="center"/>
    </xf>
    <xf numFmtId="0" fontId="19" fillId="3" borderId="0" xfId="0" applyFont="1" applyFill="1"/>
    <xf numFmtId="0" fontId="16" fillId="3" borderId="0" xfId="0" applyFont="1" applyFill="1"/>
    <xf numFmtId="1" fontId="14" fillId="3" borderId="1" xfId="0" applyNumberFormat="1" applyFont="1" applyFill="1" applyBorder="1" applyAlignment="1">
      <alignment horizontal="center" vertical="center" wrapText="1"/>
    </xf>
    <xf numFmtId="0" fontId="14" fillId="3" borderId="1" xfId="0" applyFont="1" applyFill="1" applyBorder="1" applyAlignment="1">
      <alignment horizontal="center" vertical="center" wrapText="1"/>
    </xf>
    <xf numFmtId="14" fontId="14" fillId="3" borderId="1" xfId="0" applyNumberFormat="1" applyFont="1" applyFill="1" applyBorder="1" applyAlignment="1">
      <alignment horizontal="center" vertical="center" wrapText="1"/>
    </xf>
    <xf numFmtId="0" fontId="14" fillId="3" borderId="1" xfId="0" applyFont="1" applyFill="1" applyBorder="1" applyAlignment="1">
      <alignment horizontal="center" vertical="center"/>
    </xf>
    <xf numFmtId="0" fontId="11" fillId="6" borderId="1" xfId="0" applyFont="1" applyFill="1" applyBorder="1" applyAlignment="1">
      <alignment horizontal="center" vertical="center" wrapText="1"/>
    </xf>
    <xf numFmtId="2" fontId="12" fillId="0" borderId="1" xfId="0" applyNumberFormat="1" applyFont="1" applyBorder="1" applyAlignment="1">
      <alignment horizontal="center" vertical="center" wrapText="1"/>
    </xf>
    <xf numFmtId="0" fontId="11" fillId="3" borderId="1" xfId="0" applyFont="1" applyFill="1" applyBorder="1" applyAlignment="1">
      <alignment horizontal="center" vertical="center" wrapText="1"/>
    </xf>
    <xf numFmtId="14" fontId="11" fillId="3" borderId="1" xfId="0" applyNumberFormat="1" applyFont="1" applyFill="1" applyBorder="1" applyAlignment="1">
      <alignment horizontal="center" vertical="center" wrapText="1"/>
    </xf>
    <xf numFmtId="0" fontId="12" fillId="3" borderId="1" xfId="0" applyFont="1" applyFill="1" applyBorder="1" applyAlignment="1">
      <alignment horizontal="center" vertical="center" wrapText="1"/>
    </xf>
    <xf numFmtId="0" fontId="11" fillId="3" borderId="1" xfId="0" applyFont="1" applyFill="1" applyBorder="1" applyAlignment="1">
      <alignment horizontal="center" vertical="center"/>
    </xf>
    <xf numFmtId="0" fontId="13" fillId="3" borderId="0" xfId="0" applyFont="1" applyFill="1"/>
    <xf numFmtId="2" fontId="12" fillId="3" borderId="1" xfId="0" applyNumberFormat="1" applyFont="1" applyFill="1" applyBorder="1" applyAlignment="1">
      <alignment horizontal="center" vertical="center" wrapText="1"/>
    </xf>
    <xf numFmtId="0" fontId="2" fillId="0" borderId="5" xfId="0" applyFont="1" applyBorder="1"/>
    <xf numFmtId="0" fontId="2" fillId="0" borderId="8" xfId="0" applyFont="1" applyBorder="1" applyAlignment="1">
      <alignment horizontal="center" vertical="center" wrapText="1"/>
    </xf>
    <xf numFmtId="0" fontId="2" fillId="0" borderId="4" xfId="0" applyFont="1" applyBorder="1" applyAlignment="1">
      <alignment wrapText="1"/>
    </xf>
    <xf numFmtId="0" fontId="0" fillId="3" borderId="1" xfId="0" applyFill="1" applyBorder="1" applyAlignment="1">
      <alignment horizontal="center" vertical="center"/>
    </xf>
    <xf numFmtId="0" fontId="10" fillId="0" borderId="1" xfId="0" applyFont="1" applyBorder="1" applyAlignment="1">
      <alignment horizontal="center" vertical="center"/>
    </xf>
    <xf numFmtId="0" fontId="10" fillId="7" borderId="1" xfId="0" applyFont="1" applyFill="1" applyBorder="1" applyAlignment="1">
      <alignment horizontal="center" vertical="center"/>
    </xf>
    <xf numFmtId="0" fontId="2" fillId="3" borderId="4" xfId="0" applyFont="1" applyFill="1" applyBorder="1" applyAlignment="1">
      <alignment wrapText="1"/>
    </xf>
    <xf numFmtId="1" fontId="2" fillId="0" borderId="6" xfId="0" applyNumberFormat="1" applyFont="1" applyBorder="1" applyAlignment="1">
      <alignment horizontal="center" vertical="center"/>
    </xf>
    <xf numFmtId="0" fontId="2" fillId="0" borderId="6" xfId="0" applyFont="1" applyBorder="1" applyAlignment="1">
      <alignment horizontal="center" vertical="center"/>
    </xf>
    <xf numFmtId="2" fontId="2" fillId="0" borderId="6" xfId="0" applyNumberFormat="1" applyFont="1" applyBorder="1" applyAlignment="1">
      <alignment horizontal="center" vertical="center"/>
    </xf>
    <xf numFmtId="0" fontId="2" fillId="0" borderId="1" xfId="0" applyFont="1" applyFill="1" applyBorder="1" applyAlignment="1">
      <alignment horizontal="center" vertical="center"/>
    </xf>
    <xf numFmtId="1" fontId="2" fillId="0" borderId="1" xfId="0" applyNumberFormat="1" applyFont="1" applyFill="1" applyBorder="1" applyAlignment="1">
      <alignment horizontal="center" vertical="center"/>
    </xf>
    <xf numFmtId="0" fontId="2" fillId="0" borderId="1" xfId="0" applyFont="1" applyFill="1" applyBorder="1" applyAlignment="1">
      <alignment horizontal="center" vertical="center" wrapText="1"/>
    </xf>
    <xf numFmtId="14" fontId="2" fillId="0" borderId="1" xfId="0" applyNumberFormat="1" applyFont="1" applyFill="1" applyBorder="1" applyAlignment="1">
      <alignment horizontal="center" vertical="center" wrapText="1"/>
    </xf>
    <xf numFmtId="0" fontId="2" fillId="0" borderId="6" xfId="0" applyFont="1" applyFill="1" applyBorder="1" applyAlignment="1">
      <alignment horizontal="center" vertical="center" wrapText="1"/>
    </xf>
    <xf numFmtId="0" fontId="2" fillId="0" borderId="1" xfId="0" applyFont="1" applyFill="1" applyBorder="1"/>
    <xf numFmtId="0" fontId="2" fillId="0" borderId="0" xfId="0" applyFont="1" applyFill="1" applyBorder="1"/>
    <xf numFmtId="0" fontId="2" fillId="0" borderId="4" xfId="0" applyFont="1" applyFill="1" applyBorder="1" applyAlignment="1">
      <alignment horizontal="center" vertical="center" wrapText="1"/>
    </xf>
    <xf numFmtId="2" fontId="2" fillId="0" borderId="1" xfId="0" applyNumberFormat="1" applyFont="1" applyFill="1" applyBorder="1" applyAlignment="1">
      <alignment horizontal="center" vertical="center" wrapText="1"/>
    </xf>
    <xf numFmtId="0" fontId="20" fillId="9" borderId="1" xfId="0" applyFont="1" applyFill="1" applyBorder="1" applyAlignment="1">
      <alignment horizontal="center" vertical="center"/>
    </xf>
    <xf numFmtId="0" fontId="2" fillId="9" borderId="1" xfId="0" applyFont="1" applyFill="1" applyBorder="1"/>
    <xf numFmtId="1" fontId="2" fillId="0" borderId="6" xfId="0" applyNumberFormat="1" applyFont="1" applyFill="1" applyBorder="1" applyAlignment="1">
      <alignment horizontal="center" vertical="center"/>
    </xf>
    <xf numFmtId="0" fontId="2" fillId="0" borderId="6" xfId="0" applyFont="1" applyFill="1" applyBorder="1" applyAlignment="1">
      <alignment horizontal="center" vertical="center"/>
    </xf>
    <xf numFmtId="14" fontId="2" fillId="0" borderId="6" xfId="0" applyNumberFormat="1" applyFont="1" applyFill="1" applyBorder="1" applyAlignment="1">
      <alignment horizontal="center" vertical="center"/>
    </xf>
    <xf numFmtId="2" fontId="2" fillId="0" borderId="6" xfId="0" applyNumberFormat="1" applyFont="1" applyFill="1" applyBorder="1" applyAlignment="1">
      <alignment horizontal="center" vertical="center"/>
    </xf>
    <xf numFmtId="0" fontId="2" fillId="0" borderId="0" xfId="0" applyFont="1" applyFill="1" applyAlignment="1">
      <alignment horizontal="center" vertical="center"/>
    </xf>
    <xf numFmtId="14" fontId="2" fillId="0" borderId="1" xfId="0" applyNumberFormat="1" applyFont="1" applyFill="1" applyBorder="1" applyAlignment="1">
      <alignment horizontal="center" vertical="center"/>
    </xf>
    <xf numFmtId="0" fontId="20" fillId="0" borderId="1" xfId="0" applyFont="1" applyFill="1" applyBorder="1" applyAlignment="1">
      <alignment horizontal="center" vertical="center"/>
    </xf>
    <xf numFmtId="14" fontId="2" fillId="0" borderId="4" xfId="0" applyNumberFormat="1" applyFont="1" applyFill="1" applyBorder="1" applyAlignment="1">
      <alignment horizontal="center" vertical="center" wrapText="1"/>
    </xf>
    <xf numFmtId="0" fontId="2" fillId="0" borderId="4" xfId="0" applyFont="1" applyFill="1" applyBorder="1" applyAlignment="1">
      <alignment horizontal="center" vertical="center"/>
    </xf>
    <xf numFmtId="0" fontId="20" fillId="0" borderId="3" xfId="0" applyFont="1" applyFill="1" applyBorder="1" applyAlignment="1">
      <alignment horizontal="center" vertical="center"/>
    </xf>
    <xf numFmtId="2" fontId="2" fillId="0" borderId="3" xfId="0" applyNumberFormat="1" applyFont="1" applyBorder="1" applyAlignment="1">
      <alignment horizontal="center" vertical="center"/>
    </xf>
    <xf numFmtId="14" fontId="2" fillId="0" borderId="3" xfId="0" applyNumberFormat="1" applyFont="1" applyBorder="1" applyAlignment="1">
      <alignment horizontal="center" vertical="center"/>
    </xf>
    <xf numFmtId="0" fontId="2" fillId="0" borderId="8" xfId="0" applyFont="1" applyBorder="1" applyAlignment="1">
      <alignment horizontal="center" vertical="center"/>
    </xf>
    <xf numFmtId="0" fontId="20" fillId="0" borderId="1" xfId="0" applyNumberFormat="1" applyFont="1" applyFill="1" applyBorder="1" applyAlignment="1">
      <alignment vertical="top" wrapText="1" readingOrder="1"/>
    </xf>
    <xf numFmtId="0" fontId="20" fillId="0" borderId="1" xfId="0" applyNumberFormat="1" applyFont="1" applyFill="1" applyBorder="1" applyAlignment="1">
      <alignment horizontal="center" vertical="center" wrapText="1" readingOrder="1"/>
    </xf>
    <xf numFmtId="0" fontId="21" fillId="0" borderId="1" xfId="0" applyNumberFormat="1" applyFont="1" applyFill="1" applyBorder="1" applyAlignment="1">
      <alignment horizontal="center" vertical="center" wrapText="1" readingOrder="1"/>
    </xf>
    <xf numFmtId="0" fontId="2" fillId="0" borderId="2" xfId="0" applyFont="1" applyFill="1" applyBorder="1" applyAlignment="1">
      <alignment horizontal="center" vertical="center"/>
    </xf>
    <xf numFmtId="0" fontId="2" fillId="9" borderId="1" xfId="0" applyFont="1" applyFill="1" applyBorder="1" applyAlignment="1">
      <alignment horizontal="center" vertical="center"/>
    </xf>
    <xf numFmtId="0" fontId="23" fillId="0" borderId="0" xfId="0" applyFont="1" applyFill="1" applyBorder="1"/>
    <xf numFmtId="0" fontId="23" fillId="6" borderId="0" xfId="0" applyFont="1" applyFill="1" applyBorder="1"/>
    <xf numFmtId="0" fontId="0" fillId="6" borderId="1" xfId="0" applyFill="1" applyBorder="1" applyAlignment="1">
      <alignment vertical="center"/>
    </xf>
    <xf numFmtId="0" fontId="24" fillId="0" borderId="9" xfId="0" applyNumberFormat="1" applyFont="1" applyFill="1" applyBorder="1" applyAlignment="1">
      <alignment vertical="top" wrapText="1" readingOrder="1"/>
    </xf>
    <xf numFmtId="0" fontId="0" fillId="6" borderId="10" xfId="0" applyFill="1" applyBorder="1" applyAlignment="1">
      <alignment vertical="center"/>
    </xf>
    <xf numFmtId="0" fontId="22" fillId="0" borderId="9" xfId="0" applyNumberFormat="1" applyFont="1" applyFill="1" applyBorder="1" applyAlignment="1">
      <alignment vertical="top" wrapText="1" readingOrder="1"/>
    </xf>
    <xf numFmtId="0" fontId="25" fillId="0" borderId="0" xfId="0" applyFont="1" applyFill="1" applyBorder="1"/>
    <xf numFmtId="0" fontId="0" fillId="0" borderId="0" xfId="0" applyFill="1" applyAlignment="1">
      <alignment horizontal="left" vertical="center" wrapText="1"/>
    </xf>
    <xf numFmtId="0" fontId="26" fillId="0" borderId="0" xfId="0" applyFont="1" applyFill="1" applyAlignment="1">
      <alignment horizontal="left" vertical="center" wrapText="1"/>
    </xf>
    <xf numFmtId="0" fontId="26" fillId="0" borderId="0" xfId="2" applyFont="1" applyFill="1" applyAlignment="1">
      <alignment horizontal="left" vertical="center" wrapText="1"/>
    </xf>
    <xf numFmtId="0" fontId="26" fillId="0" borderId="0" xfId="3" applyFont="1" applyFill="1" applyAlignment="1">
      <alignment horizontal="left" vertical="center" wrapText="1"/>
    </xf>
    <xf numFmtId="0" fontId="2" fillId="0" borderId="0" xfId="0" applyFont="1" applyBorder="1" applyAlignment="1">
      <alignment horizontal="center" vertical="center" wrapText="1"/>
    </xf>
    <xf numFmtId="0" fontId="2" fillId="12" borderId="1" xfId="0" applyFont="1" applyFill="1" applyBorder="1" applyAlignment="1">
      <alignment horizontal="center" vertical="center" wrapText="1"/>
    </xf>
    <xf numFmtId="14" fontId="2" fillId="0" borderId="0" xfId="0" applyNumberFormat="1" applyFont="1" applyAlignment="1">
      <alignment horizontal="center" vertical="center"/>
    </xf>
    <xf numFmtId="1" fontId="2" fillId="0" borderId="0" xfId="0" applyNumberFormat="1" applyFont="1" applyAlignment="1">
      <alignment horizontal="center" vertical="center"/>
    </xf>
    <xf numFmtId="0" fontId="8" fillId="0" borderId="0" xfId="0" applyFont="1"/>
    <xf numFmtId="0" fontId="28" fillId="0" borderId="17" xfId="0" applyFont="1" applyFill="1" applyBorder="1" applyAlignment="1">
      <alignment horizontal="center" vertical="center"/>
    </xf>
    <xf numFmtId="0" fontId="28" fillId="0" borderId="18" xfId="0" applyFont="1" applyFill="1" applyBorder="1" applyAlignment="1">
      <alignment horizontal="center" vertical="center" wrapText="1"/>
    </xf>
    <xf numFmtId="0" fontId="28" fillId="0" borderId="18" xfId="0" applyFont="1" applyFill="1" applyBorder="1" applyAlignment="1">
      <alignment horizontal="center" vertical="center"/>
    </xf>
    <xf numFmtId="0" fontId="28" fillId="11" borderId="18" xfId="0" applyFont="1" applyFill="1" applyBorder="1" applyAlignment="1">
      <alignment horizontal="center" vertical="center" wrapText="1"/>
    </xf>
    <xf numFmtId="0" fontId="28" fillId="0" borderId="18" xfId="0" applyFont="1" applyBorder="1" applyAlignment="1">
      <alignment horizontal="center" vertical="center" wrapText="1"/>
    </xf>
    <xf numFmtId="0" fontId="3" fillId="0" borderId="18" xfId="0" applyFont="1" applyFill="1" applyBorder="1" applyAlignment="1">
      <alignment horizontal="center" vertical="center" wrapText="1"/>
    </xf>
    <xf numFmtId="0" fontId="3" fillId="10" borderId="18" xfId="0" applyFont="1" applyFill="1" applyBorder="1" applyAlignment="1">
      <alignment horizontal="center" vertical="center" wrapText="1"/>
    </xf>
    <xf numFmtId="0" fontId="3" fillId="11" borderId="18" xfId="0" applyFont="1" applyFill="1" applyBorder="1" applyAlignment="1">
      <alignment horizontal="center" vertical="center" wrapText="1"/>
    </xf>
    <xf numFmtId="0" fontId="28" fillId="11" borderId="19" xfId="0" applyFont="1" applyFill="1" applyBorder="1" applyAlignment="1">
      <alignment vertical="center" wrapText="1"/>
    </xf>
    <xf numFmtId="14" fontId="2" fillId="0" borderId="0" xfId="0" applyNumberFormat="1" applyFont="1"/>
    <xf numFmtId="1" fontId="2" fillId="0" borderId="0" xfId="0" applyNumberFormat="1" applyFont="1"/>
    <xf numFmtId="1" fontId="2" fillId="0" borderId="0" xfId="0" applyNumberFormat="1" applyFont="1" applyBorder="1"/>
    <xf numFmtId="0" fontId="2" fillId="0" borderId="0" xfId="0" applyFont="1" applyBorder="1"/>
    <xf numFmtId="0" fontId="2" fillId="0" borderId="0" xfId="0" applyFont="1" applyFill="1"/>
    <xf numFmtId="14" fontId="2" fillId="0" borderId="0" xfId="0" applyNumberFormat="1" applyFont="1" applyFill="1"/>
    <xf numFmtId="1" fontId="2" fillId="0" borderId="0" xfId="0" applyNumberFormat="1" applyFont="1" applyFill="1"/>
    <xf numFmtId="0" fontId="3" fillId="0" borderId="0" xfId="0" applyFont="1"/>
    <xf numFmtId="0" fontId="28" fillId="0" borderId="19" xfId="0" applyFont="1" applyBorder="1" applyAlignment="1">
      <alignment horizontal="center" vertical="center" wrapText="1"/>
    </xf>
    <xf numFmtId="0" fontId="28" fillId="0" borderId="19" xfId="0" applyFont="1" applyFill="1" applyBorder="1" applyAlignment="1">
      <alignment horizontal="center" vertical="center" wrapText="1"/>
    </xf>
    <xf numFmtId="0" fontId="29" fillId="0" borderId="0" xfId="0" applyFont="1" applyFill="1" applyBorder="1"/>
    <xf numFmtId="0" fontId="2" fillId="0" borderId="0" xfId="0" applyFont="1" applyAlignment="1">
      <alignment horizontal="center"/>
    </xf>
    <xf numFmtId="2" fontId="2" fillId="0" borderId="0" xfId="0" applyNumberFormat="1" applyFont="1" applyAlignment="1">
      <alignment horizontal="center"/>
    </xf>
    <xf numFmtId="1" fontId="2" fillId="0" borderId="0" xfId="0" applyNumberFormat="1" applyFont="1" applyAlignment="1">
      <alignment horizontal="center"/>
    </xf>
    <xf numFmtId="14" fontId="2" fillId="0" borderId="0" xfId="0" applyNumberFormat="1" applyFont="1" applyAlignment="1">
      <alignment horizontal="center"/>
    </xf>
    <xf numFmtId="2" fontId="2" fillId="0" borderId="0" xfId="0" applyNumberFormat="1" applyFont="1"/>
    <xf numFmtId="2" fontId="3" fillId="0" borderId="18" xfId="0" applyNumberFormat="1" applyFont="1" applyFill="1" applyBorder="1" applyAlignment="1">
      <alignment horizontal="center" vertical="center" wrapText="1"/>
    </xf>
    <xf numFmtId="2" fontId="28" fillId="0" borderId="18" xfId="0" applyNumberFormat="1" applyFont="1" applyBorder="1" applyAlignment="1">
      <alignment horizontal="center" vertical="center" wrapText="1"/>
    </xf>
    <xf numFmtId="0" fontId="2" fillId="0" borderId="0" xfId="0" applyFont="1" applyBorder="1" applyAlignment="1">
      <alignment horizontal="center" vertical="center"/>
    </xf>
    <xf numFmtId="0" fontId="4" fillId="3" borderId="1" xfId="0" applyFont="1" applyFill="1" applyBorder="1" applyAlignment="1">
      <alignment vertical="center"/>
    </xf>
    <xf numFmtId="0" fontId="4" fillId="3" borderId="1" xfId="0" applyFont="1" applyFill="1" applyBorder="1" applyAlignment="1">
      <alignment vertical="center" wrapText="1"/>
    </xf>
    <xf numFmtId="0" fontId="2" fillId="0" borderId="0" xfId="0" applyFont="1" applyAlignment="1">
      <alignment horizontal="left"/>
    </xf>
    <xf numFmtId="14" fontId="2" fillId="0" borderId="0" xfId="0" applyNumberFormat="1" applyFont="1" applyAlignment="1">
      <alignment horizontal="left"/>
    </xf>
    <xf numFmtId="0" fontId="3" fillId="0" borderId="0" xfId="0" applyFont="1" applyAlignment="1">
      <alignment horizontal="center"/>
    </xf>
    <xf numFmtId="0" fontId="3" fillId="6" borderId="0" xfId="0" applyFont="1" applyFill="1" applyAlignment="1">
      <alignment horizontal="center"/>
    </xf>
    <xf numFmtId="0" fontId="10" fillId="0" borderId="0" xfId="0" applyFont="1" applyFill="1"/>
    <xf numFmtId="0" fontId="2" fillId="0" borderId="0" xfId="0" applyFont="1" applyFill="1" applyAlignment="1">
      <alignment horizontal="center"/>
    </xf>
    <xf numFmtId="0" fontId="20" fillId="0" borderId="0" xfId="0" applyFont="1"/>
    <xf numFmtId="0" fontId="8" fillId="0" borderId="0" xfId="0" applyFont="1" applyAlignment="1">
      <alignment horizontal="center" vertical="center"/>
    </xf>
    <xf numFmtId="0" fontId="28" fillId="0" borderId="18" xfId="0" applyFont="1" applyFill="1" applyBorder="1" applyAlignment="1">
      <alignment horizontal="left" vertical="center" wrapText="1"/>
    </xf>
    <xf numFmtId="0" fontId="0" fillId="0" borderId="0" xfId="0" applyAlignment="1">
      <alignment horizontal="center" vertical="center"/>
    </xf>
    <xf numFmtId="0" fontId="2" fillId="0" borderId="0" xfId="0" applyFont="1" applyAlignment="1">
      <alignment horizontal="center" wrapText="1"/>
    </xf>
    <xf numFmtId="0" fontId="2" fillId="0" borderId="0" xfId="0" applyFont="1" applyAlignment="1"/>
    <xf numFmtId="14" fontId="0" fillId="0" borderId="0" xfId="0" applyNumberFormat="1"/>
    <xf numFmtId="17" fontId="2" fillId="0" borderId="0" xfId="0" applyNumberFormat="1" applyFont="1"/>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6" fillId="2" borderId="14" xfId="0" applyFont="1" applyFill="1" applyBorder="1" applyAlignment="1">
      <alignment horizontal="center"/>
    </xf>
    <xf numFmtId="0" fontId="6" fillId="2" borderId="15" xfId="0" applyFont="1" applyFill="1" applyBorder="1" applyAlignment="1">
      <alignment horizontal="center"/>
    </xf>
    <xf numFmtId="0" fontId="6" fillId="2" borderId="16" xfId="0" applyFont="1" applyFill="1" applyBorder="1" applyAlignment="1">
      <alignment horizontal="center"/>
    </xf>
    <xf numFmtId="0" fontId="6" fillId="2" borderId="11" xfId="0" applyFont="1" applyFill="1" applyBorder="1" applyAlignment="1">
      <alignment horizontal="center"/>
    </xf>
    <xf numFmtId="0" fontId="6" fillId="2" borderId="12" xfId="0" applyFont="1" applyFill="1" applyBorder="1" applyAlignment="1">
      <alignment horizontal="center"/>
    </xf>
    <xf numFmtId="0" fontId="6" fillId="2" borderId="13" xfId="0" applyFont="1" applyFill="1" applyBorder="1" applyAlignment="1">
      <alignment horizontal="center"/>
    </xf>
    <xf numFmtId="0" fontId="1" fillId="5" borderId="4" xfId="0" applyFont="1" applyFill="1" applyBorder="1" applyAlignment="1">
      <alignment horizontal="center"/>
    </xf>
    <xf numFmtId="0" fontId="1" fillId="5" borderId="5" xfId="0" applyFont="1" applyFill="1" applyBorder="1" applyAlignment="1">
      <alignment horizontal="center"/>
    </xf>
    <xf numFmtId="0" fontId="7" fillId="4" borderId="1" xfId="0" applyFont="1" applyFill="1" applyBorder="1" applyAlignment="1">
      <alignment horizontal="center"/>
    </xf>
  </cellXfs>
  <cellStyles count="4">
    <cellStyle name="Normal" xfId="0" builtinId="0"/>
    <cellStyle name="Normal 3" xfId="3"/>
    <cellStyle name="Normal 4" xfId="2"/>
    <cellStyle name="Porcentaje" xfId="1" builtinId="5"/>
  </cellStyles>
  <dxfs count="39">
    <dxf>
      <fill>
        <patternFill>
          <bgColor theme="5"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tint="0.79998168889431442"/>
        </patternFill>
      </fill>
    </dxf>
    <dxf>
      <fill>
        <patternFill>
          <bgColor rgb="FFFF0000"/>
        </patternFill>
      </fill>
    </dxf>
    <dxf>
      <fill>
        <patternFill>
          <bgColor rgb="FFFF0000"/>
        </patternFill>
      </fill>
    </dxf>
    <dxf>
      <fill>
        <patternFill>
          <bgColor rgb="FFFF0000"/>
        </patternFill>
      </fill>
    </dxf>
    <dxf>
      <fill>
        <patternFill>
          <bgColor theme="5" tint="0.79998168889431442"/>
        </patternFill>
      </fill>
    </dxf>
    <dxf>
      <fill>
        <patternFill>
          <bgColor rgb="FFFF0000"/>
        </patternFill>
      </fill>
    </dxf>
    <dxf>
      <fill>
        <patternFill>
          <bgColor rgb="FFFF0000"/>
        </patternFill>
      </fill>
    </dxf>
    <dxf>
      <fill>
        <patternFill>
          <bgColor theme="5" tint="0.59996337778862885"/>
        </patternFill>
      </fill>
    </dxf>
    <dxf>
      <fill>
        <patternFill>
          <bgColor rgb="FFFFFF00"/>
        </patternFill>
      </fill>
    </dxf>
    <dxf>
      <fill>
        <patternFill>
          <bgColor rgb="FFFF0000"/>
        </patternFill>
      </fill>
    </dxf>
    <dxf>
      <fill>
        <patternFill>
          <bgColor rgb="FFFF0000"/>
        </patternFill>
      </fill>
    </dxf>
    <dxf>
      <fill>
        <patternFill>
          <bgColor theme="5" tint="0.59996337778862885"/>
        </patternFill>
      </fill>
    </dxf>
    <dxf>
      <fill>
        <patternFill>
          <bgColor rgb="FFFFFF00"/>
        </patternFill>
      </fill>
    </dxf>
    <dxf>
      <fill>
        <patternFill>
          <bgColor rgb="FFFF0000"/>
        </patternFill>
      </fill>
    </dxf>
    <dxf>
      <fill>
        <patternFill>
          <bgColor theme="5" tint="0.59996337778862885"/>
        </patternFill>
      </fill>
    </dxf>
    <dxf>
      <fill>
        <patternFill>
          <bgColor rgb="FFFFFF00"/>
        </patternFill>
      </fill>
    </dxf>
    <dxf>
      <fill>
        <patternFill>
          <bgColor theme="5"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rgb="FFFF0000"/>
        </patternFill>
      </fill>
    </dxf>
    <dxf>
      <fill>
        <patternFill>
          <bgColor theme="5" tint="0.39994506668294322"/>
        </patternFill>
      </fill>
    </dxf>
    <dxf>
      <fill>
        <patternFill>
          <bgColor rgb="FFFF0000"/>
        </patternFill>
      </fill>
    </dxf>
    <dxf>
      <fill>
        <patternFill>
          <bgColor rgb="FFFFFF00"/>
        </patternFill>
      </fill>
    </dxf>
    <dxf>
      <fill>
        <patternFill>
          <bgColor theme="7" tint="0.59996337778862885"/>
        </patternFill>
      </fill>
    </dxf>
  </dxfs>
  <tableStyles count="0" defaultTableStyle="TableStyleMedium2" defaultPivotStyle="PivotStyleLight16"/>
  <colors>
    <mruColors>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0.8.21.254\Vigilancias%20Epidemiologicas\1.%20INMUNOPREVENIBLES\2025\BASE%20ENERO%20-%206%20de%20marzo.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emilia.alvarado/Desktop/Copia%20de%20BASE%20ENERO%20-%20PRESEN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
      <sheetName val="Unidades medicas"/>
      <sheetName val="Numero de casos"/>
      <sheetName val="Hoja1"/>
      <sheetName val="Hoja3"/>
      <sheetName val="Hoja2"/>
    </sheetNames>
    <sheetDataSet>
      <sheetData sheetId="0"/>
      <sheetData sheetId="1"/>
      <sheetData sheetId="2"/>
      <sheetData sheetId="3" refreshError="1"/>
      <sheetData sheetId="4" refreshError="1"/>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
      <sheetName val="TOS FERINA"/>
      <sheetName val="Códigos"/>
      <sheetName val="Unidades medicas"/>
      <sheetName val="Numero de casos"/>
    </sheetNames>
    <sheetDataSet>
      <sheetData sheetId="0"/>
      <sheetData sheetId="1"/>
      <sheetData sheetId="2">
        <row r="11">
          <cell r="D11" t="str">
            <v>TOS FERINA (TOS CONVULSIVA)</v>
          </cell>
          <cell r="E11" t="str">
            <v>A37</v>
          </cell>
        </row>
        <row r="12">
          <cell r="D12" t="str">
            <v>TOS FERINA DEBIDA A BORDETELLA PERTUSSIS</v>
          </cell>
          <cell r="E12" t="str">
            <v>A370</v>
          </cell>
        </row>
        <row r="13">
          <cell r="D13" t="str">
            <v>TOS FERINA DEBIDA A BORDETELLA PARAPERTUSSIS</v>
          </cell>
          <cell r="E13" t="str">
            <v>A371</v>
          </cell>
        </row>
        <row r="14">
          <cell r="D14" t="str">
            <v>TOS FERINA DEBIDA A OTRAS ESPECIES DE BORDETELLA</v>
          </cell>
          <cell r="E14" t="str">
            <v>A378</v>
          </cell>
        </row>
        <row r="15">
          <cell r="D15" t="str">
            <v>SOSPECHOSO DE TOS FERINA</v>
          </cell>
          <cell r="E15" t="str">
            <v>A379</v>
          </cell>
        </row>
      </sheetData>
      <sheetData sheetId="3"/>
      <sheetData sheetId="4"/>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2:XFD133"/>
  <sheetViews>
    <sheetView tabSelected="1" zoomScale="80" zoomScaleNormal="80" workbookViewId="0">
      <pane xSplit="3" ySplit="3" topLeftCell="D108" activePane="bottomRight" state="frozen"/>
      <selection pane="topRight" activeCell="D1" sqref="D1"/>
      <selection pane="bottomLeft" activeCell="A4" sqref="A4"/>
      <selection pane="bottomRight" activeCell="B4" sqref="B4:B119"/>
    </sheetView>
  </sheetViews>
  <sheetFormatPr baseColWidth="10" defaultRowHeight="15" x14ac:dyDescent="0.25"/>
  <cols>
    <col min="1" max="1" width="8.140625" style="10" customWidth="1"/>
    <col min="2" max="2" width="18" style="10" bestFit="1" customWidth="1"/>
    <col min="3" max="3" width="40" style="10" bestFit="1" customWidth="1"/>
    <col min="4" max="6" width="9.140625" style="10" customWidth="1"/>
    <col min="7" max="8" width="12.7109375" style="10" customWidth="1"/>
    <col min="9" max="9" width="36.85546875" style="13" customWidth="1"/>
    <col min="10" max="10" width="13.140625" style="13" customWidth="1"/>
    <col min="11" max="11" width="20.42578125" style="10" customWidth="1"/>
    <col min="12" max="12" width="30" style="13" customWidth="1"/>
    <col min="13" max="13" width="11.7109375" style="10" customWidth="1"/>
    <col min="14" max="15" width="18.5703125" style="10" customWidth="1"/>
    <col min="16" max="16" width="29.28515625" style="13" customWidth="1"/>
    <col min="17" max="17" width="39.7109375" style="10" customWidth="1"/>
    <col min="18" max="18" width="36.140625" style="13" customWidth="1"/>
    <col min="19" max="19" width="27.28515625" style="10" customWidth="1"/>
    <col min="20" max="20" width="15.42578125" style="10" customWidth="1"/>
    <col min="21" max="21" width="12.5703125" style="10" customWidth="1"/>
    <col min="22" max="22" width="34.28515625" style="10" customWidth="1"/>
    <col min="23" max="23" width="15.85546875" style="10" customWidth="1"/>
    <col min="24" max="24" width="24.28515625" style="10" customWidth="1"/>
    <col min="25" max="26" width="15.85546875" style="10" customWidth="1"/>
    <col min="27" max="27" width="50" style="10" customWidth="1"/>
    <col min="28" max="30" width="15.85546875" style="10" customWidth="1"/>
    <col min="31" max="31" width="56" style="13" customWidth="1"/>
    <col min="32" max="32" width="43" style="13" customWidth="1"/>
    <col min="33" max="33" width="14" style="10" customWidth="1"/>
    <col min="34" max="34" width="45.85546875" customWidth="1"/>
  </cols>
  <sheetData>
    <row r="2" spans="1:34" ht="18" x14ac:dyDescent="0.25">
      <c r="A2" s="213" t="s">
        <v>64</v>
      </c>
      <c r="B2" s="213"/>
      <c r="C2" s="213"/>
      <c r="D2" s="213"/>
      <c r="E2" s="213"/>
      <c r="F2" s="213"/>
      <c r="G2" s="213"/>
      <c r="H2" s="213"/>
      <c r="I2" s="213"/>
      <c r="J2" s="213"/>
      <c r="K2" s="213"/>
      <c r="L2" s="214"/>
    </row>
    <row r="3" spans="1:34" s="1" customFormat="1" ht="36" x14ac:dyDescent="0.2">
      <c r="A3" s="11" t="s">
        <v>39</v>
      </c>
      <c r="B3" s="11" t="s">
        <v>28</v>
      </c>
      <c r="C3" s="2" t="s">
        <v>6</v>
      </c>
      <c r="D3" s="2" t="s">
        <v>81</v>
      </c>
      <c r="E3" s="2" t="s">
        <v>52</v>
      </c>
      <c r="F3" s="2" t="s">
        <v>7</v>
      </c>
      <c r="G3" s="2" t="s">
        <v>70</v>
      </c>
      <c r="H3" s="2" t="s">
        <v>352</v>
      </c>
      <c r="I3" s="2" t="s">
        <v>0</v>
      </c>
      <c r="J3" s="2"/>
      <c r="K3" s="2" t="s">
        <v>29</v>
      </c>
      <c r="L3" s="2" t="s">
        <v>1</v>
      </c>
      <c r="M3" s="3" t="s">
        <v>9</v>
      </c>
      <c r="N3" s="3" t="s">
        <v>2</v>
      </c>
      <c r="O3" s="3" t="s">
        <v>45</v>
      </c>
      <c r="P3" s="4" t="s">
        <v>11</v>
      </c>
      <c r="Q3" s="4" t="s">
        <v>16</v>
      </c>
      <c r="R3" s="19" t="s">
        <v>18</v>
      </c>
      <c r="S3" s="4" t="s">
        <v>20</v>
      </c>
      <c r="T3" s="229" t="s">
        <v>22</v>
      </c>
      <c r="U3" s="230"/>
      <c r="V3" s="4" t="s">
        <v>13</v>
      </c>
      <c r="W3" s="4" t="s">
        <v>278</v>
      </c>
      <c r="X3" s="4" t="s">
        <v>29</v>
      </c>
      <c r="Y3" s="4" t="s">
        <v>77</v>
      </c>
      <c r="Z3" s="4" t="s">
        <v>76</v>
      </c>
      <c r="AA3" s="4" t="s">
        <v>240</v>
      </c>
      <c r="AB3" s="4" t="s">
        <v>241</v>
      </c>
      <c r="AC3" s="4" t="s">
        <v>399</v>
      </c>
      <c r="AD3" s="4" t="s">
        <v>400</v>
      </c>
      <c r="AE3" s="4" t="s">
        <v>249</v>
      </c>
      <c r="AF3" s="4" t="s">
        <v>26</v>
      </c>
      <c r="AG3" s="22" t="s">
        <v>349</v>
      </c>
      <c r="AH3" s="1" t="s">
        <v>789</v>
      </c>
    </row>
    <row r="4" spans="1:34" s="1" customFormat="1" ht="36.75" customHeight="1" x14ac:dyDescent="0.2">
      <c r="A4" s="6">
        <v>1</v>
      </c>
      <c r="B4" s="24">
        <v>3160903280503</v>
      </c>
      <c r="C4" s="6" t="s">
        <v>5</v>
      </c>
      <c r="D4" s="6">
        <v>21</v>
      </c>
      <c r="E4" s="6"/>
      <c r="F4" s="6" t="s">
        <v>8</v>
      </c>
      <c r="G4" s="6" t="s">
        <v>58</v>
      </c>
      <c r="H4" s="6" t="s">
        <v>58</v>
      </c>
      <c r="I4" s="6" t="s">
        <v>4</v>
      </c>
      <c r="J4" s="6" t="s">
        <v>346</v>
      </c>
      <c r="K4" s="6" t="s">
        <v>34</v>
      </c>
      <c r="L4" s="6" t="s">
        <v>3</v>
      </c>
      <c r="M4" s="6" t="s">
        <v>10</v>
      </c>
      <c r="N4" s="25">
        <v>45691</v>
      </c>
      <c r="O4" s="25" t="s">
        <v>46</v>
      </c>
      <c r="P4" s="6" t="s">
        <v>12</v>
      </c>
      <c r="Q4" s="6" t="s">
        <v>17</v>
      </c>
      <c r="R4" s="6" t="s">
        <v>19</v>
      </c>
      <c r="S4" s="6" t="s">
        <v>21</v>
      </c>
      <c r="T4" s="6" t="s">
        <v>23</v>
      </c>
      <c r="U4" s="6" t="s">
        <v>24</v>
      </c>
      <c r="V4" s="6" t="s">
        <v>14</v>
      </c>
      <c r="W4" s="12" t="s">
        <v>15</v>
      </c>
      <c r="X4" s="6" t="s">
        <v>34</v>
      </c>
      <c r="Y4" s="6" t="s">
        <v>164</v>
      </c>
      <c r="Z4" s="6" t="s">
        <v>164</v>
      </c>
      <c r="AA4" s="6" t="s">
        <v>253</v>
      </c>
      <c r="AB4" s="6" t="s">
        <v>242</v>
      </c>
      <c r="AC4" s="12"/>
      <c r="AD4" s="12"/>
      <c r="AE4" s="12" t="s">
        <v>25</v>
      </c>
      <c r="AF4" s="6" t="s">
        <v>27</v>
      </c>
      <c r="AG4" s="5" t="s">
        <v>350</v>
      </c>
    </row>
    <row r="5" spans="1:34" ht="24" x14ac:dyDescent="0.25">
      <c r="A5" s="6">
        <v>2</v>
      </c>
      <c r="B5" s="24">
        <v>2730972101205</v>
      </c>
      <c r="C5" s="6" t="s">
        <v>40</v>
      </c>
      <c r="D5" s="6">
        <v>30</v>
      </c>
      <c r="E5" s="6"/>
      <c r="F5" s="6" t="s">
        <v>8</v>
      </c>
      <c r="G5" s="6"/>
      <c r="H5" s="6"/>
      <c r="I5" s="6" t="s">
        <v>41</v>
      </c>
      <c r="J5" s="6" t="s">
        <v>333</v>
      </c>
      <c r="K5" s="6" t="s">
        <v>37</v>
      </c>
      <c r="L5" s="6" t="s">
        <v>42</v>
      </c>
      <c r="M5" s="6" t="s">
        <v>43</v>
      </c>
      <c r="N5" s="25">
        <v>45719</v>
      </c>
      <c r="O5" s="25" t="s">
        <v>46</v>
      </c>
      <c r="P5" s="6" t="s">
        <v>44</v>
      </c>
      <c r="Q5" s="6" t="s">
        <v>48</v>
      </c>
      <c r="R5" s="6" t="s">
        <v>47</v>
      </c>
      <c r="S5" s="6" t="s">
        <v>49</v>
      </c>
      <c r="T5" s="6" t="s">
        <v>23</v>
      </c>
      <c r="U5" s="6" t="s">
        <v>24</v>
      </c>
      <c r="V5" s="6" t="s">
        <v>50</v>
      </c>
      <c r="W5" s="6" t="s">
        <v>15</v>
      </c>
      <c r="X5" s="6"/>
      <c r="Y5" s="6"/>
      <c r="Z5" s="6"/>
      <c r="AA5" s="6"/>
      <c r="AB5" s="6"/>
      <c r="AC5" s="6"/>
      <c r="AD5" s="6"/>
      <c r="AE5" s="6" t="s">
        <v>25</v>
      </c>
      <c r="AF5" s="6" t="s">
        <v>27</v>
      </c>
      <c r="AG5" s="5" t="s">
        <v>350</v>
      </c>
    </row>
    <row r="6" spans="1:34" ht="24" x14ac:dyDescent="0.25">
      <c r="A6" s="6">
        <v>3</v>
      </c>
      <c r="B6" s="24">
        <v>4010863051202</v>
      </c>
      <c r="C6" s="6" t="s">
        <v>51</v>
      </c>
      <c r="D6" s="6">
        <v>3</v>
      </c>
      <c r="E6" s="6">
        <v>8</v>
      </c>
      <c r="F6" s="6" t="s">
        <v>8</v>
      </c>
      <c r="G6" s="6"/>
      <c r="H6" s="6"/>
      <c r="I6" s="6" t="s">
        <v>41</v>
      </c>
      <c r="J6" s="6" t="s">
        <v>333</v>
      </c>
      <c r="K6" s="6" t="s">
        <v>37</v>
      </c>
      <c r="L6" s="6" t="s">
        <v>53</v>
      </c>
      <c r="M6" s="6" t="s">
        <v>54</v>
      </c>
      <c r="N6" s="25">
        <v>45674</v>
      </c>
      <c r="O6" s="6" t="s">
        <v>55</v>
      </c>
      <c r="P6" s="6" t="s">
        <v>56</v>
      </c>
      <c r="Q6" s="6" t="s">
        <v>57</v>
      </c>
      <c r="R6" s="6" t="s">
        <v>47</v>
      </c>
      <c r="S6" s="6" t="s">
        <v>58</v>
      </c>
      <c r="T6" s="6" t="s">
        <v>59</v>
      </c>
      <c r="U6" s="6" t="s">
        <v>60</v>
      </c>
      <c r="V6" s="6" t="s">
        <v>61</v>
      </c>
      <c r="W6" s="6" t="s">
        <v>15</v>
      </c>
      <c r="X6" s="6"/>
      <c r="Y6" s="6"/>
      <c r="Z6" s="6"/>
      <c r="AA6" s="6"/>
      <c r="AB6" s="6"/>
      <c r="AC6" s="6"/>
      <c r="AD6" s="6"/>
      <c r="AE6" s="6" t="s">
        <v>63</v>
      </c>
      <c r="AF6" s="6" t="s">
        <v>62</v>
      </c>
      <c r="AG6" s="5" t="s">
        <v>351</v>
      </c>
    </row>
    <row r="7" spans="1:34" ht="48" x14ac:dyDescent="0.25">
      <c r="A7" s="6">
        <v>2</v>
      </c>
      <c r="B7" s="24">
        <v>3023820110101</v>
      </c>
      <c r="C7" s="6" t="s">
        <v>65</v>
      </c>
      <c r="D7" s="6">
        <v>26</v>
      </c>
      <c r="E7" s="6"/>
      <c r="F7" s="6" t="s">
        <v>66</v>
      </c>
      <c r="G7" s="6" t="s">
        <v>86</v>
      </c>
      <c r="H7" s="25">
        <v>45834</v>
      </c>
      <c r="I7" s="6" t="s">
        <v>67</v>
      </c>
      <c r="J7" s="6" t="s">
        <v>340</v>
      </c>
      <c r="K7" s="6" t="s">
        <v>34</v>
      </c>
      <c r="L7" s="6" t="s">
        <v>68</v>
      </c>
      <c r="M7" s="6" t="s">
        <v>69</v>
      </c>
      <c r="N7" s="25">
        <v>45660</v>
      </c>
      <c r="O7" s="6" t="s">
        <v>46</v>
      </c>
      <c r="P7" s="6" t="s">
        <v>71</v>
      </c>
      <c r="Q7" s="6" t="s">
        <v>72</v>
      </c>
      <c r="R7" s="6" t="s">
        <v>73</v>
      </c>
      <c r="S7" s="6" t="s">
        <v>74</v>
      </c>
      <c r="T7" s="6" t="s">
        <v>23</v>
      </c>
      <c r="U7" s="6" t="s">
        <v>24</v>
      </c>
      <c r="V7" s="6" t="s">
        <v>75</v>
      </c>
      <c r="W7" s="25">
        <v>45707</v>
      </c>
      <c r="X7" s="6" t="s">
        <v>34</v>
      </c>
      <c r="Y7" s="14">
        <v>1050</v>
      </c>
      <c r="Z7" s="6" t="s">
        <v>78</v>
      </c>
      <c r="AA7" s="6" t="s">
        <v>241</v>
      </c>
      <c r="AB7" s="6" t="s">
        <v>246</v>
      </c>
      <c r="AC7" s="6"/>
      <c r="AD7" s="6"/>
      <c r="AE7" s="6" t="s">
        <v>79</v>
      </c>
      <c r="AF7" s="6" t="s">
        <v>247</v>
      </c>
      <c r="AG7" s="5" t="s">
        <v>351</v>
      </c>
    </row>
    <row r="8" spans="1:34" ht="48" x14ac:dyDescent="0.25">
      <c r="A8" s="6">
        <v>5</v>
      </c>
      <c r="B8" s="24">
        <v>3149396951501</v>
      </c>
      <c r="C8" s="6" t="s">
        <v>80</v>
      </c>
      <c r="D8" s="6">
        <v>27</v>
      </c>
      <c r="E8" s="6"/>
      <c r="F8" s="6" t="s">
        <v>66</v>
      </c>
      <c r="G8" s="6" t="s">
        <v>82</v>
      </c>
      <c r="H8" s="25">
        <v>45798</v>
      </c>
      <c r="I8" s="6" t="s">
        <v>67</v>
      </c>
      <c r="J8" s="6" t="s">
        <v>340</v>
      </c>
      <c r="K8" s="6" t="s">
        <v>34</v>
      </c>
      <c r="L8" s="6" t="s">
        <v>68</v>
      </c>
      <c r="M8" s="6" t="s">
        <v>10</v>
      </c>
      <c r="N8" s="25">
        <v>45663</v>
      </c>
      <c r="O8" s="6" t="s">
        <v>46</v>
      </c>
      <c r="P8" s="6" t="s">
        <v>71</v>
      </c>
      <c r="Q8" s="6" t="s">
        <v>251</v>
      </c>
      <c r="R8" s="6"/>
      <c r="S8" s="6" t="s">
        <v>58</v>
      </c>
      <c r="T8" s="6" t="s">
        <v>23</v>
      </c>
      <c r="U8" s="6" t="s">
        <v>24</v>
      </c>
      <c r="V8" s="6" t="s">
        <v>84</v>
      </c>
      <c r="W8" s="25">
        <v>45652</v>
      </c>
      <c r="X8" s="6" t="s">
        <v>34</v>
      </c>
      <c r="Y8" s="14">
        <v>282</v>
      </c>
      <c r="Z8" s="6" t="s">
        <v>78</v>
      </c>
      <c r="AA8" s="6" t="s">
        <v>243</v>
      </c>
      <c r="AB8" s="6" t="s">
        <v>242</v>
      </c>
      <c r="AC8" s="6"/>
      <c r="AD8" s="6"/>
      <c r="AE8" s="6" t="s">
        <v>244</v>
      </c>
      <c r="AF8" s="6" t="s">
        <v>245</v>
      </c>
      <c r="AG8" s="5" t="s">
        <v>351</v>
      </c>
    </row>
    <row r="9" spans="1:34" ht="36" x14ac:dyDescent="0.25">
      <c r="A9" s="6">
        <v>6</v>
      </c>
      <c r="B9" s="24">
        <v>201300050199</v>
      </c>
      <c r="C9" s="6" t="s">
        <v>85</v>
      </c>
      <c r="D9" s="6">
        <v>32</v>
      </c>
      <c r="E9" s="6"/>
      <c r="F9" s="6" t="s">
        <v>66</v>
      </c>
      <c r="G9" s="6" t="s">
        <v>86</v>
      </c>
      <c r="H9" s="25">
        <v>45868</v>
      </c>
      <c r="I9" s="6" t="s">
        <v>360</v>
      </c>
      <c r="J9" s="6" t="s">
        <v>335</v>
      </c>
      <c r="K9" s="6" t="s">
        <v>34</v>
      </c>
      <c r="L9" s="6" t="s">
        <v>68</v>
      </c>
      <c r="M9" s="6" t="s">
        <v>69</v>
      </c>
      <c r="N9" s="25">
        <v>45311</v>
      </c>
      <c r="O9" s="6" t="s">
        <v>46</v>
      </c>
      <c r="P9" s="6" t="s">
        <v>88</v>
      </c>
      <c r="Q9" s="6" t="s">
        <v>252</v>
      </c>
      <c r="R9" s="6"/>
      <c r="S9" s="6" t="s">
        <v>58</v>
      </c>
      <c r="T9" s="6" t="s">
        <v>23</v>
      </c>
      <c r="U9" s="6" t="s">
        <v>24</v>
      </c>
      <c r="V9" s="6" t="s">
        <v>90</v>
      </c>
      <c r="W9" s="25">
        <v>45671</v>
      </c>
      <c r="X9" s="6" t="s">
        <v>34</v>
      </c>
      <c r="Y9" s="27">
        <v>121.4</v>
      </c>
      <c r="Z9" s="14">
        <v>1.22</v>
      </c>
      <c r="AA9" s="6" t="s">
        <v>248</v>
      </c>
      <c r="AB9" s="6" t="s">
        <v>242</v>
      </c>
      <c r="AC9" s="6"/>
      <c r="AD9" s="6"/>
      <c r="AE9" s="6" t="s">
        <v>273</v>
      </c>
      <c r="AF9" s="6" t="s">
        <v>250</v>
      </c>
      <c r="AG9" s="6" t="s">
        <v>351</v>
      </c>
    </row>
    <row r="10" spans="1:34" ht="70.5" customHeight="1" x14ac:dyDescent="0.25">
      <c r="A10" s="6">
        <v>7</v>
      </c>
      <c r="B10" s="24">
        <v>3102006361212</v>
      </c>
      <c r="C10" s="6" t="s">
        <v>91</v>
      </c>
      <c r="D10" s="6">
        <v>18</v>
      </c>
      <c r="E10" s="6"/>
      <c r="F10" s="6" t="s">
        <v>8</v>
      </c>
      <c r="G10" s="6" t="s">
        <v>58</v>
      </c>
      <c r="H10" s="6" t="s">
        <v>58</v>
      </c>
      <c r="I10" s="6" t="s">
        <v>92</v>
      </c>
      <c r="J10" s="6" t="s">
        <v>338</v>
      </c>
      <c r="K10" s="6" t="s">
        <v>93</v>
      </c>
      <c r="L10" s="6" t="s">
        <v>94</v>
      </c>
      <c r="M10" s="6" t="s">
        <v>95</v>
      </c>
      <c r="N10" s="25">
        <v>45677</v>
      </c>
      <c r="O10" s="6" t="s">
        <v>55</v>
      </c>
      <c r="P10" s="6" t="s">
        <v>56</v>
      </c>
      <c r="Q10" s="6" t="s">
        <v>96</v>
      </c>
      <c r="R10" s="6" t="s">
        <v>97</v>
      </c>
      <c r="S10" s="6" t="s">
        <v>98</v>
      </c>
      <c r="T10" s="6" t="s">
        <v>23</v>
      </c>
      <c r="U10" s="6" t="s">
        <v>24</v>
      </c>
      <c r="V10" s="6" t="s">
        <v>99</v>
      </c>
      <c r="W10" s="6" t="s">
        <v>15</v>
      </c>
      <c r="X10" s="6" t="s">
        <v>93</v>
      </c>
      <c r="Y10" s="6" t="s">
        <v>58</v>
      </c>
      <c r="Z10" s="6" t="s">
        <v>58</v>
      </c>
      <c r="AA10" s="6" t="s">
        <v>307</v>
      </c>
      <c r="AB10" s="6"/>
      <c r="AC10" s="6"/>
      <c r="AD10" s="6"/>
      <c r="AE10" s="6" t="s">
        <v>297</v>
      </c>
      <c r="AF10" s="6" t="s">
        <v>295</v>
      </c>
      <c r="AG10" s="5" t="s">
        <v>350</v>
      </c>
    </row>
    <row r="11" spans="1:34" s="46" customFormat="1" ht="60" x14ac:dyDescent="0.25">
      <c r="A11" s="6">
        <v>8</v>
      </c>
      <c r="B11" s="43">
        <v>3784351240101</v>
      </c>
      <c r="C11" s="42" t="s">
        <v>100</v>
      </c>
      <c r="D11" s="42">
        <v>7</v>
      </c>
      <c r="E11" s="42">
        <v>3</v>
      </c>
      <c r="F11" s="42" t="s">
        <v>8</v>
      </c>
      <c r="G11" s="42" t="s">
        <v>58</v>
      </c>
      <c r="H11" s="42" t="s">
        <v>58</v>
      </c>
      <c r="I11" s="42" t="s">
        <v>101</v>
      </c>
      <c r="J11" s="42" t="s">
        <v>339</v>
      </c>
      <c r="K11" s="42" t="s">
        <v>34</v>
      </c>
      <c r="L11" s="42" t="s">
        <v>102</v>
      </c>
      <c r="M11" s="42" t="s">
        <v>103</v>
      </c>
      <c r="N11" s="44">
        <v>45702</v>
      </c>
      <c r="O11" s="42" t="s">
        <v>46</v>
      </c>
      <c r="P11" s="42" t="s">
        <v>104</v>
      </c>
      <c r="Q11" s="42" t="s">
        <v>105</v>
      </c>
      <c r="R11" s="42" t="s">
        <v>108</v>
      </c>
      <c r="S11" s="42"/>
      <c r="T11" s="42" t="s">
        <v>23</v>
      </c>
      <c r="U11" s="42" t="s">
        <v>24</v>
      </c>
      <c r="V11" s="42" t="s">
        <v>106</v>
      </c>
      <c r="W11" s="44">
        <v>45695</v>
      </c>
      <c r="X11" s="42" t="s">
        <v>34</v>
      </c>
      <c r="Y11" s="42">
        <v>151</v>
      </c>
      <c r="Z11" s="42">
        <v>0.27</v>
      </c>
      <c r="AA11" s="42" t="s">
        <v>276</v>
      </c>
      <c r="AB11" s="44">
        <v>44851</v>
      </c>
      <c r="AC11" s="44"/>
      <c r="AD11" s="44"/>
      <c r="AE11" s="42" t="s">
        <v>419</v>
      </c>
      <c r="AF11" s="42" t="s">
        <v>277</v>
      </c>
      <c r="AG11" s="45" t="s">
        <v>350</v>
      </c>
    </row>
    <row r="12" spans="1:34" s="89" customFormat="1" ht="60" x14ac:dyDescent="0.25">
      <c r="A12" s="83">
        <v>9</v>
      </c>
      <c r="B12" s="84">
        <v>4066201560101</v>
      </c>
      <c r="C12" s="83" t="s">
        <v>107</v>
      </c>
      <c r="D12" s="83">
        <v>2</v>
      </c>
      <c r="E12" s="83"/>
      <c r="F12" s="83" t="s">
        <v>8</v>
      </c>
      <c r="G12" s="83" t="s">
        <v>58</v>
      </c>
      <c r="H12" s="83" t="s">
        <v>58</v>
      </c>
      <c r="I12" s="83" t="s">
        <v>101</v>
      </c>
      <c r="J12" s="83" t="s">
        <v>339</v>
      </c>
      <c r="K12" s="83" t="s">
        <v>34</v>
      </c>
      <c r="L12" s="83" t="s">
        <v>102</v>
      </c>
      <c r="M12" s="83" t="s">
        <v>103</v>
      </c>
      <c r="N12" s="85">
        <v>45702</v>
      </c>
      <c r="O12" s="83" t="s">
        <v>46</v>
      </c>
      <c r="P12" s="83" t="s">
        <v>104</v>
      </c>
      <c r="Q12" s="83" t="s">
        <v>109</v>
      </c>
      <c r="R12" s="83" t="s">
        <v>108</v>
      </c>
      <c r="S12" s="83"/>
      <c r="T12" s="83" t="s">
        <v>23</v>
      </c>
      <c r="U12" s="83" t="s">
        <v>24</v>
      </c>
      <c r="V12" s="83" t="s">
        <v>106</v>
      </c>
      <c r="W12" s="85">
        <v>45362</v>
      </c>
      <c r="X12" s="83" t="s">
        <v>34</v>
      </c>
      <c r="Y12" s="86">
        <v>400</v>
      </c>
      <c r="Z12" s="87">
        <v>0.46700000000000003</v>
      </c>
      <c r="AA12" s="87" t="s">
        <v>276</v>
      </c>
      <c r="AB12" s="85">
        <v>45190</v>
      </c>
      <c r="AC12" s="85"/>
      <c r="AD12" s="85"/>
      <c r="AE12" s="83" t="s">
        <v>281</v>
      </c>
      <c r="AF12" s="83" t="s">
        <v>280</v>
      </c>
      <c r="AG12" s="88" t="s">
        <v>350</v>
      </c>
    </row>
    <row r="13" spans="1:34" s="89" customFormat="1" ht="60" x14ac:dyDescent="0.25">
      <c r="A13" s="83">
        <v>10</v>
      </c>
      <c r="B13" s="84">
        <v>4126565580101</v>
      </c>
      <c r="C13" s="83" t="s">
        <v>110</v>
      </c>
      <c r="D13" s="83">
        <v>1</v>
      </c>
      <c r="E13" s="83">
        <v>5</v>
      </c>
      <c r="F13" s="83" t="s">
        <v>66</v>
      </c>
      <c r="G13" s="83" t="s">
        <v>58</v>
      </c>
      <c r="H13" s="83" t="s">
        <v>58</v>
      </c>
      <c r="I13" s="83" t="s">
        <v>101</v>
      </c>
      <c r="J13" s="83" t="s">
        <v>339</v>
      </c>
      <c r="K13" s="83" t="s">
        <v>34</v>
      </c>
      <c r="L13" s="83" t="s">
        <v>102</v>
      </c>
      <c r="M13" s="83" t="s">
        <v>103</v>
      </c>
      <c r="N13" s="85">
        <v>45671</v>
      </c>
      <c r="O13" s="83" t="s">
        <v>46</v>
      </c>
      <c r="P13" s="83" t="s">
        <v>104</v>
      </c>
      <c r="Q13" s="83" t="s">
        <v>111</v>
      </c>
      <c r="R13" s="83" t="s">
        <v>108</v>
      </c>
      <c r="S13" s="83"/>
      <c r="T13" s="83" t="s">
        <v>23</v>
      </c>
      <c r="U13" s="83" t="s">
        <v>24</v>
      </c>
      <c r="V13" s="83" t="s">
        <v>106</v>
      </c>
      <c r="W13" s="85">
        <v>45603</v>
      </c>
      <c r="X13" s="83" t="s">
        <v>34</v>
      </c>
      <c r="Y13" s="86">
        <v>13</v>
      </c>
      <c r="Z13" s="86">
        <v>2.82</v>
      </c>
      <c r="AA13" s="83" t="s">
        <v>276</v>
      </c>
      <c r="AB13" s="85">
        <v>45610</v>
      </c>
      <c r="AC13" s="85"/>
      <c r="AD13" s="85"/>
      <c r="AE13" s="83" t="s">
        <v>279</v>
      </c>
      <c r="AF13" s="83" t="s">
        <v>280</v>
      </c>
      <c r="AG13" s="88" t="s">
        <v>350</v>
      </c>
    </row>
    <row r="14" spans="1:34" s="98" customFormat="1" ht="64.5" customHeight="1" x14ac:dyDescent="0.25">
      <c r="A14" s="93">
        <v>11</v>
      </c>
      <c r="B14" s="94">
        <v>4152772130101</v>
      </c>
      <c r="C14" s="93" t="s">
        <v>112</v>
      </c>
      <c r="D14" s="93">
        <v>0</v>
      </c>
      <c r="E14" s="93">
        <v>10</v>
      </c>
      <c r="F14" s="93" t="s">
        <v>66</v>
      </c>
      <c r="G14" s="93" t="s">
        <v>58</v>
      </c>
      <c r="H14" s="93" t="s">
        <v>58</v>
      </c>
      <c r="I14" s="93" t="s">
        <v>101</v>
      </c>
      <c r="J14" s="93" t="s">
        <v>339</v>
      </c>
      <c r="K14" s="93" t="s">
        <v>35</v>
      </c>
      <c r="L14" s="93" t="s">
        <v>113</v>
      </c>
      <c r="M14" s="93" t="s">
        <v>114</v>
      </c>
      <c r="N14" s="95">
        <v>45707</v>
      </c>
      <c r="O14" s="93" t="s">
        <v>46</v>
      </c>
      <c r="P14" s="93" t="s">
        <v>104</v>
      </c>
      <c r="Q14" s="93" t="s">
        <v>115</v>
      </c>
      <c r="R14" s="93"/>
      <c r="S14" s="93"/>
      <c r="T14" s="93" t="s">
        <v>23</v>
      </c>
      <c r="U14" s="93" t="s">
        <v>24</v>
      </c>
      <c r="V14" s="93" t="s">
        <v>106</v>
      </c>
      <c r="W14" s="95">
        <v>45695</v>
      </c>
      <c r="X14" s="93" t="s">
        <v>35</v>
      </c>
      <c r="Y14" s="96">
        <v>45.1</v>
      </c>
      <c r="Z14" s="93">
        <v>0.26</v>
      </c>
      <c r="AA14" s="93" t="s">
        <v>290</v>
      </c>
      <c r="AB14" s="95">
        <v>45707</v>
      </c>
      <c r="AC14" s="95"/>
      <c r="AD14" s="95"/>
      <c r="AE14" s="93" t="s">
        <v>300</v>
      </c>
      <c r="AF14" s="93" t="s">
        <v>299</v>
      </c>
      <c r="AG14" s="97" t="s">
        <v>350</v>
      </c>
    </row>
    <row r="15" spans="1:34" s="98" customFormat="1" ht="60" x14ac:dyDescent="0.25">
      <c r="A15" s="93">
        <v>12</v>
      </c>
      <c r="B15" s="94">
        <v>4128992050101</v>
      </c>
      <c r="C15" s="93" t="s">
        <v>116</v>
      </c>
      <c r="D15" s="93">
        <v>1</v>
      </c>
      <c r="E15" s="93">
        <v>4</v>
      </c>
      <c r="F15" s="93" t="s">
        <v>8</v>
      </c>
      <c r="G15" s="93" t="s">
        <v>58</v>
      </c>
      <c r="H15" s="93" t="s">
        <v>58</v>
      </c>
      <c r="I15" s="93" t="s">
        <v>101</v>
      </c>
      <c r="J15" s="93" t="s">
        <v>339</v>
      </c>
      <c r="K15" s="93" t="s">
        <v>34</v>
      </c>
      <c r="L15" s="93" t="s">
        <v>102</v>
      </c>
      <c r="M15" s="93" t="s">
        <v>103</v>
      </c>
      <c r="N15" s="95">
        <v>45697</v>
      </c>
      <c r="O15" s="93" t="s">
        <v>55</v>
      </c>
      <c r="P15" s="93" t="s">
        <v>117</v>
      </c>
      <c r="Q15" s="93" t="s">
        <v>118</v>
      </c>
      <c r="R15" s="93" t="s">
        <v>119</v>
      </c>
      <c r="S15" s="93"/>
      <c r="T15" s="93" t="s">
        <v>59</v>
      </c>
      <c r="U15" s="93" t="s">
        <v>60</v>
      </c>
      <c r="V15" s="93" t="s">
        <v>120</v>
      </c>
      <c r="W15" s="95">
        <v>45697</v>
      </c>
      <c r="X15" s="93" t="s">
        <v>34</v>
      </c>
      <c r="Y15" s="96">
        <v>13.5</v>
      </c>
      <c r="Z15" s="99">
        <v>3.18</v>
      </c>
      <c r="AA15" s="93" t="s">
        <v>282</v>
      </c>
      <c r="AB15" s="93"/>
      <c r="AC15" s="93"/>
      <c r="AD15" s="93"/>
      <c r="AE15" s="93" t="s">
        <v>298</v>
      </c>
      <c r="AF15" s="93" t="s">
        <v>283</v>
      </c>
      <c r="AG15" s="97" t="s">
        <v>350</v>
      </c>
    </row>
    <row r="16" spans="1:34" s="108" customFormat="1" ht="38.25" customHeight="1" x14ac:dyDescent="0.25">
      <c r="A16" s="110">
        <v>13</v>
      </c>
      <c r="B16" s="101">
        <v>201303643133</v>
      </c>
      <c r="C16" s="100" t="s">
        <v>121</v>
      </c>
      <c r="D16" s="100">
        <v>29</v>
      </c>
      <c r="E16" s="100"/>
      <c r="F16" s="100" t="s">
        <v>66</v>
      </c>
      <c r="G16" s="102" t="s">
        <v>214</v>
      </c>
      <c r="H16" s="103">
        <v>45700</v>
      </c>
      <c r="I16" s="100" t="s">
        <v>122</v>
      </c>
      <c r="J16" s="100" t="s">
        <v>336</v>
      </c>
      <c r="K16" s="100" t="s">
        <v>34</v>
      </c>
      <c r="L16" s="100" t="s">
        <v>102</v>
      </c>
      <c r="M16" s="100" t="s">
        <v>103</v>
      </c>
      <c r="N16" s="104">
        <v>45674</v>
      </c>
      <c r="O16" s="100" t="s">
        <v>46</v>
      </c>
      <c r="P16" s="100" t="s">
        <v>71</v>
      </c>
      <c r="Q16" s="100" t="s">
        <v>251</v>
      </c>
      <c r="R16" s="100" t="s">
        <v>47</v>
      </c>
      <c r="S16" s="100"/>
      <c r="T16" s="100" t="s">
        <v>23</v>
      </c>
      <c r="U16" s="100" t="s">
        <v>24</v>
      </c>
      <c r="V16" s="100" t="s">
        <v>123</v>
      </c>
      <c r="W16" s="104">
        <v>45602</v>
      </c>
      <c r="X16" s="100" t="s">
        <v>34</v>
      </c>
      <c r="Y16" s="105">
        <v>1940</v>
      </c>
      <c r="Z16" s="105">
        <v>0.24</v>
      </c>
      <c r="AA16" s="100" t="s">
        <v>253</v>
      </c>
      <c r="AB16" s="100" t="s">
        <v>242</v>
      </c>
      <c r="AC16" s="100"/>
      <c r="AD16" s="100"/>
      <c r="AE16" s="100" t="s">
        <v>254</v>
      </c>
      <c r="AF16" s="100" t="s">
        <v>255</v>
      </c>
      <c r="AG16" s="106" t="s">
        <v>351</v>
      </c>
      <c r="AH16" s="107"/>
    </row>
    <row r="17" spans="1:34" s="98" customFormat="1" ht="36" x14ac:dyDescent="0.25">
      <c r="A17" s="109">
        <v>14</v>
      </c>
      <c r="B17" s="94">
        <v>201401757173</v>
      </c>
      <c r="C17" s="93" t="s">
        <v>125</v>
      </c>
      <c r="D17" s="93">
        <v>35</v>
      </c>
      <c r="E17" s="93"/>
      <c r="F17" s="93" t="s">
        <v>66</v>
      </c>
      <c r="G17" s="93" t="s">
        <v>256</v>
      </c>
      <c r="H17" s="95">
        <v>45829</v>
      </c>
      <c r="I17" s="93" t="s">
        <v>122</v>
      </c>
      <c r="J17" s="93" t="s">
        <v>336</v>
      </c>
      <c r="K17" s="93" t="s">
        <v>34</v>
      </c>
      <c r="L17" s="93" t="s">
        <v>102</v>
      </c>
      <c r="M17" s="93" t="s">
        <v>103</v>
      </c>
      <c r="N17" s="95">
        <v>45665</v>
      </c>
      <c r="O17" s="93" t="s">
        <v>46</v>
      </c>
      <c r="P17" s="93" t="s">
        <v>71</v>
      </c>
      <c r="Q17" s="93" t="s">
        <v>83</v>
      </c>
      <c r="R17" s="93" t="s">
        <v>47</v>
      </c>
      <c r="S17" s="93"/>
      <c r="T17" s="93" t="s">
        <v>23</v>
      </c>
      <c r="U17" s="93" t="s">
        <v>24</v>
      </c>
      <c r="V17" s="93" t="s">
        <v>126</v>
      </c>
      <c r="W17" s="95">
        <v>45694</v>
      </c>
      <c r="X17" s="93" t="s">
        <v>34</v>
      </c>
      <c r="Y17" s="99">
        <v>2757</v>
      </c>
      <c r="Z17" s="93" t="s">
        <v>124</v>
      </c>
      <c r="AA17" s="93" t="s">
        <v>257</v>
      </c>
      <c r="AB17" s="95">
        <v>45705</v>
      </c>
      <c r="AC17" s="95"/>
      <c r="AD17" s="95"/>
      <c r="AE17" s="93" t="s">
        <v>258</v>
      </c>
      <c r="AF17" s="93" t="s">
        <v>264</v>
      </c>
      <c r="AG17" s="97" t="s">
        <v>350</v>
      </c>
    </row>
    <row r="18" spans="1:34" s="98" customFormat="1" ht="48" x14ac:dyDescent="0.25">
      <c r="A18" s="109">
        <v>15</v>
      </c>
      <c r="B18" s="94">
        <v>2142462051327</v>
      </c>
      <c r="C18" s="93" t="s">
        <v>127</v>
      </c>
      <c r="D18" s="93">
        <v>32</v>
      </c>
      <c r="E18" s="93"/>
      <c r="F18" s="93" t="s">
        <v>66</v>
      </c>
      <c r="G18" s="93" t="s">
        <v>58</v>
      </c>
      <c r="H18" s="93" t="s">
        <v>58</v>
      </c>
      <c r="I18" s="93" t="s">
        <v>122</v>
      </c>
      <c r="J18" s="93" t="s">
        <v>336</v>
      </c>
      <c r="K18" s="93" t="s">
        <v>34</v>
      </c>
      <c r="L18" s="93" t="s">
        <v>102</v>
      </c>
      <c r="M18" s="93" t="s">
        <v>103</v>
      </c>
      <c r="N18" s="95">
        <v>45693</v>
      </c>
      <c r="O18" s="93" t="s">
        <v>46</v>
      </c>
      <c r="P18" s="93" t="s">
        <v>71</v>
      </c>
      <c r="Q18" s="93" t="s">
        <v>128</v>
      </c>
      <c r="R18" s="93" t="s">
        <v>47</v>
      </c>
      <c r="S18" s="93"/>
      <c r="T18" s="93" t="s">
        <v>23</v>
      </c>
      <c r="U18" s="93" t="s">
        <v>24</v>
      </c>
      <c r="V18" s="93" t="s">
        <v>129</v>
      </c>
      <c r="W18" s="95">
        <v>45693</v>
      </c>
      <c r="X18" s="93" t="s">
        <v>34</v>
      </c>
      <c r="Y18" s="99">
        <v>1183</v>
      </c>
      <c r="Z18" s="93" t="s">
        <v>124</v>
      </c>
      <c r="AA18" s="93" t="s">
        <v>257</v>
      </c>
      <c r="AB18" s="95">
        <v>45581</v>
      </c>
      <c r="AC18" s="95"/>
      <c r="AD18" s="95"/>
      <c r="AE18" s="93" t="s">
        <v>284</v>
      </c>
      <c r="AF18" s="93" t="s">
        <v>264</v>
      </c>
      <c r="AG18" s="97" t="s">
        <v>350</v>
      </c>
    </row>
    <row r="19" spans="1:34" s="108" customFormat="1" ht="53.25" customHeight="1" x14ac:dyDescent="0.25">
      <c r="A19" s="110">
        <v>16</v>
      </c>
      <c r="B19" s="100">
        <v>287068407</v>
      </c>
      <c r="C19" s="100" t="s">
        <v>130</v>
      </c>
      <c r="D19" s="100">
        <v>37</v>
      </c>
      <c r="E19" s="100"/>
      <c r="F19" s="100" t="s">
        <v>66</v>
      </c>
      <c r="G19" s="100" t="s">
        <v>58</v>
      </c>
      <c r="H19" s="100" t="s">
        <v>58</v>
      </c>
      <c r="I19" s="100" t="s">
        <v>122</v>
      </c>
      <c r="J19" s="100" t="s">
        <v>336</v>
      </c>
      <c r="K19" s="100" t="s">
        <v>34</v>
      </c>
      <c r="L19" s="100" t="s">
        <v>102</v>
      </c>
      <c r="M19" s="100" t="s">
        <v>103</v>
      </c>
      <c r="N19" s="104">
        <v>45666</v>
      </c>
      <c r="O19" s="100" t="s">
        <v>46</v>
      </c>
      <c r="P19" s="100" t="s">
        <v>71</v>
      </c>
      <c r="Q19" s="100" t="s">
        <v>131</v>
      </c>
      <c r="R19" s="100" t="s">
        <v>47</v>
      </c>
      <c r="S19" s="100"/>
      <c r="T19" s="100" t="s">
        <v>23</v>
      </c>
      <c r="U19" s="100" t="s">
        <v>24</v>
      </c>
      <c r="V19" s="100" t="s">
        <v>129</v>
      </c>
      <c r="W19" s="104">
        <v>45625</v>
      </c>
      <c r="X19" s="100" t="s">
        <v>34</v>
      </c>
      <c r="Y19" s="105">
        <v>61.1</v>
      </c>
      <c r="Z19" s="105">
        <v>1.43</v>
      </c>
      <c r="AA19" s="100"/>
      <c r="AB19" s="100"/>
      <c r="AC19" s="100"/>
      <c r="AD19" s="100"/>
      <c r="AE19" s="100" t="s">
        <v>285</v>
      </c>
      <c r="AF19" s="100" t="s">
        <v>286</v>
      </c>
      <c r="AG19" s="106" t="s">
        <v>351</v>
      </c>
    </row>
    <row r="20" spans="1:34" s="108" customFormat="1" ht="24" x14ac:dyDescent="0.25">
      <c r="A20" s="110">
        <v>17</v>
      </c>
      <c r="B20" s="101">
        <v>201501675516</v>
      </c>
      <c r="C20" s="100" t="s">
        <v>132</v>
      </c>
      <c r="D20" s="100">
        <v>30</v>
      </c>
      <c r="E20" s="100"/>
      <c r="F20" s="100" t="s">
        <v>66</v>
      </c>
      <c r="G20" s="102" t="s">
        <v>133</v>
      </c>
      <c r="H20" s="103">
        <v>45731</v>
      </c>
      <c r="I20" s="100" t="s">
        <v>122</v>
      </c>
      <c r="J20" s="100" t="s">
        <v>336</v>
      </c>
      <c r="K20" s="100" t="s">
        <v>34</v>
      </c>
      <c r="L20" s="100" t="s">
        <v>68</v>
      </c>
      <c r="M20" s="100" t="s">
        <v>69</v>
      </c>
      <c r="N20" s="104">
        <v>45673</v>
      </c>
      <c r="O20" s="100" t="s">
        <v>46</v>
      </c>
      <c r="P20" s="100" t="s">
        <v>71</v>
      </c>
      <c r="Q20" s="100" t="s">
        <v>83</v>
      </c>
      <c r="R20" s="100" t="s">
        <v>47</v>
      </c>
      <c r="S20" s="100"/>
      <c r="T20" s="100" t="s">
        <v>23</v>
      </c>
      <c r="U20" s="100" t="s">
        <v>24</v>
      </c>
      <c r="V20" s="100" t="s">
        <v>123</v>
      </c>
      <c r="W20" s="104">
        <v>45666</v>
      </c>
      <c r="X20" s="100" t="s">
        <v>34</v>
      </c>
      <c r="Y20" s="105">
        <v>1178</v>
      </c>
      <c r="Z20" s="100" t="s">
        <v>124</v>
      </c>
      <c r="AA20" s="100" t="s">
        <v>259</v>
      </c>
      <c r="AB20" s="100" t="s">
        <v>260</v>
      </c>
      <c r="AC20" s="100"/>
      <c r="AD20" s="100"/>
      <c r="AE20" s="100" t="s">
        <v>261</v>
      </c>
      <c r="AF20" s="100" t="s">
        <v>262</v>
      </c>
      <c r="AG20" s="106" t="s">
        <v>351</v>
      </c>
    </row>
    <row r="21" spans="1:34" s="108" customFormat="1" ht="48" x14ac:dyDescent="0.25">
      <c r="A21" s="110">
        <v>18</v>
      </c>
      <c r="B21" s="111">
        <v>3035155540110</v>
      </c>
      <c r="C21" s="112" t="s">
        <v>134</v>
      </c>
      <c r="D21" s="112">
        <v>26</v>
      </c>
      <c r="E21" s="112"/>
      <c r="F21" s="112" t="s">
        <v>66</v>
      </c>
      <c r="G21" s="112" t="s">
        <v>135</v>
      </c>
      <c r="H21" s="113">
        <v>45778</v>
      </c>
      <c r="I21" s="112" t="s">
        <v>122</v>
      </c>
      <c r="J21" s="112" t="s">
        <v>336</v>
      </c>
      <c r="K21" s="112" t="s">
        <v>34</v>
      </c>
      <c r="L21" s="112" t="s">
        <v>68</v>
      </c>
      <c r="M21" s="112" t="s">
        <v>69</v>
      </c>
      <c r="N21" s="113">
        <v>45681</v>
      </c>
      <c r="O21" s="112" t="s">
        <v>46</v>
      </c>
      <c r="P21" s="112" t="s">
        <v>71</v>
      </c>
      <c r="Q21" s="112" t="s">
        <v>83</v>
      </c>
      <c r="R21" s="112" t="s">
        <v>47</v>
      </c>
      <c r="S21" s="112"/>
      <c r="T21" s="112" t="s">
        <v>23</v>
      </c>
      <c r="U21" s="112" t="s">
        <v>24</v>
      </c>
      <c r="V21" s="112" t="s">
        <v>136</v>
      </c>
      <c r="W21" s="113">
        <v>45701</v>
      </c>
      <c r="X21" s="112" t="s">
        <v>34</v>
      </c>
      <c r="Y21" s="114">
        <v>1178</v>
      </c>
      <c r="Z21" s="114">
        <v>1.91</v>
      </c>
      <c r="AA21" s="112" t="s">
        <v>263</v>
      </c>
      <c r="AB21" s="113">
        <v>45708</v>
      </c>
      <c r="AC21" s="113" t="s">
        <v>401</v>
      </c>
      <c r="AD21" s="113" t="s">
        <v>406</v>
      </c>
      <c r="AE21" s="112" t="s">
        <v>272</v>
      </c>
      <c r="AF21" s="112" t="s">
        <v>264</v>
      </c>
      <c r="AG21" s="115" t="s">
        <v>351</v>
      </c>
      <c r="AH21" s="116"/>
    </row>
    <row r="22" spans="1:34" s="117" customFormat="1" ht="36" x14ac:dyDescent="0.25">
      <c r="A22" s="93">
        <v>19</v>
      </c>
      <c r="B22" s="93">
        <v>159366541</v>
      </c>
      <c r="C22" s="93" t="s">
        <v>137</v>
      </c>
      <c r="D22" s="93">
        <v>66</v>
      </c>
      <c r="E22" s="93"/>
      <c r="F22" s="93" t="s">
        <v>8</v>
      </c>
      <c r="G22" s="93"/>
      <c r="H22" s="93"/>
      <c r="I22" s="93" t="s">
        <v>138</v>
      </c>
      <c r="J22" s="93" t="s">
        <v>341</v>
      </c>
      <c r="K22" s="93" t="s">
        <v>31</v>
      </c>
      <c r="L22" s="93" t="s">
        <v>139</v>
      </c>
      <c r="M22" s="93" t="s">
        <v>140</v>
      </c>
      <c r="N22" s="95">
        <v>45713</v>
      </c>
      <c r="O22" s="93" t="s">
        <v>46</v>
      </c>
      <c r="P22" s="93" t="s">
        <v>12</v>
      </c>
      <c r="Q22" s="93" t="s">
        <v>141</v>
      </c>
      <c r="R22" s="93" t="s">
        <v>47</v>
      </c>
      <c r="S22" s="93" t="s">
        <v>142</v>
      </c>
      <c r="T22" s="93" t="s">
        <v>23</v>
      </c>
      <c r="U22" s="93" t="s">
        <v>24</v>
      </c>
      <c r="V22" s="93" t="s">
        <v>143</v>
      </c>
      <c r="W22" s="93" t="s">
        <v>15</v>
      </c>
      <c r="X22" s="93"/>
      <c r="Y22" s="93"/>
      <c r="Z22" s="93"/>
      <c r="AA22" s="93"/>
      <c r="AB22" s="93"/>
      <c r="AC22" s="93"/>
      <c r="AD22" s="93"/>
      <c r="AE22" s="93" t="s">
        <v>325</v>
      </c>
      <c r="AF22" s="93" t="s">
        <v>326</v>
      </c>
      <c r="AG22" s="97" t="s">
        <v>350</v>
      </c>
      <c r="AH22" s="98"/>
    </row>
    <row r="23" spans="1:34" s="98" customFormat="1" ht="24" customHeight="1" x14ac:dyDescent="0.25">
      <c r="A23" s="93">
        <v>20</v>
      </c>
      <c r="B23" s="94">
        <v>4125411731601</v>
      </c>
      <c r="C23" s="93" t="s">
        <v>144</v>
      </c>
      <c r="D23" s="93">
        <v>1</v>
      </c>
      <c r="E23" s="93">
        <v>7</v>
      </c>
      <c r="F23" s="93" t="s">
        <v>8</v>
      </c>
      <c r="G23" s="93"/>
      <c r="H23" s="93"/>
      <c r="I23" s="93" t="s">
        <v>138</v>
      </c>
      <c r="J23" s="93" t="s">
        <v>341</v>
      </c>
      <c r="K23" s="93" t="s">
        <v>93</v>
      </c>
      <c r="L23" s="93" t="s">
        <v>94</v>
      </c>
      <c r="M23" s="93" t="s">
        <v>95</v>
      </c>
      <c r="N23" s="95">
        <v>45672</v>
      </c>
      <c r="O23" s="93" t="s">
        <v>55</v>
      </c>
      <c r="P23" s="93" t="s">
        <v>166</v>
      </c>
      <c r="Q23" s="93" t="s">
        <v>145</v>
      </c>
      <c r="R23" s="93" t="s">
        <v>146</v>
      </c>
      <c r="S23" s="93" t="s">
        <v>147</v>
      </c>
      <c r="T23" s="93" t="s">
        <v>23</v>
      </c>
      <c r="U23" s="93" t="s">
        <v>24</v>
      </c>
      <c r="V23" s="93" t="s">
        <v>148</v>
      </c>
      <c r="W23" s="93" t="s">
        <v>15</v>
      </c>
      <c r="X23" s="93" t="s">
        <v>93</v>
      </c>
      <c r="Y23" s="93" t="s">
        <v>58</v>
      </c>
      <c r="Z23" s="93" t="s">
        <v>58</v>
      </c>
      <c r="AA23" s="93"/>
      <c r="AB23" s="93"/>
      <c r="AC23" s="93"/>
      <c r="AD23" s="93"/>
      <c r="AE23" s="93" t="s">
        <v>297</v>
      </c>
      <c r="AF23" s="93" t="s">
        <v>295</v>
      </c>
      <c r="AG23" s="97" t="s">
        <v>350</v>
      </c>
    </row>
    <row r="24" spans="1:34" s="98" customFormat="1" ht="48" x14ac:dyDescent="0.25">
      <c r="A24" s="93">
        <v>21</v>
      </c>
      <c r="B24" s="94">
        <v>4107668281211</v>
      </c>
      <c r="C24" s="93" t="s">
        <v>149</v>
      </c>
      <c r="D24" s="93">
        <v>1</v>
      </c>
      <c r="E24" s="93">
        <v>11</v>
      </c>
      <c r="F24" s="93" t="s">
        <v>66</v>
      </c>
      <c r="G24" s="93" t="s">
        <v>58</v>
      </c>
      <c r="H24" s="93" t="s">
        <v>58</v>
      </c>
      <c r="I24" s="93" t="s">
        <v>150</v>
      </c>
      <c r="J24" s="93" t="s">
        <v>343</v>
      </c>
      <c r="K24" s="93" t="s">
        <v>35</v>
      </c>
      <c r="L24" s="93" t="s">
        <v>113</v>
      </c>
      <c r="M24" s="93" t="s">
        <v>114</v>
      </c>
      <c r="N24" s="95">
        <v>45664</v>
      </c>
      <c r="O24" s="93" t="s">
        <v>46</v>
      </c>
      <c r="P24" s="93" t="s">
        <v>104</v>
      </c>
      <c r="Q24" s="93" t="s">
        <v>151</v>
      </c>
      <c r="R24" s="93" t="s">
        <v>47</v>
      </c>
      <c r="S24" s="93"/>
      <c r="T24" s="93" t="s">
        <v>23</v>
      </c>
      <c r="U24" s="93" t="s">
        <v>24</v>
      </c>
      <c r="V24" s="93" t="s">
        <v>152</v>
      </c>
      <c r="W24" s="95">
        <v>45597</v>
      </c>
      <c r="X24" s="93" t="s">
        <v>35</v>
      </c>
      <c r="Y24" s="99">
        <v>286</v>
      </c>
      <c r="Z24" s="93">
        <v>0.30499999999999999</v>
      </c>
      <c r="AA24" s="93" t="s">
        <v>290</v>
      </c>
      <c r="AB24" s="95">
        <v>45664</v>
      </c>
      <c r="AC24" s="95"/>
      <c r="AD24" s="95"/>
      <c r="AE24" s="93" t="s">
        <v>301</v>
      </c>
      <c r="AF24" s="93" t="s">
        <v>302</v>
      </c>
      <c r="AG24" s="97" t="s">
        <v>350</v>
      </c>
    </row>
    <row r="25" spans="1:34" s="98" customFormat="1" ht="60" x14ac:dyDescent="0.25">
      <c r="A25" s="93">
        <v>22</v>
      </c>
      <c r="B25" s="94">
        <v>162451702</v>
      </c>
      <c r="C25" s="93" t="s">
        <v>153</v>
      </c>
      <c r="D25" s="93">
        <v>62</v>
      </c>
      <c r="E25" s="93"/>
      <c r="F25" s="93" t="s">
        <v>8</v>
      </c>
      <c r="G25" s="93"/>
      <c r="H25" s="93"/>
      <c r="I25" s="93" t="s">
        <v>150</v>
      </c>
      <c r="J25" s="93" t="s">
        <v>343</v>
      </c>
      <c r="K25" s="93" t="s">
        <v>32</v>
      </c>
      <c r="L25" s="93" t="s">
        <v>154</v>
      </c>
      <c r="M25" s="93" t="s">
        <v>155</v>
      </c>
      <c r="N25" s="95">
        <v>45674</v>
      </c>
      <c r="O25" s="93" t="s">
        <v>46</v>
      </c>
      <c r="P25" s="93" t="s">
        <v>156</v>
      </c>
      <c r="Q25" s="93" t="s">
        <v>157</v>
      </c>
      <c r="R25" s="93" t="s">
        <v>158</v>
      </c>
      <c r="S25" s="93"/>
      <c r="T25" s="93" t="s">
        <v>23</v>
      </c>
      <c r="U25" s="93" t="s">
        <v>24</v>
      </c>
      <c r="V25" s="93" t="s">
        <v>159</v>
      </c>
      <c r="W25" s="93" t="s">
        <v>15</v>
      </c>
      <c r="X25" s="93"/>
      <c r="Y25" s="93"/>
      <c r="Z25" s="93"/>
      <c r="AA25" s="93"/>
      <c r="AB25" s="93"/>
      <c r="AC25" s="93"/>
      <c r="AD25" s="93"/>
      <c r="AE25" s="93" t="s">
        <v>296</v>
      </c>
      <c r="AF25" s="93" t="s">
        <v>327</v>
      </c>
      <c r="AG25" s="97" t="s">
        <v>350</v>
      </c>
    </row>
    <row r="26" spans="1:34" s="98" customFormat="1" ht="41.25" customHeight="1" x14ac:dyDescent="0.25">
      <c r="A26" s="109">
        <v>23</v>
      </c>
      <c r="B26" s="118">
        <v>3290319371102</v>
      </c>
      <c r="C26" s="119" t="s">
        <v>160</v>
      </c>
      <c r="D26" s="119">
        <v>22</v>
      </c>
      <c r="E26" s="119"/>
      <c r="F26" s="119" t="s">
        <v>66</v>
      </c>
      <c r="G26" s="119" t="s">
        <v>162</v>
      </c>
      <c r="H26" s="120">
        <v>45760</v>
      </c>
      <c r="I26" s="119" t="s">
        <v>161</v>
      </c>
      <c r="J26" s="119" t="s">
        <v>344</v>
      </c>
      <c r="K26" s="119" t="s">
        <v>34</v>
      </c>
      <c r="L26" s="119" t="s">
        <v>102</v>
      </c>
      <c r="M26" s="119" t="s">
        <v>103</v>
      </c>
      <c r="N26" s="120">
        <v>45665</v>
      </c>
      <c r="O26" s="119" t="s">
        <v>46</v>
      </c>
      <c r="P26" s="119" t="s">
        <v>71</v>
      </c>
      <c r="Q26" s="119" t="s">
        <v>89</v>
      </c>
      <c r="R26" s="119" t="s">
        <v>47</v>
      </c>
      <c r="S26" s="119"/>
      <c r="T26" s="119" t="s">
        <v>23</v>
      </c>
      <c r="U26" s="119" t="s">
        <v>24</v>
      </c>
      <c r="V26" s="119" t="s">
        <v>163</v>
      </c>
      <c r="W26" s="119" t="s">
        <v>164</v>
      </c>
      <c r="X26" s="119" t="s">
        <v>34</v>
      </c>
      <c r="Y26" s="119" t="s">
        <v>164</v>
      </c>
      <c r="Z26" s="119" t="s">
        <v>164</v>
      </c>
      <c r="AA26" s="119"/>
      <c r="AB26" s="119"/>
      <c r="AC26" s="119" t="s">
        <v>401</v>
      </c>
      <c r="AD26" s="119" t="s">
        <v>402</v>
      </c>
      <c r="AE26" s="119" t="s">
        <v>265</v>
      </c>
      <c r="AF26" s="119" t="s">
        <v>266</v>
      </c>
      <c r="AG26" s="121" t="s">
        <v>351</v>
      </c>
      <c r="AH26" s="117" t="s">
        <v>538</v>
      </c>
    </row>
    <row r="27" spans="1:34" s="117" customFormat="1" ht="36" x14ac:dyDescent="0.25">
      <c r="A27" s="93">
        <v>24</v>
      </c>
      <c r="B27" s="94">
        <v>3859400681001</v>
      </c>
      <c r="C27" s="93" t="s">
        <v>165</v>
      </c>
      <c r="D27" s="93">
        <v>6</v>
      </c>
      <c r="E27" s="93">
        <v>3</v>
      </c>
      <c r="F27" s="93" t="s">
        <v>8</v>
      </c>
      <c r="G27" s="93" t="s">
        <v>58</v>
      </c>
      <c r="H27" s="93" t="s">
        <v>58</v>
      </c>
      <c r="I27" s="93" t="s">
        <v>161</v>
      </c>
      <c r="J27" s="93" t="s">
        <v>344</v>
      </c>
      <c r="K27" s="93" t="s">
        <v>35</v>
      </c>
      <c r="L27" s="93" t="s">
        <v>113</v>
      </c>
      <c r="M27" s="93" t="s">
        <v>114</v>
      </c>
      <c r="N27" s="95">
        <v>45706</v>
      </c>
      <c r="O27" s="93" t="s">
        <v>46</v>
      </c>
      <c r="P27" s="93" t="s">
        <v>166</v>
      </c>
      <c r="Q27" s="93" t="s">
        <v>167</v>
      </c>
      <c r="R27" s="93" t="s">
        <v>47</v>
      </c>
      <c r="S27" s="93"/>
      <c r="T27" s="93" t="s">
        <v>23</v>
      </c>
      <c r="U27" s="93" t="s">
        <v>24</v>
      </c>
      <c r="V27" s="93" t="s">
        <v>168</v>
      </c>
      <c r="W27" s="93" t="s">
        <v>164</v>
      </c>
      <c r="X27" s="93" t="s">
        <v>35</v>
      </c>
      <c r="Y27" s="99" t="s">
        <v>164</v>
      </c>
      <c r="Z27" s="99" t="s">
        <v>164</v>
      </c>
      <c r="AA27" s="93"/>
      <c r="AB27" s="93"/>
      <c r="AC27" s="93"/>
      <c r="AD27" s="93"/>
      <c r="AE27" s="93" t="s">
        <v>303</v>
      </c>
      <c r="AF27" s="93" t="s">
        <v>304</v>
      </c>
      <c r="AG27" s="97" t="s">
        <v>350</v>
      </c>
      <c r="AH27" s="98"/>
    </row>
    <row r="28" spans="1:34" s="89" customFormat="1" ht="36" x14ac:dyDescent="0.25">
      <c r="A28" s="122">
        <v>25</v>
      </c>
      <c r="B28" s="84">
        <v>4162456171804</v>
      </c>
      <c r="C28" s="83" t="s">
        <v>169</v>
      </c>
      <c r="D28" s="83">
        <v>0</v>
      </c>
      <c r="E28" s="83">
        <v>7</v>
      </c>
      <c r="F28" s="83" t="s">
        <v>66</v>
      </c>
      <c r="G28" s="83" t="s">
        <v>58</v>
      </c>
      <c r="H28" s="83" t="s">
        <v>58</v>
      </c>
      <c r="I28" s="83" t="s">
        <v>170</v>
      </c>
      <c r="J28" s="83" t="s">
        <v>332</v>
      </c>
      <c r="K28" s="83" t="s">
        <v>35</v>
      </c>
      <c r="L28" s="83" t="s">
        <v>113</v>
      </c>
      <c r="M28" s="83" t="s">
        <v>114</v>
      </c>
      <c r="N28" s="85">
        <v>45713</v>
      </c>
      <c r="O28" s="83" t="s">
        <v>46</v>
      </c>
      <c r="P28" s="83" t="s">
        <v>44</v>
      </c>
      <c r="Q28" s="83" t="s">
        <v>171</v>
      </c>
      <c r="R28" s="83" t="s">
        <v>47</v>
      </c>
      <c r="S28" s="83"/>
      <c r="T28" s="83" t="s">
        <v>23</v>
      </c>
      <c r="U28" s="83" t="s">
        <v>24</v>
      </c>
      <c r="V28" s="83" t="s">
        <v>172</v>
      </c>
      <c r="W28" s="83" t="s">
        <v>15</v>
      </c>
      <c r="X28" s="83" t="s">
        <v>35</v>
      </c>
      <c r="Y28" s="86" t="s">
        <v>164</v>
      </c>
      <c r="Z28" s="86" t="s">
        <v>164</v>
      </c>
      <c r="AA28" s="83"/>
      <c r="AB28" s="83"/>
      <c r="AC28" s="83"/>
      <c r="AD28" s="83"/>
      <c r="AE28" s="83" t="s">
        <v>305</v>
      </c>
      <c r="AF28" s="83" t="s">
        <v>306</v>
      </c>
      <c r="AG28" s="88" t="s">
        <v>351</v>
      </c>
    </row>
    <row r="29" spans="1:34" s="89" customFormat="1" ht="36" x14ac:dyDescent="0.25">
      <c r="A29" s="83">
        <v>26</v>
      </c>
      <c r="B29" s="84">
        <v>4125713150101</v>
      </c>
      <c r="C29" s="84" t="s">
        <v>176</v>
      </c>
      <c r="D29" s="84">
        <v>1</v>
      </c>
      <c r="E29" s="84">
        <v>6</v>
      </c>
      <c r="F29" s="83" t="s">
        <v>8</v>
      </c>
      <c r="G29" s="83" t="s">
        <v>58</v>
      </c>
      <c r="H29" s="83" t="s">
        <v>58</v>
      </c>
      <c r="I29" s="83" t="s">
        <v>177</v>
      </c>
      <c r="J29" s="83" t="s">
        <v>347</v>
      </c>
      <c r="K29" s="83" t="s">
        <v>35</v>
      </c>
      <c r="L29" s="83" t="s">
        <v>113</v>
      </c>
      <c r="M29" s="83" t="s">
        <v>114</v>
      </c>
      <c r="N29" s="85">
        <v>45722</v>
      </c>
      <c r="O29" s="83" t="s">
        <v>46</v>
      </c>
      <c r="P29" s="83" t="s">
        <v>178</v>
      </c>
      <c r="Q29" s="83" t="s">
        <v>183</v>
      </c>
      <c r="R29" s="83" t="s">
        <v>47</v>
      </c>
      <c r="S29" s="83"/>
      <c r="T29" s="83" t="s">
        <v>23</v>
      </c>
      <c r="U29" s="83" t="s">
        <v>24</v>
      </c>
      <c r="V29" s="83" t="s">
        <v>179</v>
      </c>
      <c r="W29" s="85">
        <v>45524</v>
      </c>
      <c r="X29" s="83" t="s">
        <v>35</v>
      </c>
      <c r="Y29" s="86">
        <v>0.2</v>
      </c>
      <c r="Z29" s="86">
        <v>0.04</v>
      </c>
      <c r="AA29" s="83"/>
      <c r="AB29" s="83"/>
      <c r="AC29" s="83"/>
      <c r="AD29" s="83"/>
      <c r="AE29" s="83" t="s">
        <v>308</v>
      </c>
      <c r="AF29" s="83" t="s">
        <v>304</v>
      </c>
      <c r="AG29" s="88" t="s">
        <v>350</v>
      </c>
    </row>
    <row r="30" spans="1:34" s="89" customFormat="1" ht="48" x14ac:dyDescent="0.25">
      <c r="A30" s="83">
        <v>27</v>
      </c>
      <c r="B30" s="84">
        <v>4131650860101</v>
      </c>
      <c r="C30" s="83" t="s">
        <v>180</v>
      </c>
      <c r="D30" s="83">
        <v>1</v>
      </c>
      <c r="E30" s="83">
        <v>2</v>
      </c>
      <c r="F30" s="83" t="s">
        <v>8</v>
      </c>
      <c r="G30" s="83" t="s">
        <v>58</v>
      </c>
      <c r="H30" s="83" t="s">
        <v>58</v>
      </c>
      <c r="I30" s="83" t="s">
        <v>177</v>
      </c>
      <c r="J30" s="83" t="s">
        <v>347</v>
      </c>
      <c r="K30" s="83" t="s">
        <v>35</v>
      </c>
      <c r="L30" s="83" t="s">
        <v>113</v>
      </c>
      <c r="M30" s="83" t="s">
        <v>114</v>
      </c>
      <c r="N30" s="85">
        <v>45667</v>
      </c>
      <c r="O30" s="83" t="s">
        <v>46</v>
      </c>
      <c r="P30" s="83" t="s">
        <v>178</v>
      </c>
      <c r="Q30" s="83" t="s">
        <v>181</v>
      </c>
      <c r="R30" s="83" t="s">
        <v>47</v>
      </c>
      <c r="S30" s="83"/>
      <c r="T30" s="83" t="s">
        <v>23</v>
      </c>
      <c r="U30" s="83" t="s">
        <v>24</v>
      </c>
      <c r="V30" s="83" t="s">
        <v>182</v>
      </c>
      <c r="W30" s="85">
        <v>45509</v>
      </c>
      <c r="X30" s="83" t="s">
        <v>35</v>
      </c>
      <c r="Y30" s="86">
        <v>5.0199999999999996</v>
      </c>
      <c r="Z30" s="86">
        <v>0.28999999999999998</v>
      </c>
      <c r="AA30" s="83"/>
      <c r="AB30" s="83"/>
      <c r="AC30" s="83"/>
      <c r="AD30" s="83"/>
      <c r="AE30" s="83" t="s">
        <v>309</v>
      </c>
      <c r="AF30" s="83" t="s">
        <v>310</v>
      </c>
      <c r="AG30" s="88" t="s">
        <v>350</v>
      </c>
    </row>
    <row r="31" spans="1:34" s="89" customFormat="1" ht="48" x14ac:dyDescent="0.25">
      <c r="A31" s="122">
        <v>28</v>
      </c>
      <c r="B31" s="84">
        <v>4173810690101</v>
      </c>
      <c r="C31" s="83" t="s">
        <v>185</v>
      </c>
      <c r="D31" s="83">
        <v>0</v>
      </c>
      <c r="E31" s="83">
        <v>4</v>
      </c>
      <c r="F31" s="83" t="s">
        <v>8</v>
      </c>
      <c r="G31" s="83" t="s">
        <v>58</v>
      </c>
      <c r="H31" s="83" t="s">
        <v>58</v>
      </c>
      <c r="I31" s="83" t="s">
        <v>177</v>
      </c>
      <c r="J31" s="83" t="s">
        <v>347</v>
      </c>
      <c r="K31" s="83" t="s">
        <v>35</v>
      </c>
      <c r="L31" s="83" t="s">
        <v>113</v>
      </c>
      <c r="M31" s="83" t="s">
        <v>114</v>
      </c>
      <c r="N31" s="85">
        <v>45673</v>
      </c>
      <c r="O31" s="83" t="s">
        <v>46</v>
      </c>
      <c r="P31" s="83" t="s">
        <v>178</v>
      </c>
      <c r="Q31" s="83" t="s">
        <v>183</v>
      </c>
      <c r="R31" s="83" t="s">
        <v>47</v>
      </c>
      <c r="S31" s="83"/>
      <c r="T31" s="83" t="s">
        <v>23</v>
      </c>
      <c r="U31" s="83" t="s">
        <v>24</v>
      </c>
      <c r="V31" s="83" t="s">
        <v>179</v>
      </c>
      <c r="W31" s="85">
        <v>45653</v>
      </c>
      <c r="X31" s="83" t="s">
        <v>35</v>
      </c>
      <c r="Y31" s="123">
        <v>14</v>
      </c>
      <c r="Z31" s="83" t="s">
        <v>186</v>
      </c>
      <c r="AA31" s="83"/>
      <c r="AB31" s="83"/>
      <c r="AC31" s="83"/>
      <c r="AD31" s="83"/>
      <c r="AE31" s="83" t="s">
        <v>311</v>
      </c>
      <c r="AF31" s="83" t="s">
        <v>312</v>
      </c>
      <c r="AG31" s="88" t="s">
        <v>350</v>
      </c>
    </row>
    <row r="32" spans="1:34" s="89" customFormat="1" ht="48" x14ac:dyDescent="0.25">
      <c r="A32" s="83">
        <v>29</v>
      </c>
      <c r="B32" s="90">
        <v>4153097190101</v>
      </c>
      <c r="C32" s="124" t="s">
        <v>187</v>
      </c>
      <c r="D32" s="124">
        <v>0</v>
      </c>
      <c r="E32" s="124">
        <v>10</v>
      </c>
      <c r="F32" s="124" t="s">
        <v>66</v>
      </c>
      <c r="G32" s="124" t="s">
        <v>58</v>
      </c>
      <c r="H32" s="124" t="s">
        <v>58</v>
      </c>
      <c r="I32" s="124" t="s">
        <v>177</v>
      </c>
      <c r="J32" s="124" t="s">
        <v>347</v>
      </c>
      <c r="K32" s="124" t="s">
        <v>35</v>
      </c>
      <c r="L32" s="124" t="s">
        <v>113</v>
      </c>
      <c r="M32" s="124" t="s">
        <v>114</v>
      </c>
      <c r="N32" s="125">
        <v>45681</v>
      </c>
      <c r="O32" s="124" t="s">
        <v>46</v>
      </c>
      <c r="P32" s="124" t="s">
        <v>166</v>
      </c>
      <c r="Q32" s="124" t="s">
        <v>181</v>
      </c>
      <c r="R32" s="124" t="s">
        <v>47</v>
      </c>
      <c r="S32" s="124"/>
      <c r="T32" s="124" t="s">
        <v>23</v>
      </c>
      <c r="U32" s="124" t="s">
        <v>24</v>
      </c>
      <c r="V32" s="124" t="s">
        <v>188</v>
      </c>
      <c r="W32" s="125">
        <v>45446</v>
      </c>
      <c r="X32" s="124" t="s">
        <v>35</v>
      </c>
      <c r="Y32" s="126">
        <v>270</v>
      </c>
      <c r="Z32" s="124">
        <v>0.28999999999999998</v>
      </c>
      <c r="AA32" s="124" t="s">
        <v>313</v>
      </c>
      <c r="AB32" s="125">
        <v>45694</v>
      </c>
      <c r="AC32" s="125" t="s">
        <v>401</v>
      </c>
      <c r="AD32" s="125" t="s">
        <v>405</v>
      </c>
      <c r="AE32" s="124" t="s">
        <v>314</v>
      </c>
      <c r="AF32" s="124" t="s">
        <v>315</v>
      </c>
      <c r="AG32" s="127" t="s">
        <v>350</v>
      </c>
      <c r="AH32" s="128"/>
    </row>
    <row r="33" spans="1:34" s="128" customFormat="1" ht="48" x14ac:dyDescent="0.25">
      <c r="A33" s="83">
        <v>30</v>
      </c>
      <c r="B33" s="90">
        <v>4164959150101</v>
      </c>
      <c r="C33" s="124" t="s">
        <v>189</v>
      </c>
      <c r="D33" s="124">
        <v>0</v>
      </c>
      <c r="E33" s="124">
        <v>7</v>
      </c>
      <c r="F33" s="124" t="s">
        <v>8</v>
      </c>
      <c r="G33" s="124" t="s">
        <v>58</v>
      </c>
      <c r="H33" s="124" t="s">
        <v>58</v>
      </c>
      <c r="I33" s="124" t="s">
        <v>177</v>
      </c>
      <c r="J33" s="124" t="s">
        <v>347</v>
      </c>
      <c r="K33" s="124" t="s">
        <v>35</v>
      </c>
      <c r="L33" s="124" t="s">
        <v>113</v>
      </c>
      <c r="M33" s="124" t="s">
        <v>114</v>
      </c>
      <c r="N33" s="125">
        <v>45663</v>
      </c>
      <c r="O33" s="124" t="s">
        <v>46</v>
      </c>
      <c r="P33" s="124" t="s">
        <v>166</v>
      </c>
      <c r="Q33" s="124" t="s">
        <v>190</v>
      </c>
      <c r="R33" s="124" t="s">
        <v>47</v>
      </c>
      <c r="S33" s="124"/>
      <c r="T33" s="124" t="s">
        <v>23</v>
      </c>
      <c r="U33" s="124" t="s">
        <v>24</v>
      </c>
      <c r="V33" s="124" t="s">
        <v>179</v>
      </c>
      <c r="W33" s="125">
        <v>45663</v>
      </c>
      <c r="X33" s="124" t="s">
        <v>35</v>
      </c>
      <c r="Y33" s="129">
        <v>8.3000000000000007</v>
      </c>
      <c r="Z33" s="126">
        <v>0.06</v>
      </c>
      <c r="AA33" s="124"/>
      <c r="AB33" s="124"/>
      <c r="AC33" s="124" t="s">
        <v>401</v>
      </c>
      <c r="AD33" s="124" t="s">
        <v>408</v>
      </c>
      <c r="AE33" s="124" t="s">
        <v>316</v>
      </c>
      <c r="AF33" s="124" t="s">
        <v>317</v>
      </c>
      <c r="AG33" s="127" t="s">
        <v>350</v>
      </c>
    </row>
    <row r="34" spans="1:34" s="128" customFormat="1" ht="40.5" customHeight="1" x14ac:dyDescent="0.25">
      <c r="A34" s="83">
        <v>31</v>
      </c>
      <c r="B34" s="84">
        <v>201303460464</v>
      </c>
      <c r="C34" s="83" t="s">
        <v>191</v>
      </c>
      <c r="D34" s="83">
        <v>31</v>
      </c>
      <c r="E34" s="83"/>
      <c r="F34" s="83" t="s">
        <v>66</v>
      </c>
      <c r="G34" s="83" t="s">
        <v>58</v>
      </c>
      <c r="H34" s="83" t="s">
        <v>58</v>
      </c>
      <c r="I34" s="83" t="s">
        <v>192</v>
      </c>
      <c r="J34" s="83" t="s">
        <v>348</v>
      </c>
      <c r="K34" s="83" t="s">
        <v>34</v>
      </c>
      <c r="L34" s="83" t="s">
        <v>102</v>
      </c>
      <c r="M34" s="83" t="s">
        <v>103</v>
      </c>
      <c r="N34" s="85">
        <v>45666</v>
      </c>
      <c r="O34" s="83" t="s">
        <v>46</v>
      </c>
      <c r="P34" s="83" t="s">
        <v>193</v>
      </c>
      <c r="Q34" s="83" t="s">
        <v>287</v>
      </c>
      <c r="R34" s="83" t="s">
        <v>288</v>
      </c>
      <c r="S34" s="83" t="s">
        <v>58</v>
      </c>
      <c r="T34" s="83" t="s">
        <v>23</v>
      </c>
      <c r="U34" s="83" t="s">
        <v>24</v>
      </c>
      <c r="V34" s="83" t="s">
        <v>194</v>
      </c>
      <c r="W34" s="83" t="s">
        <v>164</v>
      </c>
      <c r="X34" s="83" t="s">
        <v>34</v>
      </c>
      <c r="Y34" s="83" t="s">
        <v>58</v>
      </c>
      <c r="Z34" s="83" t="s">
        <v>58</v>
      </c>
      <c r="AA34" s="83"/>
      <c r="AB34" s="83" t="s">
        <v>242</v>
      </c>
      <c r="AC34" s="83"/>
      <c r="AD34" s="83"/>
      <c r="AE34" s="83" t="s">
        <v>289</v>
      </c>
      <c r="AF34" s="83" t="s">
        <v>328</v>
      </c>
      <c r="AG34" s="88" t="s">
        <v>350</v>
      </c>
      <c r="AH34" s="89"/>
    </row>
    <row r="35" spans="1:34" s="89" customFormat="1" ht="48" x14ac:dyDescent="0.25">
      <c r="A35" s="83">
        <v>32</v>
      </c>
      <c r="B35" s="84">
        <v>4146293020101</v>
      </c>
      <c r="C35" s="83" t="s">
        <v>195</v>
      </c>
      <c r="D35" s="83">
        <v>1</v>
      </c>
      <c r="E35" s="83">
        <v>2</v>
      </c>
      <c r="F35" s="83" t="s">
        <v>8</v>
      </c>
      <c r="G35" s="83" t="s">
        <v>58</v>
      </c>
      <c r="H35" s="83" t="s">
        <v>58</v>
      </c>
      <c r="I35" s="83" t="s">
        <v>192</v>
      </c>
      <c r="J35" s="83" t="s">
        <v>348</v>
      </c>
      <c r="K35" s="83" t="s">
        <v>35</v>
      </c>
      <c r="L35" s="83" t="s">
        <v>113</v>
      </c>
      <c r="M35" s="83" t="s">
        <v>114</v>
      </c>
      <c r="N35" s="85">
        <v>45679</v>
      </c>
      <c r="O35" s="83" t="s">
        <v>46</v>
      </c>
      <c r="P35" s="83" t="s">
        <v>166</v>
      </c>
      <c r="Q35" s="83" t="s">
        <v>183</v>
      </c>
      <c r="R35" s="83" t="s">
        <v>196</v>
      </c>
      <c r="S35" s="83"/>
      <c r="T35" s="83" t="s">
        <v>23</v>
      </c>
      <c r="U35" s="83" t="s">
        <v>24</v>
      </c>
      <c r="V35" s="83" t="s">
        <v>197</v>
      </c>
      <c r="W35" s="83" t="s">
        <v>15</v>
      </c>
      <c r="X35" s="83" t="s">
        <v>15</v>
      </c>
      <c r="Y35" s="83" t="s">
        <v>15</v>
      </c>
      <c r="Z35" s="83" t="s">
        <v>15</v>
      </c>
      <c r="AA35" s="83"/>
      <c r="AB35" s="83"/>
      <c r="AC35" s="83"/>
      <c r="AD35" s="83"/>
      <c r="AE35" s="83" t="s">
        <v>318</v>
      </c>
      <c r="AF35" s="83" t="s">
        <v>319</v>
      </c>
      <c r="AG35" s="88" t="s">
        <v>350</v>
      </c>
    </row>
    <row r="36" spans="1:34" s="89" customFormat="1" ht="24" x14ac:dyDescent="0.25">
      <c r="A36" s="83">
        <v>33</v>
      </c>
      <c r="B36" s="84">
        <v>3963378990108</v>
      </c>
      <c r="C36" s="83" t="s">
        <v>198</v>
      </c>
      <c r="D36" s="83">
        <v>4</v>
      </c>
      <c r="E36" s="83">
        <v>6</v>
      </c>
      <c r="F36" s="83" t="s">
        <v>8</v>
      </c>
      <c r="G36" s="83"/>
      <c r="H36" s="83"/>
      <c r="I36" s="83" t="s">
        <v>192</v>
      </c>
      <c r="J36" s="83" t="s">
        <v>348</v>
      </c>
      <c r="K36" s="83" t="s">
        <v>37</v>
      </c>
      <c r="L36" s="83" t="s">
        <v>199</v>
      </c>
      <c r="M36" s="83" t="s">
        <v>200</v>
      </c>
      <c r="N36" s="85">
        <v>45693</v>
      </c>
      <c r="O36" s="83" t="s">
        <v>46</v>
      </c>
      <c r="P36" s="83" t="s">
        <v>201</v>
      </c>
      <c r="Q36" s="83" t="s">
        <v>202</v>
      </c>
      <c r="R36" s="83" t="s">
        <v>47</v>
      </c>
      <c r="S36" s="83"/>
      <c r="T36" s="83" t="s">
        <v>23</v>
      </c>
      <c r="U36" s="83" t="s">
        <v>24</v>
      </c>
      <c r="V36" s="83" t="s">
        <v>203</v>
      </c>
      <c r="W36" s="83" t="s">
        <v>15</v>
      </c>
      <c r="X36" s="83"/>
      <c r="Y36" s="83"/>
      <c r="Z36" s="83"/>
      <c r="AA36" s="83"/>
      <c r="AB36" s="83"/>
      <c r="AC36" s="83"/>
      <c r="AD36" s="83"/>
      <c r="AE36" s="83" t="s">
        <v>324</v>
      </c>
      <c r="AF36" s="83" t="s">
        <v>295</v>
      </c>
      <c r="AG36" s="88" t="s">
        <v>350</v>
      </c>
    </row>
    <row r="37" spans="1:34" s="89" customFormat="1" ht="24" x14ac:dyDescent="0.25">
      <c r="A37" s="83">
        <v>34</v>
      </c>
      <c r="B37" s="84">
        <v>200901123599</v>
      </c>
      <c r="C37" s="83" t="s">
        <v>204</v>
      </c>
      <c r="D37" s="83">
        <v>54</v>
      </c>
      <c r="E37" s="83"/>
      <c r="F37" s="83" t="s">
        <v>66</v>
      </c>
      <c r="G37" s="83"/>
      <c r="H37" s="83"/>
      <c r="I37" s="83" t="s">
        <v>205</v>
      </c>
      <c r="J37" s="83" t="s">
        <v>345</v>
      </c>
      <c r="K37" s="83" t="s">
        <v>37</v>
      </c>
      <c r="L37" s="83" t="s">
        <v>42</v>
      </c>
      <c r="M37" s="83" t="s">
        <v>43</v>
      </c>
      <c r="N37" s="85">
        <v>45671</v>
      </c>
      <c r="O37" s="83" t="s">
        <v>46</v>
      </c>
      <c r="P37" s="83" t="s">
        <v>193</v>
      </c>
      <c r="Q37" s="83" t="s">
        <v>206</v>
      </c>
      <c r="R37" s="83" t="s">
        <v>47</v>
      </c>
      <c r="S37" s="83"/>
      <c r="T37" s="83" t="s">
        <v>23</v>
      </c>
      <c r="U37" s="83" t="s">
        <v>24</v>
      </c>
      <c r="V37" s="83" t="s">
        <v>207</v>
      </c>
      <c r="W37" s="83" t="s">
        <v>15</v>
      </c>
      <c r="X37" s="83"/>
      <c r="Y37" s="83"/>
      <c r="Z37" s="83"/>
      <c r="AA37" s="83"/>
      <c r="AB37" s="83"/>
      <c r="AC37" s="83"/>
      <c r="AD37" s="83"/>
      <c r="AE37" s="83" t="s">
        <v>324</v>
      </c>
      <c r="AF37" s="83" t="s">
        <v>295</v>
      </c>
      <c r="AG37" s="88" t="s">
        <v>350</v>
      </c>
    </row>
    <row r="38" spans="1:34" s="89" customFormat="1" ht="24" x14ac:dyDescent="0.25">
      <c r="A38" s="83">
        <v>35</v>
      </c>
      <c r="B38" s="84">
        <v>258064328</v>
      </c>
      <c r="C38" s="83" t="s">
        <v>208</v>
      </c>
      <c r="D38" s="83">
        <v>67</v>
      </c>
      <c r="E38" s="83"/>
      <c r="F38" s="83" t="s">
        <v>66</v>
      </c>
      <c r="G38" s="83"/>
      <c r="H38" s="83"/>
      <c r="I38" s="83" t="s">
        <v>205</v>
      </c>
      <c r="J38" s="83" t="s">
        <v>345</v>
      </c>
      <c r="K38" s="83" t="s">
        <v>37</v>
      </c>
      <c r="L38" s="83" t="s">
        <v>42</v>
      </c>
      <c r="M38" s="83" t="s">
        <v>43</v>
      </c>
      <c r="N38" s="85">
        <v>45665</v>
      </c>
      <c r="O38" s="83" t="s">
        <v>46</v>
      </c>
      <c r="P38" s="83" t="s">
        <v>193</v>
      </c>
      <c r="Q38" s="83" t="s">
        <v>209</v>
      </c>
      <c r="R38" s="83" t="s">
        <v>47</v>
      </c>
      <c r="S38" s="83"/>
      <c r="T38" s="83" t="s">
        <v>23</v>
      </c>
      <c r="U38" s="83" t="s">
        <v>24</v>
      </c>
      <c r="V38" s="83" t="s">
        <v>207</v>
      </c>
      <c r="W38" s="83" t="s">
        <v>15</v>
      </c>
      <c r="X38" s="83"/>
      <c r="Y38" s="83"/>
      <c r="Z38" s="83"/>
      <c r="AA38" s="83"/>
      <c r="AB38" s="83"/>
      <c r="AC38" s="83"/>
      <c r="AD38" s="83"/>
      <c r="AE38" s="83" t="s">
        <v>324</v>
      </c>
      <c r="AF38" s="83" t="s">
        <v>295</v>
      </c>
      <c r="AG38" s="88" t="s">
        <v>350</v>
      </c>
    </row>
    <row r="39" spans="1:34" s="89" customFormat="1" ht="36" x14ac:dyDescent="0.25">
      <c r="A39" s="122">
        <v>36</v>
      </c>
      <c r="B39" s="84">
        <v>3525305881801</v>
      </c>
      <c r="C39" s="83" t="s">
        <v>213</v>
      </c>
      <c r="D39" s="83">
        <v>23</v>
      </c>
      <c r="E39" s="83"/>
      <c r="F39" s="83" t="s">
        <v>66</v>
      </c>
      <c r="G39" s="83" t="s">
        <v>214</v>
      </c>
      <c r="H39" s="85">
        <v>45765</v>
      </c>
      <c r="I39" s="83" t="s">
        <v>215</v>
      </c>
      <c r="J39" s="83" t="s">
        <v>342</v>
      </c>
      <c r="K39" s="83" t="s">
        <v>34</v>
      </c>
      <c r="L39" s="83" t="s">
        <v>68</v>
      </c>
      <c r="M39" s="83" t="s">
        <v>69</v>
      </c>
      <c r="N39" s="85">
        <v>45709</v>
      </c>
      <c r="O39" s="83" t="s">
        <v>46</v>
      </c>
      <c r="P39" s="83" t="s">
        <v>88</v>
      </c>
      <c r="Q39" s="83" t="s">
        <v>89</v>
      </c>
      <c r="R39" s="83" t="s">
        <v>47</v>
      </c>
      <c r="S39" s="83"/>
      <c r="T39" s="83" t="s">
        <v>23</v>
      </c>
      <c r="U39" s="83" t="s">
        <v>24</v>
      </c>
      <c r="V39" s="83" t="s">
        <v>216</v>
      </c>
      <c r="W39" s="83" t="s">
        <v>164</v>
      </c>
      <c r="X39" s="83" t="s">
        <v>34</v>
      </c>
      <c r="Y39" s="83"/>
      <c r="Z39" s="86" t="s">
        <v>269</v>
      </c>
      <c r="AA39" s="83"/>
      <c r="AB39" s="83"/>
      <c r="AC39" s="83"/>
      <c r="AD39" s="83"/>
      <c r="AE39" s="83" t="s">
        <v>270</v>
      </c>
      <c r="AF39" s="83" t="s">
        <v>271</v>
      </c>
      <c r="AG39" s="88" t="s">
        <v>351</v>
      </c>
    </row>
    <row r="40" spans="1:34" s="89" customFormat="1" ht="72" x14ac:dyDescent="0.25">
      <c r="A40" s="83">
        <v>37</v>
      </c>
      <c r="B40" s="84">
        <v>4077376260501</v>
      </c>
      <c r="C40" s="83" t="s">
        <v>217</v>
      </c>
      <c r="D40" s="83">
        <v>2</v>
      </c>
      <c r="E40" s="83">
        <v>6</v>
      </c>
      <c r="F40" s="83" t="s">
        <v>8</v>
      </c>
      <c r="G40" s="83" t="s">
        <v>58</v>
      </c>
      <c r="H40" s="83" t="s">
        <v>58</v>
      </c>
      <c r="I40" s="83" t="s">
        <v>218</v>
      </c>
      <c r="J40" s="83" t="s">
        <v>337</v>
      </c>
      <c r="K40" s="83" t="s">
        <v>35</v>
      </c>
      <c r="L40" s="83" t="s">
        <v>113</v>
      </c>
      <c r="M40" s="83" t="s">
        <v>114</v>
      </c>
      <c r="N40" s="85">
        <v>45686</v>
      </c>
      <c r="O40" s="83" t="s">
        <v>46</v>
      </c>
      <c r="P40" s="83" t="s">
        <v>166</v>
      </c>
      <c r="Q40" s="83" t="s">
        <v>219</v>
      </c>
      <c r="R40" s="83" t="s">
        <v>47</v>
      </c>
      <c r="S40" s="83"/>
      <c r="T40" s="83" t="s">
        <v>23</v>
      </c>
      <c r="U40" s="83" t="s">
        <v>24</v>
      </c>
      <c r="V40" s="83" t="s">
        <v>220</v>
      </c>
      <c r="W40" s="85">
        <v>45635</v>
      </c>
      <c r="X40" s="83" t="s">
        <v>35</v>
      </c>
      <c r="Y40" s="87">
        <v>236.8</v>
      </c>
      <c r="Z40" s="83">
        <v>0.23</v>
      </c>
      <c r="AA40" s="83" t="s">
        <v>290</v>
      </c>
      <c r="AB40" s="85">
        <v>45681</v>
      </c>
      <c r="AC40" s="85"/>
      <c r="AD40" s="85"/>
      <c r="AE40" s="83" t="s">
        <v>321</v>
      </c>
      <c r="AF40" s="83" t="s">
        <v>320</v>
      </c>
      <c r="AG40" s="88" t="s">
        <v>350</v>
      </c>
    </row>
    <row r="41" spans="1:34" ht="34.5" customHeight="1" x14ac:dyDescent="0.25">
      <c r="A41" s="6">
        <v>38</v>
      </c>
      <c r="B41" s="84">
        <v>4106619960501</v>
      </c>
      <c r="C41" s="6" t="s">
        <v>222</v>
      </c>
      <c r="D41" s="6">
        <v>1</v>
      </c>
      <c r="E41" s="6">
        <v>10</v>
      </c>
      <c r="F41" s="6" t="s">
        <v>66</v>
      </c>
      <c r="G41" s="6" t="s">
        <v>58</v>
      </c>
      <c r="H41" s="6" t="s">
        <v>58</v>
      </c>
      <c r="I41" s="6" t="s">
        <v>218</v>
      </c>
      <c r="J41" s="6" t="s">
        <v>337</v>
      </c>
      <c r="K41" s="6" t="s">
        <v>35</v>
      </c>
      <c r="L41" s="6" t="s">
        <v>113</v>
      </c>
      <c r="M41" s="6" t="s">
        <v>114</v>
      </c>
      <c r="N41" s="25">
        <v>45664</v>
      </c>
      <c r="O41" s="6" t="s">
        <v>46</v>
      </c>
      <c r="P41" s="6" t="s">
        <v>166</v>
      </c>
      <c r="Q41" s="6" t="s">
        <v>183</v>
      </c>
      <c r="R41" s="6" t="s">
        <v>47</v>
      </c>
      <c r="S41" s="6"/>
      <c r="T41" s="6" t="s">
        <v>23</v>
      </c>
      <c r="U41" s="6" t="s">
        <v>24</v>
      </c>
      <c r="V41" s="6" t="s">
        <v>220</v>
      </c>
      <c r="W41" s="25">
        <v>45659</v>
      </c>
      <c r="X41" s="6" t="s">
        <v>35</v>
      </c>
      <c r="Y41" s="27">
        <v>335.4</v>
      </c>
      <c r="Z41" s="6">
        <v>0.25</v>
      </c>
      <c r="AA41" s="6" t="s">
        <v>290</v>
      </c>
      <c r="AB41" s="25">
        <v>45685</v>
      </c>
      <c r="AC41" s="25"/>
      <c r="AD41" s="25"/>
      <c r="AE41" s="6" t="s">
        <v>321</v>
      </c>
      <c r="AF41" s="6" t="s">
        <v>320</v>
      </c>
      <c r="AG41" s="5" t="s">
        <v>350</v>
      </c>
    </row>
    <row r="42" spans="1:34" ht="36" x14ac:dyDescent="0.25">
      <c r="A42" s="6">
        <v>39</v>
      </c>
      <c r="B42" s="24">
        <v>4116286150501</v>
      </c>
      <c r="C42" s="6" t="s">
        <v>223</v>
      </c>
      <c r="D42" s="6">
        <v>1</v>
      </c>
      <c r="E42" s="6">
        <v>10</v>
      </c>
      <c r="F42" s="6" t="s">
        <v>8</v>
      </c>
      <c r="G42" s="6" t="s">
        <v>58</v>
      </c>
      <c r="H42" s="6" t="s">
        <v>58</v>
      </c>
      <c r="I42" s="6" t="s">
        <v>224</v>
      </c>
      <c r="J42" s="6" t="s">
        <v>334</v>
      </c>
      <c r="K42" s="6" t="s">
        <v>34</v>
      </c>
      <c r="L42" s="6" t="s">
        <v>102</v>
      </c>
      <c r="M42" s="6" t="s">
        <v>103</v>
      </c>
      <c r="N42" s="25">
        <v>45688</v>
      </c>
      <c r="O42" s="6" t="s">
        <v>46</v>
      </c>
      <c r="P42" s="6" t="s">
        <v>166</v>
      </c>
      <c r="Q42" s="6" t="s">
        <v>227</v>
      </c>
      <c r="R42" s="6" t="s">
        <v>225</v>
      </c>
      <c r="S42" s="6"/>
      <c r="T42" s="6" t="s">
        <v>23</v>
      </c>
      <c r="U42" s="6" t="s">
        <v>24</v>
      </c>
      <c r="V42" s="6" t="s">
        <v>226</v>
      </c>
      <c r="W42" s="6" t="s">
        <v>15</v>
      </c>
      <c r="X42" s="6" t="s">
        <v>34</v>
      </c>
      <c r="Y42" s="14">
        <v>18.46</v>
      </c>
      <c r="Z42" s="14">
        <v>3.61</v>
      </c>
      <c r="AA42" s="6" t="s">
        <v>290</v>
      </c>
      <c r="AB42" s="6" t="s">
        <v>291</v>
      </c>
      <c r="AC42" s="6"/>
      <c r="AD42" s="6"/>
      <c r="AE42" s="6" t="s">
        <v>292</v>
      </c>
      <c r="AF42" s="6" t="s">
        <v>293</v>
      </c>
      <c r="AG42" s="5" t="s">
        <v>351</v>
      </c>
    </row>
    <row r="43" spans="1:34" ht="39.75" customHeight="1" x14ac:dyDescent="0.25">
      <c r="A43" s="6">
        <v>40</v>
      </c>
      <c r="B43" s="84">
        <v>4073993720101</v>
      </c>
      <c r="C43" s="6" t="s">
        <v>229</v>
      </c>
      <c r="D43" s="6">
        <v>2</v>
      </c>
      <c r="E43" s="6">
        <v>6</v>
      </c>
      <c r="F43" s="6" t="s">
        <v>66</v>
      </c>
      <c r="G43" s="6" t="s">
        <v>58</v>
      </c>
      <c r="H43" s="6" t="s">
        <v>58</v>
      </c>
      <c r="I43" s="6" t="s">
        <v>230</v>
      </c>
      <c r="J43" s="6" t="s">
        <v>331</v>
      </c>
      <c r="K43" s="6" t="s">
        <v>34</v>
      </c>
      <c r="L43" s="6" t="s">
        <v>102</v>
      </c>
      <c r="M43" s="6" t="s">
        <v>103</v>
      </c>
      <c r="N43" s="25">
        <v>45670</v>
      </c>
      <c r="O43" s="6" t="s">
        <v>46</v>
      </c>
      <c r="P43" s="6" t="s">
        <v>166</v>
      </c>
      <c r="Q43" s="6" t="s">
        <v>183</v>
      </c>
      <c r="R43" s="6" t="s">
        <v>47</v>
      </c>
      <c r="S43" s="6"/>
      <c r="T43" s="6" t="s">
        <v>23</v>
      </c>
      <c r="U43" s="6" t="s">
        <v>24</v>
      </c>
      <c r="V43" s="6" t="s">
        <v>231</v>
      </c>
      <c r="W43" s="6" t="s">
        <v>15</v>
      </c>
      <c r="X43" s="6"/>
      <c r="Y43" s="14">
        <v>158</v>
      </c>
      <c r="Z43" s="6" t="s">
        <v>58</v>
      </c>
      <c r="AA43" s="6" t="s">
        <v>290</v>
      </c>
      <c r="AB43" s="25">
        <v>45663</v>
      </c>
      <c r="AC43" s="25"/>
      <c r="AD43" s="25"/>
      <c r="AE43" s="6" t="s">
        <v>294</v>
      </c>
      <c r="AF43" s="6" t="s">
        <v>295</v>
      </c>
      <c r="AG43" s="5" t="s">
        <v>350</v>
      </c>
    </row>
    <row r="44" spans="1:34" ht="36" x14ac:dyDescent="0.25">
      <c r="A44" s="6">
        <v>41</v>
      </c>
      <c r="B44" s="90">
        <v>4089027520101</v>
      </c>
      <c r="C44" s="31" t="s">
        <v>232</v>
      </c>
      <c r="D44" s="31">
        <v>2</v>
      </c>
      <c r="E44" s="31">
        <v>3</v>
      </c>
      <c r="F44" s="31" t="s">
        <v>66</v>
      </c>
      <c r="G44" s="31" t="s">
        <v>58</v>
      </c>
      <c r="H44" s="31" t="s">
        <v>58</v>
      </c>
      <c r="I44" s="31" t="s">
        <v>230</v>
      </c>
      <c r="J44" s="31" t="s">
        <v>331</v>
      </c>
      <c r="K44" s="31" t="s">
        <v>35</v>
      </c>
      <c r="L44" s="31" t="s">
        <v>113</v>
      </c>
      <c r="M44" s="31" t="s">
        <v>114</v>
      </c>
      <c r="N44" s="32">
        <v>45708</v>
      </c>
      <c r="O44" s="31" t="s">
        <v>46</v>
      </c>
      <c r="P44" s="31" t="s">
        <v>166</v>
      </c>
      <c r="Q44" s="31" t="s">
        <v>233</v>
      </c>
      <c r="R44" s="31" t="s">
        <v>234</v>
      </c>
      <c r="S44" s="31"/>
      <c r="T44" s="31" t="s">
        <v>23</v>
      </c>
      <c r="U44" s="31" t="s">
        <v>24</v>
      </c>
      <c r="V44" s="31" t="s">
        <v>235</v>
      </c>
      <c r="W44" s="31" t="s">
        <v>15</v>
      </c>
      <c r="X44" s="31" t="s">
        <v>35</v>
      </c>
      <c r="Y44" s="31" t="s">
        <v>58</v>
      </c>
      <c r="Z44" s="31" t="s">
        <v>58</v>
      </c>
      <c r="AA44" s="31"/>
      <c r="AB44" s="31"/>
      <c r="AC44" s="31" t="s">
        <v>401</v>
      </c>
      <c r="AD44" s="31" t="s">
        <v>407</v>
      </c>
      <c r="AE44" s="31" t="s">
        <v>322</v>
      </c>
      <c r="AF44" s="31" t="s">
        <v>323</v>
      </c>
      <c r="AG44" s="33" t="s">
        <v>350</v>
      </c>
      <c r="AH44" s="34"/>
    </row>
    <row r="45" spans="1:34" ht="36" x14ac:dyDescent="0.25">
      <c r="A45" s="6">
        <v>42</v>
      </c>
      <c r="B45" s="90">
        <v>4136772730101</v>
      </c>
      <c r="C45" s="31" t="s">
        <v>236</v>
      </c>
      <c r="D45" s="31">
        <v>1</v>
      </c>
      <c r="E45" s="31">
        <v>3</v>
      </c>
      <c r="F45" s="31" t="s">
        <v>8</v>
      </c>
      <c r="G45" s="31" t="s">
        <v>58</v>
      </c>
      <c r="H45" s="31" t="s">
        <v>58</v>
      </c>
      <c r="I45" s="31" t="s">
        <v>230</v>
      </c>
      <c r="J45" s="31" t="s">
        <v>331</v>
      </c>
      <c r="K45" s="31" t="s">
        <v>35</v>
      </c>
      <c r="L45" s="31" t="s">
        <v>113</v>
      </c>
      <c r="M45" s="31" t="s">
        <v>114</v>
      </c>
      <c r="N45" s="32">
        <v>45665</v>
      </c>
      <c r="O45" s="31" t="s">
        <v>46</v>
      </c>
      <c r="P45" s="31" t="s">
        <v>178</v>
      </c>
      <c r="Q45" s="31" t="s">
        <v>237</v>
      </c>
      <c r="R45" s="31" t="s">
        <v>238</v>
      </c>
      <c r="S45" s="31"/>
      <c r="T45" s="31" t="s">
        <v>23</v>
      </c>
      <c r="U45" s="31" t="s">
        <v>24</v>
      </c>
      <c r="V45" s="31" t="s">
        <v>239</v>
      </c>
      <c r="W45" s="31" t="s">
        <v>15</v>
      </c>
      <c r="X45" s="31" t="s">
        <v>35</v>
      </c>
      <c r="Y45" s="31" t="s">
        <v>58</v>
      </c>
      <c r="Z45" s="31" t="s">
        <v>58</v>
      </c>
      <c r="AA45" s="31"/>
      <c r="AB45" s="31"/>
      <c r="AC45" s="31" t="s">
        <v>401</v>
      </c>
      <c r="AD45" s="31" t="s">
        <v>404</v>
      </c>
      <c r="AE45" s="31" t="s">
        <v>322</v>
      </c>
      <c r="AF45" s="31" t="s">
        <v>323</v>
      </c>
      <c r="AG45" s="33" t="s">
        <v>350</v>
      </c>
      <c r="AH45" s="34"/>
    </row>
    <row r="46" spans="1:34" s="71" customFormat="1" ht="36" x14ac:dyDescent="0.25">
      <c r="A46" s="67">
        <v>43</v>
      </c>
      <c r="B46" s="91">
        <v>152187969</v>
      </c>
      <c r="C46" s="67" t="s">
        <v>353</v>
      </c>
      <c r="D46" s="67">
        <v>72</v>
      </c>
      <c r="E46" s="67" t="s">
        <v>58</v>
      </c>
      <c r="F46" s="67" t="s">
        <v>8</v>
      </c>
      <c r="G46" s="67" t="s">
        <v>58</v>
      </c>
      <c r="H46" s="67" t="s">
        <v>58</v>
      </c>
      <c r="I46" s="67" t="s">
        <v>354</v>
      </c>
      <c r="J46" s="67" t="s">
        <v>391</v>
      </c>
      <c r="K46" s="67" t="s">
        <v>37</v>
      </c>
      <c r="L46" s="67" t="s">
        <v>53</v>
      </c>
      <c r="M46" s="67" t="s">
        <v>54</v>
      </c>
      <c r="N46" s="69">
        <v>45729</v>
      </c>
      <c r="O46" s="69" t="s">
        <v>46</v>
      </c>
      <c r="P46" s="67" t="s">
        <v>12</v>
      </c>
      <c r="Q46" s="67" t="s">
        <v>355</v>
      </c>
      <c r="R46" s="67" t="s">
        <v>47</v>
      </c>
      <c r="S46" s="67" t="s">
        <v>356</v>
      </c>
      <c r="T46" s="67" t="s">
        <v>23</v>
      </c>
      <c r="U46" s="67" t="s">
        <v>24</v>
      </c>
      <c r="V46" s="67" t="s">
        <v>357</v>
      </c>
      <c r="W46" s="67" t="s">
        <v>15</v>
      </c>
      <c r="X46" s="67"/>
      <c r="Y46" s="67"/>
      <c r="Z46" s="67"/>
      <c r="AA46" s="67"/>
      <c r="AB46" s="67" t="s">
        <v>39</v>
      </c>
      <c r="AC46" s="67"/>
      <c r="AD46" s="67"/>
      <c r="AE46" s="67" t="s">
        <v>480</v>
      </c>
      <c r="AF46" s="67" t="s">
        <v>481</v>
      </c>
      <c r="AG46" s="66" t="s">
        <v>350</v>
      </c>
      <c r="AH46" s="70"/>
    </row>
    <row r="47" spans="1:34" s="34" customFormat="1" ht="48" x14ac:dyDescent="0.25">
      <c r="A47" s="6">
        <v>44</v>
      </c>
      <c r="B47" s="24">
        <v>2947247450401</v>
      </c>
      <c r="C47" s="6" t="s">
        <v>358</v>
      </c>
      <c r="D47" s="6">
        <v>29</v>
      </c>
      <c r="E47" s="6" t="s">
        <v>58</v>
      </c>
      <c r="F47" s="6" t="s">
        <v>66</v>
      </c>
      <c r="G47" s="6" t="s">
        <v>359</v>
      </c>
      <c r="H47" s="25">
        <v>45748</v>
      </c>
      <c r="I47" s="6" t="s">
        <v>360</v>
      </c>
      <c r="J47" s="6" t="s">
        <v>335</v>
      </c>
      <c r="K47" s="6" t="s">
        <v>34</v>
      </c>
      <c r="L47" s="6" t="s">
        <v>102</v>
      </c>
      <c r="M47" s="6" t="s">
        <v>103</v>
      </c>
      <c r="N47" s="25">
        <v>45730</v>
      </c>
      <c r="O47" s="25" t="s">
        <v>46</v>
      </c>
      <c r="P47" s="6" t="s">
        <v>88</v>
      </c>
      <c r="Q47" s="6" t="s">
        <v>89</v>
      </c>
      <c r="R47" s="6" t="s">
        <v>47</v>
      </c>
      <c r="S47" s="6"/>
      <c r="T47" s="6" t="s">
        <v>23</v>
      </c>
      <c r="U47" s="6" t="s">
        <v>24</v>
      </c>
      <c r="V47" s="6" t="s">
        <v>361</v>
      </c>
      <c r="W47" s="25">
        <v>45715</v>
      </c>
      <c r="X47" s="6" t="s">
        <v>34</v>
      </c>
      <c r="Y47" s="6">
        <v>113</v>
      </c>
      <c r="Z47" s="6">
        <v>1.81</v>
      </c>
      <c r="AA47" s="6" t="s">
        <v>362</v>
      </c>
      <c r="AB47" s="6" t="s">
        <v>363</v>
      </c>
      <c r="AC47" s="6"/>
      <c r="AD47" s="6"/>
      <c r="AE47" s="6" t="s">
        <v>482</v>
      </c>
      <c r="AF47" s="6" t="s">
        <v>245</v>
      </c>
      <c r="AG47" s="134" t="s">
        <v>474</v>
      </c>
      <c r="AH47"/>
    </row>
    <row r="48" spans="1:34" s="35" customFormat="1" ht="48" x14ac:dyDescent="0.25">
      <c r="A48" s="6">
        <v>45</v>
      </c>
      <c r="B48" s="24">
        <v>2999861600101</v>
      </c>
      <c r="C48" s="6" t="s">
        <v>364</v>
      </c>
      <c r="D48" s="6">
        <v>27</v>
      </c>
      <c r="E48" s="6" t="s">
        <v>58</v>
      </c>
      <c r="F48" s="6" t="s">
        <v>66</v>
      </c>
      <c r="G48" s="6" t="s">
        <v>365</v>
      </c>
      <c r="H48" s="25">
        <v>45850</v>
      </c>
      <c r="I48" s="6" t="s">
        <v>174</v>
      </c>
      <c r="J48" s="6" t="s">
        <v>330</v>
      </c>
      <c r="K48" s="6" t="s">
        <v>34</v>
      </c>
      <c r="L48" s="6" t="s">
        <v>102</v>
      </c>
      <c r="M48" s="6" t="s">
        <v>103</v>
      </c>
      <c r="N48" s="25">
        <v>45733</v>
      </c>
      <c r="O48" s="25" t="s">
        <v>46</v>
      </c>
      <c r="P48" s="6" t="s">
        <v>88</v>
      </c>
      <c r="Q48" s="6" t="s">
        <v>89</v>
      </c>
      <c r="R48" s="6" t="s">
        <v>47</v>
      </c>
      <c r="S48" s="6"/>
      <c r="T48" s="6" t="s">
        <v>23</v>
      </c>
      <c r="U48" s="6" t="s">
        <v>24</v>
      </c>
      <c r="V48" s="6" t="s">
        <v>175</v>
      </c>
      <c r="W48" s="55">
        <v>45720</v>
      </c>
      <c r="X48" s="6" t="s">
        <v>34</v>
      </c>
      <c r="Y48" s="6">
        <v>6.48</v>
      </c>
      <c r="Z48" s="6">
        <v>3.94</v>
      </c>
      <c r="AA48" s="13" t="s">
        <v>366</v>
      </c>
      <c r="AB48" s="36" t="s">
        <v>363</v>
      </c>
      <c r="AC48" s="6"/>
      <c r="AD48" s="6"/>
      <c r="AE48" s="6" t="s">
        <v>483</v>
      </c>
      <c r="AF48" s="6" t="s">
        <v>245</v>
      </c>
      <c r="AG48" s="134" t="s">
        <v>474</v>
      </c>
      <c r="AH48"/>
    </row>
    <row r="49" spans="1:34" ht="24" x14ac:dyDescent="0.25">
      <c r="A49" s="6">
        <v>46</v>
      </c>
      <c r="B49" s="90">
        <v>4106618050501</v>
      </c>
      <c r="C49" s="31" t="s">
        <v>221</v>
      </c>
      <c r="D49" s="31">
        <v>2</v>
      </c>
      <c r="E49" s="31">
        <v>1</v>
      </c>
      <c r="F49" s="31" t="s">
        <v>8</v>
      </c>
      <c r="G49" s="31" t="s">
        <v>58</v>
      </c>
      <c r="H49" s="31" t="s">
        <v>58</v>
      </c>
      <c r="I49" s="31" t="s">
        <v>218</v>
      </c>
      <c r="J49" s="31" t="s">
        <v>337</v>
      </c>
      <c r="K49" s="31" t="s">
        <v>35</v>
      </c>
      <c r="L49" s="31" t="s">
        <v>113</v>
      </c>
      <c r="M49" s="31" t="s">
        <v>114</v>
      </c>
      <c r="N49" s="40">
        <v>45723</v>
      </c>
      <c r="O49" s="33" t="s">
        <v>46</v>
      </c>
      <c r="P49" s="31" t="s">
        <v>166</v>
      </c>
      <c r="Q49" s="33" t="s">
        <v>183</v>
      </c>
      <c r="R49" s="31" t="s">
        <v>47</v>
      </c>
      <c r="S49" s="33"/>
      <c r="T49" s="33" t="s">
        <v>23</v>
      </c>
      <c r="U49" s="33" t="s">
        <v>24</v>
      </c>
      <c r="V49" s="33" t="s">
        <v>220</v>
      </c>
      <c r="W49" s="40">
        <v>45603</v>
      </c>
      <c r="X49" s="31" t="s">
        <v>35</v>
      </c>
      <c r="Y49" s="41">
        <v>134.69999999999999</v>
      </c>
      <c r="Z49" s="33">
        <v>0.25</v>
      </c>
      <c r="AA49" s="33" t="s">
        <v>418</v>
      </c>
      <c r="AB49" s="57">
        <v>45705</v>
      </c>
      <c r="AC49" s="31" t="s">
        <v>401</v>
      </c>
      <c r="AD49" s="31" t="s">
        <v>403</v>
      </c>
      <c r="AE49" s="31" t="s">
        <v>484</v>
      </c>
      <c r="AF49" s="31" t="s">
        <v>485</v>
      </c>
      <c r="AG49" s="33" t="s">
        <v>350</v>
      </c>
      <c r="AH49" s="34"/>
    </row>
    <row r="50" spans="1:34" s="34" customFormat="1" ht="36" x14ac:dyDescent="0.25">
      <c r="A50" s="6">
        <v>47</v>
      </c>
      <c r="B50" s="24">
        <v>4122182160101</v>
      </c>
      <c r="C50" s="6" t="s">
        <v>373</v>
      </c>
      <c r="D50" s="6">
        <v>1</v>
      </c>
      <c r="E50" s="6">
        <v>4</v>
      </c>
      <c r="F50" s="6" t="s">
        <v>66</v>
      </c>
      <c r="G50" s="6" t="s">
        <v>58</v>
      </c>
      <c r="H50" s="6" t="s">
        <v>58</v>
      </c>
      <c r="I50" s="6" t="s">
        <v>101</v>
      </c>
      <c r="J50" s="6" t="s">
        <v>339</v>
      </c>
      <c r="K50" s="6" t="s">
        <v>34</v>
      </c>
      <c r="L50" s="6" t="s">
        <v>102</v>
      </c>
      <c r="M50" s="6" t="s">
        <v>103</v>
      </c>
      <c r="N50" s="25">
        <v>45726</v>
      </c>
      <c r="O50" s="25" t="s">
        <v>46</v>
      </c>
      <c r="P50" s="6" t="s">
        <v>104</v>
      </c>
      <c r="Q50" s="6" t="s">
        <v>374</v>
      </c>
      <c r="R50" s="6" t="s">
        <v>47</v>
      </c>
      <c r="S50" s="6"/>
      <c r="T50" s="6" t="s">
        <v>23</v>
      </c>
      <c r="U50" s="6" t="s">
        <v>24</v>
      </c>
      <c r="V50" s="6" t="s">
        <v>106</v>
      </c>
      <c r="W50" s="25">
        <v>45721</v>
      </c>
      <c r="X50" s="6" t="s">
        <v>34</v>
      </c>
      <c r="Y50" s="26">
        <v>402</v>
      </c>
      <c r="Z50" s="26">
        <v>0.3</v>
      </c>
      <c r="AA50" s="6" t="s">
        <v>486</v>
      </c>
      <c r="AB50" s="6" t="s">
        <v>398</v>
      </c>
      <c r="AC50" s="6"/>
      <c r="AD50" s="6"/>
      <c r="AE50" s="6" t="s">
        <v>487</v>
      </c>
      <c r="AF50" s="6" t="s">
        <v>488</v>
      </c>
      <c r="AG50" s="134" t="s">
        <v>351</v>
      </c>
      <c r="AH50"/>
    </row>
    <row r="51" spans="1:34" ht="36" x14ac:dyDescent="0.25">
      <c r="A51" s="6">
        <v>48</v>
      </c>
      <c r="B51" s="68">
        <v>4175790630101</v>
      </c>
      <c r="C51" s="67" t="s">
        <v>375</v>
      </c>
      <c r="D51" s="6">
        <v>0</v>
      </c>
      <c r="E51" s="6">
        <v>4</v>
      </c>
      <c r="F51" s="6" t="s">
        <v>66</v>
      </c>
      <c r="G51" s="6" t="s">
        <v>58</v>
      </c>
      <c r="H51" s="6" t="s">
        <v>58</v>
      </c>
      <c r="I51" s="6" t="s">
        <v>101</v>
      </c>
      <c r="J51" s="6" t="s">
        <v>339</v>
      </c>
      <c r="K51" s="6" t="s">
        <v>37</v>
      </c>
      <c r="L51" s="6" t="s">
        <v>42</v>
      </c>
      <c r="M51" s="6" t="s">
        <v>43</v>
      </c>
      <c r="N51" s="25">
        <v>45730</v>
      </c>
      <c r="O51" s="6" t="s">
        <v>55</v>
      </c>
      <c r="P51" s="6" t="s">
        <v>117</v>
      </c>
      <c r="Q51" s="6" t="s">
        <v>376</v>
      </c>
      <c r="R51" s="6" t="s">
        <v>376</v>
      </c>
      <c r="S51" s="6"/>
      <c r="T51" s="6" t="s">
        <v>59</v>
      </c>
      <c r="U51" s="6" t="s">
        <v>60</v>
      </c>
      <c r="V51" s="6" t="s">
        <v>377</v>
      </c>
      <c r="W51" s="6" t="s">
        <v>15</v>
      </c>
      <c r="X51" s="6" t="s">
        <v>37</v>
      </c>
      <c r="Y51" s="6"/>
      <c r="Z51" s="6"/>
      <c r="AA51" s="6" t="s">
        <v>489</v>
      </c>
      <c r="AB51" s="37" t="s">
        <v>490</v>
      </c>
      <c r="AC51" s="25"/>
      <c r="AD51" s="25"/>
      <c r="AE51" s="6" t="s">
        <v>491</v>
      </c>
      <c r="AF51" s="67" t="s">
        <v>488</v>
      </c>
      <c r="AG51" s="135" t="s">
        <v>351</v>
      </c>
    </row>
    <row r="52" spans="1:34" ht="60" x14ac:dyDescent="0.25">
      <c r="A52" s="6">
        <v>49</v>
      </c>
      <c r="B52" s="84">
        <v>282040773</v>
      </c>
      <c r="C52" s="6" t="s">
        <v>210</v>
      </c>
      <c r="D52" s="6">
        <v>42</v>
      </c>
      <c r="E52" s="6" t="s">
        <v>58</v>
      </c>
      <c r="F52" s="6" t="s">
        <v>66</v>
      </c>
      <c r="G52" s="6" t="s">
        <v>58</v>
      </c>
      <c r="H52" s="6" t="s">
        <v>58</v>
      </c>
      <c r="I52" s="6" t="s">
        <v>205</v>
      </c>
      <c r="J52" s="6" t="s">
        <v>345</v>
      </c>
      <c r="K52" s="6" t="s">
        <v>37</v>
      </c>
      <c r="L52" s="6" t="s">
        <v>42</v>
      </c>
      <c r="M52" s="6" t="s">
        <v>43</v>
      </c>
      <c r="N52" s="25">
        <v>45716</v>
      </c>
      <c r="O52" s="25" t="s">
        <v>46</v>
      </c>
      <c r="P52" s="6" t="s">
        <v>12</v>
      </c>
      <c r="Q52" s="6" t="s">
        <v>379</v>
      </c>
      <c r="R52" s="6" t="s">
        <v>380</v>
      </c>
      <c r="S52" s="6" t="s">
        <v>381</v>
      </c>
      <c r="T52" s="6" t="s">
        <v>23</v>
      </c>
      <c r="U52" s="6" t="s">
        <v>24</v>
      </c>
      <c r="V52" s="6" t="s">
        <v>207</v>
      </c>
      <c r="W52" s="6" t="s">
        <v>15</v>
      </c>
      <c r="X52" s="6" t="s">
        <v>37</v>
      </c>
      <c r="Y52" s="14"/>
      <c r="Z52" s="14"/>
      <c r="AA52" s="6" t="s">
        <v>492</v>
      </c>
      <c r="AB52" s="37" t="s">
        <v>490</v>
      </c>
      <c r="AC52" s="25"/>
      <c r="AD52" s="25"/>
      <c r="AE52" s="6" t="s">
        <v>493</v>
      </c>
      <c r="AF52" s="6" t="s">
        <v>494</v>
      </c>
      <c r="AG52" s="5" t="s">
        <v>350</v>
      </c>
    </row>
    <row r="53" spans="1:34" ht="72" x14ac:dyDescent="0.25">
      <c r="A53" s="6">
        <v>50</v>
      </c>
      <c r="B53" s="84">
        <v>266089440</v>
      </c>
      <c r="C53" s="6" t="s">
        <v>211</v>
      </c>
      <c r="D53" s="6">
        <v>58</v>
      </c>
      <c r="E53" s="6" t="s">
        <v>58</v>
      </c>
      <c r="F53" s="6" t="s">
        <v>66</v>
      </c>
      <c r="G53" s="6" t="s">
        <v>58</v>
      </c>
      <c r="H53" s="6" t="s">
        <v>58</v>
      </c>
      <c r="I53" s="6" t="s">
        <v>205</v>
      </c>
      <c r="J53" s="6" t="s">
        <v>345</v>
      </c>
      <c r="K53" s="6" t="s">
        <v>37</v>
      </c>
      <c r="L53" s="6" t="s">
        <v>53</v>
      </c>
      <c r="M53" s="6" t="s">
        <v>54</v>
      </c>
      <c r="N53" s="25">
        <v>45733</v>
      </c>
      <c r="O53" s="25" t="s">
        <v>46</v>
      </c>
      <c r="P53" s="6" t="s">
        <v>12</v>
      </c>
      <c r="Q53" s="6" t="s">
        <v>212</v>
      </c>
      <c r="R53" s="6" t="s">
        <v>47</v>
      </c>
      <c r="S53" s="6" t="s">
        <v>378</v>
      </c>
      <c r="T53" s="6" t="s">
        <v>23</v>
      </c>
      <c r="U53" s="6" t="s">
        <v>24</v>
      </c>
      <c r="V53" s="6" t="s">
        <v>207</v>
      </c>
      <c r="W53" s="12" t="s">
        <v>15</v>
      </c>
      <c r="X53" s="6" t="s">
        <v>37</v>
      </c>
      <c r="Y53" s="27"/>
      <c r="Z53" s="6"/>
      <c r="AA53" s="6" t="s">
        <v>495</v>
      </c>
      <c r="AB53" s="37" t="s">
        <v>490</v>
      </c>
      <c r="AC53" s="25"/>
      <c r="AD53" s="25"/>
      <c r="AE53" s="6" t="s">
        <v>496</v>
      </c>
      <c r="AF53" s="6" t="s">
        <v>497</v>
      </c>
      <c r="AG53" s="5" t="s">
        <v>350</v>
      </c>
    </row>
    <row r="54" spans="1:34" ht="48" x14ac:dyDescent="0.25">
      <c r="A54" s="6">
        <v>51</v>
      </c>
      <c r="B54" s="24">
        <v>3098937551211</v>
      </c>
      <c r="C54" s="6" t="s">
        <v>382</v>
      </c>
      <c r="D54" s="6">
        <v>21</v>
      </c>
      <c r="E54" s="6" t="s">
        <v>58</v>
      </c>
      <c r="F54" s="6" t="s">
        <v>66</v>
      </c>
      <c r="G54" s="6">
        <v>34</v>
      </c>
      <c r="H54" s="25">
        <v>45748</v>
      </c>
      <c r="I54" s="6" t="s">
        <v>230</v>
      </c>
      <c r="J54" s="6" t="s">
        <v>331</v>
      </c>
      <c r="K54" s="6" t="s">
        <v>34</v>
      </c>
      <c r="L54" s="6" t="s">
        <v>102</v>
      </c>
      <c r="M54" s="6" t="s">
        <v>103</v>
      </c>
      <c r="N54" s="25">
        <v>45723</v>
      </c>
      <c r="O54" s="25" t="s">
        <v>46</v>
      </c>
      <c r="P54" s="6" t="s">
        <v>383</v>
      </c>
      <c r="Q54" s="6" t="s">
        <v>369</v>
      </c>
      <c r="R54" s="6" t="s">
        <v>47</v>
      </c>
      <c r="S54" s="6"/>
      <c r="T54" s="6" t="s">
        <v>23</v>
      </c>
      <c r="U54" s="6" t="s">
        <v>24</v>
      </c>
      <c r="V54" s="6" t="s">
        <v>384</v>
      </c>
      <c r="W54" s="55">
        <v>45712</v>
      </c>
      <c r="X54" s="6" t="s">
        <v>34</v>
      </c>
      <c r="Y54" s="26">
        <v>6.88</v>
      </c>
      <c r="Z54" s="26">
        <v>3.26</v>
      </c>
      <c r="AA54" s="6" t="s">
        <v>385</v>
      </c>
      <c r="AB54" s="36" t="s">
        <v>363</v>
      </c>
      <c r="AC54" s="6"/>
      <c r="AD54" s="6"/>
      <c r="AE54" s="6" t="s">
        <v>498</v>
      </c>
      <c r="AF54" s="6" t="s">
        <v>499</v>
      </c>
      <c r="AG54" s="134" t="s">
        <v>351</v>
      </c>
    </row>
    <row r="55" spans="1:34" ht="72" x14ac:dyDescent="0.25">
      <c r="A55" s="6">
        <v>52</v>
      </c>
      <c r="B55" s="24">
        <v>4118750430101</v>
      </c>
      <c r="C55" s="6" t="s">
        <v>386</v>
      </c>
      <c r="D55" s="6">
        <v>1</v>
      </c>
      <c r="E55" s="6">
        <v>7</v>
      </c>
      <c r="F55" s="6" t="s">
        <v>66</v>
      </c>
      <c r="G55" s="6" t="s">
        <v>58</v>
      </c>
      <c r="H55" s="25" t="s">
        <v>58</v>
      </c>
      <c r="I55" s="6" t="s">
        <v>230</v>
      </c>
      <c r="J55" s="6" t="s">
        <v>331</v>
      </c>
      <c r="K55" s="6" t="s">
        <v>34</v>
      </c>
      <c r="L55" s="6" t="s">
        <v>102</v>
      </c>
      <c r="M55" s="6" t="s">
        <v>103</v>
      </c>
      <c r="N55" s="25">
        <v>45729</v>
      </c>
      <c r="O55" s="25" t="s">
        <v>46</v>
      </c>
      <c r="P55" s="6" t="s">
        <v>178</v>
      </c>
      <c r="Q55" s="6" t="s">
        <v>387</v>
      </c>
      <c r="R55" s="6" t="s">
        <v>47</v>
      </c>
      <c r="S55" s="6"/>
      <c r="T55" s="6" t="s">
        <v>23</v>
      </c>
      <c r="U55" s="6" t="s">
        <v>24</v>
      </c>
      <c r="V55" s="6" t="s">
        <v>239</v>
      </c>
      <c r="W55" s="12" t="s">
        <v>164</v>
      </c>
      <c r="X55" s="6" t="s">
        <v>34</v>
      </c>
      <c r="Y55" s="14">
        <v>25.3</v>
      </c>
      <c r="Z55" s="6">
        <v>0.61</v>
      </c>
      <c r="AA55" s="6" t="s">
        <v>500</v>
      </c>
      <c r="AB55" s="37" t="s">
        <v>398</v>
      </c>
      <c r="AC55" s="25"/>
      <c r="AD55" s="25"/>
      <c r="AE55" s="6" t="s">
        <v>501</v>
      </c>
      <c r="AF55" s="6" t="s">
        <v>499</v>
      </c>
      <c r="AG55" s="5" t="s">
        <v>351</v>
      </c>
    </row>
    <row r="56" spans="1:34" ht="48" x14ac:dyDescent="0.25">
      <c r="A56" s="6">
        <v>53</v>
      </c>
      <c r="B56" s="24">
        <v>4184438740101</v>
      </c>
      <c r="C56" s="6" t="s">
        <v>388</v>
      </c>
      <c r="D56" s="6">
        <v>0</v>
      </c>
      <c r="E56" s="6">
        <v>2</v>
      </c>
      <c r="F56" s="6" t="s">
        <v>8</v>
      </c>
      <c r="G56" s="6" t="s">
        <v>58</v>
      </c>
      <c r="H56" s="6" t="s">
        <v>58</v>
      </c>
      <c r="I56" s="6" t="s">
        <v>230</v>
      </c>
      <c r="J56" s="6" t="s">
        <v>331</v>
      </c>
      <c r="K56" s="6" t="s">
        <v>35</v>
      </c>
      <c r="L56" s="6" t="s">
        <v>113</v>
      </c>
      <c r="M56" s="6" t="s">
        <v>114</v>
      </c>
      <c r="N56" s="25">
        <v>45727</v>
      </c>
      <c r="O56" s="25" t="s">
        <v>46</v>
      </c>
      <c r="P56" s="6" t="s">
        <v>178</v>
      </c>
      <c r="Q56" s="6" t="s">
        <v>389</v>
      </c>
      <c r="R56" s="6" t="s">
        <v>47</v>
      </c>
      <c r="S56" s="6"/>
      <c r="T56" s="6" t="s">
        <v>23</v>
      </c>
      <c r="U56" s="6" t="s">
        <v>24</v>
      </c>
      <c r="V56" s="6" t="s">
        <v>231</v>
      </c>
      <c r="W56" s="55">
        <v>45713</v>
      </c>
      <c r="X56" s="6" t="s">
        <v>35</v>
      </c>
      <c r="Y56" s="26">
        <v>35.4</v>
      </c>
      <c r="Z56" s="26">
        <v>0.22</v>
      </c>
      <c r="AA56" s="6" t="s">
        <v>502</v>
      </c>
      <c r="AB56" s="36" t="s">
        <v>490</v>
      </c>
      <c r="AC56" s="6"/>
      <c r="AD56" s="6"/>
      <c r="AE56" s="6" t="s">
        <v>503</v>
      </c>
      <c r="AF56" s="6" t="s">
        <v>245</v>
      </c>
      <c r="AG56" s="5" t="s">
        <v>351</v>
      </c>
    </row>
    <row r="57" spans="1:34" ht="72" x14ac:dyDescent="0.25">
      <c r="A57" s="6">
        <v>54</v>
      </c>
      <c r="B57" s="8">
        <v>4106603450502</v>
      </c>
      <c r="C57" s="5" t="s">
        <v>394</v>
      </c>
      <c r="D57" s="5">
        <v>1</v>
      </c>
      <c r="E57" s="5">
        <v>11</v>
      </c>
      <c r="F57" s="5" t="s">
        <v>8</v>
      </c>
      <c r="G57" s="5"/>
      <c r="H57" s="23"/>
      <c r="I57" s="6" t="s">
        <v>101</v>
      </c>
      <c r="J57" s="6" t="s">
        <v>339</v>
      </c>
      <c r="K57" s="6" t="s">
        <v>34</v>
      </c>
      <c r="L57" s="5" t="s">
        <v>113</v>
      </c>
      <c r="M57" s="5" t="s">
        <v>114</v>
      </c>
      <c r="N57" s="7">
        <v>45734</v>
      </c>
      <c r="O57" s="7" t="s">
        <v>46</v>
      </c>
      <c r="P57" s="5" t="s">
        <v>104</v>
      </c>
      <c r="Q57" s="6" t="s">
        <v>395</v>
      </c>
      <c r="R57" s="6" t="s">
        <v>396</v>
      </c>
      <c r="S57" s="5"/>
      <c r="T57" s="6" t="s">
        <v>23</v>
      </c>
      <c r="U57" s="6" t="s">
        <v>24</v>
      </c>
      <c r="V57" s="5" t="s">
        <v>397</v>
      </c>
      <c r="W57" s="5" t="s">
        <v>15</v>
      </c>
      <c r="X57" s="6" t="s">
        <v>35</v>
      </c>
      <c r="Y57" s="5">
        <v>32.06</v>
      </c>
      <c r="Z57" s="5">
        <v>0.35</v>
      </c>
      <c r="AA57" s="6" t="s">
        <v>504</v>
      </c>
      <c r="AB57" s="38">
        <v>45734</v>
      </c>
      <c r="AC57" s="7"/>
      <c r="AD57" s="7"/>
      <c r="AE57" s="6" t="s">
        <v>505</v>
      </c>
      <c r="AF57" s="6" t="s">
        <v>245</v>
      </c>
      <c r="AG57" s="5" t="s">
        <v>351</v>
      </c>
    </row>
    <row r="58" spans="1:34" ht="84" x14ac:dyDescent="0.25">
      <c r="A58" s="6">
        <v>55</v>
      </c>
      <c r="B58" s="8">
        <v>3845493220101</v>
      </c>
      <c r="C58" s="5" t="s">
        <v>409</v>
      </c>
      <c r="D58" s="5">
        <v>6</v>
      </c>
      <c r="E58" s="5">
        <v>6</v>
      </c>
      <c r="F58" s="5" t="s">
        <v>66</v>
      </c>
      <c r="G58" s="5" t="s">
        <v>58</v>
      </c>
      <c r="H58" s="5" t="s">
        <v>58</v>
      </c>
      <c r="I58" s="5" t="s">
        <v>410</v>
      </c>
      <c r="J58" s="5" t="s">
        <v>568</v>
      </c>
      <c r="K58" s="6" t="s">
        <v>33</v>
      </c>
      <c r="L58" s="6" t="s">
        <v>411</v>
      </c>
      <c r="M58" s="5" t="s">
        <v>412</v>
      </c>
      <c r="N58" s="7">
        <v>45737</v>
      </c>
      <c r="O58" s="5" t="s">
        <v>55</v>
      </c>
      <c r="P58" s="6" t="s">
        <v>117</v>
      </c>
      <c r="Q58" s="6" t="s">
        <v>413</v>
      </c>
      <c r="R58" s="6" t="s">
        <v>414</v>
      </c>
      <c r="S58" s="5" t="s">
        <v>415</v>
      </c>
      <c r="T58" s="5" t="s">
        <v>59</v>
      </c>
      <c r="U58" s="5" t="s">
        <v>60</v>
      </c>
      <c r="V58" s="5" t="s">
        <v>416</v>
      </c>
      <c r="W58" s="7" t="s">
        <v>15</v>
      </c>
      <c r="X58" s="6"/>
      <c r="Y58" s="5"/>
      <c r="Z58" s="5"/>
      <c r="AA58" s="6" t="s">
        <v>417</v>
      </c>
      <c r="AB58" s="36" t="s">
        <v>490</v>
      </c>
      <c r="AC58" s="6"/>
      <c r="AD58" s="39"/>
      <c r="AE58" s="6" t="s">
        <v>506</v>
      </c>
      <c r="AF58" s="6" t="s">
        <v>494</v>
      </c>
      <c r="AG58" s="5" t="s">
        <v>350</v>
      </c>
    </row>
    <row r="59" spans="1:34" ht="48" x14ac:dyDescent="0.25">
      <c r="A59" s="6">
        <v>56</v>
      </c>
      <c r="B59" s="8">
        <v>289041568</v>
      </c>
      <c r="C59" s="5" t="s">
        <v>420</v>
      </c>
      <c r="D59" s="5">
        <v>35</v>
      </c>
      <c r="E59" s="5"/>
      <c r="F59" s="5" t="s">
        <v>66</v>
      </c>
      <c r="G59" s="5" t="s">
        <v>368</v>
      </c>
      <c r="H59" s="7">
        <v>45891</v>
      </c>
      <c r="I59" s="6" t="s">
        <v>174</v>
      </c>
      <c r="J59" s="6" t="s">
        <v>330</v>
      </c>
      <c r="K59" s="6" t="s">
        <v>34</v>
      </c>
      <c r="L59" s="5" t="s">
        <v>102</v>
      </c>
      <c r="M59" s="5" t="s">
        <v>103</v>
      </c>
      <c r="N59" s="7">
        <v>45740</v>
      </c>
      <c r="O59" s="7" t="s">
        <v>46</v>
      </c>
      <c r="P59" s="5" t="s">
        <v>88</v>
      </c>
      <c r="Q59" s="6" t="s">
        <v>89</v>
      </c>
      <c r="R59" s="6" t="s">
        <v>47</v>
      </c>
      <c r="S59" s="6"/>
      <c r="T59" s="6" t="s">
        <v>23</v>
      </c>
      <c r="U59" s="6" t="s">
        <v>24</v>
      </c>
      <c r="V59" s="6" t="s">
        <v>421</v>
      </c>
      <c r="W59" s="7">
        <v>45730</v>
      </c>
      <c r="X59" s="6" t="s">
        <v>34</v>
      </c>
      <c r="Y59" s="48">
        <v>13.2</v>
      </c>
      <c r="Z59" s="5">
        <v>3.65</v>
      </c>
      <c r="AA59" s="6" t="s">
        <v>422</v>
      </c>
      <c r="AB59" s="5" t="s">
        <v>398</v>
      </c>
      <c r="AC59" s="5"/>
      <c r="AD59" s="5"/>
      <c r="AE59" s="6" t="s">
        <v>509</v>
      </c>
      <c r="AF59" s="6" t="s">
        <v>510</v>
      </c>
      <c r="AG59" s="6" t="s">
        <v>351</v>
      </c>
      <c r="AH59" s="1"/>
    </row>
    <row r="60" spans="1:34" ht="36" x14ac:dyDescent="0.25">
      <c r="A60" s="6">
        <v>57</v>
      </c>
      <c r="B60" s="8">
        <v>3204073060501</v>
      </c>
      <c r="C60" s="5" t="s">
        <v>423</v>
      </c>
      <c r="D60" s="5">
        <v>28</v>
      </c>
      <c r="E60" s="5"/>
      <c r="F60" s="5" t="s">
        <v>66</v>
      </c>
      <c r="G60" s="5" t="s">
        <v>365</v>
      </c>
      <c r="H60" s="7">
        <v>45848</v>
      </c>
      <c r="I60" s="6" t="s">
        <v>424</v>
      </c>
      <c r="J60" s="6" t="s">
        <v>340</v>
      </c>
      <c r="K60" s="6" t="s">
        <v>34</v>
      </c>
      <c r="L60" s="5" t="s">
        <v>102</v>
      </c>
      <c r="M60" s="5" t="s">
        <v>103</v>
      </c>
      <c r="N60" s="7">
        <v>45743</v>
      </c>
      <c r="O60" s="7" t="s">
        <v>46</v>
      </c>
      <c r="P60" s="5" t="s">
        <v>71</v>
      </c>
      <c r="Q60" s="6" t="s">
        <v>425</v>
      </c>
      <c r="R60" s="6" t="s">
        <v>47</v>
      </c>
      <c r="S60" s="5"/>
      <c r="T60" s="6" t="s">
        <v>23</v>
      </c>
      <c r="U60" s="6" t="s">
        <v>24</v>
      </c>
      <c r="V60" s="5" t="s">
        <v>426</v>
      </c>
      <c r="W60" s="47">
        <v>45726</v>
      </c>
      <c r="X60" s="6" t="s">
        <v>34</v>
      </c>
      <c r="Y60" s="5">
        <v>3842</v>
      </c>
      <c r="Z60" s="5">
        <v>996</v>
      </c>
      <c r="AA60" s="6"/>
      <c r="AB60" s="58" t="s">
        <v>39</v>
      </c>
      <c r="AC60" s="5"/>
      <c r="AD60" s="5"/>
      <c r="AE60" s="6" t="s">
        <v>511</v>
      </c>
      <c r="AF60" s="6" t="s">
        <v>510</v>
      </c>
      <c r="AG60" s="6" t="s">
        <v>351</v>
      </c>
    </row>
    <row r="61" spans="1:34" s="78" customFormat="1" ht="132" x14ac:dyDescent="0.25">
      <c r="A61" s="73">
        <v>58</v>
      </c>
      <c r="B61" s="74">
        <v>183388248</v>
      </c>
      <c r="C61" s="73" t="s">
        <v>390</v>
      </c>
      <c r="D61" s="73">
        <v>41</v>
      </c>
      <c r="E61" s="73" t="s">
        <v>58</v>
      </c>
      <c r="F61" s="73" t="s">
        <v>8</v>
      </c>
      <c r="G61" s="73" t="s">
        <v>58</v>
      </c>
      <c r="H61" s="73" t="s">
        <v>58</v>
      </c>
      <c r="I61" s="73" t="s">
        <v>192</v>
      </c>
      <c r="J61" s="73" t="s">
        <v>348</v>
      </c>
      <c r="K61" s="73" t="s">
        <v>37</v>
      </c>
      <c r="L61" s="73" t="s">
        <v>199</v>
      </c>
      <c r="M61" s="73" t="s">
        <v>200</v>
      </c>
      <c r="N61" s="75">
        <v>45728</v>
      </c>
      <c r="O61" s="75" t="s">
        <v>46</v>
      </c>
      <c r="P61" s="73" t="s">
        <v>12</v>
      </c>
      <c r="Q61" s="73" t="s">
        <v>427</v>
      </c>
      <c r="R61" s="73" t="s">
        <v>428</v>
      </c>
      <c r="S61" s="76"/>
      <c r="T61" s="73" t="s">
        <v>23</v>
      </c>
      <c r="U61" s="73" t="s">
        <v>24</v>
      </c>
      <c r="V61" s="76" t="s">
        <v>429</v>
      </c>
      <c r="W61" s="76" t="s">
        <v>164</v>
      </c>
      <c r="X61" s="76" t="s">
        <v>37</v>
      </c>
      <c r="Y61" s="76"/>
      <c r="Z61" s="76"/>
      <c r="AA61" s="73" t="s">
        <v>430</v>
      </c>
      <c r="AB61" s="77" t="s">
        <v>398</v>
      </c>
      <c r="AC61" s="73" t="s">
        <v>460</v>
      </c>
      <c r="AD61" s="73"/>
      <c r="AE61" s="73" t="s">
        <v>514</v>
      </c>
      <c r="AF61" s="73" t="s">
        <v>512</v>
      </c>
      <c r="AG61" s="73" t="s">
        <v>351</v>
      </c>
      <c r="AH61" s="78" t="s">
        <v>513</v>
      </c>
    </row>
    <row r="62" spans="1:34" s="1" customFormat="1" ht="44.25" customHeight="1" x14ac:dyDescent="0.25">
      <c r="A62" s="6">
        <v>59</v>
      </c>
      <c r="B62" s="49">
        <v>3424970812201</v>
      </c>
      <c r="C62" s="33" t="s">
        <v>371</v>
      </c>
      <c r="D62" s="33">
        <v>24</v>
      </c>
      <c r="E62" s="33"/>
      <c r="F62" s="33" t="s">
        <v>66</v>
      </c>
      <c r="G62" s="33" t="s">
        <v>86</v>
      </c>
      <c r="H62" s="40"/>
      <c r="I62" s="31" t="s">
        <v>122</v>
      </c>
      <c r="J62" s="133" t="s">
        <v>336</v>
      </c>
      <c r="K62" s="31" t="s">
        <v>34</v>
      </c>
      <c r="L62" s="33" t="s">
        <v>102</v>
      </c>
      <c r="M62" s="33" t="s">
        <v>103</v>
      </c>
      <c r="N62" s="40">
        <v>45742</v>
      </c>
      <c r="O62" s="40" t="s">
        <v>46</v>
      </c>
      <c r="P62" s="33" t="s">
        <v>71</v>
      </c>
      <c r="Q62" s="31" t="s">
        <v>431</v>
      </c>
      <c r="R62" s="31" t="s">
        <v>47</v>
      </c>
      <c r="S62" s="33"/>
      <c r="T62" s="31" t="s">
        <v>23</v>
      </c>
      <c r="U62" s="31" t="s">
        <v>24</v>
      </c>
      <c r="V62" s="33" t="s">
        <v>432</v>
      </c>
      <c r="W62" s="56">
        <v>45735</v>
      </c>
      <c r="X62" s="31" t="s">
        <v>34</v>
      </c>
      <c r="Y62" s="33">
        <v>58</v>
      </c>
      <c r="Z62" s="33" t="s">
        <v>124</v>
      </c>
      <c r="AA62" s="31" t="s">
        <v>433</v>
      </c>
      <c r="AB62" s="33" t="s">
        <v>398</v>
      </c>
      <c r="AC62" s="31" t="s">
        <v>460</v>
      </c>
      <c r="AD62" s="31" t="s">
        <v>461</v>
      </c>
      <c r="AE62" s="72" t="s">
        <v>515</v>
      </c>
      <c r="AF62" s="136" t="s">
        <v>516</v>
      </c>
      <c r="AG62" s="31" t="s">
        <v>350</v>
      </c>
      <c r="AH62" s="34"/>
    </row>
    <row r="63" spans="1:34" ht="96" x14ac:dyDescent="0.25">
      <c r="A63" s="6">
        <v>60</v>
      </c>
      <c r="B63" s="49">
        <v>4164780340101</v>
      </c>
      <c r="C63" s="33" t="s">
        <v>184</v>
      </c>
      <c r="D63" s="33">
        <v>0</v>
      </c>
      <c r="E63" s="33">
        <v>7</v>
      </c>
      <c r="F63" s="33" t="s">
        <v>66</v>
      </c>
      <c r="G63" s="33"/>
      <c r="H63" s="33"/>
      <c r="I63" s="31" t="s">
        <v>177</v>
      </c>
      <c r="J63" s="31" t="s">
        <v>347</v>
      </c>
      <c r="K63" s="31" t="s">
        <v>35</v>
      </c>
      <c r="L63" s="31" t="s">
        <v>113</v>
      </c>
      <c r="M63" s="33" t="s">
        <v>114</v>
      </c>
      <c r="N63" s="40">
        <v>45741</v>
      </c>
      <c r="O63" s="40" t="s">
        <v>46</v>
      </c>
      <c r="P63" s="33" t="s">
        <v>178</v>
      </c>
      <c r="Q63" s="33" t="s">
        <v>387</v>
      </c>
      <c r="R63" s="31" t="s">
        <v>47</v>
      </c>
      <c r="S63" s="33"/>
      <c r="T63" s="31" t="s">
        <v>23</v>
      </c>
      <c r="U63" s="31" t="s">
        <v>24</v>
      </c>
      <c r="V63" s="33" t="s">
        <v>435</v>
      </c>
      <c r="W63" s="40" t="s">
        <v>15</v>
      </c>
      <c r="X63" s="31"/>
      <c r="Y63" s="41"/>
      <c r="Z63" s="41"/>
      <c r="AA63" s="31" t="s">
        <v>434</v>
      </c>
      <c r="AB63" s="33" t="s">
        <v>39</v>
      </c>
      <c r="AC63" s="33" t="s">
        <v>401</v>
      </c>
      <c r="AD63" s="40">
        <v>45685</v>
      </c>
      <c r="AE63" s="31" t="s">
        <v>517</v>
      </c>
      <c r="AF63" s="36" t="s">
        <v>299</v>
      </c>
      <c r="AG63" s="31" t="s">
        <v>350</v>
      </c>
    </row>
    <row r="64" spans="1:34" s="34" customFormat="1" ht="36" x14ac:dyDescent="0.25">
      <c r="A64" s="6">
        <v>61</v>
      </c>
      <c r="B64" s="8">
        <v>2235878500403</v>
      </c>
      <c r="C64" s="5" t="s">
        <v>437</v>
      </c>
      <c r="D64" s="5">
        <v>32</v>
      </c>
      <c r="E64" s="5"/>
      <c r="F64" s="5" t="s">
        <v>66</v>
      </c>
      <c r="G64" s="5" t="s">
        <v>372</v>
      </c>
      <c r="H64" s="7">
        <v>45870</v>
      </c>
      <c r="I64" s="6" t="s">
        <v>360</v>
      </c>
      <c r="J64" s="6" t="s">
        <v>335</v>
      </c>
      <c r="K64" s="6" t="s">
        <v>34</v>
      </c>
      <c r="L64" s="5" t="s">
        <v>102</v>
      </c>
      <c r="M64" s="5" t="s">
        <v>103</v>
      </c>
      <c r="N64" s="7">
        <v>45744</v>
      </c>
      <c r="O64" s="7" t="s">
        <v>46</v>
      </c>
      <c r="P64" s="5" t="s">
        <v>88</v>
      </c>
      <c r="Q64" s="6" t="s">
        <v>438</v>
      </c>
      <c r="R64" s="6" t="s">
        <v>47</v>
      </c>
      <c r="S64" s="6"/>
      <c r="T64" s="6" t="s">
        <v>23</v>
      </c>
      <c r="U64" s="6" t="s">
        <v>24</v>
      </c>
      <c r="V64" s="6" t="s">
        <v>361</v>
      </c>
      <c r="W64" s="7">
        <v>45729</v>
      </c>
      <c r="X64" s="6" t="s">
        <v>34</v>
      </c>
      <c r="Y64" s="48">
        <v>72.38</v>
      </c>
      <c r="Z64" s="5">
        <v>0.83</v>
      </c>
      <c r="AA64" s="6" t="s">
        <v>439</v>
      </c>
      <c r="AB64" s="5" t="s">
        <v>398</v>
      </c>
      <c r="AC64" s="6"/>
      <c r="AD64" s="39"/>
      <c r="AE64" s="42" t="s">
        <v>455</v>
      </c>
      <c r="AF64" s="132"/>
      <c r="AG64" s="42" t="s">
        <v>456</v>
      </c>
      <c r="AH64" s="1"/>
    </row>
    <row r="65" spans="1:16384" s="34" customFormat="1" ht="24" x14ac:dyDescent="0.25">
      <c r="A65" s="6">
        <v>62</v>
      </c>
      <c r="B65" s="8">
        <v>4115373770101</v>
      </c>
      <c r="C65" s="5" t="s">
        <v>440</v>
      </c>
      <c r="D65" s="5">
        <v>1</v>
      </c>
      <c r="E65" s="5">
        <v>9</v>
      </c>
      <c r="F65" s="5" t="s">
        <v>66</v>
      </c>
      <c r="G65" s="5"/>
      <c r="H65" s="7"/>
      <c r="I65" s="6" t="s">
        <v>441</v>
      </c>
      <c r="J65" s="6" t="s">
        <v>569</v>
      </c>
      <c r="K65" s="6" t="s">
        <v>34</v>
      </c>
      <c r="L65" s="5" t="s">
        <v>442</v>
      </c>
      <c r="M65" s="5" t="s">
        <v>443</v>
      </c>
      <c r="N65" s="7">
        <v>45744</v>
      </c>
      <c r="O65" s="7" t="s">
        <v>46</v>
      </c>
      <c r="P65" s="5" t="s">
        <v>444</v>
      </c>
      <c r="Q65" s="6" t="s">
        <v>445</v>
      </c>
      <c r="R65" s="6" t="s">
        <v>446</v>
      </c>
      <c r="S65" s="5"/>
      <c r="T65" s="6" t="s">
        <v>23</v>
      </c>
      <c r="U65" s="6" t="s">
        <v>24</v>
      </c>
      <c r="V65" s="5" t="s">
        <v>447</v>
      </c>
      <c r="W65" s="7" t="s">
        <v>15</v>
      </c>
      <c r="X65" s="6"/>
      <c r="Y65" s="5"/>
      <c r="Z65" s="5"/>
      <c r="AA65" s="6"/>
      <c r="AB65" s="5" t="s">
        <v>39</v>
      </c>
      <c r="AC65" s="6"/>
      <c r="AD65" s="59"/>
      <c r="AE65" s="52" t="s">
        <v>457</v>
      </c>
      <c r="AF65" s="132"/>
      <c r="AG65" s="42" t="s">
        <v>456</v>
      </c>
      <c r="AH65"/>
    </row>
    <row r="66" spans="1:16384" ht="36" x14ac:dyDescent="0.25">
      <c r="A66" s="6">
        <v>63</v>
      </c>
      <c r="B66" s="8">
        <v>3007866030101</v>
      </c>
      <c r="C66" s="5" t="s">
        <v>436</v>
      </c>
      <c r="D66" s="5">
        <v>22</v>
      </c>
      <c r="E66" s="5">
        <v>4</v>
      </c>
      <c r="F66" s="5" t="s">
        <v>66</v>
      </c>
      <c r="G66" s="5" t="s">
        <v>448</v>
      </c>
      <c r="H66" s="7"/>
      <c r="I66" s="6" t="s">
        <v>424</v>
      </c>
      <c r="J66" s="6" t="s">
        <v>340</v>
      </c>
      <c r="K66" s="6" t="s">
        <v>34</v>
      </c>
      <c r="L66" s="5" t="s">
        <v>102</v>
      </c>
      <c r="M66" s="5" t="s">
        <v>103</v>
      </c>
      <c r="N66" s="7">
        <v>45744</v>
      </c>
      <c r="O66" s="7" t="s">
        <v>46</v>
      </c>
      <c r="P66" s="5" t="s">
        <v>71</v>
      </c>
      <c r="Q66" s="6" t="s">
        <v>89</v>
      </c>
      <c r="R66" s="6" t="s">
        <v>47</v>
      </c>
      <c r="S66" s="6"/>
      <c r="T66" s="6" t="s">
        <v>23</v>
      </c>
      <c r="U66" s="6" t="s">
        <v>24</v>
      </c>
      <c r="V66" s="5" t="s">
        <v>449</v>
      </c>
      <c r="W66" s="7">
        <v>45734</v>
      </c>
      <c r="X66" s="6" t="s">
        <v>34</v>
      </c>
      <c r="Y66" s="5">
        <v>167</v>
      </c>
      <c r="Z66" s="5" t="s">
        <v>186</v>
      </c>
      <c r="AA66" s="6" t="s">
        <v>450</v>
      </c>
      <c r="AB66" s="5" t="s">
        <v>398</v>
      </c>
      <c r="AC66" s="36"/>
      <c r="AD66" s="50"/>
      <c r="AE66" s="42" t="s">
        <v>458</v>
      </c>
      <c r="AF66" s="136"/>
      <c r="AG66" s="42" t="s">
        <v>456</v>
      </c>
      <c r="AH66" s="34"/>
    </row>
    <row r="67" spans="1:16384" ht="36" x14ac:dyDescent="0.25">
      <c r="A67" s="6">
        <v>64</v>
      </c>
      <c r="B67" s="8">
        <v>4137232320101</v>
      </c>
      <c r="C67" s="5" t="s">
        <v>451</v>
      </c>
      <c r="D67" s="5">
        <v>1</v>
      </c>
      <c r="E67" s="5">
        <v>3</v>
      </c>
      <c r="F67" s="5" t="s">
        <v>8</v>
      </c>
      <c r="G67" s="5"/>
      <c r="H67" s="7"/>
      <c r="I67" s="6" t="s">
        <v>177</v>
      </c>
      <c r="J67" s="6" t="s">
        <v>347</v>
      </c>
      <c r="K67" s="6" t="s">
        <v>34</v>
      </c>
      <c r="L67" s="5" t="s">
        <v>113</v>
      </c>
      <c r="M67" s="5" t="s">
        <v>114</v>
      </c>
      <c r="N67" s="7">
        <v>45744</v>
      </c>
      <c r="O67" s="7" t="s">
        <v>46</v>
      </c>
      <c r="P67" s="5" t="s">
        <v>444</v>
      </c>
      <c r="Q67" s="6" t="s">
        <v>452</v>
      </c>
      <c r="R67" s="6" t="s">
        <v>453</v>
      </c>
      <c r="S67" s="5"/>
      <c r="T67" s="6" t="s">
        <v>23</v>
      </c>
      <c r="U67" s="6" t="s">
        <v>24</v>
      </c>
      <c r="V67" s="5" t="s">
        <v>454</v>
      </c>
      <c r="W67" s="47" t="s">
        <v>15</v>
      </c>
      <c r="X67" s="6"/>
      <c r="Y67" s="48"/>
      <c r="Z67" s="5"/>
      <c r="AA67" s="6"/>
      <c r="AB67" s="6" t="s">
        <v>39</v>
      </c>
      <c r="AC67" s="36"/>
      <c r="AD67" s="50"/>
      <c r="AE67" s="42" t="s">
        <v>459</v>
      </c>
      <c r="AF67" s="136"/>
      <c r="AG67" s="42" t="s">
        <v>456</v>
      </c>
      <c r="AH67" s="34"/>
    </row>
    <row r="68" spans="1:16384" s="60" customFormat="1" ht="48" x14ac:dyDescent="0.2">
      <c r="A68" s="6">
        <v>65</v>
      </c>
      <c r="B68" s="49">
        <v>1734017830107</v>
      </c>
      <c r="C68" s="33" t="s">
        <v>173</v>
      </c>
      <c r="D68" s="33">
        <v>35</v>
      </c>
      <c r="E68" s="33"/>
      <c r="F68" s="33" t="s">
        <v>66</v>
      </c>
      <c r="G68" s="33" t="s">
        <v>133</v>
      </c>
      <c r="H68" s="40">
        <v>45814</v>
      </c>
      <c r="I68" s="33" t="s">
        <v>174</v>
      </c>
      <c r="J68" s="6" t="s">
        <v>330</v>
      </c>
      <c r="K68" s="31" t="s">
        <v>34</v>
      </c>
      <c r="L68" s="33" t="s">
        <v>102</v>
      </c>
      <c r="M68" s="33" t="s">
        <v>103</v>
      </c>
      <c r="N68" s="40">
        <v>45747</v>
      </c>
      <c r="O68" s="33" t="s">
        <v>46</v>
      </c>
      <c r="P68" s="33" t="s">
        <v>88</v>
      </c>
      <c r="Q68" s="31" t="s">
        <v>89</v>
      </c>
      <c r="R68" s="31" t="s">
        <v>47</v>
      </c>
      <c r="S68" s="33"/>
      <c r="T68" s="33" t="s">
        <v>23</v>
      </c>
      <c r="U68" s="33" t="s">
        <v>24</v>
      </c>
      <c r="V68" s="33" t="s">
        <v>175</v>
      </c>
      <c r="W68" s="40">
        <v>45715</v>
      </c>
      <c r="X68" s="31" t="s">
        <v>34</v>
      </c>
      <c r="Y68" s="41">
        <v>22.6</v>
      </c>
      <c r="Z68" s="33">
        <v>1.72</v>
      </c>
      <c r="AA68" s="31" t="s">
        <v>439</v>
      </c>
      <c r="AB68" s="54" t="s">
        <v>398</v>
      </c>
      <c r="AC68" s="31" t="s">
        <v>460</v>
      </c>
      <c r="AD68" s="61">
        <v>45719</v>
      </c>
      <c r="AE68" s="62" t="s">
        <v>267</v>
      </c>
      <c r="AF68" s="131" t="s">
        <v>268</v>
      </c>
      <c r="AG68" s="5" t="s">
        <v>351</v>
      </c>
    </row>
    <row r="69" spans="1:16384" ht="60" x14ac:dyDescent="0.25">
      <c r="A69" s="6">
        <v>66</v>
      </c>
      <c r="B69" s="8">
        <v>4123410180101</v>
      </c>
      <c r="C69" s="5" t="s">
        <v>462</v>
      </c>
      <c r="D69" s="5">
        <v>1</v>
      </c>
      <c r="E69" s="5">
        <v>4</v>
      </c>
      <c r="F69" s="5" t="s">
        <v>8</v>
      </c>
      <c r="G69" s="5"/>
      <c r="H69" s="7"/>
      <c r="I69" s="6" t="s">
        <v>441</v>
      </c>
      <c r="J69" s="6" t="s">
        <v>569</v>
      </c>
      <c r="K69" s="6" t="s">
        <v>34</v>
      </c>
      <c r="L69" s="6" t="s">
        <v>68</v>
      </c>
      <c r="M69" s="5" t="s">
        <v>69</v>
      </c>
      <c r="N69" s="7">
        <v>45748</v>
      </c>
      <c r="O69" s="5" t="s">
        <v>46</v>
      </c>
      <c r="P69" s="5" t="s">
        <v>166</v>
      </c>
      <c r="Q69" s="5" t="s">
        <v>183</v>
      </c>
      <c r="R69" s="6" t="s">
        <v>47</v>
      </c>
      <c r="S69" s="5"/>
      <c r="T69" s="6" t="s">
        <v>23</v>
      </c>
      <c r="U69" s="6" t="s">
        <v>24</v>
      </c>
      <c r="V69" s="5" t="s">
        <v>465</v>
      </c>
      <c r="W69" s="7" t="s">
        <v>15</v>
      </c>
      <c r="X69" s="6" t="s">
        <v>34</v>
      </c>
      <c r="Y69" s="5">
        <v>5</v>
      </c>
      <c r="Z69" s="5"/>
      <c r="AA69" s="6" t="s">
        <v>253</v>
      </c>
      <c r="AB69" s="5" t="s">
        <v>39</v>
      </c>
      <c r="AC69" s="36"/>
      <c r="AD69" s="51"/>
      <c r="AE69" s="64" t="s">
        <v>479</v>
      </c>
      <c r="AF69" s="132" t="s">
        <v>293</v>
      </c>
      <c r="AG69" s="5" t="s">
        <v>474</v>
      </c>
    </row>
    <row r="70" spans="1:16384" s="34" customFormat="1" ht="90" x14ac:dyDescent="0.25">
      <c r="A70" s="6">
        <v>67</v>
      </c>
      <c r="B70" s="8">
        <v>283302933</v>
      </c>
      <c r="C70" s="5" t="s">
        <v>463</v>
      </c>
      <c r="D70" s="5">
        <v>41</v>
      </c>
      <c r="E70" s="5"/>
      <c r="F70" s="5" t="s">
        <v>66</v>
      </c>
      <c r="G70" s="5" t="s">
        <v>464</v>
      </c>
      <c r="H70" s="7">
        <v>45762</v>
      </c>
      <c r="I70" s="6" t="s">
        <v>424</v>
      </c>
      <c r="J70" s="6" t="s">
        <v>340</v>
      </c>
      <c r="K70" s="6" t="s">
        <v>34</v>
      </c>
      <c r="L70" s="5" t="s">
        <v>102</v>
      </c>
      <c r="M70" s="5" t="s">
        <v>103</v>
      </c>
      <c r="N70" s="7">
        <v>45747</v>
      </c>
      <c r="O70" s="5" t="s">
        <v>46</v>
      </c>
      <c r="P70" s="5" t="s">
        <v>71</v>
      </c>
      <c r="Q70" s="6" t="s">
        <v>89</v>
      </c>
      <c r="R70" s="6" t="s">
        <v>47</v>
      </c>
      <c r="S70" s="6"/>
      <c r="T70" s="6" t="s">
        <v>23</v>
      </c>
      <c r="U70" s="6" t="s">
        <v>24</v>
      </c>
      <c r="V70" s="5" t="s">
        <v>466</v>
      </c>
      <c r="W70" s="7">
        <v>45747</v>
      </c>
      <c r="X70" s="6" t="s">
        <v>34</v>
      </c>
      <c r="Y70" s="48">
        <v>26.4</v>
      </c>
      <c r="Z70" s="5" t="s">
        <v>186</v>
      </c>
      <c r="AA70" s="6" t="s">
        <v>467</v>
      </c>
      <c r="AB70" s="5" t="s">
        <v>398</v>
      </c>
      <c r="AC70" s="36"/>
      <c r="AD70" s="50"/>
      <c r="AE70" s="72" t="s">
        <v>519</v>
      </c>
      <c r="AF70" s="136" t="s">
        <v>520</v>
      </c>
      <c r="AG70" s="33" t="s">
        <v>456</v>
      </c>
    </row>
    <row r="71" spans="1:16384" s="34" customFormat="1" ht="24.75" x14ac:dyDescent="0.25">
      <c r="A71" s="6">
        <v>68</v>
      </c>
      <c r="B71" s="24">
        <v>201005296367</v>
      </c>
      <c r="C71" s="6" t="s">
        <v>367</v>
      </c>
      <c r="D71" s="6">
        <v>34</v>
      </c>
      <c r="E71" s="6" t="s">
        <v>58</v>
      </c>
      <c r="F71" s="6" t="s">
        <v>66</v>
      </c>
      <c r="G71" s="6" t="s">
        <v>86</v>
      </c>
      <c r="H71" s="25">
        <v>45839</v>
      </c>
      <c r="I71" s="6" t="s">
        <v>122</v>
      </c>
      <c r="J71" s="6" t="s">
        <v>336</v>
      </c>
      <c r="K71" s="6" t="s">
        <v>34</v>
      </c>
      <c r="L71" s="6" t="s">
        <v>102</v>
      </c>
      <c r="M71" s="6" t="s">
        <v>103</v>
      </c>
      <c r="N71" s="25">
        <v>45749</v>
      </c>
      <c r="O71" s="25" t="s">
        <v>46</v>
      </c>
      <c r="P71" s="6" t="s">
        <v>71</v>
      </c>
      <c r="Q71" s="6" t="s">
        <v>369</v>
      </c>
      <c r="R71" s="6" t="s">
        <v>47</v>
      </c>
      <c r="S71" s="6"/>
      <c r="T71" s="6" t="s">
        <v>23</v>
      </c>
      <c r="U71" s="6" t="s">
        <v>24</v>
      </c>
      <c r="V71" s="6" t="s">
        <v>136</v>
      </c>
      <c r="W71" s="25">
        <v>45691</v>
      </c>
      <c r="X71" s="6" t="s">
        <v>34</v>
      </c>
      <c r="Y71" s="26">
        <v>46.2</v>
      </c>
      <c r="Z71" s="6" t="s">
        <v>370</v>
      </c>
      <c r="AA71" s="6" t="s">
        <v>468</v>
      </c>
      <c r="AB71" s="36" t="s">
        <v>398</v>
      </c>
      <c r="AC71" s="31" t="s">
        <v>460</v>
      </c>
      <c r="AD71" s="51"/>
      <c r="AE71" s="63" t="s">
        <v>469</v>
      </c>
      <c r="AF71" s="132" t="s">
        <v>518</v>
      </c>
      <c r="AG71" s="134" t="s">
        <v>350</v>
      </c>
      <c r="AH71"/>
      <c r="XFD71"/>
    </row>
    <row r="72" spans="1:16384" ht="135" x14ac:dyDescent="0.25">
      <c r="A72" s="6">
        <v>69</v>
      </c>
      <c r="B72" s="8">
        <v>3982977380502</v>
      </c>
      <c r="C72" s="5" t="s">
        <v>470</v>
      </c>
      <c r="D72" s="5">
        <v>4</v>
      </c>
      <c r="E72" s="5">
        <v>2</v>
      </c>
      <c r="F72" s="5" t="s">
        <v>8</v>
      </c>
      <c r="G72" s="5" t="s">
        <v>58</v>
      </c>
      <c r="H72" s="5" t="s">
        <v>58</v>
      </c>
      <c r="I72" s="6" t="s">
        <v>218</v>
      </c>
      <c r="J72" s="6" t="s">
        <v>337</v>
      </c>
      <c r="K72" s="6" t="s">
        <v>34</v>
      </c>
      <c r="L72" s="5" t="s">
        <v>113</v>
      </c>
      <c r="M72" s="5" t="s">
        <v>114</v>
      </c>
      <c r="N72" s="7">
        <v>45750</v>
      </c>
      <c r="O72" s="5" t="s">
        <v>46</v>
      </c>
      <c r="P72" s="5" t="s">
        <v>471</v>
      </c>
      <c r="Q72" s="5" t="s">
        <v>472</v>
      </c>
      <c r="R72" s="6" t="s">
        <v>47</v>
      </c>
      <c r="S72" s="5"/>
      <c r="T72" s="6" t="s">
        <v>23</v>
      </c>
      <c r="U72" s="6" t="s">
        <v>24</v>
      </c>
      <c r="V72" s="5" t="s">
        <v>473</v>
      </c>
      <c r="W72" s="7" t="s">
        <v>477</v>
      </c>
      <c r="X72" s="6" t="s">
        <v>35</v>
      </c>
      <c r="Y72" s="66">
        <v>40</v>
      </c>
      <c r="Z72" s="5"/>
      <c r="AA72" s="6" t="s">
        <v>478</v>
      </c>
      <c r="AB72" s="5" t="s">
        <v>39</v>
      </c>
      <c r="AC72" s="31" t="s">
        <v>460</v>
      </c>
      <c r="AD72" s="51"/>
      <c r="AE72" s="65" t="s">
        <v>475</v>
      </c>
      <c r="AF72" s="36" t="s">
        <v>476</v>
      </c>
      <c r="AG72" s="134" t="s">
        <v>474</v>
      </c>
      <c r="AI72" s="34"/>
      <c r="AJ72" s="34"/>
      <c r="AK72" s="34"/>
      <c r="AL72" s="34"/>
      <c r="AM72" s="34"/>
      <c r="AN72" s="34"/>
      <c r="AO72" s="34"/>
      <c r="AP72" s="34"/>
      <c r="AQ72" s="34"/>
      <c r="AR72" s="34"/>
      <c r="AS72" s="34"/>
      <c r="AT72" s="34"/>
      <c r="AU72" s="34"/>
      <c r="AV72" s="34"/>
      <c r="AW72" s="34"/>
      <c r="AX72" s="34"/>
      <c r="AY72" s="34"/>
      <c r="AZ72" s="34"/>
      <c r="BA72" s="34"/>
      <c r="BB72" s="34"/>
      <c r="BC72" s="34"/>
      <c r="BD72" s="34"/>
      <c r="BE72" s="34"/>
      <c r="BF72" s="34"/>
      <c r="BG72" s="34"/>
      <c r="BH72" s="34"/>
      <c r="BI72" s="34"/>
      <c r="BJ72" s="34"/>
      <c r="BK72" s="34"/>
      <c r="BL72" s="34"/>
      <c r="BM72" s="34"/>
      <c r="BN72" s="34"/>
      <c r="BO72" s="34"/>
      <c r="BP72" s="34"/>
      <c r="BQ72" s="34"/>
      <c r="BR72" s="34"/>
      <c r="BS72" s="34"/>
      <c r="BT72" s="34"/>
      <c r="BU72" s="34"/>
      <c r="BV72" s="34"/>
      <c r="BW72" s="34"/>
      <c r="BX72" s="34"/>
      <c r="BY72" s="34"/>
      <c r="BZ72" s="34"/>
      <c r="CA72" s="34"/>
      <c r="CB72" s="34"/>
      <c r="CC72" s="34"/>
      <c r="CD72" s="34"/>
      <c r="CE72" s="34"/>
      <c r="CF72" s="34"/>
      <c r="CG72" s="34"/>
      <c r="CH72" s="34"/>
      <c r="CI72" s="34"/>
      <c r="CJ72" s="34"/>
      <c r="CK72" s="34"/>
      <c r="CL72" s="34"/>
      <c r="CM72" s="34"/>
      <c r="CN72" s="34"/>
      <c r="CO72" s="34"/>
      <c r="CP72" s="34"/>
      <c r="CQ72" s="34"/>
      <c r="CR72" s="34"/>
      <c r="CS72" s="34"/>
      <c r="CT72" s="34"/>
      <c r="CU72" s="34"/>
      <c r="CV72" s="34"/>
      <c r="CW72" s="34"/>
      <c r="CX72" s="34"/>
      <c r="CY72" s="34"/>
      <c r="CZ72" s="34"/>
      <c r="DA72" s="34"/>
      <c r="DB72" s="34"/>
      <c r="DC72" s="34"/>
      <c r="DD72" s="34"/>
      <c r="DE72" s="34"/>
      <c r="DF72" s="34"/>
      <c r="DG72" s="34"/>
      <c r="DH72" s="34"/>
      <c r="DI72" s="34"/>
      <c r="DJ72" s="34"/>
      <c r="DK72" s="34"/>
      <c r="DL72" s="34"/>
      <c r="DM72" s="34"/>
      <c r="DN72" s="34"/>
      <c r="DO72" s="34"/>
      <c r="DP72" s="34"/>
      <c r="DQ72" s="34"/>
      <c r="DR72" s="34"/>
      <c r="DS72" s="34"/>
      <c r="DT72" s="34"/>
      <c r="DU72" s="34"/>
      <c r="DV72" s="34"/>
      <c r="DW72" s="34"/>
      <c r="DX72" s="34"/>
      <c r="DY72" s="34"/>
      <c r="DZ72" s="34"/>
      <c r="EA72" s="34"/>
      <c r="EB72" s="34"/>
      <c r="EC72" s="34"/>
      <c r="ED72" s="34"/>
      <c r="EE72" s="34"/>
      <c r="EF72" s="34"/>
      <c r="EG72" s="34"/>
      <c r="EH72" s="34"/>
      <c r="EI72" s="34"/>
      <c r="EJ72" s="34"/>
      <c r="EK72" s="34"/>
      <c r="EL72" s="34"/>
      <c r="EM72" s="34"/>
      <c r="EN72" s="34"/>
      <c r="EO72" s="34"/>
      <c r="EP72" s="34"/>
      <c r="EQ72" s="34"/>
      <c r="ER72" s="34"/>
      <c r="ES72" s="34"/>
      <c r="ET72" s="34"/>
      <c r="EU72" s="34"/>
      <c r="EV72" s="34"/>
      <c r="EW72" s="34"/>
      <c r="EX72" s="34"/>
      <c r="EY72" s="34"/>
      <c r="EZ72" s="34"/>
      <c r="FA72" s="34"/>
      <c r="FB72" s="34"/>
      <c r="FC72" s="34"/>
      <c r="FD72" s="34"/>
      <c r="FE72" s="34"/>
      <c r="FF72" s="34"/>
      <c r="FG72" s="34"/>
      <c r="FH72" s="34"/>
      <c r="FI72" s="34"/>
      <c r="FJ72" s="34"/>
      <c r="FK72" s="34"/>
      <c r="FL72" s="34"/>
      <c r="FM72" s="34"/>
      <c r="FN72" s="34"/>
      <c r="FO72" s="34"/>
      <c r="FP72" s="34"/>
      <c r="FQ72" s="34"/>
      <c r="FR72" s="34"/>
      <c r="FS72" s="34"/>
      <c r="FT72" s="34"/>
      <c r="FU72" s="34"/>
      <c r="FV72" s="34"/>
      <c r="FW72" s="34"/>
      <c r="FX72" s="34"/>
      <c r="FY72" s="34"/>
      <c r="FZ72" s="34"/>
      <c r="GA72" s="34"/>
      <c r="GB72" s="34"/>
      <c r="GC72" s="34"/>
      <c r="GD72" s="34"/>
      <c r="GE72" s="34"/>
      <c r="GF72" s="34"/>
      <c r="GG72" s="34"/>
      <c r="GH72" s="34"/>
      <c r="GI72" s="34"/>
      <c r="GJ72" s="34"/>
      <c r="GK72" s="34"/>
      <c r="GL72" s="34"/>
      <c r="GM72" s="34"/>
      <c r="GN72" s="34"/>
      <c r="GO72" s="34"/>
      <c r="GP72" s="34"/>
      <c r="GQ72" s="34"/>
      <c r="GR72" s="34"/>
      <c r="GS72" s="34"/>
      <c r="GT72" s="34"/>
      <c r="GU72" s="34"/>
      <c r="GV72" s="34"/>
      <c r="GW72" s="34"/>
      <c r="GX72" s="34"/>
      <c r="GY72" s="34"/>
      <c r="GZ72" s="34"/>
      <c r="HA72" s="34"/>
      <c r="HB72" s="34"/>
      <c r="HC72" s="34"/>
      <c r="HD72" s="34"/>
      <c r="HE72" s="34"/>
      <c r="HF72" s="34"/>
      <c r="HG72" s="34"/>
      <c r="HH72" s="34"/>
      <c r="HI72" s="34"/>
      <c r="HJ72" s="34"/>
      <c r="HK72" s="34"/>
      <c r="HL72" s="34"/>
      <c r="HM72" s="34"/>
      <c r="HN72" s="34"/>
      <c r="HO72" s="34"/>
      <c r="HP72" s="34"/>
      <c r="HQ72" s="34"/>
      <c r="HR72" s="34"/>
      <c r="HS72" s="34"/>
      <c r="HT72" s="34"/>
      <c r="HU72" s="34"/>
      <c r="HV72" s="34"/>
      <c r="HW72" s="34"/>
      <c r="HX72" s="34"/>
      <c r="HY72" s="34"/>
      <c r="HZ72" s="34"/>
      <c r="IA72" s="34"/>
      <c r="IB72" s="34"/>
      <c r="IC72" s="34"/>
      <c r="ID72" s="34"/>
      <c r="IE72" s="34"/>
      <c r="IF72" s="34"/>
      <c r="IG72" s="34"/>
      <c r="IH72" s="34"/>
      <c r="II72" s="34"/>
      <c r="IJ72" s="34"/>
      <c r="IK72" s="34"/>
      <c r="IL72" s="34"/>
      <c r="IM72" s="34"/>
      <c r="IN72" s="34"/>
      <c r="IO72" s="34"/>
      <c r="IP72" s="34"/>
      <c r="IQ72" s="34"/>
      <c r="IR72" s="34"/>
      <c r="IS72" s="34"/>
      <c r="IT72" s="34"/>
      <c r="IU72" s="34"/>
      <c r="IV72" s="34"/>
      <c r="IW72" s="34"/>
      <c r="IX72" s="34"/>
      <c r="IY72" s="34"/>
      <c r="IZ72" s="34"/>
      <c r="JA72" s="34"/>
      <c r="JB72" s="34"/>
      <c r="JC72" s="34"/>
      <c r="JD72" s="34"/>
      <c r="JE72" s="34"/>
      <c r="JF72" s="34"/>
      <c r="JG72" s="34"/>
      <c r="JH72" s="34"/>
      <c r="JI72" s="34"/>
      <c r="JJ72" s="34"/>
      <c r="JK72" s="34"/>
      <c r="JL72" s="34"/>
      <c r="JM72" s="34"/>
      <c r="JN72" s="34"/>
      <c r="JO72" s="34"/>
      <c r="JP72" s="34"/>
      <c r="JQ72" s="34"/>
      <c r="JR72" s="34"/>
      <c r="JS72" s="34"/>
      <c r="JT72" s="34"/>
      <c r="JU72" s="34"/>
      <c r="JV72" s="34"/>
      <c r="JW72" s="34"/>
      <c r="JX72" s="34"/>
      <c r="JY72" s="34"/>
      <c r="JZ72" s="34"/>
      <c r="KA72" s="34"/>
      <c r="KB72" s="34"/>
      <c r="KC72" s="34"/>
      <c r="KD72" s="34"/>
      <c r="KE72" s="34"/>
      <c r="KF72" s="34"/>
      <c r="KG72" s="34"/>
      <c r="KH72" s="34"/>
      <c r="KI72" s="34"/>
      <c r="KJ72" s="34"/>
      <c r="KK72" s="34"/>
      <c r="KL72" s="34"/>
      <c r="KM72" s="34"/>
      <c r="KN72" s="34"/>
      <c r="KO72" s="34"/>
      <c r="KP72" s="34"/>
      <c r="KQ72" s="34"/>
      <c r="KR72" s="34"/>
      <c r="KS72" s="34"/>
      <c r="KT72" s="34"/>
      <c r="KU72" s="34"/>
      <c r="KV72" s="34"/>
      <c r="KW72" s="34"/>
      <c r="KX72" s="34"/>
      <c r="KY72" s="34"/>
      <c r="KZ72" s="34"/>
      <c r="LA72" s="34"/>
      <c r="LB72" s="34"/>
      <c r="LC72" s="34"/>
      <c r="LD72" s="34"/>
      <c r="LE72" s="34"/>
      <c r="LF72" s="34"/>
      <c r="LG72" s="34"/>
      <c r="LH72" s="34"/>
      <c r="LI72" s="34"/>
      <c r="LJ72" s="34"/>
      <c r="LK72" s="34"/>
      <c r="LL72" s="34"/>
      <c r="LM72" s="34"/>
      <c r="LN72" s="34"/>
      <c r="LO72" s="34"/>
      <c r="LP72" s="34"/>
      <c r="LQ72" s="34"/>
      <c r="LR72" s="34"/>
      <c r="LS72" s="34"/>
      <c r="LT72" s="34"/>
      <c r="LU72" s="34"/>
      <c r="LV72" s="34"/>
      <c r="LW72" s="34"/>
      <c r="LX72" s="34"/>
      <c r="LY72" s="34"/>
      <c r="LZ72" s="34"/>
      <c r="MA72" s="34"/>
      <c r="MB72" s="34"/>
      <c r="MC72" s="34"/>
      <c r="MD72" s="34"/>
      <c r="ME72" s="34"/>
      <c r="MF72" s="34"/>
      <c r="MG72" s="34"/>
      <c r="MH72" s="34"/>
      <c r="MI72" s="34"/>
      <c r="MJ72" s="34"/>
      <c r="MK72" s="34"/>
      <c r="ML72" s="34"/>
      <c r="MM72" s="34"/>
      <c r="MN72" s="34"/>
      <c r="MO72" s="34"/>
      <c r="MP72" s="34"/>
      <c r="MQ72" s="34"/>
      <c r="MR72" s="34"/>
      <c r="MS72" s="34"/>
      <c r="MT72" s="34"/>
      <c r="MU72" s="34"/>
      <c r="MV72" s="34"/>
      <c r="MW72" s="34"/>
      <c r="MX72" s="34"/>
      <c r="MY72" s="34"/>
      <c r="MZ72" s="34"/>
      <c r="NA72" s="34"/>
      <c r="NB72" s="34"/>
      <c r="NC72" s="34"/>
      <c r="ND72" s="34"/>
      <c r="NE72" s="34"/>
      <c r="NF72" s="34"/>
      <c r="NG72" s="34"/>
      <c r="NH72" s="34"/>
      <c r="NI72" s="34"/>
      <c r="NJ72" s="34"/>
      <c r="NK72" s="34"/>
      <c r="NL72" s="34"/>
      <c r="NM72" s="34"/>
      <c r="NN72" s="34"/>
      <c r="NO72" s="34"/>
      <c r="NP72" s="34"/>
      <c r="NQ72" s="34"/>
      <c r="NR72" s="34"/>
      <c r="NS72" s="34"/>
      <c r="NT72" s="34"/>
      <c r="NU72" s="34"/>
      <c r="NV72" s="34"/>
      <c r="NW72" s="34"/>
      <c r="NX72" s="34"/>
      <c r="NY72" s="34"/>
      <c r="NZ72" s="34"/>
      <c r="OA72" s="34"/>
      <c r="OB72" s="34"/>
      <c r="OC72" s="34"/>
      <c r="OD72" s="34"/>
      <c r="OE72" s="34"/>
      <c r="OF72" s="34"/>
      <c r="OG72" s="34"/>
      <c r="OH72" s="34"/>
      <c r="OI72" s="34"/>
      <c r="OJ72" s="34"/>
      <c r="OK72" s="34"/>
      <c r="OL72" s="34"/>
      <c r="OM72" s="34"/>
      <c r="ON72" s="34"/>
      <c r="OO72" s="34"/>
      <c r="OP72" s="34"/>
      <c r="OQ72" s="34"/>
      <c r="OR72" s="34"/>
      <c r="OS72" s="34"/>
      <c r="OT72" s="34"/>
      <c r="OU72" s="34"/>
      <c r="OV72" s="34"/>
      <c r="OW72" s="34"/>
      <c r="OX72" s="34"/>
      <c r="OY72" s="34"/>
      <c r="OZ72" s="34"/>
      <c r="PA72" s="34"/>
      <c r="PB72" s="34"/>
      <c r="PC72" s="34"/>
      <c r="PD72" s="34"/>
      <c r="PE72" s="34"/>
      <c r="PF72" s="34"/>
      <c r="PG72" s="34"/>
      <c r="PH72" s="34"/>
      <c r="PI72" s="34"/>
      <c r="PJ72" s="34"/>
      <c r="PK72" s="34"/>
      <c r="PL72" s="34"/>
      <c r="PM72" s="34"/>
      <c r="PN72" s="34"/>
      <c r="PO72" s="34"/>
      <c r="PP72" s="34"/>
      <c r="PQ72" s="34"/>
      <c r="PR72" s="34"/>
      <c r="PS72" s="34"/>
      <c r="PT72" s="34"/>
      <c r="PU72" s="34"/>
      <c r="PV72" s="34"/>
      <c r="PW72" s="34"/>
      <c r="PX72" s="34"/>
      <c r="PY72" s="34"/>
      <c r="PZ72" s="34"/>
      <c r="QA72" s="34"/>
      <c r="QB72" s="34"/>
      <c r="QC72" s="34"/>
      <c r="QD72" s="34"/>
      <c r="QE72" s="34"/>
      <c r="QF72" s="34"/>
      <c r="QG72" s="34"/>
      <c r="QH72" s="34"/>
      <c r="QI72" s="34"/>
      <c r="QJ72" s="34"/>
      <c r="QK72" s="34"/>
      <c r="QL72" s="34"/>
      <c r="QM72" s="34"/>
      <c r="QN72" s="34"/>
      <c r="QO72" s="34"/>
      <c r="QP72" s="34"/>
      <c r="QQ72" s="34"/>
      <c r="QR72" s="34"/>
      <c r="QS72" s="34"/>
      <c r="QT72" s="34"/>
      <c r="QU72" s="34"/>
      <c r="QV72" s="34"/>
      <c r="QW72" s="34"/>
      <c r="QX72" s="34"/>
      <c r="QY72" s="34"/>
      <c r="QZ72" s="34"/>
      <c r="RA72" s="34"/>
      <c r="RB72" s="34"/>
      <c r="RC72" s="34"/>
      <c r="RD72" s="34"/>
      <c r="RE72" s="34"/>
      <c r="RF72" s="34"/>
      <c r="RG72" s="34"/>
      <c r="RH72" s="34"/>
      <c r="RI72" s="34"/>
      <c r="RJ72" s="34"/>
      <c r="RK72" s="34"/>
      <c r="RL72" s="34"/>
      <c r="RM72" s="34"/>
      <c r="RN72" s="34"/>
      <c r="RO72" s="34"/>
      <c r="RP72" s="34"/>
      <c r="RQ72" s="34"/>
      <c r="RR72" s="34"/>
      <c r="RS72" s="34"/>
      <c r="RT72" s="34"/>
      <c r="RU72" s="34"/>
      <c r="RV72" s="34"/>
      <c r="RW72" s="34"/>
      <c r="RX72" s="34"/>
      <c r="RY72" s="34"/>
      <c r="RZ72" s="34"/>
      <c r="SA72" s="34"/>
      <c r="SB72" s="34"/>
      <c r="SC72" s="34"/>
      <c r="SD72" s="34"/>
      <c r="SE72" s="34"/>
      <c r="SF72" s="34"/>
      <c r="SG72" s="34"/>
      <c r="SH72" s="34"/>
      <c r="SI72" s="34"/>
      <c r="SJ72" s="34"/>
      <c r="SK72" s="34"/>
      <c r="SL72" s="34"/>
      <c r="SM72" s="34"/>
      <c r="SN72" s="34"/>
      <c r="SO72" s="34"/>
      <c r="SP72" s="34"/>
      <c r="SQ72" s="34"/>
      <c r="SR72" s="34"/>
      <c r="SS72" s="34"/>
      <c r="ST72" s="34"/>
      <c r="SU72" s="34"/>
      <c r="SV72" s="34"/>
      <c r="SW72" s="34"/>
      <c r="SX72" s="34"/>
      <c r="SY72" s="34"/>
      <c r="SZ72" s="34"/>
      <c r="TA72" s="34"/>
      <c r="TB72" s="34"/>
      <c r="TC72" s="34"/>
      <c r="TD72" s="34"/>
      <c r="TE72" s="34"/>
      <c r="TF72" s="34"/>
      <c r="TG72" s="34"/>
      <c r="TH72" s="34"/>
      <c r="TI72" s="34"/>
      <c r="TJ72" s="34"/>
      <c r="TK72" s="34"/>
      <c r="TL72" s="34"/>
      <c r="TM72" s="34"/>
      <c r="TN72" s="34"/>
      <c r="TO72" s="34"/>
      <c r="TP72" s="34"/>
      <c r="TQ72" s="34"/>
      <c r="TR72" s="34"/>
      <c r="TS72" s="34"/>
      <c r="TT72" s="34"/>
      <c r="TU72" s="34"/>
      <c r="TV72" s="34"/>
      <c r="TW72" s="34"/>
      <c r="TX72" s="34"/>
      <c r="TY72" s="34"/>
      <c r="TZ72" s="34"/>
      <c r="UA72" s="34"/>
      <c r="UB72" s="34"/>
      <c r="UC72" s="34"/>
      <c r="UD72" s="34"/>
      <c r="UE72" s="34"/>
      <c r="UF72" s="34"/>
      <c r="UG72" s="34"/>
      <c r="UH72" s="34"/>
      <c r="UI72" s="34"/>
      <c r="UJ72" s="34"/>
      <c r="UK72" s="34"/>
      <c r="UL72" s="34"/>
      <c r="UM72" s="34"/>
      <c r="UN72" s="34"/>
      <c r="UO72" s="34"/>
      <c r="UP72" s="34"/>
      <c r="UQ72" s="34"/>
      <c r="UR72" s="34"/>
      <c r="US72" s="34"/>
      <c r="UT72" s="34"/>
      <c r="UU72" s="34"/>
      <c r="UV72" s="34"/>
      <c r="UW72" s="34"/>
      <c r="UX72" s="34"/>
      <c r="UY72" s="34"/>
      <c r="UZ72" s="34"/>
      <c r="VA72" s="34"/>
      <c r="VB72" s="34"/>
      <c r="VC72" s="34"/>
      <c r="VD72" s="34"/>
      <c r="VE72" s="34"/>
      <c r="VF72" s="34"/>
      <c r="VG72" s="34"/>
      <c r="VH72" s="34"/>
      <c r="VI72" s="34"/>
      <c r="VJ72" s="34"/>
      <c r="VK72" s="34"/>
      <c r="VL72" s="34"/>
      <c r="VM72" s="34"/>
      <c r="VN72" s="34"/>
      <c r="VO72" s="34"/>
      <c r="VP72" s="34"/>
      <c r="VQ72" s="34"/>
      <c r="VR72" s="34"/>
      <c r="VS72" s="34"/>
      <c r="VT72" s="34"/>
      <c r="VU72" s="34"/>
      <c r="VV72" s="34"/>
      <c r="VW72" s="34"/>
      <c r="VX72" s="34"/>
      <c r="VY72" s="34"/>
      <c r="VZ72" s="34"/>
      <c r="WA72" s="34"/>
      <c r="WB72" s="34"/>
      <c r="WC72" s="34"/>
      <c r="WD72" s="34"/>
      <c r="WE72" s="34"/>
      <c r="WF72" s="34"/>
      <c r="WG72" s="34"/>
      <c r="WH72" s="34"/>
      <c r="WI72" s="34"/>
      <c r="WJ72" s="34"/>
      <c r="WK72" s="34"/>
      <c r="WL72" s="34"/>
      <c r="WM72" s="34"/>
      <c r="WN72" s="34"/>
      <c r="WO72" s="34"/>
      <c r="WP72" s="34"/>
      <c r="WQ72" s="34"/>
      <c r="WR72" s="34"/>
      <c r="WS72" s="34"/>
      <c r="WT72" s="34"/>
      <c r="WU72" s="34"/>
      <c r="WV72" s="34"/>
      <c r="WW72" s="34"/>
      <c r="WX72" s="34"/>
      <c r="WY72" s="34"/>
      <c r="WZ72" s="34"/>
      <c r="XA72" s="34"/>
      <c r="XB72" s="34"/>
      <c r="XC72" s="34"/>
      <c r="XD72" s="34"/>
      <c r="XE72" s="34"/>
      <c r="XF72" s="34"/>
      <c r="XG72" s="34"/>
      <c r="XH72" s="34"/>
      <c r="XI72" s="34"/>
      <c r="XJ72" s="34"/>
      <c r="XK72" s="34"/>
      <c r="XL72" s="34"/>
      <c r="XM72" s="34"/>
      <c r="XN72" s="34"/>
      <c r="XO72" s="34"/>
      <c r="XP72" s="34"/>
      <c r="XQ72" s="34"/>
      <c r="XR72" s="34"/>
      <c r="XS72" s="34"/>
      <c r="XT72" s="34"/>
      <c r="XU72" s="34"/>
      <c r="XV72" s="34"/>
      <c r="XW72" s="34"/>
      <c r="XX72" s="34"/>
      <c r="XY72" s="34"/>
      <c r="XZ72" s="34"/>
      <c r="YA72" s="34"/>
      <c r="YB72" s="34"/>
      <c r="YC72" s="34"/>
      <c r="YD72" s="34"/>
      <c r="YE72" s="34"/>
      <c r="YF72" s="34"/>
      <c r="YG72" s="34"/>
      <c r="YH72" s="34"/>
      <c r="YI72" s="34"/>
      <c r="YJ72" s="34"/>
      <c r="YK72" s="34"/>
      <c r="YL72" s="34"/>
      <c r="YM72" s="34"/>
      <c r="YN72" s="34"/>
      <c r="YO72" s="34"/>
      <c r="YP72" s="34"/>
      <c r="YQ72" s="34"/>
      <c r="YR72" s="34"/>
      <c r="YS72" s="34"/>
      <c r="YT72" s="34"/>
      <c r="YU72" s="34"/>
      <c r="YV72" s="34"/>
      <c r="YW72" s="34"/>
      <c r="YX72" s="34"/>
      <c r="YY72" s="34"/>
      <c r="YZ72" s="34"/>
      <c r="ZA72" s="34"/>
      <c r="ZB72" s="34"/>
      <c r="ZC72" s="34"/>
      <c r="ZD72" s="34"/>
      <c r="ZE72" s="34"/>
      <c r="ZF72" s="34"/>
      <c r="ZG72" s="34"/>
      <c r="ZH72" s="34"/>
      <c r="ZI72" s="34"/>
      <c r="ZJ72" s="34"/>
      <c r="ZK72" s="34"/>
      <c r="ZL72" s="34"/>
      <c r="ZM72" s="34"/>
      <c r="ZN72" s="34"/>
      <c r="ZO72" s="34"/>
      <c r="ZP72" s="34"/>
      <c r="ZQ72" s="34"/>
      <c r="ZR72" s="34"/>
      <c r="ZS72" s="34"/>
      <c r="ZT72" s="34"/>
      <c r="ZU72" s="34"/>
      <c r="ZV72" s="34"/>
      <c r="ZW72" s="34"/>
      <c r="ZX72" s="34"/>
      <c r="ZY72" s="34"/>
      <c r="ZZ72" s="34"/>
      <c r="AAA72" s="34"/>
      <c r="AAB72" s="34"/>
      <c r="AAC72" s="34"/>
      <c r="AAD72" s="34"/>
      <c r="AAE72" s="34"/>
      <c r="AAF72" s="34"/>
      <c r="AAG72" s="34"/>
      <c r="AAH72" s="34"/>
      <c r="AAI72" s="34"/>
      <c r="AAJ72" s="34"/>
      <c r="AAK72" s="34"/>
      <c r="AAL72" s="34"/>
      <c r="AAM72" s="34"/>
      <c r="AAN72" s="34"/>
      <c r="AAO72" s="34"/>
      <c r="AAP72" s="34"/>
      <c r="AAQ72" s="34"/>
      <c r="AAR72" s="34"/>
      <c r="AAS72" s="34"/>
      <c r="AAT72" s="34"/>
      <c r="AAU72" s="34"/>
      <c r="AAV72" s="34"/>
      <c r="AAW72" s="34"/>
      <c r="AAX72" s="34"/>
      <c r="AAY72" s="34"/>
      <c r="AAZ72" s="34"/>
      <c r="ABA72" s="34"/>
      <c r="ABB72" s="34"/>
      <c r="ABC72" s="34"/>
      <c r="ABD72" s="34"/>
      <c r="ABE72" s="34"/>
      <c r="ABF72" s="34"/>
      <c r="ABG72" s="34"/>
      <c r="ABH72" s="34"/>
      <c r="ABI72" s="34"/>
      <c r="ABJ72" s="34"/>
      <c r="ABK72" s="34"/>
      <c r="ABL72" s="34"/>
      <c r="ABM72" s="34"/>
      <c r="ABN72" s="34"/>
      <c r="ABO72" s="34"/>
      <c r="ABP72" s="34"/>
      <c r="ABQ72" s="34"/>
      <c r="ABR72" s="34"/>
      <c r="ABS72" s="34"/>
      <c r="ABT72" s="34"/>
      <c r="ABU72" s="34"/>
      <c r="ABV72" s="34"/>
      <c r="ABW72" s="34"/>
      <c r="ABX72" s="34"/>
      <c r="ABY72" s="34"/>
      <c r="ABZ72" s="34"/>
      <c r="ACA72" s="34"/>
      <c r="ACB72" s="34"/>
      <c r="ACC72" s="34"/>
      <c r="ACD72" s="34"/>
      <c r="ACE72" s="34"/>
      <c r="ACF72" s="34"/>
      <c r="ACG72" s="34"/>
      <c r="ACH72" s="34"/>
      <c r="ACI72" s="34"/>
      <c r="ACJ72" s="34"/>
      <c r="ACK72" s="34"/>
      <c r="ACL72" s="34"/>
      <c r="ACM72" s="34"/>
      <c r="ACN72" s="34"/>
      <c r="ACO72" s="34"/>
      <c r="ACP72" s="34"/>
      <c r="ACQ72" s="34"/>
      <c r="ACR72" s="34"/>
      <c r="ACS72" s="34"/>
      <c r="ACT72" s="34"/>
      <c r="ACU72" s="34"/>
      <c r="ACV72" s="34"/>
      <c r="ACW72" s="34"/>
      <c r="ACX72" s="34"/>
      <c r="ACY72" s="34"/>
      <c r="ACZ72" s="34"/>
      <c r="ADA72" s="34"/>
      <c r="ADB72" s="34"/>
      <c r="ADC72" s="34"/>
      <c r="ADD72" s="34"/>
      <c r="ADE72" s="34"/>
      <c r="ADF72" s="34"/>
      <c r="ADG72" s="34"/>
      <c r="ADH72" s="34"/>
      <c r="ADI72" s="34"/>
      <c r="ADJ72" s="34"/>
      <c r="ADK72" s="34"/>
      <c r="ADL72" s="34"/>
      <c r="ADM72" s="34"/>
      <c r="ADN72" s="34"/>
      <c r="ADO72" s="34"/>
      <c r="ADP72" s="34"/>
      <c r="ADQ72" s="34"/>
      <c r="ADR72" s="34"/>
      <c r="ADS72" s="34"/>
      <c r="ADT72" s="34"/>
      <c r="ADU72" s="34"/>
      <c r="ADV72" s="34"/>
      <c r="ADW72" s="34"/>
      <c r="ADX72" s="34"/>
      <c r="ADY72" s="34"/>
      <c r="ADZ72" s="34"/>
      <c r="AEA72" s="34"/>
      <c r="AEB72" s="34"/>
      <c r="AEC72" s="34"/>
      <c r="AED72" s="34"/>
      <c r="AEE72" s="34"/>
      <c r="AEF72" s="34"/>
      <c r="AEG72" s="34"/>
      <c r="AEH72" s="34"/>
      <c r="AEI72" s="34"/>
      <c r="AEJ72" s="34"/>
      <c r="AEK72" s="34"/>
      <c r="AEL72" s="34"/>
      <c r="AEM72" s="34"/>
      <c r="AEN72" s="34"/>
      <c r="AEO72" s="34"/>
      <c r="AEP72" s="34"/>
      <c r="AEQ72" s="34"/>
      <c r="AER72" s="34"/>
      <c r="AES72" s="34"/>
      <c r="AET72" s="34"/>
      <c r="AEU72" s="34"/>
      <c r="AEV72" s="34"/>
      <c r="AEW72" s="34"/>
      <c r="AEX72" s="34"/>
      <c r="AEY72" s="34"/>
      <c r="AEZ72" s="34"/>
      <c r="AFA72" s="34"/>
      <c r="AFB72" s="34"/>
      <c r="AFC72" s="34"/>
      <c r="AFD72" s="34"/>
      <c r="AFE72" s="34"/>
      <c r="AFF72" s="34"/>
      <c r="AFG72" s="34"/>
      <c r="AFH72" s="34"/>
      <c r="AFI72" s="34"/>
      <c r="AFJ72" s="34"/>
      <c r="AFK72" s="34"/>
      <c r="AFL72" s="34"/>
      <c r="AFM72" s="34"/>
      <c r="AFN72" s="34"/>
      <c r="AFO72" s="34"/>
      <c r="AFP72" s="34"/>
      <c r="AFQ72" s="34"/>
      <c r="AFR72" s="34"/>
      <c r="AFS72" s="34"/>
      <c r="AFT72" s="34"/>
      <c r="AFU72" s="34"/>
      <c r="AFV72" s="34"/>
      <c r="AFW72" s="34"/>
      <c r="AFX72" s="34"/>
      <c r="AFY72" s="34"/>
      <c r="AFZ72" s="34"/>
      <c r="AGA72" s="34"/>
      <c r="AGB72" s="34"/>
      <c r="AGC72" s="34"/>
      <c r="AGD72" s="34"/>
      <c r="AGE72" s="34"/>
      <c r="AGF72" s="34"/>
      <c r="AGG72" s="34"/>
      <c r="AGH72" s="34"/>
      <c r="AGI72" s="34"/>
      <c r="AGJ72" s="34"/>
      <c r="AGK72" s="34"/>
      <c r="AGL72" s="34"/>
      <c r="AGM72" s="34"/>
      <c r="AGN72" s="34"/>
      <c r="AGO72" s="34"/>
      <c r="AGP72" s="34"/>
      <c r="AGQ72" s="34"/>
      <c r="AGR72" s="34"/>
      <c r="AGS72" s="34"/>
      <c r="AGT72" s="34"/>
      <c r="AGU72" s="34"/>
      <c r="AGV72" s="34"/>
      <c r="AGW72" s="34"/>
      <c r="AGX72" s="34"/>
      <c r="AGY72" s="34"/>
      <c r="AGZ72" s="34"/>
      <c r="AHA72" s="34"/>
      <c r="AHB72" s="34"/>
      <c r="AHC72" s="34"/>
      <c r="AHD72" s="34"/>
      <c r="AHE72" s="34"/>
      <c r="AHF72" s="34"/>
      <c r="AHG72" s="34"/>
      <c r="AHH72" s="34"/>
      <c r="AHI72" s="34"/>
      <c r="AHJ72" s="34"/>
      <c r="AHK72" s="34"/>
      <c r="AHL72" s="34"/>
      <c r="AHM72" s="34"/>
      <c r="AHN72" s="34"/>
      <c r="AHO72" s="34"/>
      <c r="AHP72" s="34"/>
      <c r="AHQ72" s="34"/>
      <c r="AHR72" s="34"/>
      <c r="AHS72" s="34"/>
      <c r="AHT72" s="34"/>
      <c r="AHU72" s="34"/>
      <c r="AHV72" s="34"/>
      <c r="AHW72" s="34"/>
      <c r="AHX72" s="34"/>
      <c r="AHY72" s="34"/>
      <c r="AHZ72" s="34"/>
      <c r="AIA72" s="34"/>
      <c r="AIB72" s="34"/>
      <c r="AIC72" s="34"/>
      <c r="AID72" s="34"/>
      <c r="AIE72" s="34"/>
      <c r="AIF72" s="34"/>
      <c r="AIG72" s="34"/>
      <c r="AIH72" s="34"/>
      <c r="AII72" s="34"/>
      <c r="AIJ72" s="34"/>
      <c r="AIK72" s="34"/>
      <c r="AIL72" s="34"/>
      <c r="AIM72" s="34"/>
      <c r="AIN72" s="34"/>
      <c r="AIO72" s="34"/>
      <c r="AIP72" s="34"/>
      <c r="AIQ72" s="34"/>
      <c r="AIR72" s="34"/>
      <c r="AIS72" s="34"/>
      <c r="AIT72" s="34"/>
      <c r="AIU72" s="34"/>
      <c r="AIV72" s="34"/>
      <c r="AIW72" s="34"/>
      <c r="AIX72" s="34"/>
      <c r="AIY72" s="34"/>
      <c r="AIZ72" s="34"/>
      <c r="AJA72" s="34"/>
      <c r="AJB72" s="34"/>
      <c r="AJC72" s="34"/>
      <c r="AJD72" s="34"/>
      <c r="AJE72" s="34"/>
      <c r="AJF72" s="34"/>
      <c r="AJG72" s="34"/>
      <c r="AJH72" s="34"/>
      <c r="AJI72" s="34"/>
      <c r="AJJ72" s="34"/>
      <c r="AJK72" s="34"/>
      <c r="AJL72" s="34"/>
      <c r="AJM72" s="34"/>
      <c r="AJN72" s="34"/>
      <c r="AJO72" s="34"/>
      <c r="AJP72" s="34"/>
      <c r="AJQ72" s="34"/>
      <c r="AJR72" s="34"/>
      <c r="AJS72" s="34"/>
      <c r="AJT72" s="34"/>
      <c r="AJU72" s="34"/>
      <c r="AJV72" s="34"/>
      <c r="AJW72" s="34"/>
      <c r="AJX72" s="34"/>
      <c r="AJY72" s="34"/>
      <c r="AJZ72" s="34"/>
      <c r="AKA72" s="34"/>
      <c r="AKB72" s="34"/>
      <c r="AKC72" s="34"/>
      <c r="AKD72" s="34"/>
      <c r="AKE72" s="34"/>
      <c r="AKF72" s="34"/>
      <c r="AKG72" s="34"/>
      <c r="AKH72" s="34"/>
      <c r="AKI72" s="34"/>
      <c r="AKJ72" s="34"/>
      <c r="AKK72" s="34"/>
      <c r="AKL72" s="34"/>
      <c r="AKM72" s="34"/>
      <c r="AKN72" s="34"/>
      <c r="AKO72" s="34"/>
      <c r="AKP72" s="34"/>
      <c r="AKQ72" s="34"/>
      <c r="AKR72" s="34"/>
      <c r="AKS72" s="34"/>
      <c r="AKT72" s="34"/>
      <c r="AKU72" s="34"/>
      <c r="AKV72" s="34"/>
      <c r="AKW72" s="34"/>
      <c r="AKX72" s="34"/>
      <c r="AKY72" s="34"/>
      <c r="AKZ72" s="34"/>
      <c r="ALA72" s="34"/>
      <c r="ALB72" s="34"/>
      <c r="ALC72" s="34"/>
      <c r="ALD72" s="34"/>
      <c r="ALE72" s="34"/>
      <c r="ALF72" s="34"/>
      <c r="ALG72" s="34"/>
      <c r="ALH72" s="34"/>
      <c r="ALI72" s="34"/>
      <c r="ALJ72" s="34"/>
      <c r="ALK72" s="34"/>
      <c r="ALL72" s="34"/>
      <c r="ALM72" s="34"/>
      <c r="ALN72" s="34"/>
      <c r="ALO72" s="34"/>
      <c r="ALP72" s="34"/>
      <c r="ALQ72" s="34"/>
      <c r="ALR72" s="34"/>
      <c r="ALS72" s="34"/>
      <c r="ALT72" s="34"/>
      <c r="ALU72" s="34"/>
      <c r="ALV72" s="34"/>
      <c r="ALW72" s="34"/>
      <c r="ALX72" s="34"/>
      <c r="ALY72" s="34"/>
      <c r="ALZ72" s="34"/>
      <c r="AMA72" s="34"/>
      <c r="AMB72" s="34"/>
      <c r="AMC72" s="34"/>
      <c r="AMD72" s="34"/>
      <c r="AME72" s="34"/>
      <c r="AMF72" s="34"/>
      <c r="AMG72" s="34"/>
      <c r="AMH72" s="34"/>
      <c r="AMI72" s="34"/>
      <c r="AMJ72" s="34"/>
      <c r="AMK72" s="34"/>
      <c r="AML72" s="34"/>
      <c r="AMM72" s="34"/>
      <c r="AMN72" s="34"/>
      <c r="AMO72" s="34"/>
      <c r="AMP72" s="34"/>
      <c r="AMQ72" s="34"/>
      <c r="AMR72" s="34"/>
      <c r="AMS72" s="34"/>
      <c r="AMT72" s="34"/>
      <c r="AMU72" s="34"/>
      <c r="AMV72" s="34"/>
      <c r="AMW72" s="34"/>
      <c r="AMX72" s="34"/>
      <c r="AMY72" s="34"/>
      <c r="AMZ72" s="34"/>
      <c r="ANA72" s="34"/>
      <c r="ANB72" s="34"/>
      <c r="ANC72" s="34"/>
      <c r="AND72" s="34"/>
      <c r="ANE72" s="34"/>
      <c r="ANF72" s="34"/>
      <c r="ANG72" s="34"/>
      <c r="ANH72" s="34"/>
      <c r="ANI72" s="34"/>
      <c r="ANJ72" s="34"/>
      <c r="ANK72" s="34"/>
      <c r="ANL72" s="34"/>
      <c r="ANM72" s="34"/>
      <c r="ANN72" s="34"/>
      <c r="ANO72" s="34"/>
      <c r="ANP72" s="34"/>
      <c r="ANQ72" s="34"/>
      <c r="ANR72" s="34"/>
      <c r="ANS72" s="34"/>
      <c r="ANT72" s="34"/>
      <c r="ANU72" s="34"/>
      <c r="ANV72" s="34"/>
      <c r="ANW72" s="34"/>
      <c r="ANX72" s="34"/>
      <c r="ANY72" s="34"/>
      <c r="ANZ72" s="34"/>
      <c r="AOA72" s="34"/>
      <c r="AOB72" s="34"/>
      <c r="AOC72" s="34"/>
      <c r="AOD72" s="34"/>
      <c r="AOE72" s="34"/>
      <c r="AOF72" s="34"/>
      <c r="AOG72" s="34"/>
      <c r="AOH72" s="34"/>
      <c r="AOI72" s="34"/>
      <c r="AOJ72" s="34"/>
      <c r="AOK72" s="34"/>
      <c r="AOL72" s="34"/>
      <c r="AOM72" s="34"/>
      <c r="AON72" s="34"/>
      <c r="AOO72" s="34"/>
      <c r="AOP72" s="34"/>
      <c r="AOQ72" s="34"/>
      <c r="AOR72" s="34"/>
      <c r="AOS72" s="34"/>
      <c r="AOT72" s="34"/>
      <c r="AOU72" s="34"/>
      <c r="AOV72" s="34"/>
      <c r="AOW72" s="34"/>
      <c r="AOX72" s="34"/>
      <c r="AOY72" s="34"/>
      <c r="AOZ72" s="34"/>
      <c r="APA72" s="34"/>
      <c r="APB72" s="34"/>
      <c r="APC72" s="34"/>
      <c r="APD72" s="34"/>
      <c r="APE72" s="34"/>
      <c r="APF72" s="34"/>
      <c r="APG72" s="34"/>
      <c r="APH72" s="34"/>
      <c r="API72" s="34"/>
      <c r="APJ72" s="34"/>
      <c r="APK72" s="34"/>
      <c r="APL72" s="34"/>
      <c r="APM72" s="34"/>
      <c r="APN72" s="34"/>
      <c r="APO72" s="34"/>
      <c r="APP72" s="34"/>
      <c r="APQ72" s="34"/>
      <c r="APR72" s="34"/>
      <c r="APS72" s="34"/>
      <c r="APT72" s="34"/>
      <c r="APU72" s="34"/>
      <c r="APV72" s="34"/>
      <c r="APW72" s="34"/>
      <c r="APX72" s="34"/>
      <c r="APY72" s="34"/>
      <c r="APZ72" s="34"/>
      <c r="AQA72" s="34"/>
      <c r="AQB72" s="34"/>
      <c r="AQC72" s="34"/>
      <c r="AQD72" s="34"/>
      <c r="AQE72" s="34"/>
      <c r="AQF72" s="34"/>
      <c r="AQG72" s="34"/>
      <c r="AQH72" s="34"/>
      <c r="AQI72" s="34"/>
      <c r="AQJ72" s="34"/>
      <c r="AQK72" s="34"/>
      <c r="AQL72" s="34"/>
      <c r="AQM72" s="34"/>
      <c r="AQN72" s="34"/>
      <c r="AQO72" s="34"/>
      <c r="AQP72" s="34"/>
      <c r="AQQ72" s="34"/>
      <c r="AQR72" s="34"/>
      <c r="AQS72" s="34"/>
      <c r="AQT72" s="34"/>
      <c r="AQU72" s="34"/>
      <c r="AQV72" s="34"/>
      <c r="AQW72" s="34"/>
      <c r="AQX72" s="34"/>
      <c r="AQY72" s="34"/>
      <c r="AQZ72" s="34"/>
      <c r="ARA72" s="34"/>
      <c r="ARB72" s="34"/>
      <c r="ARC72" s="34"/>
      <c r="ARD72" s="34"/>
      <c r="ARE72" s="34"/>
      <c r="ARF72" s="34"/>
      <c r="ARG72" s="34"/>
      <c r="ARH72" s="34"/>
      <c r="ARI72" s="34"/>
      <c r="ARJ72" s="34"/>
      <c r="ARK72" s="34"/>
      <c r="ARL72" s="34"/>
      <c r="ARM72" s="34"/>
      <c r="ARN72" s="34"/>
      <c r="ARO72" s="34"/>
      <c r="ARP72" s="34"/>
      <c r="ARQ72" s="34"/>
      <c r="ARR72" s="34"/>
      <c r="ARS72" s="34"/>
      <c r="ART72" s="34"/>
      <c r="ARU72" s="34"/>
      <c r="ARV72" s="34"/>
      <c r="ARW72" s="34"/>
      <c r="ARX72" s="34"/>
      <c r="ARY72" s="34"/>
      <c r="ARZ72" s="34"/>
      <c r="ASA72" s="34"/>
      <c r="ASB72" s="34"/>
      <c r="ASC72" s="34"/>
      <c r="ASD72" s="34"/>
      <c r="ASE72" s="34"/>
      <c r="ASF72" s="34"/>
      <c r="ASG72" s="34"/>
      <c r="ASH72" s="34"/>
      <c r="ASI72" s="34"/>
      <c r="ASJ72" s="34"/>
      <c r="ASK72" s="34"/>
      <c r="ASL72" s="34"/>
      <c r="ASM72" s="34"/>
      <c r="ASN72" s="34"/>
      <c r="ASO72" s="34"/>
      <c r="ASP72" s="34"/>
      <c r="ASQ72" s="34"/>
      <c r="ASR72" s="34"/>
      <c r="ASS72" s="34"/>
      <c r="AST72" s="34"/>
      <c r="ASU72" s="34"/>
      <c r="ASV72" s="34"/>
      <c r="ASW72" s="34"/>
      <c r="ASX72" s="34"/>
      <c r="ASY72" s="34"/>
      <c r="ASZ72" s="34"/>
      <c r="ATA72" s="34"/>
      <c r="ATB72" s="34"/>
      <c r="ATC72" s="34"/>
      <c r="ATD72" s="34"/>
      <c r="ATE72" s="34"/>
      <c r="ATF72" s="34"/>
      <c r="ATG72" s="34"/>
      <c r="ATH72" s="34"/>
      <c r="ATI72" s="34"/>
      <c r="ATJ72" s="34"/>
      <c r="ATK72" s="34"/>
      <c r="ATL72" s="34"/>
      <c r="ATM72" s="34"/>
      <c r="ATN72" s="34"/>
      <c r="ATO72" s="34"/>
      <c r="ATP72" s="34"/>
      <c r="ATQ72" s="34"/>
      <c r="ATR72" s="34"/>
      <c r="ATS72" s="34"/>
      <c r="ATT72" s="34"/>
      <c r="ATU72" s="34"/>
      <c r="ATV72" s="34"/>
      <c r="ATW72" s="34"/>
      <c r="ATX72" s="34"/>
      <c r="ATY72" s="34"/>
      <c r="ATZ72" s="34"/>
      <c r="AUA72" s="34"/>
      <c r="AUB72" s="34"/>
      <c r="AUC72" s="34"/>
      <c r="AUD72" s="34"/>
      <c r="AUE72" s="34"/>
      <c r="AUF72" s="34"/>
      <c r="AUG72" s="34"/>
      <c r="AUH72" s="34"/>
      <c r="AUI72" s="34"/>
      <c r="AUJ72" s="34"/>
      <c r="AUK72" s="34"/>
      <c r="AUL72" s="34"/>
      <c r="AUM72" s="34"/>
      <c r="AUN72" s="34"/>
      <c r="AUO72" s="34"/>
      <c r="AUP72" s="34"/>
      <c r="AUQ72" s="34"/>
      <c r="AUR72" s="34"/>
      <c r="AUS72" s="34"/>
      <c r="AUT72" s="34"/>
      <c r="AUU72" s="34"/>
      <c r="AUV72" s="34"/>
      <c r="AUW72" s="34"/>
      <c r="AUX72" s="34"/>
      <c r="AUY72" s="34"/>
      <c r="AUZ72" s="34"/>
      <c r="AVA72" s="34"/>
      <c r="AVB72" s="34"/>
      <c r="AVC72" s="34"/>
      <c r="AVD72" s="34"/>
      <c r="AVE72" s="34"/>
      <c r="AVF72" s="34"/>
      <c r="AVG72" s="34"/>
      <c r="AVH72" s="34"/>
      <c r="AVI72" s="34"/>
      <c r="AVJ72" s="34"/>
      <c r="AVK72" s="34"/>
      <c r="AVL72" s="34"/>
      <c r="AVM72" s="34"/>
      <c r="AVN72" s="34"/>
      <c r="AVO72" s="34"/>
      <c r="AVP72" s="34"/>
      <c r="AVQ72" s="34"/>
      <c r="AVR72" s="34"/>
      <c r="AVS72" s="34"/>
      <c r="AVT72" s="34"/>
      <c r="AVU72" s="34"/>
      <c r="AVV72" s="34"/>
      <c r="AVW72" s="34"/>
      <c r="AVX72" s="34"/>
      <c r="AVY72" s="34"/>
      <c r="AVZ72" s="34"/>
      <c r="AWA72" s="34"/>
      <c r="AWB72" s="34"/>
      <c r="AWC72" s="34"/>
      <c r="AWD72" s="34"/>
      <c r="AWE72" s="34"/>
      <c r="AWF72" s="34"/>
      <c r="AWG72" s="34"/>
      <c r="AWH72" s="34"/>
      <c r="AWI72" s="34"/>
      <c r="AWJ72" s="34"/>
      <c r="AWK72" s="34"/>
      <c r="AWL72" s="34"/>
      <c r="AWM72" s="34"/>
      <c r="AWN72" s="34"/>
      <c r="AWO72" s="34"/>
      <c r="AWP72" s="34"/>
      <c r="AWQ72" s="34"/>
      <c r="AWR72" s="34"/>
      <c r="AWS72" s="34"/>
      <c r="AWT72" s="34"/>
      <c r="AWU72" s="34"/>
      <c r="AWV72" s="34"/>
      <c r="AWW72" s="34"/>
      <c r="AWX72" s="34"/>
      <c r="AWY72" s="34"/>
      <c r="AWZ72" s="34"/>
      <c r="AXA72" s="34"/>
      <c r="AXB72" s="34"/>
      <c r="AXC72" s="34"/>
      <c r="AXD72" s="34"/>
      <c r="AXE72" s="34"/>
      <c r="AXF72" s="34"/>
      <c r="AXG72" s="34"/>
      <c r="AXH72" s="34"/>
      <c r="AXI72" s="34"/>
      <c r="AXJ72" s="34"/>
      <c r="AXK72" s="34"/>
      <c r="AXL72" s="34"/>
      <c r="AXM72" s="34"/>
      <c r="AXN72" s="34"/>
      <c r="AXO72" s="34"/>
      <c r="AXP72" s="34"/>
      <c r="AXQ72" s="34"/>
      <c r="AXR72" s="34"/>
      <c r="AXS72" s="34"/>
      <c r="AXT72" s="34"/>
      <c r="AXU72" s="34"/>
      <c r="AXV72" s="34"/>
      <c r="AXW72" s="34"/>
      <c r="AXX72" s="34"/>
      <c r="AXY72" s="34"/>
      <c r="AXZ72" s="34"/>
      <c r="AYA72" s="34"/>
      <c r="AYB72" s="34"/>
      <c r="AYC72" s="34"/>
      <c r="AYD72" s="34"/>
      <c r="AYE72" s="34"/>
      <c r="AYF72" s="34"/>
      <c r="AYG72" s="34"/>
      <c r="AYH72" s="34"/>
      <c r="AYI72" s="34"/>
      <c r="AYJ72" s="34"/>
      <c r="AYK72" s="34"/>
      <c r="AYL72" s="34"/>
      <c r="AYM72" s="34"/>
      <c r="AYN72" s="34"/>
      <c r="AYO72" s="34"/>
      <c r="AYP72" s="34"/>
      <c r="AYQ72" s="34"/>
      <c r="AYR72" s="34"/>
      <c r="AYS72" s="34"/>
      <c r="AYT72" s="34"/>
      <c r="AYU72" s="34"/>
      <c r="AYV72" s="34"/>
      <c r="AYW72" s="34"/>
      <c r="AYX72" s="34"/>
      <c r="AYY72" s="34"/>
      <c r="AYZ72" s="34"/>
      <c r="AZA72" s="34"/>
      <c r="AZB72" s="34"/>
      <c r="AZC72" s="34"/>
      <c r="AZD72" s="34"/>
      <c r="AZE72" s="34"/>
      <c r="AZF72" s="34"/>
      <c r="AZG72" s="34"/>
      <c r="AZH72" s="34"/>
      <c r="AZI72" s="34"/>
      <c r="AZJ72" s="34"/>
      <c r="AZK72" s="34"/>
      <c r="AZL72" s="34"/>
      <c r="AZM72" s="34"/>
      <c r="AZN72" s="34"/>
      <c r="AZO72" s="34"/>
      <c r="AZP72" s="34"/>
      <c r="AZQ72" s="34"/>
      <c r="AZR72" s="34"/>
      <c r="AZS72" s="34"/>
      <c r="AZT72" s="34"/>
      <c r="AZU72" s="34"/>
      <c r="AZV72" s="34"/>
      <c r="AZW72" s="34"/>
      <c r="AZX72" s="34"/>
      <c r="AZY72" s="34"/>
      <c r="AZZ72" s="34"/>
      <c r="BAA72" s="34"/>
      <c r="BAB72" s="34"/>
      <c r="BAC72" s="34"/>
      <c r="BAD72" s="34"/>
      <c r="BAE72" s="34"/>
      <c r="BAF72" s="34"/>
      <c r="BAG72" s="34"/>
      <c r="BAH72" s="34"/>
      <c r="BAI72" s="34"/>
      <c r="BAJ72" s="34"/>
      <c r="BAK72" s="34"/>
      <c r="BAL72" s="34"/>
      <c r="BAM72" s="34"/>
      <c r="BAN72" s="34"/>
      <c r="BAO72" s="34"/>
      <c r="BAP72" s="34"/>
      <c r="BAQ72" s="34"/>
      <c r="BAR72" s="34"/>
      <c r="BAS72" s="34"/>
      <c r="BAT72" s="34"/>
      <c r="BAU72" s="34"/>
      <c r="BAV72" s="34"/>
      <c r="BAW72" s="34"/>
      <c r="BAX72" s="34"/>
      <c r="BAY72" s="34"/>
      <c r="BAZ72" s="34"/>
      <c r="BBA72" s="34"/>
      <c r="BBB72" s="34"/>
      <c r="BBC72" s="34"/>
      <c r="BBD72" s="34"/>
      <c r="BBE72" s="34"/>
      <c r="BBF72" s="34"/>
      <c r="BBG72" s="34"/>
      <c r="BBH72" s="34"/>
      <c r="BBI72" s="34"/>
      <c r="BBJ72" s="34"/>
      <c r="BBK72" s="34"/>
      <c r="BBL72" s="34"/>
      <c r="BBM72" s="34"/>
      <c r="BBN72" s="34"/>
      <c r="BBO72" s="34"/>
      <c r="BBP72" s="34"/>
      <c r="BBQ72" s="34"/>
      <c r="BBR72" s="34"/>
      <c r="BBS72" s="34"/>
      <c r="BBT72" s="34"/>
      <c r="BBU72" s="34"/>
      <c r="BBV72" s="34"/>
      <c r="BBW72" s="34"/>
      <c r="BBX72" s="34"/>
      <c r="BBY72" s="34"/>
      <c r="BBZ72" s="34"/>
      <c r="BCA72" s="34"/>
      <c r="BCB72" s="34"/>
      <c r="BCC72" s="34"/>
      <c r="BCD72" s="34"/>
      <c r="BCE72" s="34"/>
      <c r="BCF72" s="34"/>
      <c r="BCG72" s="34"/>
      <c r="BCH72" s="34"/>
      <c r="BCI72" s="34"/>
      <c r="BCJ72" s="34"/>
      <c r="BCK72" s="34"/>
      <c r="BCL72" s="34"/>
      <c r="BCM72" s="34"/>
      <c r="BCN72" s="34"/>
      <c r="BCO72" s="34"/>
      <c r="BCP72" s="34"/>
      <c r="BCQ72" s="34"/>
      <c r="BCR72" s="34"/>
      <c r="BCS72" s="34"/>
      <c r="BCT72" s="34"/>
      <c r="BCU72" s="34"/>
      <c r="BCV72" s="34"/>
      <c r="BCW72" s="34"/>
      <c r="BCX72" s="34"/>
      <c r="BCY72" s="34"/>
      <c r="BCZ72" s="34"/>
      <c r="BDA72" s="34"/>
      <c r="BDB72" s="34"/>
      <c r="BDC72" s="34"/>
      <c r="BDD72" s="34"/>
      <c r="BDE72" s="34"/>
      <c r="BDF72" s="34"/>
      <c r="BDG72" s="34"/>
      <c r="BDH72" s="34"/>
      <c r="BDI72" s="34"/>
      <c r="BDJ72" s="34"/>
      <c r="BDK72" s="34"/>
      <c r="BDL72" s="34"/>
      <c r="BDM72" s="34"/>
      <c r="BDN72" s="34"/>
      <c r="BDO72" s="34"/>
      <c r="BDP72" s="34"/>
      <c r="BDQ72" s="34"/>
      <c r="BDR72" s="34"/>
      <c r="BDS72" s="34"/>
      <c r="BDT72" s="34"/>
      <c r="BDU72" s="34"/>
      <c r="BDV72" s="34"/>
      <c r="BDW72" s="34"/>
      <c r="BDX72" s="34"/>
      <c r="BDY72" s="34"/>
      <c r="BDZ72" s="34"/>
      <c r="BEA72" s="34"/>
      <c r="BEB72" s="34"/>
      <c r="BEC72" s="34"/>
      <c r="BED72" s="34"/>
      <c r="BEE72" s="34"/>
      <c r="BEF72" s="34"/>
      <c r="BEG72" s="34"/>
      <c r="BEH72" s="34"/>
      <c r="BEI72" s="34"/>
      <c r="BEJ72" s="34"/>
      <c r="BEK72" s="34"/>
      <c r="BEL72" s="34"/>
      <c r="BEM72" s="34"/>
      <c r="BEN72" s="34"/>
      <c r="BEO72" s="34"/>
      <c r="BEP72" s="34"/>
      <c r="BEQ72" s="34"/>
      <c r="BER72" s="34"/>
      <c r="BES72" s="34"/>
      <c r="BET72" s="34"/>
      <c r="BEU72" s="34"/>
      <c r="BEV72" s="34"/>
      <c r="BEW72" s="34"/>
      <c r="BEX72" s="34"/>
      <c r="BEY72" s="34"/>
      <c r="BEZ72" s="34"/>
      <c r="BFA72" s="34"/>
      <c r="BFB72" s="34"/>
      <c r="BFC72" s="34"/>
      <c r="BFD72" s="34"/>
      <c r="BFE72" s="34"/>
      <c r="BFF72" s="34"/>
      <c r="BFG72" s="34"/>
      <c r="BFH72" s="34"/>
      <c r="BFI72" s="34"/>
      <c r="BFJ72" s="34"/>
      <c r="BFK72" s="34"/>
      <c r="BFL72" s="34"/>
      <c r="BFM72" s="34"/>
      <c r="BFN72" s="34"/>
      <c r="BFO72" s="34"/>
      <c r="BFP72" s="34"/>
      <c r="BFQ72" s="34"/>
      <c r="BFR72" s="34"/>
      <c r="BFS72" s="34"/>
      <c r="BFT72" s="34"/>
      <c r="BFU72" s="34"/>
      <c r="BFV72" s="34"/>
      <c r="BFW72" s="34"/>
      <c r="BFX72" s="34"/>
      <c r="BFY72" s="34"/>
      <c r="BFZ72" s="34"/>
      <c r="BGA72" s="34"/>
      <c r="BGB72" s="34"/>
      <c r="BGC72" s="34"/>
      <c r="BGD72" s="34"/>
      <c r="BGE72" s="34"/>
      <c r="BGF72" s="34"/>
      <c r="BGG72" s="34"/>
      <c r="BGH72" s="34"/>
      <c r="BGI72" s="34"/>
      <c r="BGJ72" s="34"/>
      <c r="BGK72" s="34"/>
      <c r="BGL72" s="34"/>
      <c r="BGM72" s="34"/>
      <c r="BGN72" s="34"/>
      <c r="BGO72" s="34"/>
      <c r="BGP72" s="34"/>
      <c r="BGQ72" s="34"/>
      <c r="BGR72" s="34"/>
      <c r="BGS72" s="34"/>
      <c r="BGT72" s="34"/>
      <c r="BGU72" s="34"/>
      <c r="BGV72" s="34"/>
      <c r="BGW72" s="34"/>
      <c r="BGX72" s="34"/>
      <c r="BGY72" s="34"/>
      <c r="BGZ72" s="34"/>
      <c r="BHA72" s="34"/>
      <c r="BHB72" s="34"/>
      <c r="BHC72" s="34"/>
      <c r="BHD72" s="34"/>
      <c r="BHE72" s="34"/>
      <c r="BHF72" s="34"/>
      <c r="BHG72" s="34"/>
      <c r="BHH72" s="34"/>
      <c r="BHI72" s="34"/>
      <c r="BHJ72" s="34"/>
      <c r="BHK72" s="34"/>
      <c r="BHL72" s="34"/>
      <c r="BHM72" s="34"/>
      <c r="BHN72" s="34"/>
      <c r="BHO72" s="34"/>
      <c r="BHP72" s="34"/>
      <c r="BHQ72" s="34"/>
      <c r="BHR72" s="34"/>
      <c r="BHS72" s="34"/>
      <c r="BHT72" s="34"/>
      <c r="BHU72" s="34"/>
      <c r="BHV72" s="34"/>
      <c r="BHW72" s="34"/>
      <c r="BHX72" s="34"/>
      <c r="BHY72" s="34"/>
      <c r="BHZ72" s="34"/>
      <c r="BIA72" s="34"/>
      <c r="BIB72" s="34"/>
      <c r="BIC72" s="34"/>
      <c r="BID72" s="34"/>
      <c r="BIE72" s="34"/>
      <c r="BIF72" s="34"/>
      <c r="BIG72" s="34"/>
      <c r="BIH72" s="34"/>
      <c r="BII72" s="34"/>
      <c r="BIJ72" s="34"/>
      <c r="BIK72" s="34"/>
      <c r="BIL72" s="34"/>
      <c r="BIM72" s="34"/>
      <c r="BIN72" s="34"/>
      <c r="BIO72" s="34"/>
      <c r="BIP72" s="34"/>
      <c r="BIQ72" s="34"/>
      <c r="BIR72" s="34"/>
      <c r="BIS72" s="34"/>
      <c r="BIT72" s="34"/>
      <c r="BIU72" s="34"/>
      <c r="BIV72" s="34"/>
      <c r="BIW72" s="34"/>
      <c r="BIX72" s="34"/>
      <c r="BIY72" s="34"/>
      <c r="BIZ72" s="34"/>
      <c r="BJA72" s="34"/>
      <c r="BJB72" s="34"/>
      <c r="BJC72" s="34"/>
      <c r="BJD72" s="34"/>
      <c r="BJE72" s="34"/>
      <c r="BJF72" s="34"/>
      <c r="BJG72" s="34"/>
      <c r="BJH72" s="34"/>
      <c r="BJI72" s="34"/>
      <c r="BJJ72" s="34"/>
      <c r="BJK72" s="34"/>
      <c r="BJL72" s="34"/>
      <c r="BJM72" s="34"/>
      <c r="BJN72" s="34"/>
      <c r="BJO72" s="34"/>
      <c r="BJP72" s="34"/>
      <c r="BJQ72" s="34"/>
      <c r="BJR72" s="34"/>
      <c r="BJS72" s="34"/>
      <c r="BJT72" s="34"/>
      <c r="BJU72" s="34"/>
      <c r="BJV72" s="34"/>
      <c r="BJW72" s="34"/>
      <c r="BJX72" s="34"/>
      <c r="BJY72" s="34"/>
      <c r="BJZ72" s="34"/>
      <c r="BKA72" s="34"/>
      <c r="BKB72" s="34"/>
      <c r="BKC72" s="34"/>
      <c r="BKD72" s="34"/>
      <c r="BKE72" s="34"/>
      <c r="BKF72" s="34"/>
      <c r="BKG72" s="34"/>
      <c r="BKH72" s="34"/>
      <c r="BKI72" s="34"/>
      <c r="BKJ72" s="34"/>
      <c r="BKK72" s="34"/>
      <c r="BKL72" s="34"/>
      <c r="BKM72" s="34"/>
      <c r="BKN72" s="34"/>
      <c r="BKO72" s="34"/>
      <c r="BKP72" s="34"/>
      <c r="BKQ72" s="34"/>
      <c r="BKR72" s="34"/>
      <c r="BKS72" s="34"/>
      <c r="BKT72" s="34"/>
      <c r="BKU72" s="34"/>
      <c r="BKV72" s="34"/>
      <c r="BKW72" s="34"/>
      <c r="BKX72" s="34"/>
      <c r="BKY72" s="34"/>
      <c r="BKZ72" s="34"/>
      <c r="BLA72" s="34"/>
      <c r="BLB72" s="34"/>
      <c r="BLC72" s="34"/>
      <c r="BLD72" s="34"/>
      <c r="BLE72" s="34"/>
      <c r="BLF72" s="34"/>
      <c r="BLG72" s="34"/>
      <c r="BLH72" s="34"/>
      <c r="BLI72" s="34"/>
      <c r="BLJ72" s="34"/>
      <c r="BLK72" s="34"/>
      <c r="BLL72" s="34"/>
      <c r="BLM72" s="34"/>
      <c r="BLN72" s="34"/>
      <c r="BLO72" s="34"/>
      <c r="BLP72" s="34"/>
      <c r="BLQ72" s="34"/>
      <c r="BLR72" s="34"/>
      <c r="BLS72" s="34"/>
      <c r="BLT72" s="34"/>
      <c r="BLU72" s="34"/>
      <c r="BLV72" s="34"/>
      <c r="BLW72" s="34"/>
      <c r="BLX72" s="34"/>
      <c r="BLY72" s="34"/>
      <c r="BLZ72" s="34"/>
      <c r="BMA72" s="34"/>
      <c r="BMB72" s="34"/>
      <c r="BMC72" s="34"/>
      <c r="BMD72" s="34"/>
      <c r="BME72" s="34"/>
      <c r="BMF72" s="34"/>
      <c r="BMG72" s="34"/>
      <c r="BMH72" s="34"/>
      <c r="BMI72" s="34"/>
      <c r="BMJ72" s="34"/>
      <c r="BMK72" s="34"/>
      <c r="BML72" s="34"/>
      <c r="BMM72" s="34"/>
      <c r="BMN72" s="34"/>
      <c r="BMO72" s="34"/>
      <c r="BMP72" s="34"/>
      <c r="BMQ72" s="34"/>
      <c r="BMR72" s="34"/>
      <c r="BMS72" s="34"/>
      <c r="BMT72" s="34"/>
      <c r="BMU72" s="34"/>
      <c r="BMV72" s="34"/>
      <c r="BMW72" s="34"/>
      <c r="BMX72" s="34"/>
      <c r="BMY72" s="34"/>
      <c r="BMZ72" s="34"/>
      <c r="BNA72" s="34"/>
      <c r="BNB72" s="34"/>
      <c r="BNC72" s="34"/>
      <c r="BND72" s="34"/>
      <c r="BNE72" s="34"/>
      <c r="BNF72" s="34"/>
      <c r="BNG72" s="34"/>
      <c r="BNH72" s="34"/>
      <c r="BNI72" s="34"/>
      <c r="BNJ72" s="34"/>
      <c r="BNK72" s="34"/>
      <c r="BNL72" s="34"/>
      <c r="BNM72" s="34"/>
      <c r="BNN72" s="34"/>
      <c r="BNO72" s="34"/>
      <c r="BNP72" s="34"/>
      <c r="BNQ72" s="34"/>
      <c r="BNR72" s="34"/>
      <c r="BNS72" s="34"/>
      <c r="BNT72" s="34"/>
      <c r="BNU72" s="34"/>
      <c r="BNV72" s="34"/>
      <c r="BNW72" s="34"/>
      <c r="BNX72" s="34"/>
      <c r="BNY72" s="34"/>
      <c r="BNZ72" s="34"/>
      <c r="BOA72" s="34"/>
      <c r="BOB72" s="34"/>
      <c r="BOC72" s="34"/>
      <c r="BOD72" s="34"/>
      <c r="BOE72" s="34"/>
      <c r="BOF72" s="34"/>
      <c r="BOG72" s="34"/>
      <c r="BOH72" s="34"/>
      <c r="BOI72" s="34"/>
      <c r="BOJ72" s="34"/>
      <c r="BOK72" s="34"/>
      <c r="BOL72" s="34"/>
      <c r="BOM72" s="34"/>
      <c r="BON72" s="34"/>
      <c r="BOO72" s="34"/>
      <c r="BOP72" s="34"/>
      <c r="BOQ72" s="34"/>
      <c r="BOR72" s="34"/>
      <c r="BOS72" s="34"/>
      <c r="BOT72" s="34"/>
      <c r="BOU72" s="34"/>
      <c r="BOV72" s="34"/>
      <c r="BOW72" s="34"/>
      <c r="BOX72" s="34"/>
      <c r="BOY72" s="34"/>
      <c r="BOZ72" s="34"/>
      <c r="BPA72" s="34"/>
      <c r="BPB72" s="34"/>
      <c r="BPC72" s="34"/>
      <c r="BPD72" s="34"/>
      <c r="BPE72" s="34"/>
      <c r="BPF72" s="34"/>
      <c r="BPG72" s="34"/>
      <c r="BPH72" s="34"/>
      <c r="BPI72" s="34"/>
      <c r="BPJ72" s="34"/>
      <c r="BPK72" s="34"/>
      <c r="BPL72" s="34"/>
      <c r="BPM72" s="34"/>
      <c r="BPN72" s="34"/>
      <c r="BPO72" s="34"/>
      <c r="BPP72" s="34"/>
      <c r="BPQ72" s="34"/>
      <c r="BPR72" s="34"/>
      <c r="BPS72" s="34"/>
      <c r="BPT72" s="34"/>
      <c r="BPU72" s="34"/>
      <c r="BPV72" s="34"/>
      <c r="BPW72" s="34"/>
      <c r="BPX72" s="34"/>
      <c r="BPY72" s="34"/>
      <c r="BPZ72" s="34"/>
      <c r="BQA72" s="34"/>
      <c r="BQB72" s="34"/>
      <c r="BQC72" s="34"/>
      <c r="BQD72" s="34"/>
      <c r="BQE72" s="34"/>
      <c r="BQF72" s="34"/>
      <c r="BQG72" s="34"/>
      <c r="BQH72" s="34"/>
      <c r="BQI72" s="34"/>
      <c r="BQJ72" s="34"/>
      <c r="BQK72" s="34"/>
      <c r="BQL72" s="34"/>
      <c r="BQM72" s="34"/>
      <c r="BQN72" s="34"/>
      <c r="BQO72" s="34"/>
      <c r="BQP72" s="34"/>
      <c r="BQQ72" s="34"/>
      <c r="BQR72" s="34"/>
      <c r="BQS72" s="34"/>
      <c r="BQT72" s="34"/>
      <c r="BQU72" s="34"/>
      <c r="BQV72" s="34"/>
      <c r="BQW72" s="34"/>
      <c r="BQX72" s="34"/>
      <c r="BQY72" s="34"/>
      <c r="BQZ72" s="34"/>
      <c r="BRA72" s="34"/>
      <c r="BRB72" s="34"/>
      <c r="BRC72" s="34"/>
      <c r="BRD72" s="34"/>
      <c r="BRE72" s="34"/>
      <c r="BRF72" s="34"/>
      <c r="BRG72" s="34"/>
      <c r="BRH72" s="34"/>
      <c r="BRI72" s="34"/>
      <c r="BRJ72" s="34"/>
      <c r="BRK72" s="34"/>
      <c r="BRL72" s="34"/>
      <c r="BRM72" s="34"/>
      <c r="BRN72" s="34"/>
      <c r="BRO72" s="34"/>
      <c r="BRP72" s="34"/>
      <c r="BRQ72" s="34"/>
      <c r="BRR72" s="34"/>
      <c r="BRS72" s="34"/>
      <c r="BRT72" s="34"/>
      <c r="BRU72" s="34"/>
      <c r="BRV72" s="34"/>
      <c r="BRW72" s="34"/>
      <c r="BRX72" s="34"/>
      <c r="BRY72" s="34"/>
      <c r="BRZ72" s="34"/>
      <c r="BSA72" s="34"/>
      <c r="BSB72" s="34"/>
      <c r="BSC72" s="34"/>
      <c r="BSD72" s="34"/>
      <c r="BSE72" s="34"/>
      <c r="BSF72" s="34"/>
      <c r="BSG72" s="34"/>
      <c r="BSH72" s="34"/>
      <c r="BSI72" s="34"/>
      <c r="BSJ72" s="34"/>
      <c r="BSK72" s="34"/>
      <c r="BSL72" s="34"/>
      <c r="BSM72" s="34"/>
      <c r="BSN72" s="34"/>
      <c r="BSO72" s="34"/>
      <c r="BSP72" s="34"/>
      <c r="BSQ72" s="34"/>
      <c r="BSR72" s="34"/>
      <c r="BSS72" s="34"/>
      <c r="BST72" s="34"/>
      <c r="BSU72" s="34"/>
      <c r="BSV72" s="34"/>
      <c r="BSW72" s="34"/>
      <c r="BSX72" s="34"/>
      <c r="BSY72" s="34"/>
      <c r="BSZ72" s="34"/>
      <c r="BTA72" s="34"/>
      <c r="BTB72" s="34"/>
      <c r="BTC72" s="34"/>
      <c r="BTD72" s="34"/>
      <c r="BTE72" s="34"/>
      <c r="BTF72" s="34"/>
      <c r="BTG72" s="34"/>
      <c r="BTH72" s="34"/>
      <c r="BTI72" s="34"/>
      <c r="BTJ72" s="34"/>
      <c r="BTK72" s="34"/>
      <c r="BTL72" s="34"/>
      <c r="BTM72" s="34"/>
      <c r="BTN72" s="34"/>
      <c r="BTO72" s="34"/>
      <c r="BTP72" s="34"/>
      <c r="BTQ72" s="34"/>
      <c r="BTR72" s="34"/>
      <c r="BTS72" s="34"/>
      <c r="BTT72" s="34"/>
      <c r="BTU72" s="34"/>
      <c r="BTV72" s="34"/>
      <c r="BTW72" s="34"/>
      <c r="BTX72" s="34"/>
      <c r="BTY72" s="34"/>
      <c r="BTZ72" s="34"/>
      <c r="BUA72" s="34"/>
      <c r="BUB72" s="34"/>
      <c r="BUC72" s="34"/>
      <c r="BUD72" s="34"/>
      <c r="BUE72" s="34"/>
      <c r="BUF72" s="34"/>
      <c r="BUG72" s="34"/>
      <c r="BUH72" s="34"/>
      <c r="BUI72" s="34"/>
      <c r="BUJ72" s="34"/>
      <c r="BUK72" s="34"/>
      <c r="BUL72" s="34"/>
      <c r="BUM72" s="34"/>
      <c r="BUN72" s="34"/>
      <c r="BUO72" s="34"/>
      <c r="BUP72" s="34"/>
      <c r="BUQ72" s="34"/>
      <c r="BUR72" s="34"/>
      <c r="BUS72" s="34"/>
      <c r="BUT72" s="34"/>
      <c r="BUU72" s="34"/>
      <c r="BUV72" s="34"/>
      <c r="BUW72" s="34"/>
      <c r="BUX72" s="34"/>
      <c r="BUY72" s="34"/>
      <c r="BUZ72" s="34"/>
      <c r="BVA72" s="34"/>
      <c r="BVB72" s="34"/>
      <c r="BVC72" s="34"/>
      <c r="BVD72" s="34"/>
      <c r="BVE72" s="34"/>
      <c r="BVF72" s="34"/>
      <c r="BVG72" s="34"/>
      <c r="BVH72" s="34"/>
      <c r="BVI72" s="34"/>
      <c r="BVJ72" s="34"/>
      <c r="BVK72" s="34"/>
      <c r="BVL72" s="34"/>
      <c r="BVM72" s="34"/>
      <c r="BVN72" s="34"/>
      <c r="BVO72" s="34"/>
      <c r="BVP72" s="34"/>
      <c r="BVQ72" s="34"/>
      <c r="BVR72" s="34"/>
      <c r="BVS72" s="34"/>
      <c r="BVT72" s="34"/>
      <c r="BVU72" s="34"/>
      <c r="BVV72" s="34"/>
      <c r="BVW72" s="34"/>
      <c r="BVX72" s="34"/>
      <c r="BVY72" s="34"/>
      <c r="BVZ72" s="34"/>
      <c r="BWA72" s="34"/>
      <c r="BWB72" s="34"/>
      <c r="BWC72" s="34"/>
      <c r="BWD72" s="34"/>
      <c r="BWE72" s="34"/>
      <c r="BWF72" s="34"/>
      <c r="BWG72" s="34"/>
      <c r="BWH72" s="34"/>
      <c r="BWI72" s="34"/>
      <c r="BWJ72" s="34"/>
      <c r="BWK72" s="34"/>
      <c r="BWL72" s="34"/>
      <c r="BWM72" s="34"/>
      <c r="BWN72" s="34"/>
      <c r="BWO72" s="34"/>
      <c r="BWP72" s="34"/>
      <c r="BWQ72" s="34"/>
      <c r="BWR72" s="34"/>
      <c r="BWS72" s="34"/>
      <c r="BWT72" s="34"/>
      <c r="BWU72" s="34"/>
      <c r="BWV72" s="34"/>
      <c r="BWW72" s="34"/>
      <c r="BWX72" s="34"/>
      <c r="BWY72" s="34"/>
      <c r="BWZ72" s="34"/>
      <c r="BXA72" s="34"/>
      <c r="BXB72" s="34"/>
      <c r="BXC72" s="34"/>
      <c r="BXD72" s="34"/>
      <c r="BXE72" s="34"/>
      <c r="BXF72" s="34"/>
      <c r="BXG72" s="34"/>
      <c r="BXH72" s="34"/>
      <c r="BXI72" s="34"/>
      <c r="BXJ72" s="34"/>
      <c r="BXK72" s="34"/>
      <c r="BXL72" s="34"/>
      <c r="BXM72" s="34"/>
      <c r="BXN72" s="34"/>
      <c r="BXO72" s="34"/>
      <c r="BXP72" s="34"/>
      <c r="BXQ72" s="34"/>
      <c r="BXR72" s="34"/>
      <c r="BXS72" s="34"/>
      <c r="BXT72" s="34"/>
      <c r="BXU72" s="34"/>
      <c r="BXV72" s="34"/>
      <c r="BXW72" s="34"/>
      <c r="BXX72" s="34"/>
      <c r="BXY72" s="34"/>
      <c r="BXZ72" s="34"/>
      <c r="BYA72" s="34"/>
      <c r="BYB72" s="34"/>
      <c r="BYC72" s="34"/>
      <c r="BYD72" s="34"/>
      <c r="BYE72" s="34"/>
      <c r="BYF72" s="34"/>
      <c r="BYG72" s="34"/>
      <c r="BYH72" s="34"/>
      <c r="BYI72" s="34"/>
      <c r="BYJ72" s="34"/>
      <c r="BYK72" s="34"/>
      <c r="BYL72" s="34"/>
      <c r="BYM72" s="34"/>
      <c r="BYN72" s="34"/>
      <c r="BYO72" s="34"/>
      <c r="BYP72" s="34"/>
      <c r="BYQ72" s="34"/>
      <c r="BYR72" s="34"/>
      <c r="BYS72" s="34"/>
      <c r="BYT72" s="34"/>
      <c r="BYU72" s="34"/>
      <c r="BYV72" s="34"/>
      <c r="BYW72" s="34"/>
      <c r="BYX72" s="34"/>
      <c r="BYY72" s="34"/>
      <c r="BYZ72" s="34"/>
      <c r="BZA72" s="34"/>
      <c r="BZB72" s="34"/>
      <c r="BZC72" s="34"/>
      <c r="BZD72" s="34"/>
      <c r="BZE72" s="34"/>
      <c r="BZF72" s="34"/>
      <c r="BZG72" s="34"/>
      <c r="BZH72" s="34"/>
      <c r="BZI72" s="34"/>
      <c r="BZJ72" s="34"/>
      <c r="BZK72" s="34"/>
      <c r="BZL72" s="34"/>
      <c r="BZM72" s="34"/>
      <c r="BZN72" s="34"/>
      <c r="BZO72" s="34"/>
      <c r="BZP72" s="34"/>
      <c r="BZQ72" s="34"/>
      <c r="BZR72" s="34"/>
      <c r="BZS72" s="34"/>
      <c r="BZT72" s="34"/>
      <c r="BZU72" s="34"/>
      <c r="BZV72" s="34"/>
      <c r="BZW72" s="34"/>
      <c r="BZX72" s="34"/>
      <c r="BZY72" s="34"/>
      <c r="BZZ72" s="34"/>
      <c r="CAA72" s="34"/>
      <c r="CAB72" s="34"/>
      <c r="CAC72" s="34"/>
      <c r="CAD72" s="34"/>
      <c r="CAE72" s="34"/>
      <c r="CAF72" s="34"/>
      <c r="CAG72" s="34"/>
      <c r="CAH72" s="34"/>
      <c r="CAI72" s="34"/>
      <c r="CAJ72" s="34"/>
      <c r="CAK72" s="34"/>
      <c r="CAL72" s="34"/>
      <c r="CAM72" s="34"/>
      <c r="CAN72" s="34"/>
      <c r="CAO72" s="34"/>
      <c r="CAP72" s="34"/>
      <c r="CAQ72" s="34"/>
      <c r="CAR72" s="34"/>
      <c r="CAS72" s="34"/>
      <c r="CAT72" s="34"/>
      <c r="CAU72" s="34"/>
      <c r="CAV72" s="34"/>
      <c r="CAW72" s="34"/>
      <c r="CAX72" s="34"/>
      <c r="CAY72" s="34"/>
      <c r="CAZ72" s="34"/>
      <c r="CBA72" s="34"/>
      <c r="CBB72" s="34"/>
      <c r="CBC72" s="34"/>
      <c r="CBD72" s="34"/>
      <c r="CBE72" s="34"/>
      <c r="CBF72" s="34"/>
      <c r="CBG72" s="34"/>
      <c r="CBH72" s="34"/>
      <c r="CBI72" s="34"/>
      <c r="CBJ72" s="34"/>
      <c r="CBK72" s="34"/>
      <c r="CBL72" s="34"/>
      <c r="CBM72" s="34"/>
      <c r="CBN72" s="34"/>
      <c r="CBO72" s="34"/>
      <c r="CBP72" s="34"/>
      <c r="CBQ72" s="34"/>
      <c r="CBR72" s="34"/>
      <c r="CBS72" s="34"/>
      <c r="CBT72" s="34"/>
      <c r="CBU72" s="34"/>
      <c r="CBV72" s="34"/>
      <c r="CBW72" s="34"/>
      <c r="CBX72" s="34"/>
      <c r="CBY72" s="34"/>
      <c r="CBZ72" s="34"/>
      <c r="CCA72" s="34"/>
      <c r="CCB72" s="34"/>
      <c r="CCC72" s="34"/>
      <c r="CCD72" s="34"/>
      <c r="CCE72" s="34"/>
      <c r="CCF72" s="34"/>
      <c r="CCG72" s="34"/>
      <c r="CCH72" s="34"/>
      <c r="CCI72" s="34"/>
      <c r="CCJ72" s="34"/>
      <c r="CCK72" s="34"/>
      <c r="CCL72" s="34"/>
      <c r="CCM72" s="34"/>
      <c r="CCN72" s="34"/>
      <c r="CCO72" s="34"/>
      <c r="CCP72" s="34"/>
      <c r="CCQ72" s="34"/>
      <c r="CCR72" s="34"/>
      <c r="CCS72" s="34"/>
      <c r="CCT72" s="34"/>
      <c r="CCU72" s="34"/>
      <c r="CCV72" s="34"/>
      <c r="CCW72" s="34"/>
      <c r="CCX72" s="34"/>
      <c r="CCY72" s="34"/>
      <c r="CCZ72" s="34"/>
      <c r="CDA72" s="34"/>
      <c r="CDB72" s="34"/>
      <c r="CDC72" s="34"/>
      <c r="CDD72" s="34"/>
      <c r="CDE72" s="34"/>
      <c r="CDF72" s="34"/>
      <c r="CDG72" s="34"/>
      <c r="CDH72" s="34"/>
      <c r="CDI72" s="34"/>
      <c r="CDJ72" s="34"/>
      <c r="CDK72" s="34"/>
      <c r="CDL72" s="34"/>
      <c r="CDM72" s="34"/>
      <c r="CDN72" s="34"/>
      <c r="CDO72" s="34"/>
      <c r="CDP72" s="34"/>
      <c r="CDQ72" s="34"/>
      <c r="CDR72" s="34"/>
      <c r="CDS72" s="34"/>
      <c r="CDT72" s="34"/>
      <c r="CDU72" s="34"/>
      <c r="CDV72" s="34"/>
      <c r="CDW72" s="34"/>
      <c r="CDX72" s="34"/>
      <c r="CDY72" s="34"/>
      <c r="CDZ72" s="34"/>
      <c r="CEA72" s="34"/>
      <c r="CEB72" s="34"/>
      <c r="CEC72" s="34"/>
      <c r="CED72" s="34"/>
      <c r="CEE72" s="34"/>
      <c r="CEF72" s="34"/>
      <c r="CEG72" s="34"/>
      <c r="CEH72" s="34"/>
      <c r="CEI72" s="34"/>
      <c r="CEJ72" s="34"/>
      <c r="CEK72" s="34"/>
      <c r="CEL72" s="34"/>
      <c r="CEM72" s="34"/>
      <c r="CEN72" s="34"/>
      <c r="CEO72" s="34"/>
      <c r="CEP72" s="34"/>
      <c r="CEQ72" s="34"/>
      <c r="CER72" s="34"/>
      <c r="CES72" s="34"/>
      <c r="CET72" s="34"/>
      <c r="CEU72" s="34"/>
      <c r="CEV72" s="34"/>
      <c r="CEW72" s="34"/>
      <c r="CEX72" s="34"/>
      <c r="CEY72" s="34"/>
      <c r="CEZ72" s="34"/>
      <c r="CFA72" s="34"/>
      <c r="CFB72" s="34"/>
      <c r="CFC72" s="34"/>
      <c r="CFD72" s="34"/>
      <c r="CFE72" s="34"/>
      <c r="CFF72" s="34"/>
      <c r="CFG72" s="34"/>
      <c r="CFH72" s="34"/>
      <c r="CFI72" s="34"/>
      <c r="CFJ72" s="34"/>
      <c r="CFK72" s="34"/>
      <c r="CFL72" s="34"/>
      <c r="CFM72" s="34"/>
      <c r="CFN72" s="34"/>
      <c r="CFO72" s="34"/>
      <c r="CFP72" s="34"/>
      <c r="CFQ72" s="34"/>
      <c r="CFR72" s="34"/>
      <c r="CFS72" s="34"/>
      <c r="CFT72" s="34"/>
      <c r="CFU72" s="34"/>
      <c r="CFV72" s="34"/>
      <c r="CFW72" s="34"/>
      <c r="CFX72" s="34"/>
      <c r="CFY72" s="34"/>
      <c r="CFZ72" s="34"/>
      <c r="CGA72" s="34"/>
      <c r="CGB72" s="34"/>
      <c r="CGC72" s="34"/>
      <c r="CGD72" s="34"/>
      <c r="CGE72" s="34"/>
      <c r="CGF72" s="34"/>
      <c r="CGG72" s="34"/>
      <c r="CGH72" s="34"/>
      <c r="CGI72" s="34"/>
      <c r="CGJ72" s="34"/>
      <c r="CGK72" s="34"/>
      <c r="CGL72" s="34"/>
      <c r="CGM72" s="34"/>
      <c r="CGN72" s="34"/>
      <c r="CGO72" s="34"/>
      <c r="CGP72" s="34"/>
      <c r="CGQ72" s="34"/>
      <c r="CGR72" s="34"/>
      <c r="CGS72" s="34"/>
      <c r="CGT72" s="34"/>
      <c r="CGU72" s="34"/>
      <c r="CGV72" s="34"/>
      <c r="CGW72" s="34"/>
      <c r="CGX72" s="34"/>
      <c r="CGY72" s="34"/>
      <c r="CGZ72" s="34"/>
      <c r="CHA72" s="34"/>
      <c r="CHB72" s="34"/>
      <c r="CHC72" s="34"/>
      <c r="CHD72" s="34"/>
      <c r="CHE72" s="34"/>
      <c r="CHF72" s="34"/>
      <c r="CHG72" s="34"/>
      <c r="CHH72" s="34"/>
      <c r="CHI72" s="34"/>
      <c r="CHJ72" s="34"/>
      <c r="CHK72" s="34"/>
      <c r="CHL72" s="34"/>
      <c r="CHM72" s="34"/>
      <c r="CHN72" s="34"/>
      <c r="CHO72" s="34"/>
      <c r="CHP72" s="34"/>
      <c r="CHQ72" s="34"/>
      <c r="CHR72" s="34"/>
      <c r="CHS72" s="34"/>
      <c r="CHT72" s="34"/>
      <c r="CHU72" s="34"/>
      <c r="CHV72" s="34"/>
      <c r="CHW72" s="34"/>
      <c r="CHX72" s="34"/>
      <c r="CHY72" s="34"/>
      <c r="CHZ72" s="34"/>
      <c r="CIA72" s="34"/>
      <c r="CIB72" s="34"/>
      <c r="CIC72" s="34"/>
      <c r="CID72" s="34"/>
      <c r="CIE72" s="34"/>
      <c r="CIF72" s="34"/>
      <c r="CIG72" s="34"/>
      <c r="CIH72" s="34"/>
      <c r="CII72" s="34"/>
      <c r="CIJ72" s="34"/>
      <c r="CIK72" s="34"/>
      <c r="CIL72" s="34"/>
      <c r="CIM72" s="34"/>
      <c r="CIN72" s="34"/>
      <c r="CIO72" s="34"/>
      <c r="CIP72" s="34"/>
      <c r="CIQ72" s="34"/>
      <c r="CIR72" s="34"/>
      <c r="CIS72" s="34"/>
      <c r="CIT72" s="34"/>
      <c r="CIU72" s="34"/>
      <c r="CIV72" s="34"/>
      <c r="CIW72" s="34"/>
      <c r="CIX72" s="34"/>
      <c r="CIY72" s="34"/>
      <c r="CIZ72" s="34"/>
      <c r="CJA72" s="34"/>
      <c r="CJB72" s="34"/>
      <c r="CJC72" s="34"/>
      <c r="CJD72" s="34"/>
      <c r="CJE72" s="34"/>
      <c r="CJF72" s="34"/>
      <c r="CJG72" s="34"/>
      <c r="CJH72" s="34"/>
      <c r="CJI72" s="34"/>
      <c r="CJJ72" s="34"/>
      <c r="CJK72" s="34"/>
      <c r="CJL72" s="34"/>
      <c r="CJM72" s="34"/>
      <c r="CJN72" s="34"/>
      <c r="CJO72" s="34"/>
      <c r="CJP72" s="34"/>
      <c r="CJQ72" s="34"/>
      <c r="CJR72" s="34"/>
      <c r="CJS72" s="34"/>
      <c r="CJT72" s="34"/>
      <c r="CJU72" s="34"/>
      <c r="CJV72" s="34"/>
      <c r="CJW72" s="34"/>
      <c r="CJX72" s="34"/>
      <c r="CJY72" s="34"/>
      <c r="CJZ72" s="34"/>
      <c r="CKA72" s="34"/>
      <c r="CKB72" s="34"/>
      <c r="CKC72" s="34"/>
      <c r="CKD72" s="34"/>
      <c r="CKE72" s="34"/>
      <c r="CKF72" s="34"/>
      <c r="CKG72" s="34"/>
      <c r="CKH72" s="34"/>
      <c r="CKI72" s="34"/>
      <c r="CKJ72" s="34"/>
      <c r="CKK72" s="34"/>
      <c r="CKL72" s="34"/>
      <c r="CKM72" s="34"/>
      <c r="CKN72" s="34"/>
      <c r="CKO72" s="34"/>
      <c r="CKP72" s="34"/>
      <c r="CKQ72" s="34"/>
      <c r="CKR72" s="34"/>
      <c r="CKS72" s="34"/>
      <c r="CKT72" s="34"/>
      <c r="CKU72" s="34"/>
      <c r="CKV72" s="34"/>
      <c r="CKW72" s="34"/>
      <c r="CKX72" s="34"/>
      <c r="CKY72" s="34"/>
      <c r="CKZ72" s="34"/>
      <c r="CLA72" s="34"/>
      <c r="CLB72" s="34"/>
      <c r="CLC72" s="34"/>
      <c r="CLD72" s="34"/>
      <c r="CLE72" s="34"/>
      <c r="CLF72" s="34"/>
      <c r="CLG72" s="34"/>
      <c r="CLH72" s="34"/>
      <c r="CLI72" s="34"/>
      <c r="CLJ72" s="34"/>
      <c r="CLK72" s="34"/>
      <c r="CLL72" s="34"/>
      <c r="CLM72" s="34"/>
      <c r="CLN72" s="34"/>
      <c r="CLO72" s="34"/>
      <c r="CLP72" s="34"/>
      <c r="CLQ72" s="34"/>
      <c r="CLR72" s="34"/>
      <c r="CLS72" s="34"/>
      <c r="CLT72" s="34"/>
      <c r="CLU72" s="34"/>
      <c r="CLV72" s="34"/>
      <c r="CLW72" s="34"/>
      <c r="CLX72" s="34"/>
      <c r="CLY72" s="34"/>
      <c r="CLZ72" s="34"/>
      <c r="CMA72" s="34"/>
      <c r="CMB72" s="34"/>
      <c r="CMC72" s="34"/>
      <c r="CMD72" s="34"/>
      <c r="CME72" s="34"/>
      <c r="CMF72" s="34"/>
      <c r="CMG72" s="34"/>
      <c r="CMH72" s="34"/>
      <c r="CMI72" s="34"/>
      <c r="CMJ72" s="34"/>
      <c r="CMK72" s="34"/>
      <c r="CML72" s="34"/>
      <c r="CMM72" s="34"/>
      <c r="CMN72" s="34"/>
      <c r="CMO72" s="34"/>
      <c r="CMP72" s="34"/>
      <c r="CMQ72" s="34"/>
      <c r="CMR72" s="34"/>
      <c r="CMS72" s="34"/>
      <c r="CMT72" s="34"/>
      <c r="CMU72" s="34"/>
      <c r="CMV72" s="34"/>
      <c r="CMW72" s="34"/>
      <c r="CMX72" s="34"/>
      <c r="CMY72" s="34"/>
      <c r="CMZ72" s="34"/>
      <c r="CNA72" s="34"/>
      <c r="CNB72" s="34"/>
      <c r="CNC72" s="34"/>
      <c r="CND72" s="34"/>
      <c r="CNE72" s="34"/>
      <c r="CNF72" s="34"/>
      <c r="CNG72" s="34"/>
      <c r="CNH72" s="34"/>
      <c r="CNI72" s="34"/>
      <c r="CNJ72" s="34"/>
      <c r="CNK72" s="34"/>
      <c r="CNL72" s="34"/>
      <c r="CNM72" s="34"/>
      <c r="CNN72" s="34"/>
      <c r="CNO72" s="34"/>
      <c r="CNP72" s="34"/>
      <c r="CNQ72" s="34"/>
      <c r="CNR72" s="34"/>
      <c r="CNS72" s="34"/>
      <c r="CNT72" s="34"/>
      <c r="CNU72" s="34"/>
      <c r="CNV72" s="34"/>
      <c r="CNW72" s="34"/>
      <c r="CNX72" s="34"/>
      <c r="CNY72" s="34"/>
      <c r="CNZ72" s="34"/>
      <c r="COA72" s="34"/>
      <c r="COB72" s="34"/>
      <c r="COC72" s="34"/>
      <c r="COD72" s="34"/>
      <c r="COE72" s="34"/>
      <c r="COF72" s="34"/>
      <c r="COG72" s="34"/>
      <c r="COH72" s="34"/>
      <c r="COI72" s="34"/>
      <c r="COJ72" s="34"/>
      <c r="COK72" s="34"/>
      <c r="COL72" s="34"/>
      <c r="COM72" s="34"/>
      <c r="CON72" s="34"/>
      <c r="COO72" s="34"/>
      <c r="COP72" s="34"/>
      <c r="COQ72" s="34"/>
      <c r="COR72" s="34"/>
      <c r="COS72" s="34"/>
      <c r="COT72" s="34"/>
      <c r="COU72" s="34"/>
      <c r="COV72" s="34"/>
      <c r="COW72" s="34"/>
      <c r="COX72" s="34"/>
      <c r="COY72" s="34"/>
      <c r="COZ72" s="34"/>
      <c r="CPA72" s="34"/>
      <c r="CPB72" s="34"/>
      <c r="CPC72" s="34"/>
      <c r="CPD72" s="34"/>
      <c r="CPE72" s="34"/>
      <c r="CPF72" s="34"/>
      <c r="CPG72" s="34"/>
      <c r="CPH72" s="34"/>
      <c r="CPI72" s="34"/>
      <c r="CPJ72" s="34"/>
      <c r="CPK72" s="34"/>
      <c r="CPL72" s="34"/>
      <c r="CPM72" s="34"/>
      <c r="CPN72" s="34"/>
      <c r="CPO72" s="34"/>
      <c r="CPP72" s="34"/>
      <c r="CPQ72" s="34"/>
      <c r="CPR72" s="34"/>
      <c r="CPS72" s="34"/>
      <c r="CPT72" s="34"/>
      <c r="CPU72" s="34"/>
      <c r="CPV72" s="34"/>
      <c r="CPW72" s="34"/>
      <c r="CPX72" s="34"/>
      <c r="CPY72" s="34"/>
      <c r="CPZ72" s="34"/>
      <c r="CQA72" s="34"/>
      <c r="CQB72" s="34"/>
      <c r="CQC72" s="34"/>
      <c r="CQD72" s="34"/>
      <c r="CQE72" s="34"/>
      <c r="CQF72" s="34"/>
      <c r="CQG72" s="34"/>
      <c r="CQH72" s="34"/>
      <c r="CQI72" s="34"/>
      <c r="CQJ72" s="34"/>
      <c r="CQK72" s="34"/>
      <c r="CQL72" s="34"/>
      <c r="CQM72" s="34"/>
      <c r="CQN72" s="34"/>
      <c r="CQO72" s="34"/>
      <c r="CQP72" s="34"/>
      <c r="CQQ72" s="34"/>
      <c r="CQR72" s="34"/>
      <c r="CQS72" s="34"/>
      <c r="CQT72" s="34"/>
      <c r="CQU72" s="34"/>
      <c r="CQV72" s="34"/>
      <c r="CQW72" s="34"/>
      <c r="CQX72" s="34"/>
      <c r="CQY72" s="34"/>
      <c r="CQZ72" s="34"/>
      <c r="CRA72" s="34"/>
      <c r="CRB72" s="34"/>
      <c r="CRC72" s="34"/>
      <c r="CRD72" s="34"/>
      <c r="CRE72" s="34"/>
      <c r="CRF72" s="34"/>
      <c r="CRG72" s="34"/>
      <c r="CRH72" s="34"/>
      <c r="CRI72" s="34"/>
      <c r="CRJ72" s="34"/>
      <c r="CRK72" s="34"/>
      <c r="CRL72" s="34"/>
      <c r="CRM72" s="34"/>
      <c r="CRN72" s="34"/>
      <c r="CRO72" s="34"/>
      <c r="CRP72" s="34"/>
      <c r="CRQ72" s="34"/>
      <c r="CRR72" s="34"/>
      <c r="CRS72" s="34"/>
      <c r="CRT72" s="34"/>
      <c r="CRU72" s="34"/>
      <c r="CRV72" s="34"/>
      <c r="CRW72" s="34"/>
      <c r="CRX72" s="34"/>
      <c r="CRY72" s="34"/>
      <c r="CRZ72" s="34"/>
      <c r="CSA72" s="34"/>
      <c r="CSB72" s="34"/>
      <c r="CSC72" s="34"/>
      <c r="CSD72" s="34"/>
      <c r="CSE72" s="34"/>
      <c r="CSF72" s="34"/>
      <c r="CSG72" s="34"/>
      <c r="CSH72" s="34"/>
      <c r="CSI72" s="34"/>
      <c r="CSJ72" s="34"/>
      <c r="CSK72" s="34"/>
      <c r="CSL72" s="34"/>
      <c r="CSM72" s="34"/>
      <c r="CSN72" s="34"/>
      <c r="CSO72" s="34"/>
      <c r="CSP72" s="34"/>
      <c r="CSQ72" s="34"/>
      <c r="CSR72" s="34"/>
      <c r="CSS72" s="34"/>
      <c r="CST72" s="34"/>
      <c r="CSU72" s="34"/>
      <c r="CSV72" s="34"/>
      <c r="CSW72" s="34"/>
      <c r="CSX72" s="34"/>
      <c r="CSY72" s="34"/>
      <c r="CSZ72" s="34"/>
      <c r="CTA72" s="34"/>
      <c r="CTB72" s="34"/>
      <c r="CTC72" s="34"/>
      <c r="CTD72" s="34"/>
      <c r="CTE72" s="34"/>
      <c r="CTF72" s="34"/>
      <c r="CTG72" s="34"/>
      <c r="CTH72" s="34"/>
      <c r="CTI72" s="34"/>
      <c r="CTJ72" s="34"/>
      <c r="CTK72" s="34"/>
      <c r="CTL72" s="34"/>
      <c r="CTM72" s="34"/>
      <c r="CTN72" s="34"/>
      <c r="CTO72" s="34"/>
      <c r="CTP72" s="34"/>
      <c r="CTQ72" s="34"/>
      <c r="CTR72" s="34"/>
      <c r="CTS72" s="34"/>
      <c r="CTT72" s="34"/>
      <c r="CTU72" s="34"/>
      <c r="CTV72" s="34"/>
      <c r="CTW72" s="34"/>
      <c r="CTX72" s="34"/>
      <c r="CTY72" s="34"/>
      <c r="CTZ72" s="34"/>
      <c r="CUA72" s="34"/>
      <c r="CUB72" s="34"/>
      <c r="CUC72" s="34"/>
      <c r="CUD72" s="34"/>
      <c r="CUE72" s="34"/>
      <c r="CUF72" s="34"/>
      <c r="CUG72" s="34"/>
      <c r="CUH72" s="34"/>
      <c r="CUI72" s="34"/>
      <c r="CUJ72" s="34"/>
      <c r="CUK72" s="34"/>
      <c r="CUL72" s="34"/>
      <c r="CUM72" s="34"/>
      <c r="CUN72" s="34"/>
      <c r="CUO72" s="34"/>
      <c r="CUP72" s="34"/>
      <c r="CUQ72" s="34"/>
      <c r="CUR72" s="34"/>
      <c r="CUS72" s="34"/>
      <c r="CUT72" s="34"/>
      <c r="CUU72" s="34"/>
      <c r="CUV72" s="34"/>
      <c r="CUW72" s="34"/>
      <c r="CUX72" s="34"/>
      <c r="CUY72" s="34"/>
      <c r="CUZ72" s="34"/>
      <c r="CVA72" s="34"/>
      <c r="CVB72" s="34"/>
      <c r="CVC72" s="34"/>
      <c r="CVD72" s="34"/>
      <c r="CVE72" s="34"/>
      <c r="CVF72" s="34"/>
      <c r="CVG72" s="34"/>
      <c r="CVH72" s="34"/>
      <c r="CVI72" s="34"/>
      <c r="CVJ72" s="34"/>
      <c r="CVK72" s="34"/>
      <c r="CVL72" s="34"/>
      <c r="CVM72" s="34"/>
      <c r="CVN72" s="34"/>
      <c r="CVO72" s="34"/>
      <c r="CVP72" s="34"/>
      <c r="CVQ72" s="34"/>
      <c r="CVR72" s="34"/>
      <c r="CVS72" s="34"/>
      <c r="CVT72" s="34"/>
      <c r="CVU72" s="34"/>
      <c r="CVV72" s="34"/>
      <c r="CVW72" s="34"/>
      <c r="CVX72" s="34"/>
      <c r="CVY72" s="34"/>
      <c r="CVZ72" s="34"/>
      <c r="CWA72" s="34"/>
      <c r="CWB72" s="34"/>
      <c r="CWC72" s="34"/>
      <c r="CWD72" s="34"/>
      <c r="CWE72" s="34"/>
      <c r="CWF72" s="34"/>
      <c r="CWG72" s="34"/>
      <c r="CWH72" s="34"/>
      <c r="CWI72" s="34"/>
      <c r="CWJ72" s="34"/>
      <c r="CWK72" s="34"/>
      <c r="CWL72" s="34"/>
      <c r="CWM72" s="34"/>
      <c r="CWN72" s="34"/>
      <c r="CWO72" s="34"/>
      <c r="CWP72" s="34"/>
      <c r="CWQ72" s="34"/>
      <c r="CWR72" s="34"/>
      <c r="CWS72" s="34"/>
      <c r="CWT72" s="34"/>
      <c r="CWU72" s="34"/>
      <c r="CWV72" s="34"/>
      <c r="CWW72" s="34"/>
      <c r="CWX72" s="34"/>
      <c r="CWY72" s="34"/>
      <c r="CWZ72" s="34"/>
      <c r="CXA72" s="34"/>
      <c r="CXB72" s="34"/>
      <c r="CXC72" s="34"/>
      <c r="CXD72" s="34"/>
      <c r="CXE72" s="34"/>
      <c r="CXF72" s="34"/>
      <c r="CXG72" s="34"/>
      <c r="CXH72" s="34"/>
      <c r="CXI72" s="34"/>
      <c r="CXJ72" s="34"/>
      <c r="CXK72" s="34"/>
      <c r="CXL72" s="34"/>
      <c r="CXM72" s="34"/>
      <c r="CXN72" s="34"/>
      <c r="CXO72" s="34"/>
      <c r="CXP72" s="34"/>
      <c r="CXQ72" s="34"/>
      <c r="CXR72" s="34"/>
      <c r="CXS72" s="34"/>
      <c r="CXT72" s="34"/>
      <c r="CXU72" s="34"/>
      <c r="CXV72" s="34"/>
      <c r="CXW72" s="34"/>
      <c r="CXX72" s="34"/>
      <c r="CXY72" s="34"/>
      <c r="CXZ72" s="34"/>
      <c r="CYA72" s="34"/>
      <c r="CYB72" s="34"/>
      <c r="CYC72" s="34"/>
      <c r="CYD72" s="34"/>
      <c r="CYE72" s="34"/>
      <c r="CYF72" s="34"/>
      <c r="CYG72" s="34"/>
      <c r="CYH72" s="34"/>
      <c r="CYI72" s="34"/>
      <c r="CYJ72" s="34"/>
      <c r="CYK72" s="34"/>
      <c r="CYL72" s="34"/>
      <c r="CYM72" s="34"/>
      <c r="CYN72" s="34"/>
      <c r="CYO72" s="34"/>
      <c r="CYP72" s="34"/>
      <c r="CYQ72" s="34"/>
      <c r="CYR72" s="34"/>
      <c r="CYS72" s="34"/>
      <c r="CYT72" s="34"/>
      <c r="CYU72" s="34"/>
      <c r="CYV72" s="34"/>
      <c r="CYW72" s="34"/>
      <c r="CYX72" s="34"/>
      <c r="CYY72" s="34"/>
      <c r="CYZ72" s="34"/>
      <c r="CZA72" s="34"/>
      <c r="CZB72" s="34"/>
      <c r="CZC72" s="34"/>
      <c r="CZD72" s="34"/>
      <c r="CZE72" s="34"/>
      <c r="CZF72" s="34"/>
      <c r="CZG72" s="34"/>
      <c r="CZH72" s="34"/>
      <c r="CZI72" s="34"/>
      <c r="CZJ72" s="34"/>
      <c r="CZK72" s="34"/>
      <c r="CZL72" s="34"/>
      <c r="CZM72" s="34"/>
      <c r="CZN72" s="34"/>
      <c r="CZO72" s="34"/>
      <c r="CZP72" s="34"/>
      <c r="CZQ72" s="34"/>
      <c r="CZR72" s="34"/>
      <c r="CZS72" s="34"/>
      <c r="CZT72" s="34"/>
      <c r="CZU72" s="34"/>
      <c r="CZV72" s="34"/>
      <c r="CZW72" s="34"/>
      <c r="CZX72" s="34"/>
      <c r="CZY72" s="34"/>
      <c r="CZZ72" s="34"/>
      <c r="DAA72" s="34"/>
      <c r="DAB72" s="34"/>
      <c r="DAC72" s="34"/>
      <c r="DAD72" s="34"/>
      <c r="DAE72" s="34"/>
      <c r="DAF72" s="34"/>
      <c r="DAG72" s="34"/>
      <c r="DAH72" s="34"/>
      <c r="DAI72" s="34"/>
      <c r="DAJ72" s="34"/>
      <c r="DAK72" s="34"/>
      <c r="DAL72" s="34"/>
      <c r="DAM72" s="34"/>
      <c r="DAN72" s="34"/>
      <c r="DAO72" s="34"/>
      <c r="DAP72" s="34"/>
      <c r="DAQ72" s="34"/>
      <c r="DAR72" s="34"/>
      <c r="DAS72" s="34"/>
      <c r="DAT72" s="34"/>
      <c r="DAU72" s="34"/>
      <c r="DAV72" s="34"/>
      <c r="DAW72" s="34"/>
      <c r="DAX72" s="34"/>
      <c r="DAY72" s="34"/>
      <c r="DAZ72" s="34"/>
      <c r="DBA72" s="34"/>
      <c r="DBB72" s="34"/>
      <c r="DBC72" s="34"/>
      <c r="DBD72" s="34"/>
      <c r="DBE72" s="34"/>
      <c r="DBF72" s="34"/>
      <c r="DBG72" s="34"/>
      <c r="DBH72" s="34"/>
      <c r="DBI72" s="34"/>
      <c r="DBJ72" s="34"/>
      <c r="DBK72" s="34"/>
      <c r="DBL72" s="34"/>
      <c r="DBM72" s="34"/>
      <c r="DBN72" s="34"/>
      <c r="DBO72" s="34"/>
      <c r="DBP72" s="34"/>
      <c r="DBQ72" s="34"/>
      <c r="DBR72" s="34"/>
      <c r="DBS72" s="34"/>
      <c r="DBT72" s="34"/>
      <c r="DBU72" s="34"/>
      <c r="DBV72" s="34"/>
      <c r="DBW72" s="34"/>
      <c r="DBX72" s="34"/>
      <c r="DBY72" s="34"/>
      <c r="DBZ72" s="34"/>
      <c r="DCA72" s="34"/>
      <c r="DCB72" s="34"/>
      <c r="DCC72" s="34"/>
      <c r="DCD72" s="34"/>
      <c r="DCE72" s="34"/>
      <c r="DCF72" s="34"/>
      <c r="DCG72" s="34"/>
      <c r="DCH72" s="34"/>
      <c r="DCI72" s="34"/>
      <c r="DCJ72" s="34"/>
      <c r="DCK72" s="34"/>
      <c r="DCL72" s="34"/>
      <c r="DCM72" s="34"/>
      <c r="DCN72" s="34"/>
      <c r="DCO72" s="34"/>
      <c r="DCP72" s="34"/>
      <c r="DCQ72" s="34"/>
      <c r="DCR72" s="34"/>
      <c r="DCS72" s="34"/>
      <c r="DCT72" s="34"/>
      <c r="DCU72" s="34"/>
      <c r="DCV72" s="34"/>
      <c r="DCW72" s="34"/>
      <c r="DCX72" s="34"/>
      <c r="DCY72" s="34"/>
      <c r="DCZ72" s="34"/>
      <c r="DDA72" s="34"/>
      <c r="DDB72" s="34"/>
      <c r="DDC72" s="34"/>
      <c r="DDD72" s="34"/>
      <c r="DDE72" s="34"/>
      <c r="DDF72" s="34"/>
      <c r="DDG72" s="34"/>
      <c r="DDH72" s="34"/>
      <c r="DDI72" s="34"/>
      <c r="DDJ72" s="34"/>
      <c r="DDK72" s="34"/>
      <c r="DDL72" s="34"/>
      <c r="DDM72" s="34"/>
      <c r="DDN72" s="34"/>
      <c r="DDO72" s="34"/>
      <c r="DDP72" s="34"/>
      <c r="DDQ72" s="34"/>
      <c r="DDR72" s="34"/>
      <c r="DDS72" s="34"/>
      <c r="DDT72" s="34"/>
      <c r="DDU72" s="34"/>
      <c r="DDV72" s="34"/>
      <c r="DDW72" s="34"/>
      <c r="DDX72" s="34"/>
      <c r="DDY72" s="34"/>
      <c r="DDZ72" s="34"/>
      <c r="DEA72" s="34"/>
      <c r="DEB72" s="34"/>
      <c r="DEC72" s="34"/>
      <c r="DED72" s="34"/>
      <c r="DEE72" s="34"/>
      <c r="DEF72" s="34"/>
      <c r="DEG72" s="34"/>
      <c r="DEH72" s="34"/>
      <c r="DEI72" s="34"/>
      <c r="DEJ72" s="34"/>
      <c r="DEK72" s="34"/>
      <c r="DEL72" s="34"/>
      <c r="DEM72" s="34"/>
      <c r="DEN72" s="34"/>
      <c r="DEO72" s="34"/>
      <c r="DEP72" s="34"/>
      <c r="DEQ72" s="34"/>
      <c r="DER72" s="34"/>
      <c r="DES72" s="34"/>
      <c r="DET72" s="34"/>
      <c r="DEU72" s="34"/>
      <c r="DEV72" s="34"/>
      <c r="DEW72" s="34"/>
      <c r="DEX72" s="34"/>
      <c r="DEY72" s="34"/>
      <c r="DEZ72" s="34"/>
      <c r="DFA72" s="34"/>
      <c r="DFB72" s="34"/>
      <c r="DFC72" s="34"/>
      <c r="DFD72" s="34"/>
      <c r="DFE72" s="34"/>
      <c r="DFF72" s="34"/>
      <c r="DFG72" s="34"/>
      <c r="DFH72" s="34"/>
      <c r="DFI72" s="34"/>
      <c r="DFJ72" s="34"/>
      <c r="DFK72" s="34"/>
      <c r="DFL72" s="34"/>
      <c r="DFM72" s="34"/>
      <c r="DFN72" s="34"/>
      <c r="DFO72" s="34"/>
      <c r="DFP72" s="34"/>
      <c r="DFQ72" s="34"/>
      <c r="DFR72" s="34"/>
      <c r="DFS72" s="34"/>
      <c r="DFT72" s="34"/>
      <c r="DFU72" s="34"/>
      <c r="DFV72" s="34"/>
      <c r="DFW72" s="34"/>
      <c r="DFX72" s="34"/>
      <c r="DFY72" s="34"/>
      <c r="DFZ72" s="34"/>
      <c r="DGA72" s="34"/>
      <c r="DGB72" s="34"/>
      <c r="DGC72" s="34"/>
      <c r="DGD72" s="34"/>
      <c r="DGE72" s="34"/>
      <c r="DGF72" s="34"/>
      <c r="DGG72" s="34"/>
      <c r="DGH72" s="34"/>
      <c r="DGI72" s="34"/>
      <c r="DGJ72" s="34"/>
      <c r="DGK72" s="34"/>
      <c r="DGL72" s="34"/>
      <c r="DGM72" s="34"/>
      <c r="DGN72" s="34"/>
      <c r="DGO72" s="34"/>
      <c r="DGP72" s="34"/>
      <c r="DGQ72" s="34"/>
      <c r="DGR72" s="34"/>
      <c r="DGS72" s="34"/>
      <c r="DGT72" s="34"/>
      <c r="DGU72" s="34"/>
      <c r="DGV72" s="34"/>
      <c r="DGW72" s="34"/>
      <c r="DGX72" s="34"/>
      <c r="DGY72" s="34"/>
      <c r="DGZ72" s="34"/>
      <c r="DHA72" s="34"/>
      <c r="DHB72" s="34"/>
      <c r="DHC72" s="34"/>
      <c r="DHD72" s="34"/>
      <c r="DHE72" s="34"/>
      <c r="DHF72" s="34"/>
      <c r="DHG72" s="34"/>
      <c r="DHH72" s="34"/>
      <c r="DHI72" s="34"/>
      <c r="DHJ72" s="34"/>
      <c r="DHK72" s="34"/>
      <c r="DHL72" s="34"/>
      <c r="DHM72" s="34"/>
      <c r="DHN72" s="34"/>
      <c r="DHO72" s="34"/>
      <c r="DHP72" s="34"/>
      <c r="DHQ72" s="34"/>
      <c r="DHR72" s="34"/>
      <c r="DHS72" s="34"/>
      <c r="DHT72" s="34"/>
      <c r="DHU72" s="34"/>
      <c r="DHV72" s="34"/>
      <c r="DHW72" s="34"/>
      <c r="DHX72" s="34"/>
      <c r="DHY72" s="34"/>
      <c r="DHZ72" s="34"/>
      <c r="DIA72" s="34"/>
      <c r="DIB72" s="34"/>
      <c r="DIC72" s="34"/>
      <c r="DID72" s="34"/>
      <c r="DIE72" s="34"/>
      <c r="DIF72" s="34"/>
      <c r="DIG72" s="34"/>
      <c r="DIH72" s="34"/>
      <c r="DII72" s="34"/>
      <c r="DIJ72" s="34"/>
      <c r="DIK72" s="34"/>
      <c r="DIL72" s="34"/>
      <c r="DIM72" s="34"/>
      <c r="DIN72" s="34"/>
      <c r="DIO72" s="34"/>
      <c r="DIP72" s="34"/>
      <c r="DIQ72" s="34"/>
      <c r="DIR72" s="34"/>
      <c r="DIS72" s="34"/>
      <c r="DIT72" s="34"/>
      <c r="DIU72" s="34"/>
      <c r="DIV72" s="34"/>
      <c r="DIW72" s="34"/>
      <c r="DIX72" s="34"/>
      <c r="DIY72" s="34"/>
      <c r="DIZ72" s="34"/>
      <c r="DJA72" s="34"/>
      <c r="DJB72" s="34"/>
      <c r="DJC72" s="34"/>
      <c r="DJD72" s="34"/>
      <c r="DJE72" s="34"/>
      <c r="DJF72" s="34"/>
      <c r="DJG72" s="34"/>
      <c r="DJH72" s="34"/>
      <c r="DJI72" s="34"/>
      <c r="DJJ72" s="34"/>
      <c r="DJK72" s="34"/>
      <c r="DJL72" s="34"/>
      <c r="DJM72" s="34"/>
      <c r="DJN72" s="34"/>
      <c r="DJO72" s="34"/>
      <c r="DJP72" s="34"/>
      <c r="DJQ72" s="34"/>
      <c r="DJR72" s="34"/>
      <c r="DJS72" s="34"/>
      <c r="DJT72" s="34"/>
      <c r="DJU72" s="34"/>
      <c r="DJV72" s="34"/>
      <c r="DJW72" s="34"/>
      <c r="DJX72" s="34"/>
      <c r="DJY72" s="34"/>
      <c r="DJZ72" s="34"/>
      <c r="DKA72" s="34"/>
      <c r="DKB72" s="34"/>
      <c r="DKC72" s="34"/>
      <c r="DKD72" s="34"/>
      <c r="DKE72" s="34"/>
      <c r="DKF72" s="34"/>
      <c r="DKG72" s="34"/>
      <c r="DKH72" s="34"/>
      <c r="DKI72" s="34"/>
      <c r="DKJ72" s="34"/>
      <c r="DKK72" s="34"/>
      <c r="DKL72" s="34"/>
      <c r="DKM72" s="34"/>
      <c r="DKN72" s="34"/>
      <c r="DKO72" s="34"/>
      <c r="DKP72" s="34"/>
      <c r="DKQ72" s="34"/>
      <c r="DKR72" s="34"/>
      <c r="DKS72" s="34"/>
      <c r="DKT72" s="34"/>
      <c r="DKU72" s="34"/>
      <c r="DKV72" s="34"/>
      <c r="DKW72" s="34"/>
      <c r="DKX72" s="34"/>
      <c r="DKY72" s="34"/>
      <c r="DKZ72" s="34"/>
      <c r="DLA72" s="34"/>
      <c r="DLB72" s="34"/>
      <c r="DLC72" s="34"/>
      <c r="DLD72" s="34"/>
      <c r="DLE72" s="34"/>
      <c r="DLF72" s="34"/>
      <c r="DLG72" s="34"/>
      <c r="DLH72" s="34"/>
      <c r="DLI72" s="34"/>
      <c r="DLJ72" s="34"/>
      <c r="DLK72" s="34"/>
      <c r="DLL72" s="34"/>
      <c r="DLM72" s="34"/>
      <c r="DLN72" s="34"/>
      <c r="DLO72" s="34"/>
      <c r="DLP72" s="34"/>
      <c r="DLQ72" s="34"/>
      <c r="DLR72" s="34"/>
      <c r="DLS72" s="34"/>
      <c r="DLT72" s="34"/>
      <c r="DLU72" s="34"/>
      <c r="DLV72" s="34"/>
      <c r="DLW72" s="34"/>
      <c r="DLX72" s="34"/>
      <c r="DLY72" s="34"/>
      <c r="DLZ72" s="34"/>
      <c r="DMA72" s="34"/>
      <c r="DMB72" s="34"/>
      <c r="DMC72" s="34"/>
      <c r="DMD72" s="34"/>
      <c r="DME72" s="34"/>
      <c r="DMF72" s="34"/>
      <c r="DMG72" s="34"/>
      <c r="DMH72" s="34"/>
      <c r="DMI72" s="34"/>
      <c r="DMJ72" s="34"/>
      <c r="DMK72" s="34"/>
      <c r="DML72" s="34"/>
      <c r="DMM72" s="34"/>
      <c r="DMN72" s="34"/>
      <c r="DMO72" s="34"/>
      <c r="DMP72" s="34"/>
      <c r="DMQ72" s="34"/>
      <c r="DMR72" s="34"/>
      <c r="DMS72" s="34"/>
      <c r="DMT72" s="34"/>
      <c r="DMU72" s="34"/>
      <c r="DMV72" s="34"/>
      <c r="DMW72" s="34"/>
      <c r="DMX72" s="34"/>
      <c r="DMY72" s="34"/>
      <c r="DMZ72" s="34"/>
      <c r="DNA72" s="34"/>
      <c r="DNB72" s="34"/>
      <c r="DNC72" s="34"/>
      <c r="DND72" s="34"/>
      <c r="DNE72" s="34"/>
      <c r="DNF72" s="34"/>
      <c r="DNG72" s="34"/>
      <c r="DNH72" s="34"/>
      <c r="DNI72" s="34"/>
      <c r="DNJ72" s="34"/>
      <c r="DNK72" s="34"/>
      <c r="DNL72" s="34"/>
      <c r="DNM72" s="34"/>
      <c r="DNN72" s="34"/>
      <c r="DNO72" s="34"/>
      <c r="DNP72" s="34"/>
      <c r="DNQ72" s="34"/>
      <c r="DNR72" s="34"/>
      <c r="DNS72" s="34"/>
      <c r="DNT72" s="34"/>
      <c r="DNU72" s="34"/>
      <c r="DNV72" s="34"/>
      <c r="DNW72" s="34"/>
      <c r="DNX72" s="34"/>
      <c r="DNY72" s="34"/>
      <c r="DNZ72" s="34"/>
      <c r="DOA72" s="34"/>
      <c r="DOB72" s="34"/>
      <c r="DOC72" s="34"/>
      <c r="DOD72" s="34"/>
      <c r="DOE72" s="34"/>
      <c r="DOF72" s="34"/>
      <c r="DOG72" s="34"/>
      <c r="DOH72" s="34"/>
      <c r="DOI72" s="34"/>
      <c r="DOJ72" s="34"/>
      <c r="DOK72" s="34"/>
      <c r="DOL72" s="34"/>
      <c r="DOM72" s="34"/>
      <c r="DON72" s="34"/>
      <c r="DOO72" s="34"/>
      <c r="DOP72" s="34"/>
      <c r="DOQ72" s="34"/>
      <c r="DOR72" s="34"/>
      <c r="DOS72" s="34"/>
      <c r="DOT72" s="34"/>
      <c r="DOU72" s="34"/>
      <c r="DOV72" s="34"/>
      <c r="DOW72" s="34"/>
      <c r="DOX72" s="34"/>
      <c r="DOY72" s="34"/>
      <c r="DOZ72" s="34"/>
      <c r="DPA72" s="34"/>
      <c r="DPB72" s="34"/>
      <c r="DPC72" s="34"/>
      <c r="DPD72" s="34"/>
      <c r="DPE72" s="34"/>
      <c r="DPF72" s="34"/>
      <c r="DPG72" s="34"/>
      <c r="DPH72" s="34"/>
      <c r="DPI72" s="34"/>
      <c r="DPJ72" s="34"/>
      <c r="DPK72" s="34"/>
      <c r="DPL72" s="34"/>
      <c r="DPM72" s="34"/>
      <c r="DPN72" s="34"/>
      <c r="DPO72" s="34"/>
      <c r="DPP72" s="34"/>
      <c r="DPQ72" s="34"/>
      <c r="DPR72" s="34"/>
      <c r="DPS72" s="34"/>
      <c r="DPT72" s="34"/>
      <c r="DPU72" s="34"/>
      <c r="DPV72" s="34"/>
      <c r="DPW72" s="34"/>
      <c r="DPX72" s="34"/>
      <c r="DPY72" s="34"/>
      <c r="DPZ72" s="34"/>
      <c r="DQA72" s="34"/>
      <c r="DQB72" s="34"/>
      <c r="DQC72" s="34"/>
      <c r="DQD72" s="34"/>
      <c r="DQE72" s="34"/>
      <c r="DQF72" s="34"/>
      <c r="DQG72" s="34"/>
      <c r="DQH72" s="34"/>
      <c r="DQI72" s="34"/>
      <c r="DQJ72" s="34"/>
      <c r="DQK72" s="34"/>
      <c r="DQL72" s="34"/>
      <c r="DQM72" s="34"/>
      <c r="DQN72" s="34"/>
      <c r="DQO72" s="34"/>
      <c r="DQP72" s="34"/>
      <c r="DQQ72" s="34"/>
      <c r="DQR72" s="34"/>
      <c r="DQS72" s="34"/>
      <c r="DQT72" s="34"/>
      <c r="DQU72" s="34"/>
      <c r="DQV72" s="34"/>
      <c r="DQW72" s="34"/>
      <c r="DQX72" s="34"/>
      <c r="DQY72" s="34"/>
      <c r="DQZ72" s="34"/>
      <c r="DRA72" s="34"/>
      <c r="DRB72" s="34"/>
      <c r="DRC72" s="34"/>
      <c r="DRD72" s="34"/>
      <c r="DRE72" s="34"/>
      <c r="DRF72" s="34"/>
      <c r="DRG72" s="34"/>
      <c r="DRH72" s="34"/>
      <c r="DRI72" s="34"/>
      <c r="DRJ72" s="34"/>
      <c r="DRK72" s="34"/>
      <c r="DRL72" s="34"/>
      <c r="DRM72" s="34"/>
      <c r="DRN72" s="34"/>
      <c r="DRO72" s="34"/>
      <c r="DRP72" s="34"/>
      <c r="DRQ72" s="34"/>
      <c r="DRR72" s="34"/>
      <c r="DRS72" s="34"/>
      <c r="DRT72" s="34"/>
      <c r="DRU72" s="34"/>
      <c r="DRV72" s="34"/>
      <c r="DRW72" s="34"/>
      <c r="DRX72" s="34"/>
      <c r="DRY72" s="34"/>
      <c r="DRZ72" s="34"/>
      <c r="DSA72" s="34"/>
      <c r="DSB72" s="34"/>
      <c r="DSC72" s="34"/>
      <c r="DSD72" s="34"/>
      <c r="DSE72" s="34"/>
      <c r="DSF72" s="34"/>
      <c r="DSG72" s="34"/>
      <c r="DSH72" s="34"/>
      <c r="DSI72" s="34"/>
      <c r="DSJ72" s="34"/>
      <c r="DSK72" s="34"/>
      <c r="DSL72" s="34"/>
      <c r="DSM72" s="34"/>
      <c r="DSN72" s="34"/>
      <c r="DSO72" s="34"/>
      <c r="DSP72" s="34"/>
      <c r="DSQ72" s="34"/>
      <c r="DSR72" s="34"/>
      <c r="DSS72" s="34"/>
      <c r="DST72" s="34"/>
      <c r="DSU72" s="34"/>
      <c r="DSV72" s="34"/>
      <c r="DSW72" s="34"/>
      <c r="DSX72" s="34"/>
      <c r="DSY72" s="34"/>
      <c r="DSZ72" s="34"/>
      <c r="DTA72" s="34"/>
      <c r="DTB72" s="34"/>
      <c r="DTC72" s="34"/>
      <c r="DTD72" s="34"/>
      <c r="DTE72" s="34"/>
      <c r="DTF72" s="34"/>
      <c r="DTG72" s="34"/>
      <c r="DTH72" s="34"/>
      <c r="DTI72" s="34"/>
      <c r="DTJ72" s="34"/>
      <c r="DTK72" s="34"/>
      <c r="DTL72" s="34"/>
      <c r="DTM72" s="34"/>
      <c r="DTN72" s="34"/>
      <c r="DTO72" s="34"/>
      <c r="DTP72" s="34"/>
      <c r="DTQ72" s="34"/>
      <c r="DTR72" s="34"/>
      <c r="DTS72" s="34"/>
      <c r="DTT72" s="34"/>
      <c r="DTU72" s="34"/>
      <c r="DTV72" s="34"/>
      <c r="DTW72" s="34"/>
      <c r="DTX72" s="34"/>
      <c r="DTY72" s="34"/>
      <c r="DTZ72" s="34"/>
      <c r="DUA72" s="34"/>
      <c r="DUB72" s="34"/>
      <c r="DUC72" s="34"/>
      <c r="DUD72" s="34"/>
      <c r="DUE72" s="34"/>
      <c r="DUF72" s="34"/>
      <c r="DUG72" s="34"/>
      <c r="DUH72" s="34"/>
      <c r="DUI72" s="34"/>
      <c r="DUJ72" s="34"/>
      <c r="DUK72" s="34"/>
      <c r="DUL72" s="34"/>
      <c r="DUM72" s="34"/>
      <c r="DUN72" s="34"/>
      <c r="DUO72" s="34"/>
      <c r="DUP72" s="34"/>
      <c r="DUQ72" s="34"/>
      <c r="DUR72" s="34"/>
      <c r="DUS72" s="34"/>
      <c r="DUT72" s="34"/>
      <c r="DUU72" s="34"/>
      <c r="DUV72" s="34"/>
      <c r="DUW72" s="34"/>
      <c r="DUX72" s="34"/>
      <c r="DUY72" s="34"/>
      <c r="DUZ72" s="34"/>
      <c r="DVA72" s="34"/>
      <c r="DVB72" s="34"/>
      <c r="DVC72" s="34"/>
      <c r="DVD72" s="34"/>
      <c r="DVE72" s="34"/>
      <c r="DVF72" s="34"/>
      <c r="DVG72" s="34"/>
      <c r="DVH72" s="34"/>
      <c r="DVI72" s="34"/>
      <c r="DVJ72" s="34"/>
      <c r="DVK72" s="34"/>
      <c r="DVL72" s="34"/>
      <c r="DVM72" s="34"/>
      <c r="DVN72" s="34"/>
      <c r="DVO72" s="34"/>
      <c r="DVP72" s="34"/>
      <c r="DVQ72" s="34"/>
      <c r="DVR72" s="34"/>
      <c r="DVS72" s="34"/>
      <c r="DVT72" s="34"/>
      <c r="DVU72" s="34"/>
      <c r="DVV72" s="34"/>
      <c r="DVW72" s="34"/>
      <c r="DVX72" s="34"/>
      <c r="DVY72" s="34"/>
      <c r="DVZ72" s="34"/>
      <c r="DWA72" s="34"/>
      <c r="DWB72" s="34"/>
      <c r="DWC72" s="34"/>
      <c r="DWD72" s="34"/>
      <c r="DWE72" s="34"/>
      <c r="DWF72" s="34"/>
      <c r="DWG72" s="34"/>
      <c r="DWH72" s="34"/>
      <c r="DWI72" s="34"/>
      <c r="DWJ72" s="34"/>
      <c r="DWK72" s="34"/>
      <c r="DWL72" s="34"/>
      <c r="DWM72" s="34"/>
      <c r="DWN72" s="34"/>
      <c r="DWO72" s="34"/>
      <c r="DWP72" s="34"/>
      <c r="DWQ72" s="34"/>
      <c r="DWR72" s="34"/>
      <c r="DWS72" s="34"/>
      <c r="DWT72" s="34"/>
      <c r="DWU72" s="34"/>
      <c r="DWV72" s="34"/>
      <c r="DWW72" s="34"/>
      <c r="DWX72" s="34"/>
      <c r="DWY72" s="34"/>
      <c r="DWZ72" s="34"/>
      <c r="DXA72" s="34"/>
      <c r="DXB72" s="34"/>
      <c r="DXC72" s="34"/>
      <c r="DXD72" s="34"/>
      <c r="DXE72" s="34"/>
      <c r="DXF72" s="34"/>
      <c r="DXG72" s="34"/>
      <c r="DXH72" s="34"/>
      <c r="DXI72" s="34"/>
      <c r="DXJ72" s="34"/>
      <c r="DXK72" s="34"/>
      <c r="DXL72" s="34"/>
      <c r="DXM72" s="34"/>
      <c r="DXN72" s="34"/>
      <c r="DXO72" s="34"/>
      <c r="DXP72" s="34"/>
      <c r="DXQ72" s="34"/>
      <c r="DXR72" s="34"/>
      <c r="DXS72" s="34"/>
      <c r="DXT72" s="34"/>
      <c r="DXU72" s="34"/>
      <c r="DXV72" s="34"/>
      <c r="DXW72" s="34"/>
      <c r="DXX72" s="34"/>
      <c r="DXY72" s="34"/>
      <c r="DXZ72" s="34"/>
      <c r="DYA72" s="34"/>
      <c r="DYB72" s="34"/>
      <c r="DYC72" s="34"/>
      <c r="DYD72" s="34"/>
      <c r="DYE72" s="34"/>
      <c r="DYF72" s="34"/>
      <c r="DYG72" s="34"/>
      <c r="DYH72" s="34"/>
      <c r="DYI72" s="34"/>
      <c r="DYJ72" s="34"/>
      <c r="DYK72" s="34"/>
      <c r="DYL72" s="34"/>
      <c r="DYM72" s="34"/>
      <c r="DYN72" s="34"/>
      <c r="DYO72" s="34"/>
      <c r="DYP72" s="34"/>
      <c r="DYQ72" s="34"/>
      <c r="DYR72" s="34"/>
      <c r="DYS72" s="34"/>
      <c r="DYT72" s="34"/>
      <c r="DYU72" s="34"/>
      <c r="DYV72" s="34"/>
      <c r="DYW72" s="34"/>
      <c r="DYX72" s="34"/>
      <c r="DYY72" s="34"/>
      <c r="DYZ72" s="34"/>
      <c r="DZA72" s="34"/>
      <c r="DZB72" s="34"/>
      <c r="DZC72" s="34"/>
      <c r="DZD72" s="34"/>
      <c r="DZE72" s="34"/>
      <c r="DZF72" s="34"/>
      <c r="DZG72" s="34"/>
      <c r="DZH72" s="34"/>
      <c r="DZI72" s="34"/>
      <c r="DZJ72" s="34"/>
      <c r="DZK72" s="34"/>
      <c r="DZL72" s="34"/>
      <c r="DZM72" s="34"/>
      <c r="DZN72" s="34"/>
      <c r="DZO72" s="34"/>
      <c r="DZP72" s="34"/>
      <c r="DZQ72" s="34"/>
      <c r="DZR72" s="34"/>
      <c r="DZS72" s="34"/>
      <c r="DZT72" s="34"/>
      <c r="DZU72" s="34"/>
      <c r="DZV72" s="34"/>
      <c r="DZW72" s="34"/>
      <c r="DZX72" s="34"/>
      <c r="DZY72" s="34"/>
      <c r="DZZ72" s="34"/>
      <c r="EAA72" s="34"/>
      <c r="EAB72" s="34"/>
      <c r="EAC72" s="34"/>
      <c r="EAD72" s="34"/>
      <c r="EAE72" s="34"/>
      <c r="EAF72" s="34"/>
      <c r="EAG72" s="34"/>
      <c r="EAH72" s="34"/>
      <c r="EAI72" s="34"/>
      <c r="EAJ72" s="34"/>
      <c r="EAK72" s="34"/>
      <c r="EAL72" s="34"/>
      <c r="EAM72" s="34"/>
      <c r="EAN72" s="34"/>
      <c r="EAO72" s="34"/>
      <c r="EAP72" s="34"/>
      <c r="EAQ72" s="34"/>
      <c r="EAR72" s="34"/>
      <c r="EAS72" s="34"/>
      <c r="EAT72" s="34"/>
      <c r="EAU72" s="34"/>
      <c r="EAV72" s="34"/>
      <c r="EAW72" s="34"/>
      <c r="EAX72" s="34"/>
      <c r="EAY72" s="34"/>
      <c r="EAZ72" s="34"/>
      <c r="EBA72" s="34"/>
      <c r="EBB72" s="34"/>
      <c r="EBC72" s="34"/>
      <c r="EBD72" s="34"/>
      <c r="EBE72" s="34"/>
      <c r="EBF72" s="34"/>
      <c r="EBG72" s="34"/>
      <c r="EBH72" s="34"/>
      <c r="EBI72" s="34"/>
      <c r="EBJ72" s="34"/>
      <c r="EBK72" s="34"/>
      <c r="EBL72" s="34"/>
      <c r="EBM72" s="34"/>
      <c r="EBN72" s="34"/>
      <c r="EBO72" s="34"/>
      <c r="EBP72" s="34"/>
      <c r="EBQ72" s="34"/>
      <c r="EBR72" s="34"/>
      <c r="EBS72" s="34"/>
      <c r="EBT72" s="34"/>
      <c r="EBU72" s="34"/>
      <c r="EBV72" s="34"/>
      <c r="EBW72" s="34"/>
      <c r="EBX72" s="34"/>
      <c r="EBY72" s="34"/>
      <c r="EBZ72" s="34"/>
      <c r="ECA72" s="34"/>
      <c r="ECB72" s="34"/>
      <c r="ECC72" s="34"/>
      <c r="ECD72" s="34"/>
      <c r="ECE72" s="34"/>
      <c r="ECF72" s="34"/>
      <c r="ECG72" s="34"/>
      <c r="ECH72" s="34"/>
      <c r="ECI72" s="34"/>
      <c r="ECJ72" s="34"/>
      <c r="ECK72" s="34"/>
      <c r="ECL72" s="34"/>
      <c r="ECM72" s="34"/>
      <c r="ECN72" s="34"/>
      <c r="ECO72" s="34"/>
      <c r="ECP72" s="34"/>
      <c r="ECQ72" s="34"/>
      <c r="ECR72" s="34"/>
      <c r="ECS72" s="34"/>
      <c r="ECT72" s="34"/>
      <c r="ECU72" s="34"/>
      <c r="ECV72" s="34"/>
      <c r="ECW72" s="34"/>
      <c r="ECX72" s="34"/>
      <c r="ECY72" s="34"/>
      <c r="ECZ72" s="34"/>
      <c r="EDA72" s="34"/>
      <c r="EDB72" s="34"/>
      <c r="EDC72" s="34"/>
      <c r="EDD72" s="34"/>
      <c r="EDE72" s="34"/>
      <c r="EDF72" s="34"/>
      <c r="EDG72" s="34"/>
      <c r="EDH72" s="34"/>
      <c r="EDI72" s="34"/>
      <c r="EDJ72" s="34"/>
      <c r="EDK72" s="34"/>
      <c r="EDL72" s="34"/>
      <c r="EDM72" s="34"/>
      <c r="EDN72" s="34"/>
      <c r="EDO72" s="34"/>
      <c r="EDP72" s="34"/>
      <c r="EDQ72" s="34"/>
      <c r="EDR72" s="34"/>
      <c r="EDS72" s="34"/>
      <c r="EDT72" s="34"/>
      <c r="EDU72" s="34"/>
      <c r="EDV72" s="34"/>
      <c r="EDW72" s="34"/>
      <c r="EDX72" s="34"/>
      <c r="EDY72" s="34"/>
      <c r="EDZ72" s="34"/>
      <c r="EEA72" s="34"/>
      <c r="EEB72" s="34"/>
      <c r="EEC72" s="34"/>
      <c r="EED72" s="34"/>
      <c r="EEE72" s="34"/>
      <c r="EEF72" s="34"/>
      <c r="EEG72" s="34"/>
      <c r="EEH72" s="34"/>
      <c r="EEI72" s="34"/>
      <c r="EEJ72" s="34"/>
      <c r="EEK72" s="34"/>
      <c r="EEL72" s="34"/>
      <c r="EEM72" s="34"/>
      <c r="EEN72" s="34"/>
      <c r="EEO72" s="34"/>
      <c r="EEP72" s="34"/>
      <c r="EEQ72" s="34"/>
      <c r="EER72" s="34"/>
      <c r="EES72" s="34"/>
      <c r="EET72" s="34"/>
      <c r="EEU72" s="34"/>
      <c r="EEV72" s="34"/>
      <c r="EEW72" s="34"/>
      <c r="EEX72" s="34"/>
      <c r="EEY72" s="34"/>
      <c r="EEZ72" s="34"/>
      <c r="EFA72" s="34"/>
      <c r="EFB72" s="34"/>
      <c r="EFC72" s="34"/>
      <c r="EFD72" s="34"/>
      <c r="EFE72" s="34"/>
      <c r="EFF72" s="34"/>
      <c r="EFG72" s="34"/>
      <c r="EFH72" s="34"/>
      <c r="EFI72" s="34"/>
      <c r="EFJ72" s="34"/>
      <c r="EFK72" s="34"/>
      <c r="EFL72" s="34"/>
      <c r="EFM72" s="34"/>
      <c r="EFN72" s="34"/>
      <c r="EFO72" s="34"/>
      <c r="EFP72" s="34"/>
      <c r="EFQ72" s="34"/>
      <c r="EFR72" s="34"/>
      <c r="EFS72" s="34"/>
      <c r="EFT72" s="34"/>
      <c r="EFU72" s="34"/>
      <c r="EFV72" s="34"/>
      <c r="EFW72" s="34"/>
      <c r="EFX72" s="34"/>
      <c r="EFY72" s="34"/>
      <c r="EFZ72" s="34"/>
      <c r="EGA72" s="34"/>
      <c r="EGB72" s="34"/>
      <c r="EGC72" s="34"/>
      <c r="EGD72" s="34"/>
      <c r="EGE72" s="34"/>
      <c r="EGF72" s="34"/>
      <c r="EGG72" s="34"/>
      <c r="EGH72" s="34"/>
      <c r="EGI72" s="34"/>
      <c r="EGJ72" s="34"/>
      <c r="EGK72" s="34"/>
      <c r="EGL72" s="34"/>
      <c r="EGM72" s="34"/>
      <c r="EGN72" s="34"/>
      <c r="EGO72" s="34"/>
      <c r="EGP72" s="34"/>
      <c r="EGQ72" s="34"/>
      <c r="EGR72" s="34"/>
      <c r="EGS72" s="34"/>
      <c r="EGT72" s="34"/>
      <c r="EGU72" s="34"/>
      <c r="EGV72" s="34"/>
      <c r="EGW72" s="34"/>
      <c r="EGX72" s="34"/>
      <c r="EGY72" s="34"/>
      <c r="EGZ72" s="34"/>
      <c r="EHA72" s="34"/>
      <c r="EHB72" s="34"/>
      <c r="EHC72" s="34"/>
      <c r="EHD72" s="34"/>
      <c r="EHE72" s="34"/>
      <c r="EHF72" s="34"/>
      <c r="EHG72" s="34"/>
      <c r="EHH72" s="34"/>
      <c r="EHI72" s="34"/>
      <c r="EHJ72" s="34"/>
      <c r="EHK72" s="34"/>
      <c r="EHL72" s="34"/>
      <c r="EHM72" s="34"/>
      <c r="EHN72" s="34"/>
      <c r="EHO72" s="34"/>
      <c r="EHP72" s="34"/>
      <c r="EHQ72" s="34"/>
      <c r="EHR72" s="34"/>
      <c r="EHS72" s="34"/>
      <c r="EHT72" s="34"/>
      <c r="EHU72" s="34"/>
      <c r="EHV72" s="34"/>
      <c r="EHW72" s="34"/>
      <c r="EHX72" s="34"/>
      <c r="EHY72" s="34"/>
      <c r="EHZ72" s="34"/>
      <c r="EIA72" s="34"/>
      <c r="EIB72" s="34"/>
      <c r="EIC72" s="34"/>
      <c r="EID72" s="34"/>
      <c r="EIE72" s="34"/>
      <c r="EIF72" s="34"/>
      <c r="EIG72" s="34"/>
      <c r="EIH72" s="34"/>
      <c r="EII72" s="34"/>
      <c r="EIJ72" s="34"/>
      <c r="EIK72" s="34"/>
      <c r="EIL72" s="34"/>
      <c r="EIM72" s="34"/>
      <c r="EIN72" s="34"/>
      <c r="EIO72" s="34"/>
      <c r="EIP72" s="34"/>
      <c r="EIQ72" s="34"/>
      <c r="EIR72" s="34"/>
      <c r="EIS72" s="34"/>
      <c r="EIT72" s="34"/>
      <c r="EIU72" s="34"/>
      <c r="EIV72" s="34"/>
      <c r="EIW72" s="34"/>
      <c r="EIX72" s="34"/>
      <c r="EIY72" s="34"/>
      <c r="EIZ72" s="34"/>
      <c r="EJA72" s="34"/>
      <c r="EJB72" s="34"/>
      <c r="EJC72" s="34"/>
      <c r="EJD72" s="34"/>
      <c r="EJE72" s="34"/>
      <c r="EJF72" s="34"/>
      <c r="EJG72" s="34"/>
      <c r="EJH72" s="34"/>
      <c r="EJI72" s="34"/>
      <c r="EJJ72" s="34"/>
      <c r="EJK72" s="34"/>
      <c r="EJL72" s="34"/>
      <c r="EJM72" s="34"/>
      <c r="EJN72" s="34"/>
      <c r="EJO72" s="34"/>
      <c r="EJP72" s="34"/>
      <c r="EJQ72" s="34"/>
      <c r="EJR72" s="34"/>
      <c r="EJS72" s="34"/>
      <c r="EJT72" s="34"/>
      <c r="EJU72" s="34"/>
      <c r="EJV72" s="34"/>
      <c r="EJW72" s="34"/>
      <c r="EJX72" s="34"/>
      <c r="EJY72" s="34"/>
      <c r="EJZ72" s="34"/>
      <c r="EKA72" s="34"/>
      <c r="EKB72" s="34"/>
      <c r="EKC72" s="34"/>
      <c r="EKD72" s="34"/>
      <c r="EKE72" s="34"/>
      <c r="EKF72" s="34"/>
      <c r="EKG72" s="34"/>
      <c r="EKH72" s="34"/>
      <c r="EKI72" s="34"/>
      <c r="EKJ72" s="34"/>
      <c r="EKK72" s="34"/>
      <c r="EKL72" s="34"/>
      <c r="EKM72" s="34"/>
      <c r="EKN72" s="34"/>
      <c r="EKO72" s="34"/>
      <c r="EKP72" s="34"/>
      <c r="EKQ72" s="34"/>
      <c r="EKR72" s="34"/>
      <c r="EKS72" s="34"/>
      <c r="EKT72" s="34"/>
      <c r="EKU72" s="34"/>
      <c r="EKV72" s="34"/>
      <c r="EKW72" s="34"/>
      <c r="EKX72" s="34"/>
      <c r="EKY72" s="34"/>
      <c r="EKZ72" s="34"/>
      <c r="ELA72" s="34"/>
      <c r="ELB72" s="34"/>
      <c r="ELC72" s="34"/>
      <c r="ELD72" s="34"/>
      <c r="ELE72" s="34"/>
      <c r="ELF72" s="34"/>
      <c r="ELG72" s="34"/>
      <c r="ELH72" s="34"/>
      <c r="ELI72" s="34"/>
      <c r="ELJ72" s="34"/>
      <c r="ELK72" s="34"/>
      <c r="ELL72" s="34"/>
      <c r="ELM72" s="34"/>
      <c r="ELN72" s="34"/>
      <c r="ELO72" s="34"/>
      <c r="ELP72" s="34"/>
      <c r="ELQ72" s="34"/>
      <c r="ELR72" s="34"/>
      <c r="ELS72" s="34"/>
      <c r="ELT72" s="34"/>
      <c r="ELU72" s="34"/>
      <c r="ELV72" s="34"/>
      <c r="ELW72" s="34"/>
      <c r="ELX72" s="34"/>
      <c r="ELY72" s="34"/>
      <c r="ELZ72" s="34"/>
      <c r="EMA72" s="34"/>
      <c r="EMB72" s="34"/>
      <c r="EMC72" s="34"/>
      <c r="EMD72" s="34"/>
      <c r="EME72" s="34"/>
      <c r="EMF72" s="34"/>
      <c r="EMG72" s="34"/>
      <c r="EMH72" s="34"/>
      <c r="EMI72" s="34"/>
      <c r="EMJ72" s="34"/>
      <c r="EMK72" s="34"/>
      <c r="EML72" s="34"/>
      <c r="EMM72" s="34"/>
      <c r="EMN72" s="34"/>
      <c r="EMO72" s="34"/>
      <c r="EMP72" s="34"/>
      <c r="EMQ72" s="34"/>
      <c r="EMR72" s="34"/>
      <c r="EMS72" s="34"/>
      <c r="EMT72" s="34"/>
      <c r="EMU72" s="34"/>
      <c r="EMV72" s="34"/>
      <c r="EMW72" s="34"/>
      <c r="EMX72" s="34"/>
      <c r="EMY72" s="34"/>
      <c r="EMZ72" s="34"/>
      <c r="ENA72" s="34"/>
      <c r="ENB72" s="34"/>
      <c r="ENC72" s="34"/>
      <c r="END72" s="34"/>
      <c r="ENE72" s="34"/>
      <c r="ENF72" s="34"/>
      <c r="ENG72" s="34"/>
      <c r="ENH72" s="34"/>
      <c r="ENI72" s="34"/>
      <c r="ENJ72" s="34"/>
      <c r="ENK72" s="34"/>
      <c r="ENL72" s="34"/>
      <c r="ENM72" s="34"/>
      <c r="ENN72" s="34"/>
      <c r="ENO72" s="34"/>
      <c r="ENP72" s="34"/>
      <c r="ENQ72" s="34"/>
      <c r="ENR72" s="34"/>
      <c r="ENS72" s="34"/>
      <c r="ENT72" s="34"/>
      <c r="ENU72" s="34"/>
      <c r="ENV72" s="34"/>
      <c r="ENW72" s="34"/>
      <c r="ENX72" s="34"/>
      <c r="ENY72" s="34"/>
      <c r="ENZ72" s="34"/>
      <c r="EOA72" s="34"/>
      <c r="EOB72" s="34"/>
      <c r="EOC72" s="34"/>
      <c r="EOD72" s="34"/>
      <c r="EOE72" s="34"/>
      <c r="EOF72" s="34"/>
      <c r="EOG72" s="34"/>
      <c r="EOH72" s="34"/>
      <c r="EOI72" s="34"/>
      <c r="EOJ72" s="34"/>
      <c r="EOK72" s="34"/>
      <c r="EOL72" s="34"/>
      <c r="EOM72" s="34"/>
      <c r="EON72" s="34"/>
      <c r="EOO72" s="34"/>
      <c r="EOP72" s="34"/>
      <c r="EOQ72" s="34"/>
      <c r="EOR72" s="34"/>
      <c r="EOS72" s="34"/>
      <c r="EOT72" s="34"/>
      <c r="EOU72" s="34"/>
      <c r="EOV72" s="34"/>
      <c r="EOW72" s="34"/>
      <c r="EOX72" s="34"/>
      <c r="EOY72" s="34"/>
      <c r="EOZ72" s="34"/>
      <c r="EPA72" s="34"/>
      <c r="EPB72" s="34"/>
      <c r="EPC72" s="34"/>
      <c r="EPD72" s="34"/>
      <c r="EPE72" s="34"/>
      <c r="EPF72" s="34"/>
      <c r="EPG72" s="34"/>
      <c r="EPH72" s="34"/>
      <c r="EPI72" s="34"/>
      <c r="EPJ72" s="34"/>
      <c r="EPK72" s="34"/>
      <c r="EPL72" s="34"/>
      <c r="EPM72" s="34"/>
      <c r="EPN72" s="34"/>
      <c r="EPO72" s="34"/>
      <c r="EPP72" s="34"/>
      <c r="EPQ72" s="34"/>
      <c r="EPR72" s="34"/>
      <c r="EPS72" s="34"/>
      <c r="EPT72" s="34"/>
      <c r="EPU72" s="34"/>
      <c r="EPV72" s="34"/>
      <c r="EPW72" s="34"/>
      <c r="EPX72" s="34"/>
      <c r="EPY72" s="34"/>
      <c r="EPZ72" s="34"/>
      <c r="EQA72" s="34"/>
      <c r="EQB72" s="34"/>
      <c r="EQC72" s="34"/>
      <c r="EQD72" s="34"/>
      <c r="EQE72" s="34"/>
      <c r="EQF72" s="34"/>
      <c r="EQG72" s="34"/>
      <c r="EQH72" s="34"/>
      <c r="EQI72" s="34"/>
      <c r="EQJ72" s="34"/>
      <c r="EQK72" s="34"/>
      <c r="EQL72" s="34"/>
      <c r="EQM72" s="34"/>
      <c r="EQN72" s="34"/>
      <c r="EQO72" s="34"/>
      <c r="EQP72" s="34"/>
      <c r="EQQ72" s="34"/>
      <c r="EQR72" s="34"/>
      <c r="EQS72" s="34"/>
      <c r="EQT72" s="34"/>
      <c r="EQU72" s="34"/>
      <c r="EQV72" s="34"/>
      <c r="EQW72" s="34"/>
      <c r="EQX72" s="34"/>
      <c r="EQY72" s="34"/>
      <c r="EQZ72" s="34"/>
      <c r="ERA72" s="34"/>
      <c r="ERB72" s="34"/>
      <c r="ERC72" s="34"/>
      <c r="ERD72" s="34"/>
      <c r="ERE72" s="34"/>
      <c r="ERF72" s="34"/>
      <c r="ERG72" s="34"/>
      <c r="ERH72" s="34"/>
      <c r="ERI72" s="34"/>
      <c r="ERJ72" s="34"/>
      <c r="ERK72" s="34"/>
      <c r="ERL72" s="34"/>
      <c r="ERM72" s="34"/>
      <c r="ERN72" s="34"/>
      <c r="ERO72" s="34"/>
      <c r="ERP72" s="34"/>
      <c r="ERQ72" s="34"/>
      <c r="ERR72" s="34"/>
      <c r="ERS72" s="34"/>
      <c r="ERT72" s="34"/>
      <c r="ERU72" s="34"/>
      <c r="ERV72" s="34"/>
      <c r="ERW72" s="34"/>
      <c r="ERX72" s="34"/>
      <c r="ERY72" s="34"/>
      <c r="ERZ72" s="34"/>
      <c r="ESA72" s="34"/>
      <c r="ESB72" s="34"/>
      <c r="ESC72" s="34"/>
      <c r="ESD72" s="34"/>
      <c r="ESE72" s="34"/>
      <c r="ESF72" s="34"/>
      <c r="ESG72" s="34"/>
      <c r="ESH72" s="34"/>
      <c r="ESI72" s="34"/>
      <c r="ESJ72" s="34"/>
      <c r="ESK72" s="34"/>
      <c r="ESL72" s="34"/>
      <c r="ESM72" s="34"/>
      <c r="ESN72" s="34"/>
      <c r="ESO72" s="34"/>
      <c r="ESP72" s="34"/>
      <c r="ESQ72" s="34"/>
      <c r="ESR72" s="34"/>
      <c r="ESS72" s="34"/>
      <c r="EST72" s="34"/>
      <c r="ESU72" s="34"/>
      <c r="ESV72" s="34"/>
      <c r="ESW72" s="34"/>
      <c r="ESX72" s="34"/>
      <c r="ESY72" s="34"/>
      <c r="ESZ72" s="34"/>
      <c r="ETA72" s="34"/>
      <c r="ETB72" s="34"/>
      <c r="ETC72" s="34"/>
      <c r="ETD72" s="34"/>
      <c r="ETE72" s="34"/>
      <c r="ETF72" s="34"/>
      <c r="ETG72" s="34"/>
      <c r="ETH72" s="34"/>
      <c r="ETI72" s="34"/>
      <c r="ETJ72" s="34"/>
      <c r="ETK72" s="34"/>
      <c r="ETL72" s="34"/>
      <c r="ETM72" s="34"/>
      <c r="ETN72" s="34"/>
      <c r="ETO72" s="34"/>
      <c r="ETP72" s="34"/>
      <c r="ETQ72" s="34"/>
      <c r="ETR72" s="34"/>
      <c r="ETS72" s="34"/>
      <c r="ETT72" s="34"/>
      <c r="ETU72" s="34"/>
      <c r="ETV72" s="34"/>
      <c r="ETW72" s="34"/>
      <c r="ETX72" s="34"/>
      <c r="ETY72" s="34"/>
      <c r="ETZ72" s="34"/>
      <c r="EUA72" s="34"/>
      <c r="EUB72" s="34"/>
      <c r="EUC72" s="34"/>
      <c r="EUD72" s="34"/>
      <c r="EUE72" s="34"/>
      <c r="EUF72" s="34"/>
      <c r="EUG72" s="34"/>
      <c r="EUH72" s="34"/>
      <c r="EUI72" s="34"/>
      <c r="EUJ72" s="34"/>
      <c r="EUK72" s="34"/>
      <c r="EUL72" s="34"/>
      <c r="EUM72" s="34"/>
      <c r="EUN72" s="34"/>
      <c r="EUO72" s="34"/>
      <c r="EUP72" s="34"/>
      <c r="EUQ72" s="34"/>
      <c r="EUR72" s="34"/>
      <c r="EUS72" s="34"/>
      <c r="EUT72" s="34"/>
      <c r="EUU72" s="34"/>
      <c r="EUV72" s="34"/>
      <c r="EUW72" s="34"/>
      <c r="EUX72" s="34"/>
      <c r="EUY72" s="34"/>
      <c r="EUZ72" s="34"/>
      <c r="EVA72" s="34"/>
      <c r="EVB72" s="34"/>
      <c r="EVC72" s="34"/>
      <c r="EVD72" s="34"/>
      <c r="EVE72" s="34"/>
      <c r="EVF72" s="34"/>
      <c r="EVG72" s="34"/>
      <c r="EVH72" s="34"/>
      <c r="EVI72" s="34"/>
      <c r="EVJ72" s="34"/>
      <c r="EVK72" s="34"/>
      <c r="EVL72" s="34"/>
      <c r="EVM72" s="34"/>
      <c r="EVN72" s="34"/>
      <c r="EVO72" s="34"/>
      <c r="EVP72" s="34"/>
      <c r="EVQ72" s="34"/>
      <c r="EVR72" s="34"/>
      <c r="EVS72" s="34"/>
      <c r="EVT72" s="34"/>
      <c r="EVU72" s="34"/>
      <c r="EVV72" s="34"/>
      <c r="EVW72" s="34"/>
      <c r="EVX72" s="34"/>
      <c r="EVY72" s="34"/>
      <c r="EVZ72" s="34"/>
      <c r="EWA72" s="34"/>
      <c r="EWB72" s="34"/>
      <c r="EWC72" s="34"/>
      <c r="EWD72" s="34"/>
      <c r="EWE72" s="34"/>
      <c r="EWF72" s="34"/>
      <c r="EWG72" s="34"/>
      <c r="EWH72" s="34"/>
      <c r="EWI72" s="34"/>
      <c r="EWJ72" s="34"/>
      <c r="EWK72" s="34"/>
      <c r="EWL72" s="34"/>
      <c r="EWM72" s="34"/>
      <c r="EWN72" s="34"/>
      <c r="EWO72" s="34"/>
      <c r="EWP72" s="34"/>
      <c r="EWQ72" s="34"/>
      <c r="EWR72" s="34"/>
      <c r="EWS72" s="34"/>
      <c r="EWT72" s="34"/>
      <c r="EWU72" s="34"/>
      <c r="EWV72" s="34"/>
      <c r="EWW72" s="34"/>
      <c r="EWX72" s="34"/>
      <c r="EWY72" s="34"/>
      <c r="EWZ72" s="34"/>
      <c r="EXA72" s="34"/>
      <c r="EXB72" s="34"/>
      <c r="EXC72" s="34"/>
      <c r="EXD72" s="34"/>
      <c r="EXE72" s="34"/>
      <c r="EXF72" s="34"/>
      <c r="EXG72" s="34"/>
      <c r="EXH72" s="34"/>
      <c r="EXI72" s="34"/>
      <c r="EXJ72" s="34"/>
      <c r="EXK72" s="34"/>
      <c r="EXL72" s="34"/>
      <c r="EXM72" s="34"/>
      <c r="EXN72" s="34"/>
      <c r="EXO72" s="34"/>
      <c r="EXP72" s="34"/>
      <c r="EXQ72" s="34"/>
      <c r="EXR72" s="34"/>
      <c r="EXS72" s="34"/>
      <c r="EXT72" s="34"/>
      <c r="EXU72" s="34"/>
      <c r="EXV72" s="34"/>
      <c r="EXW72" s="34"/>
      <c r="EXX72" s="34"/>
      <c r="EXY72" s="34"/>
      <c r="EXZ72" s="34"/>
      <c r="EYA72" s="34"/>
      <c r="EYB72" s="34"/>
      <c r="EYC72" s="34"/>
      <c r="EYD72" s="34"/>
      <c r="EYE72" s="34"/>
      <c r="EYF72" s="34"/>
      <c r="EYG72" s="34"/>
      <c r="EYH72" s="34"/>
      <c r="EYI72" s="34"/>
      <c r="EYJ72" s="34"/>
      <c r="EYK72" s="34"/>
      <c r="EYL72" s="34"/>
      <c r="EYM72" s="34"/>
      <c r="EYN72" s="34"/>
      <c r="EYO72" s="34"/>
      <c r="EYP72" s="34"/>
      <c r="EYQ72" s="34"/>
      <c r="EYR72" s="34"/>
      <c r="EYS72" s="34"/>
      <c r="EYT72" s="34"/>
      <c r="EYU72" s="34"/>
      <c r="EYV72" s="34"/>
      <c r="EYW72" s="34"/>
      <c r="EYX72" s="34"/>
      <c r="EYY72" s="34"/>
      <c r="EYZ72" s="34"/>
      <c r="EZA72" s="34"/>
      <c r="EZB72" s="34"/>
      <c r="EZC72" s="34"/>
      <c r="EZD72" s="34"/>
      <c r="EZE72" s="34"/>
      <c r="EZF72" s="34"/>
      <c r="EZG72" s="34"/>
      <c r="EZH72" s="34"/>
      <c r="EZI72" s="34"/>
      <c r="EZJ72" s="34"/>
      <c r="EZK72" s="34"/>
      <c r="EZL72" s="34"/>
      <c r="EZM72" s="34"/>
      <c r="EZN72" s="34"/>
      <c r="EZO72" s="34"/>
      <c r="EZP72" s="34"/>
      <c r="EZQ72" s="34"/>
      <c r="EZR72" s="34"/>
      <c r="EZS72" s="34"/>
      <c r="EZT72" s="34"/>
      <c r="EZU72" s="34"/>
      <c r="EZV72" s="34"/>
      <c r="EZW72" s="34"/>
      <c r="EZX72" s="34"/>
      <c r="EZY72" s="34"/>
      <c r="EZZ72" s="34"/>
      <c r="FAA72" s="34"/>
      <c r="FAB72" s="34"/>
      <c r="FAC72" s="34"/>
      <c r="FAD72" s="34"/>
      <c r="FAE72" s="34"/>
      <c r="FAF72" s="34"/>
      <c r="FAG72" s="34"/>
      <c r="FAH72" s="34"/>
      <c r="FAI72" s="34"/>
      <c r="FAJ72" s="34"/>
      <c r="FAK72" s="34"/>
      <c r="FAL72" s="34"/>
      <c r="FAM72" s="34"/>
      <c r="FAN72" s="34"/>
      <c r="FAO72" s="34"/>
      <c r="FAP72" s="34"/>
      <c r="FAQ72" s="34"/>
      <c r="FAR72" s="34"/>
      <c r="FAS72" s="34"/>
      <c r="FAT72" s="34"/>
      <c r="FAU72" s="34"/>
      <c r="FAV72" s="34"/>
      <c r="FAW72" s="34"/>
      <c r="FAX72" s="34"/>
      <c r="FAY72" s="34"/>
      <c r="FAZ72" s="34"/>
      <c r="FBA72" s="34"/>
      <c r="FBB72" s="34"/>
      <c r="FBC72" s="34"/>
      <c r="FBD72" s="34"/>
      <c r="FBE72" s="34"/>
      <c r="FBF72" s="34"/>
      <c r="FBG72" s="34"/>
      <c r="FBH72" s="34"/>
      <c r="FBI72" s="34"/>
      <c r="FBJ72" s="34"/>
      <c r="FBK72" s="34"/>
      <c r="FBL72" s="34"/>
      <c r="FBM72" s="34"/>
      <c r="FBN72" s="34"/>
      <c r="FBO72" s="34"/>
      <c r="FBP72" s="34"/>
      <c r="FBQ72" s="34"/>
      <c r="FBR72" s="34"/>
      <c r="FBS72" s="34"/>
      <c r="FBT72" s="34"/>
      <c r="FBU72" s="34"/>
      <c r="FBV72" s="34"/>
      <c r="FBW72" s="34"/>
      <c r="FBX72" s="34"/>
      <c r="FBY72" s="34"/>
      <c r="FBZ72" s="34"/>
      <c r="FCA72" s="34"/>
      <c r="FCB72" s="34"/>
      <c r="FCC72" s="34"/>
      <c r="FCD72" s="34"/>
      <c r="FCE72" s="34"/>
      <c r="FCF72" s="34"/>
      <c r="FCG72" s="34"/>
      <c r="FCH72" s="34"/>
      <c r="FCI72" s="34"/>
      <c r="FCJ72" s="34"/>
      <c r="FCK72" s="34"/>
      <c r="FCL72" s="34"/>
      <c r="FCM72" s="34"/>
      <c r="FCN72" s="34"/>
      <c r="FCO72" s="34"/>
      <c r="FCP72" s="34"/>
      <c r="FCQ72" s="34"/>
      <c r="FCR72" s="34"/>
      <c r="FCS72" s="34"/>
      <c r="FCT72" s="34"/>
      <c r="FCU72" s="34"/>
      <c r="FCV72" s="34"/>
      <c r="FCW72" s="34"/>
      <c r="FCX72" s="34"/>
      <c r="FCY72" s="34"/>
      <c r="FCZ72" s="34"/>
      <c r="FDA72" s="34"/>
      <c r="FDB72" s="34"/>
      <c r="FDC72" s="34"/>
      <c r="FDD72" s="34"/>
      <c r="FDE72" s="34"/>
      <c r="FDF72" s="34"/>
      <c r="FDG72" s="34"/>
      <c r="FDH72" s="34"/>
      <c r="FDI72" s="34"/>
      <c r="FDJ72" s="34"/>
      <c r="FDK72" s="34"/>
      <c r="FDL72" s="34"/>
      <c r="FDM72" s="34"/>
      <c r="FDN72" s="34"/>
      <c r="FDO72" s="34"/>
      <c r="FDP72" s="34"/>
      <c r="FDQ72" s="34"/>
      <c r="FDR72" s="34"/>
      <c r="FDS72" s="34"/>
      <c r="FDT72" s="34"/>
      <c r="FDU72" s="34"/>
      <c r="FDV72" s="34"/>
      <c r="FDW72" s="34"/>
      <c r="FDX72" s="34"/>
      <c r="FDY72" s="34"/>
      <c r="FDZ72" s="34"/>
      <c r="FEA72" s="34"/>
      <c r="FEB72" s="34"/>
      <c r="FEC72" s="34"/>
      <c r="FED72" s="34"/>
      <c r="FEE72" s="34"/>
      <c r="FEF72" s="34"/>
      <c r="FEG72" s="34"/>
      <c r="FEH72" s="34"/>
      <c r="FEI72" s="34"/>
      <c r="FEJ72" s="34"/>
      <c r="FEK72" s="34"/>
      <c r="FEL72" s="34"/>
      <c r="FEM72" s="34"/>
      <c r="FEN72" s="34"/>
      <c r="FEO72" s="34"/>
      <c r="FEP72" s="34"/>
      <c r="FEQ72" s="34"/>
      <c r="FER72" s="34"/>
      <c r="FES72" s="34"/>
      <c r="FET72" s="34"/>
      <c r="FEU72" s="34"/>
      <c r="FEV72" s="34"/>
      <c r="FEW72" s="34"/>
      <c r="FEX72" s="34"/>
      <c r="FEY72" s="34"/>
      <c r="FEZ72" s="34"/>
      <c r="FFA72" s="34"/>
      <c r="FFB72" s="34"/>
      <c r="FFC72" s="34"/>
      <c r="FFD72" s="34"/>
      <c r="FFE72" s="34"/>
      <c r="FFF72" s="34"/>
      <c r="FFG72" s="34"/>
      <c r="FFH72" s="34"/>
      <c r="FFI72" s="34"/>
      <c r="FFJ72" s="34"/>
      <c r="FFK72" s="34"/>
      <c r="FFL72" s="34"/>
      <c r="FFM72" s="34"/>
      <c r="FFN72" s="34"/>
      <c r="FFO72" s="34"/>
      <c r="FFP72" s="34"/>
      <c r="FFQ72" s="34"/>
      <c r="FFR72" s="34"/>
      <c r="FFS72" s="34"/>
      <c r="FFT72" s="34"/>
      <c r="FFU72" s="34"/>
      <c r="FFV72" s="34"/>
      <c r="FFW72" s="34"/>
      <c r="FFX72" s="34"/>
      <c r="FFY72" s="34"/>
      <c r="FFZ72" s="34"/>
      <c r="FGA72" s="34"/>
      <c r="FGB72" s="34"/>
      <c r="FGC72" s="34"/>
      <c r="FGD72" s="34"/>
      <c r="FGE72" s="34"/>
      <c r="FGF72" s="34"/>
      <c r="FGG72" s="34"/>
      <c r="FGH72" s="34"/>
      <c r="FGI72" s="34"/>
      <c r="FGJ72" s="34"/>
      <c r="FGK72" s="34"/>
      <c r="FGL72" s="34"/>
      <c r="FGM72" s="34"/>
      <c r="FGN72" s="34"/>
      <c r="FGO72" s="34"/>
      <c r="FGP72" s="34"/>
      <c r="FGQ72" s="34"/>
      <c r="FGR72" s="34"/>
      <c r="FGS72" s="34"/>
      <c r="FGT72" s="34"/>
      <c r="FGU72" s="34"/>
      <c r="FGV72" s="34"/>
      <c r="FGW72" s="34"/>
      <c r="FGX72" s="34"/>
      <c r="FGY72" s="34"/>
      <c r="FGZ72" s="34"/>
      <c r="FHA72" s="34"/>
      <c r="FHB72" s="34"/>
      <c r="FHC72" s="34"/>
      <c r="FHD72" s="34"/>
      <c r="FHE72" s="34"/>
      <c r="FHF72" s="34"/>
      <c r="FHG72" s="34"/>
      <c r="FHH72" s="34"/>
      <c r="FHI72" s="34"/>
      <c r="FHJ72" s="34"/>
      <c r="FHK72" s="34"/>
      <c r="FHL72" s="34"/>
      <c r="FHM72" s="34"/>
      <c r="FHN72" s="34"/>
      <c r="FHO72" s="34"/>
      <c r="FHP72" s="34"/>
      <c r="FHQ72" s="34"/>
      <c r="FHR72" s="34"/>
      <c r="FHS72" s="34"/>
      <c r="FHT72" s="34"/>
      <c r="FHU72" s="34"/>
      <c r="FHV72" s="34"/>
      <c r="FHW72" s="34"/>
      <c r="FHX72" s="34"/>
      <c r="FHY72" s="34"/>
      <c r="FHZ72" s="34"/>
      <c r="FIA72" s="34"/>
      <c r="FIB72" s="34"/>
      <c r="FIC72" s="34"/>
      <c r="FID72" s="34"/>
      <c r="FIE72" s="34"/>
      <c r="FIF72" s="34"/>
      <c r="FIG72" s="34"/>
      <c r="FIH72" s="34"/>
      <c r="FII72" s="34"/>
      <c r="FIJ72" s="34"/>
      <c r="FIK72" s="34"/>
      <c r="FIL72" s="34"/>
      <c r="FIM72" s="34"/>
      <c r="FIN72" s="34"/>
      <c r="FIO72" s="34"/>
      <c r="FIP72" s="34"/>
      <c r="FIQ72" s="34"/>
      <c r="FIR72" s="34"/>
      <c r="FIS72" s="34"/>
      <c r="FIT72" s="34"/>
      <c r="FIU72" s="34"/>
      <c r="FIV72" s="34"/>
      <c r="FIW72" s="34"/>
      <c r="FIX72" s="34"/>
      <c r="FIY72" s="34"/>
      <c r="FIZ72" s="34"/>
      <c r="FJA72" s="34"/>
      <c r="FJB72" s="34"/>
      <c r="FJC72" s="34"/>
      <c r="FJD72" s="34"/>
      <c r="FJE72" s="34"/>
      <c r="FJF72" s="34"/>
      <c r="FJG72" s="34"/>
      <c r="FJH72" s="34"/>
      <c r="FJI72" s="34"/>
      <c r="FJJ72" s="34"/>
      <c r="FJK72" s="34"/>
      <c r="FJL72" s="34"/>
      <c r="FJM72" s="34"/>
      <c r="FJN72" s="34"/>
      <c r="FJO72" s="34"/>
      <c r="FJP72" s="34"/>
      <c r="FJQ72" s="34"/>
      <c r="FJR72" s="34"/>
      <c r="FJS72" s="34"/>
      <c r="FJT72" s="34"/>
      <c r="FJU72" s="34"/>
      <c r="FJV72" s="34"/>
      <c r="FJW72" s="34"/>
      <c r="FJX72" s="34"/>
      <c r="FJY72" s="34"/>
      <c r="FJZ72" s="34"/>
      <c r="FKA72" s="34"/>
      <c r="FKB72" s="34"/>
      <c r="FKC72" s="34"/>
      <c r="FKD72" s="34"/>
      <c r="FKE72" s="34"/>
      <c r="FKF72" s="34"/>
      <c r="FKG72" s="34"/>
      <c r="FKH72" s="34"/>
      <c r="FKI72" s="34"/>
      <c r="FKJ72" s="34"/>
      <c r="FKK72" s="34"/>
      <c r="FKL72" s="34"/>
      <c r="FKM72" s="34"/>
      <c r="FKN72" s="34"/>
      <c r="FKO72" s="34"/>
      <c r="FKP72" s="34"/>
      <c r="FKQ72" s="34"/>
      <c r="FKR72" s="34"/>
      <c r="FKS72" s="34"/>
      <c r="FKT72" s="34"/>
      <c r="FKU72" s="34"/>
      <c r="FKV72" s="34"/>
      <c r="FKW72" s="34"/>
      <c r="FKX72" s="34"/>
      <c r="FKY72" s="34"/>
      <c r="FKZ72" s="34"/>
      <c r="FLA72" s="34"/>
      <c r="FLB72" s="34"/>
      <c r="FLC72" s="34"/>
      <c r="FLD72" s="34"/>
      <c r="FLE72" s="34"/>
      <c r="FLF72" s="34"/>
      <c r="FLG72" s="34"/>
      <c r="FLH72" s="34"/>
      <c r="FLI72" s="34"/>
      <c r="FLJ72" s="34"/>
      <c r="FLK72" s="34"/>
      <c r="FLL72" s="34"/>
      <c r="FLM72" s="34"/>
      <c r="FLN72" s="34"/>
      <c r="FLO72" s="34"/>
      <c r="FLP72" s="34"/>
      <c r="FLQ72" s="34"/>
      <c r="FLR72" s="34"/>
      <c r="FLS72" s="34"/>
      <c r="FLT72" s="34"/>
      <c r="FLU72" s="34"/>
      <c r="FLV72" s="34"/>
      <c r="FLW72" s="34"/>
      <c r="FLX72" s="34"/>
      <c r="FLY72" s="34"/>
      <c r="FLZ72" s="34"/>
      <c r="FMA72" s="34"/>
      <c r="FMB72" s="34"/>
      <c r="FMC72" s="34"/>
      <c r="FMD72" s="34"/>
      <c r="FME72" s="34"/>
      <c r="FMF72" s="34"/>
      <c r="FMG72" s="34"/>
      <c r="FMH72" s="34"/>
      <c r="FMI72" s="34"/>
      <c r="FMJ72" s="34"/>
      <c r="FMK72" s="34"/>
      <c r="FML72" s="34"/>
      <c r="FMM72" s="34"/>
      <c r="FMN72" s="34"/>
      <c r="FMO72" s="34"/>
      <c r="FMP72" s="34"/>
      <c r="FMQ72" s="34"/>
      <c r="FMR72" s="34"/>
      <c r="FMS72" s="34"/>
      <c r="FMT72" s="34"/>
      <c r="FMU72" s="34"/>
      <c r="FMV72" s="34"/>
      <c r="FMW72" s="34"/>
      <c r="FMX72" s="34"/>
      <c r="FMY72" s="34"/>
      <c r="FMZ72" s="34"/>
      <c r="FNA72" s="34"/>
      <c r="FNB72" s="34"/>
      <c r="FNC72" s="34"/>
      <c r="FND72" s="34"/>
      <c r="FNE72" s="34"/>
      <c r="FNF72" s="34"/>
      <c r="FNG72" s="34"/>
      <c r="FNH72" s="34"/>
      <c r="FNI72" s="34"/>
      <c r="FNJ72" s="34"/>
      <c r="FNK72" s="34"/>
      <c r="FNL72" s="34"/>
      <c r="FNM72" s="34"/>
      <c r="FNN72" s="34"/>
      <c r="FNO72" s="34"/>
      <c r="FNP72" s="34"/>
      <c r="FNQ72" s="34"/>
      <c r="FNR72" s="34"/>
      <c r="FNS72" s="34"/>
      <c r="FNT72" s="34"/>
      <c r="FNU72" s="34"/>
      <c r="FNV72" s="34"/>
      <c r="FNW72" s="34"/>
      <c r="FNX72" s="34"/>
      <c r="FNY72" s="34"/>
      <c r="FNZ72" s="34"/>
      <c r="FOA72" s="34"/>
      <c r="FOB72" s="34"/>
      <c r="FOC72" s="34"/>
      <c r="FOD72" s="34"/>
      <c r="FOE72" s="34"/>
      <c r="FOF72" s="34"/>
      <c r="FOG72" s="34"/>
      <c r="FOH72" s="34"/>
      <c r="FOI72" s="34"/>
      <c r="FOJ72" s="34"/>
      <c r="FOK72" s="34"/>
      <c r="FOL72" s="34"/>
      <c r="FOM72" s="34"/>
      <c r="FON72" s="34"/>
      <c r="FOO72" s="34"/>
      <c r="FOP72" s="34"/>
      <c r="FOQ72" s="34"/>
      <c r="FOR72" s="34"/>
      <c r="FOS72" s="34"/>
      <c r="FOT72" s="34"/>
      <c r="FOU72" s="34"/>
      <c r="FOV72" s="34"/>
      <c r="FOW72" s="34"/>
      <c r="FOX72" s="34"/>
      <c r="FOY72" s="34"/>
      <c r="FOZ72" s="34"/>
      <c r="FPA72" s="34"/>
      <c r="FPB72" s="34"/>
      <c r="FPC72" s="34"/>
      <c r="FPD72" s="34"/>
      <c r="FPE72" s="34"/>
      <c r="FPF72" s="34"/>
      <c r="FPG72" s="34"/>
      <c r="FPH72" s="34"/>
      <c r="FPI72" s="34"/>
      <c r="FPJ72" s="34"/>
      <c r="FPK72" s="34"/>
      <c r="FPL72" s="34"/>
      <c r="FPM72" s="34"/>
      <c r="FPN72" s="34"/>
      <c r="FPO72" s="34"/>
      <c r="FPP72" s="34"/>
      <c r="FPQ72" s="34"/>
      <c r="FPR72" s="34"/>
      <c r="FPS72" s="34"/>
      <c r="FPT72" s="34"/>
      <c r="FPU72" s="34"/>
      <c r="FPV72" s="34"/>
      <c r="FPW72" s="34"/>
      <c r="FPX72" s="34"/>
      <c r="FPY72" s="34"/>
      <c r="FPZ72" s="34"/>
      <c r="FQA72" s="34"/>
      <c r="FQB72" s="34"/>
      <c r="FQC72" s="34"/>
      <c r="FQD72" s="34"/>
      <c r="FQE72" s="34"/>
      <c r="FQF72" s="34"/>
      <c r="FQG72" s="34"/>
      <c r="FQH72" s="34"/>
      <c r="FQI72" s="34"/>
      <c r="FQJ72" s="34"/>
      <c r="FQK72" s="34"/>
      <c r="FQL72" s="34"/>
      <c r="FQM72" s="34"/>
      <c r="FQN72" s="34"/>
      <c r="FQO72" s="34"/>
      <c r="FQP72" s="34"/>
      <c r="FQQ72" s="34"/>
      <c r="FQR72" s="34"/>
      <c r="FQS72" s="34"/>
      <c r="FQT72" s="34"/>
      <c r="FQU72" s="34"/>
      <c r="FQV72" s="34"/>
      <c r="FQW72" s="34"/>
      <c r="FQX72" s="34"/>
      <c r="FQY72" s="34"/>
      <c r="FQZ72" s="34"/>
      <c r="FRA72" s="34"/>
      <c r="FRB72" s="34"/>
      <c r="FRC72" s="34"/>
      <c r="FRD72" s="34"/>
      <c r="FRE72" s="34"/>
      <c r="FRF72" s="34"/>
      <c r="FRG72" s="34"/>
      <c r="FRH72" s="34"/>
      <c r="FRI72" s="34"/>
      <c r="FRJ72" s="34"/>
      <c r="FRK72" s="34"/>
      <c r="FRL72" s="34"/>
      <c r="FRM72" s="34"/>
      <c r="FRN72" s="34"/>
      <c r="FRO72" s="34"/>
      <c r="FRP72" s="34"/>
      <c r="FRQ72" s="34"/>
      <c r="FRR72" s="34"/>
      <c r="FRS72" s="34"/>
      <c r="FRT72" s="34"/>
      <c r="FRU72" s="34"/>
      <c r="FRV72" s="34"/>
      <c r="FRW72" s="34"/>
      <c r="FRX72" s="34"/>
      <c r="FRY72" s="34"/>
      <c r="FRZ72" s="34"/>
      <c r="FSA72" s="34"/>
      <c r="FSB72" s="34"/>
      <c r="FSC72" s="34"/>
      <c r="FSD72" s="34"/>
      <c r="FSE72" s="34"/>
      <c r="FSF72" s="34"/>
      <c r="FSG72" s="34"/>
      <c r="FSH72" s="34"/>
      <c r="FSI72" s="34"/>
      <c r="FSJ72" s="34"/>
      <c r="FSK72" s="34"/>
      <c r="FSL72" s="34"/>
      <c r="FSM72" s="34"/>
      <c r="FSN72" s="34"/>
      <c r="FSO72" s="34"/>
      <c r="FSP72" s="34"/>
      <c r="FSQ72" s="34"/>
      <c r="FSR72" s="34"/>
      <c r="FSS72" s="34"/>
      <c r="FST72" s="34"/>
      <c r="FSU72" s="34"/>
      <c r="FSV72" s="34"/>
      <c r="FSW72" s="34"/>
      <c r="FSX72" s="34"/>
      <c r="FSY72" s="34"/>
      <c r="FSZ72" s="34"/>
      <c r="FTA72" s="34"/>
      <c r="FTB72" s="34"/>
      <c r="FTC72" s="34"/>
      <c r="FTD72" s="34"/>
      <c r="FTE72" s="34"/>
      <c r="FTF72" s="34"/>
      <c r="FTG72" s="34"/>
      <c r="FTH72" s="34"/>
      <c r="FTI72" s="34"/>
      <c r="FTJ72" s="34"/>
      <c r="FTK72" s="34"/>
      <c r="FTL72" s="34"/>
      <c r="FTM72" s="34"/>
      <c r="FTN72" s="34"/>
      <c r="FTO72" s="34"/>
      <c r="FTP72" s="34"/>
      <c r="FTQ72" s="34"/>
      <c r="FTR72" s="34"/>
      <c r="FTS72" s="34"/>
      <c r="FTT72" s="34"/>
      <c r="FTU72" s="34"/>
      <c r="FTV72" s="34"/>
      <c r="FTW72" s="34"/>
      <c r="FTX72" s="34"/>
      <c r="FTY72" s="34"/>
      <c r="FTZ72" s="34"/>
      <c r="FUA72" s="34"/>
      <c r="FUB72" s="34"/>
      <c r="FUC72" s="34"/>
      <c r="FUD72" s="34"/>
      <c r="FUE72" s="34"/>
      <c r="FUF72" s="34"/>
      <c r="FUG72" s="34"/>
      <c r="FUH72" s="34"/>
      <c r="FUI72" s="34"/>
      <c r="FUJ72" s="34"/>
      <c r="FUK72" s="34"/>
      <c r="FUL72" s="34"/>
      <c r="FUM72" s="34"/>
      <c r="FUN72" s="34"/>
      <c r="FUO72" s="34"/>
      <c r="FUP72" s="34"/>
      <c r="FUQ72" s="34"/>
      <c r="FUR72" s="34"/>
      <c r="FUS72" s="34"/>
      <c r="FUT72" s="34"/>
      <c r="FUU72" s="34"/>
      <c r="FUV72" s="34"/>
      <c r="FUW72" s="34"/>
      <c r="FUX72" s="34"/>
      <c r="FUY72" s="34"/>
      <c r="FUZ72" s="34"/>
      <c r="FVA72" s="34"/>
      <c r="FVB72" s="34"/>
      <c r="FVC72" s="34"/>
      <c r="FVD72" s="34"/>
      <c r="FVE72" s="34"/>
      <c r="FVF72" s="34"/>
      <c r="FVG72" s="34"/>
      <c r="FVH72" s="34"/>
      <c r="FVI72" s="34"/>
      <c r="FVJ72" s="34"/>
      <c r="FVK72" s="34"/>
      <c r="FVL72" s="34"/>
      <c r="FVM72" s="34"/>
      <c r="FVN72" s="34"/>
      <c r="FVO72" s="34"/>
      <c r="FVP72" s="34"/>
      <c r="FVQ72" s="34"/>
      <c r="FVR72" s="34"/>
      <c r="FVS72" s="34"/>
      <c r="FVT72" s="34"/>
      <c r="FVU72" s="34"/>
      <c r="FVV72" s="34"/>
      <c r="FVW72" s="34"/>
      <c r="FVX72" s="34"/>
      <c r="FVY72" s="34"/>
      <c r="FVZ72" s="34"/>
      <c r="FWA72" s="34"/>
      <c r="FWB72" s="34"/>
      <c r="FWC72" s="34"/>
      <c r="FWD72" s="34"/>
      <c r="FWE72" s="34"/>
      <c r="FWF72" s="34"/>
      <c r="FWG72" s="34"/>
      <c r="FWH72" s="34"/>
      <c r="FWI72" s="34"/>
      <c r="FWJ72" s="34"/>
      <c r="FWK72" s="34"/>
      <c r="FWL72" s="34"/>
      <c r="FWM72" s="34"/>
      <c r="FWN72" s="34"/>
      <c r="FWO72" s="34"/>
      <c r="FWP72" s="34"/>
      <c r="FWQ72" s="34"/>
      <c r="FWR72" s="34"/>
      <c r="FWS72" s="34"/>
      <c r="FWT72" s="34"/>
      <c r="FWU72" s="34"/>
      <c r="FWV72" s="34"/>
      <c r="FWW72" s="34"/>
      <c r="FWX72" s="34"/>
      <c r="FWY72" s="34"/>
      <c r="FWZ72" s="34"/>
      <c r="FXA72" s="34"/>
      <c r="FXB72" s="34"/>
      <c r="FXC72" s="34"/>
      <c r="FXD72" s="34"/>
      <c r="FXE72" s="34"/>
      <c r="FXF72" s="34"/>
      <c r="FXG72" s="34"/>
      <c r="FXH72" s="34"/>
      <c r="FXI72" s="34"/>
      <c r="FXJ72" s="34"/>
      <c r="FXK72" s="34"/>
      <c r="FXL72" s="34"/>
      <c r="FXM72" s="34"/>
      <c r="FXN72" s="34"/>
      <c r="FXO72" s="34"/>
      <c r="FXP72" s="34"/>
      <c r="FXQ72" s="34"/>
      <c r="FXR72" s="34"/>
      <c r="FXS72" s="34"/>
      <c r="FXT72" s="34"/>
      <c r="FXU72" s="34"/>
      <c r="FXV72" s="34"/>
      <c r="FXW72" s="34"/>
      <c r="FXX72" s="34"/>
      <c r="FXY72" s="34"/>
      <c r="FXZ72" s="34"/>
      <c r="FYA72" s="34"/>
      <c r="FYB72" s="34"/>
      <c r="FYC72" s="34"/>
      <c r="FYD72" s="34"/>
      <c r="FYE72" s="34"/>
      <c r="FYF72" s="34"/>
      <c r="FYG72" s="34"/>
      <c r="FYH72" s="34"/>
      <c r="FYI72" s="34"/>
      <c r="FYJ72" s="34"/>
      <c r="FYK72" s="34"/>
      <c r="FYL72" s="34"/>
      <c r="FYM72" s="34"/>
      <c r="FYN72" s="34"/>
      <c r="FYO72" s="34"/>
      <c r="FYP72" s="34"/>
      <c r="FYQ72" s="34"/>
      <c r="FYR72" s="34"/>
      <c r="FYS72" s="34"/>
      <c r="FYT72" s="34"/>
      <c r="FYU72" s="34"/>
      <c r="FYV72" s="34"/>
      <c r="FYW72" s="34"/>
      <c r="FYX72" s="34"/>
      <c r="FYY72" s="34"/>
      <c r="FYZ72" s="34"/>
      <c r="FZA72" s="34"/>
      <c r="FZB72" s="34"/>
      <c r="FZC72" s="34"/>
      <c r="FZD72" s="34"/>
      <c r="FZE72" s="34"/>
      <c r="FZF72" s="34"/>
      <c r="FZG72" s="34"/>
      <c r="FZH72" s="34"/>
      <c r="FZI72" s="34"/>
      <c r="FZJ72" s="34"/>
      <c r="FZK72" s="34"/>
      <c r="FZL72" s="34"/>
      <c r="FZM72" s="34"/>
      <c r="FZN72" s="34"/>
      <c r="FZO72" s="34"/>
      <c r="FZP72" s="34"/>
      <c r="FZQ72" s="34"/>
      <c r="FZR72" s="34"/>
      <c r="FZS72" s="34"/>
      <c r="FZT72" s="34"/>
      <c r="FZU72" s="34"/>
      <c r="FZV72" s="34"/>
      <c r="FZW72" s="34"/>
      <c r="FZX72" s="34"/>
      <c r="FZY72" s="34"/>
      <c r="FZZ72" s="34"/>
      <c r="GAA72" s="34"/>
      <c r="GAB72" s="34"/>
      <c r="GAC72" s="34"/>
      <c r="GAD72" s="34"/>
      <c r="GAE72" s="34"/>
      <c r="GAF72" s="34"/>
      <c r="GAG72" s="34"/>
      <c r="GAH72" s="34"/>
      <c r="GAI72" s="34"/>
      <c r="GAJ72" s="34"/>
      <c r="GAK72" s="34"/>
      <c r="GAL72" s="34"/>
      <c r="GAM72" s="34"/>
      <c r="GAN72" s="34"/>
      <c r="GAO72" s="34"/>
      <c r="GAP72" s="34"/>
      <c r="GAQ72" s="34"/>
      <c r="GAR72" s="34"/>
      <c r="GAS72" s="34"/>
      <c r="GAT72" s="34"/>
      <c r="GAU72" s="34"/>
      <c r="GAV72" s="34"/>
      <c r="GAW72" s="34"/>
      <c r="GAX72" s="34"/>
      <c r="GAY72" s="34"/>
      <c r="GAZ72" s="34"/>
      <c r="GBA72" s="34"/>
      <c r="GBB72" s="34"/>
      <c r="GBC72" s="34"/>
      <c r="GBD72" s="34"/>
      <c r="GBE72" s="34"/>
      <c r="GBF72" s="34"/>
      <c r="GBG72" s="34"/>
      <c r="GBH72" s="34"/>
      <c r="GBI72" s="34"/>
      <c r="GBJ72" s="34"/>
      <c r="GBK72" s="34"/>
      <c r="GBL72" s="34"/>
      <c r="GBM72" s="34"/>
      <c r="GBN72" s="34"/>
      <c r="GBO72" s="34"/>
      <c r="GBP72" s="34"/>
      <c r="GBQ72" s="34"/>
      <c r="GBR72" s="34"/>
      <c r="GBS72" s="34"/>
      <c r="GBT72" s="34"/>
      <c r="GBU72" s="34"/>
      <c r="GBV72" s="34"/>
      <c r="GBW72" s="34"/>
      <c r="GBX72" s="34"/>
      <c r="GBY72" s="34"/>
      <c r="GBZ72" s="34"/>
      <c r="GCA72" s="34"/>
      <c r="GCB72" s="34"/>
      <c r="GCC72" s="34"/>
      <c r="GCD72" s="34"/>
      <c r="GCE72" s="34"/>
      <c r="GCF72" s="34"/>
      <c r="GCG72" s="34"/>
      <c r="GCH72" s="34"/>
      <c r="GCI72" s="34"/>
      <c r="GCJ72" s="34"/>
      <c r="GCK72" s="34"/>
      <c r="GCL72" s="34"/>
      <c r="GCM72" s="34"/>
      <c r="GCN72" s="34"/>
      <c r="GCO72" s="34"/>
      <c r="GCP72" s="34"/>
      <c r="GCQ72" s="34"/>
      <c r="GCR72" s="34"/>
      <c r="GCS72" s="34"/>
      <c r="GCT72" s="34"/>
      <c r="GCU72" s="34"/>
      <c r="GCV72" s="34"/>
      <c r="GCW72" s="34"/>
      <c r="GCX72" s="34"/>
      <c r="GCY72" s="34"/>
      <c r="GCZ72" s="34"/>
      <c r="GDA72" s="34"/>
      <c r="GDB72" s="34"/>
      <c r="GDC72" s="34"/>
      <c r="GDD72" s="34"/>
      <c r="GDE72" s="34"/>
      <c r="GDF72" s="34"/>
      <c r="GDG72" s="34"/>
      <c r="GDH72" s="34"/>
      <c r="GDI72" s="34"/>
      <c r="GDJ72" s="34"/>
      <c r="GDK72" s="34"/>
      <c r="GDL72" s="34"/>
      <c r="GDM72" s="34"/>
      <c r="GDN72" s="34"/>
      <c r="GDO72" s="34"/>
      <c r="GDP72" s="34"/>
      <c r="GDQ72" s="34"/>
      <c r="GDR72" s="34"/>
      <c r="GDS72" s="34"/>
      <c r="GDT72" s="34"/>
      <c r="GDU72" s="34"/>
      <c r="GDV72" s="34"/>
      <c r="GDW72" s="34"/>
      <c r="GDX72" s="34"/>
      <c r="GDY72" s="34"/>
      <c r="GDZ72" s="34"/>
      <c r="GEA72" s="34"/>
      <c r="GEB72" s="34"/>
      <c r="GEC72" s="34"/>
      <c r="GED72" s="34"/>
      <c r="GEE72" s="34"/>
      <c r="GEF72" s="34"/>
      <c r="GEG72" s="34"/>
      <c r="GEH72" s="34"/>
      <c r="GEI72" s="34"/>
      <c r="GEJ72" s="34"/>
      <c r="GEK72" s="34"/>
      <c r="GEL72" s="34"/>
      <c r="GEM72" s="34"/>
      <c r="GEN72" s="34"/>
      <c r="GEO72" s="34"/>
      <c r="GEP72" s="34"/>
      <c r="GEQ72" s="34"/>
      <c r="GER72" s="34"/>
      <c r="GES72" s="34"/>
      <c r="GET72" s="34"/>
      <c r="GEU72" s="34"/>
      <c r="GEV72" s="34"/>
      <c r="GEW72" s="34"/>
      <c r="GEX72" s="34"/>
      <c r="GEY72" s="34"/>
      <c r="GEZ72" s="34"/>
      <c r="GFA72" s="34"/>
      <c r="GFB72" s="34"/>
      <c r="GFC72" s="34"/>
      <c r="GFD72" s="34"/>
      <c r="GFE72" s="34"/>
      <c r="GFF72" s="34"/>
      <c r="GFG72" s="34"/>
      <c r="GFH72" s="34"/>
      <c r="GFI72" s="34"/>
      <c r="GFJ72" s="34"/>
      <c r="GFK72" s="34"/>
      <c r="GFL72" s="34"/>
      <c r="GFM72" s="34"/>
      <c r="GFN72" s="34"/>
      <c r="GFO72" s="34"/>
      <c r="GFP72" s="34"/>
      <c r="GFQ72" s="34"/>
      <c r="GFR72" s="34"/>
      <c r="GFS72" s="34"/>
      <c r="GFT72" s="34"/>
      <c r="GFU72" s="34"/>
      <c r="GFV72" s="34"/>
      <c r="GFW72" s="34"/>
      <c r="GFX72" s="34"/>
      <c r="GFY72" s="34"/>
      <c r="GFZ72" s="34"/>
      <c r="GGA72" s="34"/>
      <c r="GGB72" s="34"/>
      <c r="GGC72" s="34"/>
      <c r="GGD72" s="34"/>
      <c r="GGE72" s="34"/>
      <c r="GGF72" s="34"/>
      <c r="GGG72" s="34"/>
      <c r="GGH72" s="34"/>
      <c r="GGI72" s="34"/>
      <c r="GGJ72" s="34"/>
      <c r="GGK72" s="34"/>
      <c r="GGL72" s="34"/>
      <c r="GGM72" s="34"/>
      <c r="GGN72" s="34"/>
      <c r="GGO72" s="34"/>
      <c r="GGP72" s="34"/>
      <c r="GGQ72" s="34"/>
      <c r="GGR72" s="34"/>
      <c r="GGS72" s="34"/>
      <c r="GGT72" s="34"/>
      <c r="GGU72" s="34"/>
      <c r="GGV72" s="34"/>
      <c r="GGW72" s="34"/>
      <c r="GGX72" s="34"/>
      <c r="GGY72" s="34"/>
      <c r="GGZ72" s="34"/>
      <c r="GHA72" s="34"/>
      <c r="GHB72" s="34"/>
      <c r="GHC72" s="34"/>
      <c r="GHD72" s="34"/>
      <c r="GHE72" s="34"/>
      <c r="GHF72" s="34"/>
      <c r="GHG72" s="34"/>
      <c r="GHH72" s="34"/>
      <c r="GHI72" s="34"/>
      <c r="GHJ72" s="34"/>
      <c r="GHK72" s="34"/>
      <c r="GHL72" s="34"/>
      <c r="GHM72" s="34"/>
      <c r="GHN72" s="34"/>
      <c r="GHO72" s="34"/>
      <c r="GHP72" s="34"/>
      <c r="GHQ72" s="34"/>
      <c r="GHR72" s="34"/>
      <c r="GHS72" s="34"/>
      <c r="GHT72" s="34"/>
      <c r="GHU72" s="34"/>
      <c r="GHV72" s="34"/>
      <c r="GHW72" s="34"/>
      <c r="GHX72" s="34"/>
      <c r="GHY72" s="34"/>
      <c r="GHZ72" s="34"/>
      <c r="GIA72" s="34"/>
      <c r="GIB72" s="34"/>
      <c r="GIC72" s="34"/>
      <c r="GID72" s="34"/>
      <c r="GIE72" s="34"/>
      <c r="GIF72" s="34"/>
      <c r="GIG72" s="34"/>
      <c r="GIH72" s="34"/>
      <c r="GII72" s="34"/>
      <c r="GIJ72" s="34"/>
      <c r="GIK72" s="34"/>
      <c r="GIL72" s="34"/>
      <c r="GIM72" s="34"/>
      <c r="GIN72" s="34"/>
      <c r="GIO72" s="34"/>
      <c r="GIP72" s="34"/>
      <c r="GIQ72" s="34"/>
      <c r="GIR72" s="34"/>
      <c r="GIS72" s="34"/>
      <c r="GIT72" s="34"/>
      <c r="GIU72" s="34"/>
      <c r="GIV72" s="34"/>
      <c r="GIW72" s="34"/>
      <c r="GIX72" s="34"/>
      <c r="GIY72" s="34"/>
      <c r="GIZ72" s="34"/>
      <c r="GJA72" s="34"/>
      <c r="GJB72" s="34"/>
      <c r="GJC72" s="34"/>
      <c r="GJD72" s="34"/>
      <c r="GJE72" s="34"/>
      <c r="GJF72" s="34"/>
      <c r="GJG72" s="34"/>
      <c r="GJH72" s="34"/>
      <c r="GJI72" s="34"/>
      <c r="GJJ72" s="34"/>
      <c r="GJK72" s="34"/>
      <c r="GJL72" s="34"/>
      <c r="GJM72" s="34"/>
      <c r="GJN72" s="34"/>
      <c r="GJO72" s="34"/>
      <c r="GJP72" s="34"/>
      <c r="GJQ72" s="34"/>
      <c r="GJR72" s="34"/>
      <c r="GJS72" s="34"/>
      <c r="GJT72" s="34"/>
      <c r="GJU72" s="34"/>
      <c r="GJV72" s="34"/>
      <c r="GJW72" s="34"/>
      <c r="GJX72" s="34"/>
      <c r="GJY72" s="34"/>
      <c r="GJZ72" s="34"/>
      <c r="GKA72" s="34"/>
      <c r="GKB72" s="34"/>
      <c r="GKC72" s="34"/>
      <c r="GKD72" s="34"/>
      <c r="GKE72" s="34"/>
      <c r="GKF72" s="34"/>
      <c r="GKG72" s="34"/>
      <c r="GKH72" s="34"/>
      <c r="GKI72" s="34"/>
      <c r="GKJ72" s="34"/>
      <c r="GKK72" s="34"/>
      <c r="GKL72" s="34"/>
      <c r="GKM72" s="34"/>
      <c r="GKN72" s="34"/>
      <c r="GKO72" s="34"/>
      <c r="GKP72" s="34"/>
      <c r="GKQ72" s="34"/>
      <c r="GKR72" s="34"/>
      <c r="GKS72" s="34"/>
      <c r="GKT72" s="34"/>
      <c r="GKU72" s="34"/>
      <c r="GKV72" s="34"/>
      <c r="GKW72" s="34"/>
      <c r="GKX72" s="34"/>
      <c r="GKY72" s="34"/>
      <c r="GKZ72" s="34"/>
      <c r="GLA72" s="34"/>
      <c r="GLB72" s="34"/>
      <c r="GLC72" s="34"/>
      <c r="GLD72" s="34"/>
      <c r="GLE72" s="34"/>
      <c r="GLF72" s="34"/>
      <c r="GLG72" s="34"/>
      <c r="GLH72" s="34"/>
      <c r="GLI72" s="34"/>
      <c r="GLJ72" s="34"/>
      <c r="GLK72" s="34"/>
      <c r="GLL72" s="34"/>
      <c r="GLM72" s="34"/>
      <c r="GLN72" s="34"/>
      <c r="GLO72" s="34"/>
      <c r="GLP72" s="34"/>
      <c r="GLQ72" s="34"/>
      <c r="GLR72" s="34"/>
      <c r="GLS72" s="34"/>
      <c r="GLT72" s="34"/>
      <c r="GLU72" s="34"/>
      <c r="GLV72" s="34"/>
      <c r="GLW72" s="34"/>
      <c r="GLX72" s="34"/>
      <c r="GLY72" s="34"/>
      <c r="GLZ72" s="34"/>
      <c r="GMA72" s="34"/>
      <c r="GMB72" s="34"/>
      <c r="GMC72" s="34"/>
      <c r="GMD72" s="34"/>
      <c r="GME72" s="34"/>
      <c r="GMF72" s="34"/>
      <c r="GMG72" s="34"/>
      <c r="GMH72" s="34"/>
      <c r="GMI72" s="34"/>
      <c r="GMJ72" s="34"/>
      <c r="GMK72" s="34"/>
      <c r="GML72" s="34"/>
      <c r="GMM72" s="34"/>
      <c r="GMN72" s="34"/>
      <c r="GMO72" s="34"/>
      <c r="GMP72" s="34"/>
      <c r="GMQ72" s="34"/>
      <c r="GMR72" s="34"/>
      <c r="GMS72" s="34"/>
      <c r="GMT72" s="34"/>
      <c r="GMU72" s="34"/>
      <c r="GMV72" s="34"/>
      <c r="GMW72" s="34"/>
      <c r="GMX72" s="34"/>
      <c r="GMY72" s="34"/>
      <c r="GMZ72" s="34"/>
      <c r="GNA72" s="34"/>
      <c r="GNB72" s="34"/>
      <c r="GNC72" s="34"/>
      <c r="GND72" s="34"/>
      <c r="GNE72" s="34"/>
      <c r="GNF72" s="34"/>
      <c r="GNG72" s="34"/>
      <c r="GNH72" s="34"/>
      <c r="GNI72" s="34"/>
      <c r="GNJ72" s="34"/>
      <c r="GNK72" s="34"/>
      <c r="GNL72" s="34"/>
      <c r="GNM72" s="34"/>
      <c r="GNN72" s="34"/>
      <c r="GNO72" s="34"/>
      <c r="GNP72" s="34"/>
      <c r="GNQ72" s="34"/>
      <c r="GNR72" s="34"/>
      <c r="GNS72" s="34"/>
      <c r="GNT72" s="34"/>
      <c r="GNU72" s="34"/>
      <c r="GNV72" s="34"/>
      <c r="GNW72" s="34"/>
      <c r="GNX72" s="34"/>
      <c r="GNY72" s="34"/>
      <c r="GNZ72" s="34"/>
      <c r="GOA72" s="34"/>
      <c r="GOB72" s="34"/>
      <c r="GOC72" s="34"/>
      <c r="GOD72" s="34"/>
      <c r="GOE72" s="34"/>
      <c r="GOF72" s="34"/>
      <c r="GOG72" s="34"/>
      <c r="GOH72" s="34"/>
      <c r="GOI72" s="34"/>
      <c r="GOJ72" s="34"/>
      <c r="GOK72" s="34"/>
      <c r="GOL72" s="34"/>
      <c r="GOM72" s="34"/>
      <c r="GON72" s="34"/>
      <c r="GOO72" s="34"/>
      <c r="GOP72" s="34"/>
      <c r="GOQ72" s="34"/>
      <c r="GOR72" s="34"/>
      <c r="GOS72" s="34"/>
      <c r="GOT72" s="34"/>
      <c r="GOU72" s="34"/>
      <c r="GOV72" s="34"/>
      <c r="GOW72" s="34"/>
      <c r="GOX72" s="34"/>
      <c r="GOY72" s="34"/>
      <c r="GOZ72" s="34"/>
      <c r="GPA72" s="34"/>
      <c r="GPB72" s="34"/>
      <c r="GPC72" s="34"/>
      <c r="GPD72" s="34"/>
      <c r="GPE72" s="34"/>
      <c r="GPF72" s="34"/>
      <c r="GPG72" s="34"/>
      <c r="GPH72" s="34"/>
      <c r="GPI72" s="34"/>
      <c r="GPJ72" s="34"/>
      <c r="GPK72" s="34"/>
      <c r="GPL72" s="34"/>
      <c r="GPM72" s="34"/>
      <c r="GPN72" s="34"/>
      <c r="GPO72" s="34"/>
      <c r="GPP72" s="34"/>
      <c r="GPQ72" s="34"/>
      <c r="GPR72" s="34"/>
      <c r="GPS72" s="34"/>
      <c r="GPT72" s="34"/>
      <c r="GPU72" s="34"/>
      <c r="GPV72" s="34"/>
      <c r="GPW72" s="34"/>
      <c r="GPX72" s="34"/>
      <c r="GPY72" s="34"/>
      <c r="GPZ72" s="34"/>
      <c r="GQA72" s="34"/>
      <c r="GQB72" s="34"/>
      <c r="GQC72" s="34"/>
      <c r="GQD72" s="34"/>
      <c r="GQE72" s="34"/>
      <c r="GQF72" s="34"/>
      <c r="GQG72" s="34"/>
      <c r="GQH72" s="34"/>
      <c r="GQI72" s="34"/>
      <c r="GQJ72" s="34"/>
      <c r="GQK72" s="34"/>
      <c r="GQL72" s="34"/>
      <c r="GQM72" s="34"/>
      <c r="GQN72" s="34"/>
      <c r="GQO72" s="34"/>
      <c r="GQP72" s="34"/>
      <c r="GQQ72" s="34"/>
      <c r="GQR72" s="34"/>
      <c r="GQS72" s="34"/>
      <c r="GQT72" s="34"/>
      <c r="GQU72" s="34"/>
      <c r="GQV72" s="34"/>
      <c r="GQW72" s="34"/>
      <c r="GQX72" s="34"/>
      <c r="GQY72" s="34"/>
      <c r="GQZ72" s="34"/>
      <c r="GRA72" s="34"/>
      <c r="GRB72" s="34"/>
      <c r="GRC72" s="34"/>
      <c r="GRD72" s="34"/>
      <c r="GRE72" s="34"/>
      <c r="GRF72" s="34"/>
      <c r="GRG72" s="34"/>
      <c r="GRH72" s="34"/>
      <c r="GRI72" s="34"/>
      <c r="GRJ72" s="34"/>
      <c r="GRK72" s="34"/>
      <c r="GRL72" s="34"/>
      <c r="GRM72" s="34"/>
      <c r="GRN72" s="34"/>
      <c r="GRO72" s="34"/>
      <c r="GRP72" s="34"/>
      <c r="GRQ72" s="34"/>
      <c r="GRR72" s="34"/>
      <c r="GRS72" s="34"/>
      <c r="GRT72" s="34"/>
      <c r="GRU72" s="34"/>
      <c r="GRV72" s="34"/>
      <c r="GRW72" s="34"/>
      <c r="GRX72" s="34"/>
      <c r="GRY72" s="34"/>
      <c r="GRZ72" s="34"/>
      <c r="GSA72" s="34"/>
      <c r="GSB72" s="34"/>
      <c r="GSC72" s="34"/>
      <c r="GSD72" s="34"/>
      <c r="GSE72" s="34"/>
      <c r="GSF72" s="34"/>
      <c r="GSG72" s="34"/>
      <c r="GSH72" s="34"/>
      <c r="GSI72" s="34"/>
      <c r="GSJ72" s="34"/>
      <c r="GSK72" s="34"/>
      <c r="GSL72" s="34"/>
      <c r="GSM72" s="34"/>
      <c r="GSN72" s="34"/>
      <c r="GSO72" s="34"/>
      <c r="GSP72" s="34"/>
      <c r="GSQ72" s="34"/>
      <c r="GSR72" s="34"/>
      <c r="GSS72" s="34"/>
      <c r="GST72" s="34"/>
      <c r="GSU72" s="34"/>
      <c r="GSV72" s="34"/>
      <c r="GSW72" s="34"/>
      <c r="GSX72" s="34"/>
      <c r="GSY72" s="34"/>
      <c r="GSZ72" s="34"/>
      <c r="GTA72" s="34"/>
      <c r="GTB72" s="34"/>
      <c r="GTC72" s="34"/>
      <c r="GTD72" s="34"/>
      <c r="GTE72" s="34"/>
      <c r="GTF72" s="34"/>
      <c r="GTG72" s="34"/>
      <c r="GTH72" s="34"/>
      <c r="GTI72" s="34"/>
      <c r="GTJ72" s="34"/>
      <c r="GTK72" s="34"/>
      <c r="GTL72" s="34"/>
      <c r="GTM72" s="34"/>
      <c r="GTN72" s="34"/>
      <c r="GTO72" s="34"/>
      <c r="GTP72" s="34"/>
      <c r="GTQ72" s="34"/>
      <c r="GTR72" s="34"/>
      <c r="GTS72" s="34"/>
      <c r="GTT72" s="34"/>
      <c r="GTU72" s="34"/>
      <c r="GTV72" s="34"/>
      <c r="GTW72" s="34"/>
      <c r="GTX72" s="34"/>
      <c r="GTY72" s="34"/>
      <c r="GTZ72" s="34"/>
      <c r="GUA72" s="34"/>
      <c r="GUB72" s="34"/>
      <c r="GUC72" s="34"/>
      <c r="GUD72" s="34"/>
      <c r="GUE72" s="34"/>
      <c r="GUF72" s="34"/>
      <c r="GUG72" s="34"/>
      <c r="GUH72" s="34"/>
      <c r="GUI72" s="34"/>
      <c r="GUJ72" s="34"/>
      <c r="GUK72" s="34"/>
      <c r="GUL72" s="34"/>
      <c r="GUM72" s="34"/>
      <c r="GUN72" s="34"/>
      <c r="GUO72" s="34"/>
      <c r="GUP72" s="34"/>
      <c r="GUQ72" s="34"/>
      <c r="GUR72" s="34"/>
      <c r="GUS72" s="34"/>
      <c r="GUT72" s="34"/>
      <c r="GUU72" s="34"/>
      <c r="GUV72" s="34"/>
      <c r="GUW72" s="34"/>
      <c r="GUX72" s="34"/>
      <c r="GUY72" s="34"/>
      <c r="GUZ72" s="34"/>
      <c r="GVA72" s="34"/>
      <c r="GVB72" s="34"/>
      <c r="GVC72" s="34"/>
      <c r="GVD72" s="34"/>
      <c r="GVE72" s="34"/>
      <c r="GVF72" s="34"/>
      <c r="GVG72" s="34"/>
      <c r="GVH72" s="34"/>
      <c r="GVI72" s="34"/>
      <c r="GVJ72" s="34"/>
      <c r="GVK72" s="34"/>
      <c r="GVL72" s="34"/>
      <c r="GVM72" s="34"/>
      <c r="GVN72" s="34"/>
      <c r="GVO72" s="34"/>
      <c r="GVP72" s="34"/>
      <c r="GVQ72" s="34"/>
      <c r="GVR72" s="34"/>
      <c r="GVS72" s="34"/>
      <c r="GVT72" s="34"/>
      <c r="GVU72" s="34"/>
      <c r="GVV72" s="34"/>
      <c r="GVW72" s="34"/>
      <c r="GVX72" s="34"/>
      <c r="GVY72" s="34"/>
      <c r="GVZ72" s="34"/>
      <c r="GWA72" s="34"/>
      <c r="GWB72" s="34"/>
      <c r="GWC72" s="34"/>
      <c r="GWD72" s="34"/>
      <c r="GWE72" s="34"/>
      <c r="GWF72" s="34"/>
      <c r="GWG72" s="34"/>
      <c r="GWH72" s="34"/>
      <c r="GWI72" s="34"/>
      <c r="GWJ72" s="34"/>
      <c r="GWK72" s="34"/>
      <c r="GWL72" s="34"/>
      <c r="GWM72" s="34"/>
      <c r="GWN72" s="34"/>
      <c r="GWO72" s="34"/>
      <c r="GWP72" s="34"/>
      <c r="GWQ72" s="34"/>
      <c r="GWR72" s="34"/>
      <c r="GWS72" s="34"/>
      <c r="GWT72" s="34"/>
      <c r="GWU72" s="34"/>
      <c r="GWV72" s="34"/>
      <c r="GWW72" s="34"/>
      <c r="GWX72" s="34"/>
      <c r="GWY72" s="34"/>
      <c r="GWZ72" s="34"/>
      <c r="GXA72" s="34"/>
      <c r="GXB72" s="34"/>
      <c r="GXC72" s="34"/>
      <c r="GXD72" s="34"/>
      <c r="GXE72" s="34"/>
      <c r="GXF72" s="34"/>
      <c r="GXG72" s="34"/>
      <c r="GXH72" s="34"/>
      <c r="GXI72" s="34"/>
      <c r="GXJ72" s="34"/>
      <c r="GXK72" s="34"/>
      <c r="GXL72" s="34"/>
      <c r="GXM72" s="34"/>
      <c r="GXN72" s="34"/>
      <c r="GXO72" s="34"/>
      <c r="GXP72" s="34"/>
      <c r="GXQ72" s="34"/>
      <c r="GXR72" s="34"/>
      <c r="GXS72" s="34"/>
      <c r="GXT72" s="34"/>
      <c r="GXU72" s="34"/>
      <c r="GXV72" s="34"/>
      <c r="GXW72" s="34"/>
      <c r="GXX72" s="34"/>
      <c r="GXY72" s="34"/>
      <c r="GXZ72" s="34"/>
      <c r="GYA72" s="34"/>
      <c r="GYB72" s="34"/>
      <c r="GYC72" s="34"/>
      <c r="GYD72" s="34"/>
      <c r="GYE72" s="34"/>
      <c r="GYF72" s="34"/>
      <c r="GYG72" s="34"/>
      <c r="GYH72" s="34"/>
      <c r="GYI72" s="34"/>
      <c r="GYJ72" s="34"/>
      <c r="GYK72" s="34"/>
      <c r="GYL72" s="34"/>
      <c r="GYM72" s="34"/>
      <c r="GYN72" s="34"/>
      <c r="GYO72" s="34"/>
      <c r="GYP72" s="34"/>
      <c r="GYQ72" s="34"/>
      <c r="GYR72" s="34"/>
      <c r="GYS72" s="34"/>
      <c r="GYT72" s="34"/>
      <c r="GYU72" s="34"/>
      <c r="GYV72" s="34"/>
      <c r="GYW72" s="34"/>
      <c r="GYX72" s="34"/>
      <c r="GYY72" s="34"/>
      <c r="GYZ72" s="34"/>
      <c r="GZA72" s="34"/>
      <c r="GZB72" s="34"/>
      <c r="GZC72" s="34"/>
      <c r="GZD72" s="34"/>
      <c r="GZE72" s="34"/>
      <c r="GZF72" s="34"/>
      <c r="GZG72" s="34"/>
      <c r="GZH72" s="34"/>
      <c r="GZI72" s="34"/>
      <c r="GZJ72" s="34"/>
      <c r="GZK72" s="34"/>
      <c r="GZL72" s="34"/>
      <c r="GZM72" s="34"/>
      <c r="GZN72" s="34"/>
      <c r="GZO72" s="34"/>
      <c r="GZP72" s="34"/>
      <c r="GZQ72" s="34"/>
      <c r="GZR72" s="34"/>
      <c r="GZS72" s="34"/>
      <c r="GZT72" s="34"/>
      <c r="GZU72" s="34"/>
      <c r="GZV72" s="34"/>
      <c r="GZW72" s="34"/>
      <c r="GZX72" s="34"/>
      <c r="GZY72" s="34"/>
      <c r="GZZ72" s="34"/>
      <c r="HAA72" s="34"/>
      <c r="HAB72" s="34"/>
      <c r="HAC72" s="34"/>
      <c r="HAD72" s="34"/>
      <c r="HAE72" s="34"/>
      <c r="HAF72" s="34"/>
      <c r="HAG72" s="34"/>
      <c r="HAH72" s="34"/>
      <c r="HAI72" s="34"/>
      <c r="HAJ72" s="34"/>
      <c r="HAK72" s="34"/>
      <c r="HAL72" s="34"/>
      <c r="HAM72" s="34"/>
      <c r="HAN72" s="34"/>
      <c r="HAO72" s="34"/>
      <c r="HAP72" s="34"/>
      <c r="HAQ72" s="34"/>
      <c r="HAR72" s="34"/>
      <c r="HAS72" s="34"/>
      <c r="HAT72" s="34"/>
      <c r="HAU72" s="34"/>
      <c r="HAV72" s="34"/>
      <c r="HAW72" s="34"/>
      <c r="HAX72" s="34"/>
      <c r="HAY72" s="34"/>
      <c r="HAZ72" s="34"/>
      <c r="HBA72" s="34"/>
      <c r="HBB72" s="34"/>
      <c r="HBC72" s="34"/>
      <c r="HBD72" s="34"/>
      <c r="HBE72" s="34"/>
      <c r="HBF72" s="34"/>
      <c r="HBG72" s="34"/>
      <c r="HBH72" s="34"/>
      <c r="HBI72" s="34"/>
      <c r="HBJ72" s="34"/>
      <c r="HBK72" s="34"/>
      <c r="HBL72" s="34"/>
      <c r="HBM72" s="34"/>
      <c r="HBN72" s="34"/>
      <c r="HBO72" s="34"/>
      <c r="HBP72" s="34"/>
      <c r="HBQ72" s="34"/>
      <c r="HBR72" s="34"/>
      <c r="HBS72" s="34"/>
      <c r="HBT72" s="34"/>
      <c r="HBU72" s="34"/>
      <c r="HBV72" s="34"/>
      <c r="HBW72" s="34"/>
      <c r="HBX72" s="34"/>
      <c r="HBY72" s="34"/>
      <c r="HBZ72" s="34"/>
      <c r="HCA72" s="34"/>
      <c r="HCB72" s="34"/>
      <c r="HCC72" s="34"/>
      <c r="HCD72" s="34"/>
      <c r="HCE72" s="34"/>
      <c r="HCF72" s="34"/>
      <c r="HCG72" s="34"/>
      <c r="HCH72" s="34"/>
      <c r="HCI72" s="34"/>
      <c r="HCJ72" s="34"/>
      <c r="HCK72" s="34"/>
      <c r="HCL72" s="34"/>
      <c r="HCM72" s="34"/>
      <c r="HCN72" s="34"/>
      <c r="HCO72" s="34"/>
      <c r="HCP72" s="34"/>
      <c r="HCQ72" s="34"/>
      <c r="HCR72" s="34"/>
      <c r="HCS72" s="34"/>
      <c r="HCT72" s="34"/>
      <c r="HCU72" s="34"/>
      <c r="HCV72" s="34"/>
      <c r="HCW72" s="34"/>
      <c r="HCX72" s="34"/>
      <c r="HCY72" s="34"/>
      <c r="HCZ72" s="34"/>
      <c r="HDA72" s="34"/>
      <c r="HDB72" s="34"/>
      <c r="HDC72" s="34"/>
      <c r="HDD72" s="34"/>
      <c r="HDE72" s="34"/>
      <c r="HDF72" s="34"/>
      <c r="HDG72" s="34"/>
      <c r="HDH72" s="34"/>
      <c r="HDI72" s="34"/>
      <c r="HDJ72" s="34"/>
      <c r="HDK72" s="34"/>
      <c r="HDL72" s="34"/>
      <c r="HDM72" s="34"/>
      <c r="HDN72" s="34"/>
      <c r="HDO72" s="34"/>
      <c r="HDP72" s="34"/>
      <c r="HDQ72" s="34"/>
      <c r="HDR72" s="34"/>
      <c r="HDS72" s="34"/>
      <c r="HDT72" s="34"/>
      <c r="HDU72" s="34"/>
      <c r="HDV72" s="34"/>
      <c r="HDW72" s="34"/>
      <c r="HDX72" s="34"/>
      <c r="HDY72" s="34"/>
      <c r="HDZ72" s="34"/>
      <c r="HEA72" s="34"/>
      <c r="HEB72" s="34"/>
      <c r="HEC72" s="34"/>
      <c r="HED72" s="34"/>
      <c r="HEE72" s="34"/>
      <c r="HEF72" s="34"/>
      <c r="HEG72" s="34"/>
      <c r="HEH72" s="34"/>
      <c r="HEI72" s="34"/>
      <c r="HEJ72" s="34"/>
      <c r="HEK72" s="34"/>
      <c r="HEL72" s="34"/>
      <c r="HEM72" s="34"/>
      <c r="HEN72" s="34"/>
      <c r="HEO72" s="34"/>
      <c r="HEP72" s="34"/>
      <c r="HEQ72" s="34"/>
      <c r="HER72" s="34"/>
      <c r="HES72" s="34"/>
      <c r="HET72" s="34"/>
      <c r="HEU72" s="34"/>
      <c r="HEV72" s="34"/>
      <c r="HEW72" s="34"/>
      <c r="HEX72" s="34"/>
      <c r="HEY72" s="34"/>
      <c r="HEZ72" s="34"/>
      <c r="HFA72" s="34"/>
      <c r="HFB72" s="34"/>
      <c r="HFC72" s="34"/>
      <c r="HFD72" s="34"/>
      <c r="HFE72" s="34"/>
      <c r="HFF72" s="34"/>
      <c r="HFG72" s="34"/>
      <c r="HFH72" s="34"/>
      <c r="HFI72" s="34"/>
      <c r="HFJ72" s="34"/>
      <c r="HFK72" s="34"/>
      <c r="HFL72" s="34"/>
      <c r="HFM72" s="34"/>
      <c r="HFN72" s="34"/>
      <c r="HFO72" s="34"/>
      <c r="HFP72" s="34"/>
      <c r="HFQ72" s="34"/>
      <c r="HFR72" s="34"/>
      <c r="HFS72" s="34"/>
      <c r="HFT72" s="34"/>
      <c r="HFU72" s="34"/>
      <c r="HFV72" s="34"/>
      <c r="HFW72" s="34"/>
      <c r="HFX72" s="34"/>
      <c r="HFY72" s="34"/>
      <c r="HFZ72" s="34"/>
      <c r="HGA72" s="34"/>
      <c r="HGB72" s="34"/>
      <c r="HGC72" s="34"/>
      <c r="HGD72" s="34"/>
      <c r="HGE72" s="34"/>
      <c r="HGF72" s="34"/>
      <c r="HGG72" s="34"/>
      <c r="HGH72" s="34"/>
      <c r="HGI72" s="34"/>
      <c r="HGJ72" s="34"/>
      <c r="HGK72" s="34"/>
      <c r="HGL72" s="34"/>
      <c r="HGM72" s="34"/>
      <c r="HGN72" s="34"/>
      <c r="HGO72" s="34"/>
      <c r="HGP72" s="34"/>
      <c r="HGQ72" s="34"/>
      <c r="HGR72" s="34"/>
      <c r="HGS72" s="34"/>
      <c r="HGT72" s="34"/>
      <c r="HGU72" s="34"/>
      <c r="HGV72" s="34"/>
      <c r="HGW72" s="34"/>
      <c r="HGX72" s="34"/>
      <c r="HGY72" s="34"/>
      <c r="HGZ72" s="34"/>
      <c r="HHA72" s="34"/>
      <c r="HHB72" s="34"/>
      <c r="HHC72" s="34"/>
      <c r="HHD72" s="34"/>
      <c r="HHE72" s="34"/>
      <c r="HHF72" s="34"/>
      <c r="HHG72" s="34"/>
      <c r="HHH72" s="34"/>
      <c r="HHI72" s="34"/>
      <c r="HHJ72" s="34"/>
      <c r="HHK72" s="34"/>
      <c r="HHL72" s="34"/>
      <c r="HHM72" s="34"/>
      <c r="HHN72" s="34"/>
      <c r="HHO72" s="34"/>
      <c r="HHP72" s="34"/>
      <c r="HHQ72" s="34"/>
      <c r="HHR72" s="34"/>
      <c r="HHS72" s="34"/>
      <c r="HHT72" s="34"/>
      <c r="HHU72" s="34"/>
      <c r="HHV72" s="34"/>
      <c r="HHW72" s="34"/>
      <c r="HHX72" s="34"/>
      <c r="HHY72" s="34"/>
      <c r="HHZ72" s="34"/>
      <c r="HIA72" s="34"/>
      <c r="HIB72" s="34"/>
      <c r="HIC72" s="34"/>
      <c r="HID72" s="34"/>
      <c r="HIE72" s="34"/>
      <c r="HIF72" s="34"/>
      <c r="HIG72" s="34"/>
      <c r="HIH72" s="34"/>
      <c r="HII72" s="34"/>
      <c r="HIJ72" s="34"/>
      <c r="HIK72" s="34"/>
      <c r="HIL72" s="34"/>
      <c r="HIM72" s="34"/>
      <c r="HIN72" s="34"/>
      <c r="HIO72" s="34"/>
      <c r="HIP72" s="34"/>
      <c r="HIQ72" s="34"/>
      <c r="HIR72" s="34"/>
      <c r="HIS72" s="34"/>
      <c r="HIT72" s="34"/>
      <c r="HIU72" s="34"/>
      <c r="HIV72" s="34"/>
      <c r="HIW72" s="34"/>
      <c r="HIX72" s="34"/>
      <c r="HIY72" s="34"/>
      <c r="HIZ72" s="34"/>
      <c r="HJA72" s="34"/>
      <c r="HJB72" s="34"/>
      <c r="HJC72" s="34"/>
      <c r="HJD72" s="34"/>
      <c r="HJE72" s="34"/>
      <c r="HJF72" s="34"/>
      <c r="HJG72" s="34"/>
      <c r="HJH72" s="34"/>
      <c r="HJI72" s="34"/>
      <c r="HJJ72" s="34"/>
      <c r="HJK72" s="34"/>
      <c r="HJL72" s="34"/>
      <c r="HJM72" s="34"/>
      <c r="HJN72" s="34"/>
      <c r="HJO72" s="34"/>
      <c r="HJP72" s="34"/>
      <c r="HJQ72" s="34"/>
      <c r="HJR72" s="34"/>
      <c r="HJS72" s="34"/>
      <c r="HJT72" s="34"/>
      <c r="HJU72" s="34"/>
      <c r="HJV72" s="34"/>
      <c r="HJW72" s="34"/>
      <c r="HJX72" s="34"/>
      <c r="HJY72" s="34"/>
      <c r="HJZ72" s="34"/>
      <c r="HKA72" s="34"/>
      <c r="HKB72" s="34"/>
      <c r="HKC72" s="34"/>
      <c r="HKD72" s="34"/>
      <c r="HKE72" s="34"/>
      <c r="HKF72" s="34"/>
      <c r="HKG72" s="34"/>
      <c r="HKH72" s="34"/>
      <c r="HKI72" s="34"/>
      <c r="HKJ72" s="34"/>
      <c r="HKK72" s="34"/>
      <c r="HKL72" s="34"/>
      <c r="HKM72" s="34"/>
      <c r="HKN72" s="34"/>
      <c r="HKO72" s="34"/>
      <c r="HKP72" s="34"/>
      <c r="HKQ72" s="34"/>
      <c r="HKR72" s="34"/>
      <c r="HKS72" s="34"/>
      <c r="HKT72" s="34"/>
      <c r="HKU72" s="34"/>
      <c r="HKV72" s="34"/>
      <c r="HKW72" s="34"/>
      <c r="HKX72" s="34"/>
      <c r="HKY72" s="34"/>
      <c r="HKZ72" s="34"/>
      <c r="HLA72" s="34"/>
      <c r="HLB72" s="34"/>
      <c r="HLC72" s="34"/>
      <c r="HLD72" s="34"/>
      <c r="HLE72" s="34"/>
      <c r="HLF72" s="34"/>
      <c r="HLG72" s="34"/>
      <c r="HLH72" s="34"/>
      <c r="HLI72" s="34"/>
      <c r="HLJ72" s="34"/>
      <c r="HLK72" s="34"/>
      <c r="HLL72" s="34"/>
      <c r="HLM72" s="34"/>
      <c r="HLN72" s="34"/>
      <c r="HLO72" s="34"/>
      <c r="HLP72" s="34"/>
      <c r="HLQ72" s="34"/>
      <c r="HLR72" s="34"/>
      <c r="HLS72" s="34"/>
      <c r="HLT72" s="34"/>
      <c r="HLU72" s="34"/>
      <c r="HLV72" s="34"/>
      <c r="HLW72" s="34"/>
      <c r="HLX72" s="34"/>
      <c r="HLY72" s="34"/>
      <c r="HLZ72" s="34"/>
      <c r="HMA72" s="34"/>
      <c r="HMB72" s="34"/>
      <c r="HMC72" s="34"/>
      <c r="HMD72" s="34"/>
      <c r="HME72" s="34"/>
      <c r="HMF72" s="34"/>
      <c r="HMG72" s="34"/>
      <c r="HMH72" s="34"/>
      <c r="HMI72" s="34"/>
      <c r="HMJ72" s="34"/>
      <c r="HMK72" s="34"/>
      <c r="HML72" s="34"/>
      <c r="HMM72" s="34"/>
      <c r="HMN72" s="34"/>
      <c r="HMO72" s="34"/>
      <c r="HMP72" s="34"/>
      <c r="HMQ72" s="34"/>
      <c r="HMR72" s="34"/>
      <c r="HMS72" s="34"/>
      <c r="HMT72" s="34"/>
      <c r="HMU72" s="34"/>
      <c r="HMV72" s="34"/>
      <c r="HMW72" s="34"/>
      <c r="HMX72" s="34"/>
      <c r="HMY72" s="34"/>
      <c r="HMZ72" s="34"/>
      <c r="HNA72" s="34"/>
      <c r="HNB72" s="34"/>
      <c r="HNC72" s="34"/>
      <c r="HND72" s="34"/>
      <c r="HNE72" s="34"/>
      <c r="HNF72" s="34"/>
      <c r="HNG72" s="34"/>
      <c r="HNH72" s="34"/>
      <c r="HNI72" s="34"/>
      <c r="HNJ72" s="34"/>
      <c r="HNK72" s="34"/>
      <c r="HNL72" s="34"/>
      <c r="HNM72" s="34"/>
      <c r="HNN72" s="34"/>
      <c r="HNO72" s="34"/>
      <c r="HNP72" s="34"/>
      <c r="HNQ72" s="34"/>
      <c r="HNR72" s="34"/>
      <c r="HNS72" s="34"/>
      <c r="HNT72" s="34"/>
      <c r="HNU72" s="34"/>
      <c r="HNV72" s="34"/>
      <c r="HNW72" s="34"/>
      <c r="HNX72" s="34"/>
      <c r="HNY72" s="34"/>
      <c r="HNZ72" s="34"/>
      <c r="HOA72" s="34"/>
      <c r="HOB72" s="34"/>
      <c r="HOC72" s="34"/>
      <c r="HOD72" s="34"/>
      <c r="HOE72" s="34"/>
      <c r="HOF72" s="34"/>
      <c r="HOG72" s="34"/>
      <c r="HOH72" s="34"/>
      <c r="HOI72" s="34"/>
      <c r="HOJ72" s="34"/>
      <c r="HOK72" s="34"/>
      <c r="HOL72" s="34"/>
      <c r="HOM72" s="34"/>
      <c r="HON72" s="34"/>
      <c r="HOO72" s="34"/>
      <c r="HOP72" s="34"/>
      <c r="HOQ72" s="34"/>
      <c r="HOR72" s="34"/>
      <c r="HOS72" s="34"/>
      <c r="HOT72" s="34"/>
      <c r="HOU72" s="34"/>
      <c r="HOV72" s="34"/>
      <c r="HOW72" s="34"/>
      <c r="HOX72" s="34"/>
      <c r="HOY72" s="34"/>
      <c r="HOZ72" s="34"/>
      <c r="HPA72" s="34"/>
      <c r="HPB72" s="34"/>
      <c r="HPC72" s="34"/>
      <c r="HPD72" s="34"/>
      <c r="HPE72" s="34"/>
      <c r="HPF72" s="34"/>
      <c r="HPG72" s="34"/>
      <c r="HPH72" s="34"/>
      <c r="HPI72" s="34"/>
      <c r="HPJ72" s="34"/>
      <c r="HPK72" s="34"/>
      <c r="HPL72" s="34"/>
      <c r="HPM72" s="34"/>
      <c r="HPN72" s="34"/>
      <c r="HPO72" s="34"/>
      <c r="HPP72" s="34"/>
      <c r="HPQ72" s="34"/>
      <c r="HPR72" s="34"/>
      <c r="HPS72" s="34"/>
      <c r="HPT72" s="34"/>
      <c r="HPU72" s="34"/>
      <c r="HPV72" s="34"/>
      <c r="HPW72" s="34"/>
      <c r="HPX72" s="34"/>
      <c r="HPY72" s="34"/>
      <c r="HPZ72" s="34"/>
      <c r="HQA72" s="34"/>
      <c r="HQB72" s="34"/>
      <c r="HQC72" s="34"/>
      <c r="HQD72" s="34"/>
      <c r="HQE72" s="34"/>
      <c r="HQF72" s="34"/>
      <c r="HQG72" s="34"/>
      <c r="HQH72" s="34"/>
      <c r="HQI72" s="34"/>
      <c r="HQJ72" s="34"/>
      <c r="HQK72" s="34"/>
      <c r="HQL72" s="34"/>
      <c r="HQM72" s="34"/>
      <c r="HQN72" s="34"/>
      <c r="HQO72" s="34"/>
      <c r="HQP72" s="34"/>
      <c r="HQQ72" s="34"/>
      <c r="HQR72" s="34"/>
      <c r="HQS72" s="34"/>
      <c r="HQT72" s="34"/>
      <c r="HQU72" s="34"/>
      <c r="HQV72" s="34"/>
      <c r="HQW72" s="34"/>
      <c r="HQX72" s="34"/>
      <c r="HQY72" s="34"/>
      <c r="HQZ72" s="34"/>
      <c r="HRA72" s="34"/>
      <c r="HRB72" s="34"/>
      <c r="HRC72" s="34"/>
      <c r="HRD72" s="34"/>
      <c r="HRE72" s="34"/>
      <c r="HRF72" s="34"/>
      <c r="HRG72" s="34"/>
      <c r="HRH72" s="34"/>
      <c r="HRI72" s="34"/>
      <c r="HRJ72" s="34"/>
      <c r="HRK72" s="34"/>
      <c r="HRL72" s="34"/>
      <c r="HRM72" s="34"/>
      <c r="HRN72" s="34"/>
      <c r="HRO72" s="34"/>
      <c r="HRP72" s="34"/>
      <c r="HRQ72" s="34"/>
      <c r="HRR72" s="34"/>
      <c r="HRS72" s="34"/>
      <c r="HRT72" s="34"/>
      <c r="HRU72" s="34"/>
      <c r="HRV72" s="34"/>
      <c r="HRW72" s="34"/>
      <c r="HRX72" s="34"/>
      <c r="HRY72" s="34"/>
      <c r="HRZ72" s="34"/>
      <c r="HSA72" s="34"/>
      <c r="HSB72" s="34"/>
      <c r="HSC72" s="34"/>
      <c r="HSD72" s="34"/>
      <c r="HSE72" s="34"/>
      <c r="HSF72" s="34"/>
      <c r="HSG72" s="34"/>
      <c r="HSH72" s="34"/>
      <c r="HSI72" s="34"/>
      <c r="HSJ72" s="34"/>
      <c r="HSK72" s="34"/>
      <c r="HSL72" s="34"/>
      <c r="HSM72" s="34"/>
      <c r="HSN72" s="34"/>
      <c r="HSO72" s="34"/>
      <c r="HSP72" s="34"/>
      <c r="HSQ72" s="34"/>
      <c r="HSR72" s="34"/>
      <c r="HSS72" s="34"/>
      <c r="HST72" s="34"/>
      <c r="HSU72" s="34"/>
      <c r="HSV72" s="34"/>
      <c r="HSW72" s="34"/>
      <c r="HSX72" s="34"/>
      <c r="HSY72" s="34"/>
      <c r="HSZ72" s="34"/>
      <c r="HTA72" s="34"/>
      <c r="HTB72" s="34"/>
      <c r="HTC72" s="34"/>
      <c r="HTD72" s="34"/>
      <c r="HTE72" s="34"/>
      <c r="HTF72" s="34"/>
      <c r="HTG72" s="34"/>
      <c r="HTH72" s="34"/>
      <c r="HTI72" s="34"/>
      <c r="HTJ72" s="34"/>
      <c r="HTK72" s="34"/>
      <c r="HTL72" s="34"/>
      <c r="HTM72" s="34"/>
      <c r="HTN72" s="34"/>
      <c r="HTO72" s="34"/>
      <c r="HTP72" s="34"/>
      <c r="HTQ72" s="34"/>
      <c r="HTR72" s="34"/>
      <c r="HTS72" s="34"/>
      <c r="HTT72" s="34"/>
      <c r="HTU72" s="34"/>
      <c r="HTV72" s="34"/>
      <c r="HTW72" s="34"/>
      <c r="HTX72" s="34"/>
      <c r="HTY72" s="34"/>
      <c r="HTZ72" s="34"/>
      <c r="HUA72" s="34"/>
      <c r="HUB72" s="34"/>
      <c r="HUC72" s="34"/>
      <c r="HUD72" s="34"/>
      <c r="HUE72" s="34"/>
      <c r="HUF72" s="34"/>
      <c r="HUG72" s="34"/>
      <c r="HUH72" s="34"/>
      <c r="HUI72" s="34"/>
      <c r="HUJ72" s="34"/>
      <c r="HUK72" s="34"/>
      <c r="HUL72" s="34"/>
      <c r="HUM72" s="34"/>
      <c r="HUN72" s="34"/>
      <c r="HUO72" s="34"/>
      <c r="HUP72" s="34"/>
      <c r="HUQ72" s="34"/>
      <c r="HUR72" s="34"/>
      <c r="HUS72" s="34"/>
      <c r="HUT72" s="34"/>
      <c r="HUU72" s="34"/>
      <c r="HUV72" s="34"/>
      <c r="HUW72" s="34"/>
      <c r="HUX72" s="34"/>
      <c r="HUY72" s="34"/>
      <c r="HUZ72" s="34"/>
      <c r="HVA72" s="34"/>
      <c r="HVB72" s="34"/>
      <c r="HVC72" s="34"/>
      <c r="HVD72" s="34"/>
      <c r="HVE72" s="34"/>
      <c r="HVF72" s="34"/>
      <c r="HVG72" s="34"/>
      <c r="HVH72" s="34"/>
      <c r="HVI72" s="34"/>
      <c r="HVJ72" s="34"/>
      <c r="HVK72" s="34"/>
      <c r="HVL72" s="34"/>
      <c r="HVM72" s="34"/>
      <c r="HVN72" s="34"/>
      <c r="HVO72" s="34"/>
      <c r="HVP72" s="34"/>
      <c r="HVQ72" s="34"/>
      <c r="HVR72" s="34"/>
      <c r="HVS72" s="34"/>
      <c r="HVT72" s="34"/>
      <c r="HVU72" s="34"/>
      <c r="HVV72" s="34"/>
      <c r="HVW72" s="34"/>
      <c r="HVX72" s="34"/>
      <c r="HVY72" s="34"/>
      <c r="HVZ72" s="34"/>
      <c r="HWA72" s="34"/>
      <c r="HWB72" s="34"/>
      <c r="HWC72" s="34"/>
      <c r="HWD72" s="34"/>
      <c r="HWE72" s="34"/>
      <c r="HWF72" s="34"/>
      <c r="HWG72" s="34"/>
      <c r="HWH72" s="34"/>
      <c r="HWI72" s="34"/>
      <c r="HWJ72" s="34"/>
      <c r="HWK72" s="34"/>
      <c r="HWL72" s="34"/>
      <c r="HWM72" s="34"/>
      <c r="HWN72" s="34"/>
      <c r="HWO72" s="34"/>
      <c r="HWP72" s="34"/>
      <c r="HWQ72" s="34"/>
      <c r="HWR72" s="34"/>
      <c r="HWS72" s="34"/>
      <c r="HWT72" s="34"/>
      <c r="HWU72" s="34"/>
      <c r="HWV72" s="34"/>
      <c r="HWW72" s="34"/>
      <c r="HWX72" s="34"/>
      <c r="HWY72" s="34"/>
      <c r="HWZ72" s="34"/>
      <c r="HXA72" s="34"/>
      <c r="HXB72" s="34"/>
      <c r="HXC72" s="34"/>
      <c r="HXD72" s="34"/>
      <c r="HXE72" s="34"/>
      <c r="HXF72" s="34"/>
      <c r="HXG72" s="34"/>
      <c r="HXH72" s="34"/>
      <c r="HXI72" s="34"/>
      <c r="HXJ72" s="34"/>
      <c r="HXK72" s="34"/>
      <c r="HXL72" s="34"/>
      <c r="HXM72" s="34"/>
      <c r="HXN72" s="34"/>
      <c r="HXO72" s="34"/>
      <c r="HXP72" s="34"/>
      <c r="HXQ72" s="34"/>
      <c r="HXR72" s="34"/>
      <c r="HXS72" s="34"/>
      <c r="HXT72" s="34"/>
      <c r="HXU72" s="34"/>
      <c r="HXV72" s="34"/>
      <c r="HXW72" s="34"/>
      <c r="HXX72" s="34"/>
      <c r="HXY72" s="34"/>
      <c r="HXZ72" s="34"/>
      <c r="HYA72" s="34"/>
      <c r="HYB72" s="34"/>
      <c r="HYC72" s="34"/>
      <c r="HYD72" s="34"/>
      <c r="HYE72" s="34"/>
      <c r="HYF72" s="34"/>
      <c r="HYG72" s="34"/>
      <c r="HYH72" s="34"/>
      <c r="HYI72" s="34"/>
      <c r="HYJ72" s="34"/>
      <c r="HYK72" s="34"/>
      <c r="HYL72" s="34"/>
      <c r="HYM72" s="34"/>
      <c r="HYN72" s="34"/>
      <c r="HYO72" s="34"/>
      <c r="HYP72" s="34"/>
      <c r="HYQ72" s="34"/>
      <c r="HYR72" s="34"/>
      <c r="HYS72" s="34"/>
      <c r="HYT72" s="34"/>
      <c r="HYU72" s="34"/>
      <c r="HYV72" s="34"/>
      <c r="HYW72" s="34"/>
      <c r="HYX72" s="34"/>
      <c r="HYY72" s="34"/>
      <c r="HYZ72" s="34"/>
      <c r="HZA72" s="34"/>
      <c r="HZB72" s="34"/>
      <c r="HZC72" s="34"/>
      <c r="HZD72" s="34"/>
      <c r="HZE72" s="34"/>
      <c r="HZF72" s="34"/>
      <c r="HZG72" s="34"/>
      <c r="HZH72" s="34"/>
      <c r="HZI72" s="34"/>
      <c r="HZJ72" s="34"/>
      <c r="HZK72" s="34"/>
      <c r="HZL72" s="34"/>
      <c r="HZM72" s="34"/>
      <c r="HZN72" s="34"/>
      <c r="HZO72" s="34"/>
      <c r="HZP72" s="34"/>
      <c r="HZQ72" s="34"/>
      <c r="HZR72" s="34"/>
      <c r="HZS72" s="34"/>
      <c r="HZT72" s="34"/>
      <c r="HZU72" s="34"/>
      <c r="HZV72" s="34"/>
      <c r="HZW72" s="34"/>
      <c r="HZX72" s="34"/>
      <c r="HZY72" s="34"/>
      <c r="HZZ72" s="34"/>
      <c r="IAA72" s="34"/>
      <c r="IAB72" s="34"/>
      <c r="IAC72" s="34"/>
      <c r="IAD72" s="34"/>
      <c r="IAE72" s="34"/>
      <c r="IAF72" s="34"/>
      <c r="IAG72" s="34"/>
      <c r="IAH72" s="34"/>
      <c r="IAI72" s="34"/>
      <c r="IAJ72" s="34"/>
      <c r="IAK72" s="34"/>
      <c r="IAL72" s="34"/>
      <c r="IAM72" s="34"/>
      <c r="IAN72" s="34"/>
      <c r="IAO72" s="34"/>
      <c r="IAP72" s="34"/>
      <c r="IAQ72" s="34"/>
      <c r="IAR72" s="34"/>
      <c r="IAS72" s="34"/>
      <c r="IAT72" s="34"/>
      <c r="IAU72" s="34"/>
      <c r="IAV72" s="34"/>
      <c r="IAW72" s="34"/>
      <c r="IAX72" s="34"/>
      <c r="IAY72" s="34"/>
      <c r="IAZ72" s="34"/>
      <c r="IBA72" s="34"/>
      <c r="IBB72" s="34"/>
      <c r="IBC72" s="34"/>
      <c r="IBD72" s="34"/>
      <c r="IBE72" s="34"/>
      <c r="IBF72" s="34"/>
      <c r="IBG72" s="34"/>
      <c r="IBH72" s="34"/>
      <c r="IBI72" s="34"/>
      <c r="IBJ72" s="34"/>
      <c r="IBK72" s="34"/>
      <c r="IBL72" s="34"/>
      <c r="IBM72" s="34"/>
      <c r="IBN72" s="34"/>
      <c r="IBO72" s="34"/>
      <c r="IBP72" s="34"/>
      <c r="IBQ72" s="34"/>
      <c r="IBR72" s="34"/>
      <c r="IBS72" s="34"/>
      <c r="IBT72" s="34"/>
      <c r="IBU72" s="34"/>
      <c r="IBV72" s="34"/>
      <c r="IBW72" s="34"/>
      <c r="IBX72" s="34"/>
      <c r="IBY72" s="34"/>
      <c r="IBZ72" s="34"/>
      <c r="ICA72" s="34"/>
      <c r="ICB72" s="34"/>
      <c r="ICC72" s="34"/>
      <c r="ICD72" s="34"/>
      <c r="ICE72" s="34"/>
      <c r="ICF72" s="34"/>
      <c r="ICG72" s="34"/>
      <c r="ICH72" s="34"/>
      <c r="ICI72" s="34"/>
      <c r="ICJ72" s="34"/>
      <c r="ICK72" s="34"/>
      <c r="ICL72" s="34"/>
      <c r="ICM72" s="34"/>
      <c r="ICN72" s="34"/>
      <c r="ICO72" s="34"/>
      <c r="ICP72" s="34"/>
      <c r="ICQ72" s="34"/>
      <c r="ICR72" s="34"/>
      <c r="ICS72" s="34"/>
      <c r="ICT72" s="34"/>
      <c r="ICU72" s="34"/>
      <c r="ICV72" s="34"/>
      <c r="ICW72" s="34"/>
      <c r="ICX72" s="34"/>
      <c r="ICY72" s="34"/>
      <c r="ICZ72" s="34"/>
      <c r="IDA72" s="34"/>
      <c r="IDB72" s="34"/>
      <c r="IDC72" s="34"/>
      <c r="IDD72" s="34"/>
      <c r="IDE72" s="34"/>
      <c r="IDF72" s="34"/>
      <c r="IDG72" s="34"/>
      <c r="IDH72" s="34"/>
      <c r="IDI72" s="34"/>
      <c r="IDJ72" s="34"/>
      <c r="IDK72" s="34"/>
      <c r="IDL72" s="34"/>
      <c r="IDM72" s="34"/>
      <c r="IDN72" s="34"/>
      <c r="IDO72" s="34"/>
      <c r="IDP72" s="34"/>
      <c r="IDQ72" s="34"/>
      <c r="IDR72" s="34"/>
      <c r="IDS72" s="34"/>
      <c r="IDT72" s="34"/>
      <c r="IDU72" s="34"/>
      <c r="IDV72" s="34"/>
      <c r="IDW72" s="34"/>
      <c r="IDX72" s="34"/>
      <c r="IDY72" s="34"/>
      <c r="IDZ72" s="34"/>
      <c r="IEA72" s="34"/>
      <c r="IEB72" s="34"/>
      <c r="IEC72" s="34"/>
      <c r="IED72" s="34"/>
      <c r="IEE72" s="34"/>
      <c r="IEF72" s="34"/>
      <c r="IEG72" s="34"/>
      <c r="IEH72" s="34"/>
      <c r="IEI72" s="34"/>
      <c r="IEJ72" s="34"/>
      <c r="IEK72" s="34"/>
      <c r="IEL72" s="34"/>
      <c r="IEM72" s="34"/>
      <c r="IEN72" s="34"/>
      <c r="IEO72" s="34"/>
      <c r="IEP72" s="34"/>
      <c r="IEQ72" s="34"/>
      <c r="IER72" s="34"/>
      <c r="IES72" s="34"/>
      <c r="IET72" s="34"/>
      <c r="IEU72" s="34"/>
      <c r="IEV72" s="34"/>
      <c r="IEW72" s="34"/>
      <c r="IEX72" s="34"/>
      <c r="IEY72" s="34"/>
      <c r="IEZ72" s="34"/>
      <c r="IFA72" s="34"/>
      <c r="IFB72" s="34"/>
      <c r="IFC72" s="34"/>
      <c r="IFD72" s="34"/>
      <c r="IFE72" s="34"/>
      <c r="IFF72" s="34"/>
      <c r="IFG72" s="34"/>
      <c r="IFH72" s="34"/>
      <c r="IFI72" s="34"/>
      <c r="IFJ72" s="34"/>
      <c r="IFK72" s="34"/>
      <c r="IFL72" s="34"/>
      <c r="IFM72" s="34"/>
      <c r="IFN72" s="34"/>
      <c r="IFO72" s="34"/>
      <c r="IFP72" s="34"/>
      <c r="IFQ72" s="34"/>
      <c r="IFR72" s="34"/>
      <c r="IFS72" s="34"/>
      <c r="IFT72" s="34"/>
      <c r="IFU72" s="34"/>
      <c r="IFV72" s="34"/>
      <c r="IFW72" s="34"/>
      <c r="IFX72" s="34"/>
      <c r="IFY72" s="34"/>
      <c r="IFZ72" s="34"/>
      <c r="IGA72" s="34"/>
      <c r="IGB72" s="34"/>
      <c r="IGC72" s="34"/>
      <c r="IGD72" s="34"/>
      <c r="IGE72" s="34"/>
      <c r="IGF72" s="34"/>
      <c r="IGG72" s="34"/>
      <c r="IGH72" s="34"/>
      <c r="IGI72" s="34"/>
      <c r="IGJ72" s="34"/>
      <c r="IGK72" s="34"/>
      <c r="IGL72" s="34"/>
      <c r="IGM72" s="34"/>
      <c r="IGN72" s="34"/>
      <c r="IGO72" s="34"/>
      <c r="IGP72" s="34"/>
      <c r="IGQ72" s="34"/>
      <c r="IGR72" s="34"/>
      <c r="IGS72" s="34"/>
      <c r="IGT72" s="34"/>
      <c r="IGU72" s="34"/>
      <c r="IGV72" s="34"/>
      <c r="IGW72" s="34"/>
      <c r="IGX72" s="34"/>
      <c r="IGY72" s="34"/>
      <c r="IGZ72" s="34"/>
      <c r="IHA72" s="34"/>
      <c r="IHB72" s="34"/>
      <c r="IHC72" s="34"/>
      <c r="IHD72" s="34"/>
      <c r="IHE72" s="34"/>
      <c r="IHF72" s="34"/>
      <c r="IHG72" s="34"/>
      <c r="IHH72" s="34"/>
      <c r="IHI72" s="34"/>
      <c r="IHJ72" s="34"/>
      <c r="IHK72" s="34"/>
      <c r="IHL72" s="34"/>
      <c r="IHM72" s="34"/>
      <c r="IHN72" s="34"/>
      <c r="IHO72" s="34"/>
      <c r="IHP72" s="34"/>
      <c r="IHQ72" s="34"/>
      <c r="IHR72" s="34"/>
      <c r="IHS72" s="34"/>
      <c r="IHT72" s="34"/>
      <c r="IHU72" s="34"/>
      <c r="IHV72" s="34"/>
      <c r="IHW72" s="34"/>
      <c r="IHX72" s="34"/>
      <c r="IHY72" s="34"/>
      <c r="IHZ72" s="34"/>
      <c r="IIA72" s="34"/>
      <c r="IIB72" s="34"/>
      <c r="IIC72" s="34"/>
      <c r="IID72" s="34"/>
      <c r="IIE72" s="34"/>
      <c r="IIF72" s="34"/>
      <c r="IIG72" s="34"/>
      <c r="IIH72" s="34"/>
      <c r="III72" s="34"/>
      <c r="IIJ72" s="34"/>
      <c r="IIK72" s="34"/>
      <c r="IIL72" s="34"/>
      <c r="IIM72" s="34"/>
      <c r="IIN72" s="34"/>
      <c r="IIO72" s="34"/>
      <c r="IIP72" s="34"/>
      <c r="IIQ72" s="34"/>
      <c r="IIR72" s="34"/>
      <c r="IIS72" s="34"/>
      <c r="IIT72" s="34"/>
      <c r="IIU72" s="34"/>
      <c r="IIV72" s="34"/>
      <c r="IIW72" s="34"/>
      <c r="IIX72" s="34"/>
      <c r="IIY72" s="34"/>
      <c r="IIZ72" s="34"/>
      <c r="IJA72" s="34"/>
      <c r="IJB72" s="34"/>
      <c r="IJC72" s="34"/>
      <c r="IJD72" s="34"/>
      <c r="IJE72" s="34"/>
      <c r="IJF72" s="34"/>
      <c r="IJG72" s="34"/>
      <c r="IJH72" s="34"/>
      <c r="IJI72" s="34"/>
      <c r="IJJ72" s="34"/>
      <c r="IJK72" s="34"/>
      <c r="IJL72" s="34"/>
      <c r="IJM72" s="34"/>
      <c r="IJN72" s="34"/>
      <c r="IJO72" s="34"/>
      <c r="IJP72" s="34"/>
      <c r="IJQ72" s="34"/>
      <c r="IJR72" s="34"/>
      <c r="IJS72" s="34"/>
      <c r="IJT72" s="34"/>
      <c r="IJU72" s="34"/>
      <c r="IJV72" s="34"/>
      <c r="IJW72" s="34"/>
      <c r="IJX72" s="34"/>
      <c r="IJY72" s="34"/>
      <c r="IJZ72" s="34"/>
      <c r="IKA72" s="34"/>
      <c r="IKB72" s="34"/>
      <c r="IKC72" s="34"/>
      <c r="IKD72" s="34"/>
      <c r="IKE72" s="34"/>
      <c r="IKF72" s="34"/>
      <c r="IKG72" s="34"/>
      <c r="IKH72" s="34"/>
      <c r="IKI72" s="34"/>
      <c r="IKJ72" s="34"/>
      <c r="IKK72" s="34"/>
      <c r="IKL72" s="34"/>
      <c r="IKM72" s="34"/>
      <c r="IKN72" s="34"/>
      <c r="IKO72" s="34"/>
      <c r="IKP72" s="34"/>
      <c r="IKQ72" s="34"/>
      <c r="IKR72" s="34"/>
      <c r="IKS72" s="34"/>
      <c r="IKT72" s="34"/>
      <c r="IKU72" s="34"/>
      <c r="IKV72" s="34"/>
      <c r="IKW72" s="34"/>
      <c r="IKX72" s="34"/>
      <c r="IKY72" s="34"/>
      <c r="IKZ72" s="34"/>
      <c r="ILA72" s="34"/>
      <c r="ILB72" s="34"/>
      <c r="ILC72" s="34"/>
      <c r="ILD72" s="34"/>
      <c r="ILE72" s="34"/>
      <c r="ILF72" s="34"/>
      <c r="ILG72" s="34"/>
      <c r="ILH72" s="34"/>
      <c r="ILI72" s="34"/>
      <c r="ILJ72" s="34"/>
      <c r="ILK72" s="34"/>
      <c r="ILL72" s="34"/>
      <c r="ILM72" s="34"/>
      <c r="ILN72" s="34"/>
      <c r="ILO72" s="34"/>
      <c r="ILP72" s="34"/>
      <c r="ILQ72" s="34"/>
      <c r="ILR72" s="34"/>
      <c r="ILS72" s="34"/>
      <c r="ILT72" s="34"/>
      <c r="ILU72" s="34"/>
      <c r="ILV72" s="34"/>
      <c r="ILW72" s="34"/>
      <c r="ILX72" s="34"/>
      <c r="ILY72" s="34"/>
      <c r="ILZ72" s="34"/>
      <c r="IMA72" s="34"/>
      <c r="IMB72" s="34"/>
      <c r="IMC72" s="34"/>
      <c r="IMD72" s="34"/>
      <c r="IME72" s="34"/>
      <c r="IMF72" s="34"/>
      <c r="IMG72" s="34"/>
      <c r="IMH72" s="34"/>
      <c r="IMI72" s="34"/>
      <c r="IMJ72" s="34"/>
      <c r="IMK72" s="34"/>
      <c r="IML72" s="34"/>
      <c r="IMM72" s="34"/>
      <c r="IMN72" s="34"/>
      <c r="IMO72" s="34"/>
      <c r="IMP72" s="34"/>
      <c r="IMQ72" s="34"/>
      <c r="IMR72" s="34"/>
      <c r="IMS72" s="34"/>
      <c r="IMT72" s="34"/>
      <c r="IMU72" s="34"/>
      <c r="IMV72" s="34"/>
      <c r="IMW72" s="34"/>
      <c r="IMX72" s="34"/>
      <c r="IMY72" s="34"/>
      <c r="IMZ72" s="34"/>
      <c r="INA72" s="34"/>
      <c r="INB72" s="34"/>
      <c r="INC72" s="34"/>
      <c r="IND72" s="34"/>
      <c r="INE72" s="34"/>
      <c r="INF72" s="34"/>
      <c r="ING72" s="34"/>
      <c r="INH72" s="34"/>
      <c r="INI72" s="34"/>
      <c r="INJ72" s="34"/>
      <c r="INK72" s="34"/>
      <c r="INL72" s="34"/>
      <c r="INM72" s="34"/>
      <c r="INN72" s="34"/>
      <c r="INO72" s="34"/>
      <c r="INP72" s="34"/>
      <c r="INQ72" s="34"/>
      <c r="INR72" s="34"/>
      <c r="INS72" s="34"/>
      <c r="INT72" s="34"/>
      <c r="INU72" s="34"/>
      <c r="INV72" s="34"/>
      <c r="INW72" s="34"/>
      <c r="INX72" s="34"/>
      <c r="INY72" s="34"/>
      <c r="INZ72" s="34"/>
      <c r="IOA72" s="34"/>
      <c r="IOB72" s="34"/>
      <c r="IOC72" s="34"/>
      <c r="IOD72" s="34"/>
      <c r="IOE72" s="34"/>
      <c r="IOF72" s="34"/>
      <c r="IOG72" s="34"/>
      <c r="IOH72" s="34"/>
      <c r="IOI72" s="34"/>
      <c r="IOJ72" s="34"/>
      <c r="IOK72" s="34"/>
      <c r="IOL72" s="34"/>
      <c r="IOM72" s="34"/>
      <c r="ION72" s="34"/>
      <c r="IOO72" s="34"/>
      <c r="IOP72" s="34"/>
      <c r="IOQ72" s="34"/>
      <c r="IOR72" s="34"/>
      <c r="IOS72" s="34"/>
      <c r="IOT72" s="34"/>
      <c r="IOU72" s="34"/>
      <c r="IOV72" s="34"/>
      <c r="IOW72" s="34"/>
      <c r="IOX72" s="34"/>
      <c r="IOY72" s="34"/>
      <c r="IOZ72" s="34"/>
      <c r="IPA72" s="34"/>
      <c r="IPB72" s="34"/>
      <c r="IPC72" s="34"/>
      <c r="IPD72" s="34"/>
      <c r="IPE72" s="34"/>
      <c r="IPF72" s="34"/>
      <c r="IPG72" s="34"/>
      <c r="IPH72" s="34"/>
      <c r="IPI72" s="34"/>
      <c r="IPJ72" s="34"/>
      <c r="IPK72" s="34"/>
      <c r="IPL72" s="34"/>
      <c r="IPM72" s="34"/>
      <c r="IPN72" s="34"/>
      <c r="IPO72" s="34"/>
      <c r="IPP72" s="34"/>
      <c r="IPQ72" s="34"/>
      <c r="IPR72" s="34"/>
      <c r="IPS72" s="34"/>
      <c r="IPT72" s="34"/>
      <c r="IPU72" s="34"/>
      <c r="IPV72" s="34"/>
      <c r="IPW72" s="34"/>
      <c r="IPX72" s="34"/>
      <c r="IPY72" s="34"/>
      <c r="IPZ72" s="34"/>
      <c r="IQA72" s="34"/>
      <c r="IQB72" s="34"/>
      <c r="IQC72" s="34"/>
      <c r="IQD72" s="34"/>
      <c r="IQE72" s="34"/>
      <c r="IQF72" s="34"/>
      <c r="IQG72" s="34"/>
      <c r="IQH72" s="34"/>
      <c r="IQI72" s="34"/>
      <c r="IQJ72" s="34"/>
      <c r="IQK72" s="34"/>
      <c r="IQL72" s="34"/>
      <c r="IQM72" s="34"/>
      <c r="IQN72" s="34"/>
      <c r="IQO72" s="34"/>
      <c r="IQP72" s="34"/>
      <c r="IQQ72" s="34"/>
      <c r="IQR72" s="34"/>
      <c r="IQS72" s="34"/>
      <c r="IQT72" s="34"/>
      <c r="IQU72" s="34"/>
      <c r="IQV72" s="34"/>
      <c r="IQW72" s="34"/>
      <c r="IQX72" s="34"/>
      <c r="IQY72" s="34"/>
      <c r="IQZ72" s="34"/>
      <c r="IRA72" s="34"/>
      <c r="IRB72" s="34"/>
      <c r="IRC72" s="34"/>
      <c r="IRD72" s="34"/>
      <c r="IRE72" s="34"/>
      <c r="IRF72" s="34"/>
      <c r="IRG72" s="34"/>
      <c r="IRH72" s="34"/>
      <c r="IRI72" s="34"/>
      <c r="IRJ72" s="34"/>
      <c r="IRK72" s="34"/>
      <c r="IRL72" s="34"/>
      <c r="IRM72" s="34"/>
      <c r="IRN72" s="34"/>
      <c r="IRO72" s="34"/>
      <c r="IRP72" s="34"/>
      <c r="IRQ72" s="34"/>
      <c r="IRR72" s="34"/>
      <c r="IRS72" s="34"/>
      <c r="IRT72" s="34"/>
      <c r="IRU72" s="34"/>
      <c r="IRV72" s="34"/>
      <c r="IRW72" s="34"/>
      <c r="IRX72" s="34"/>
      <c r="IRY72" s="34"/>
      <c r="IRZ72" s="34"/>
      <c r="ISA72" s="34"/>
      <c r="ISB72" s="34"/>
      <c r="ISC72" s="34"/>
      <c r="ISD72" s="34"/>
      <c r="ISE72" s="34"/>
      <c r="ISF72" s="34"/>
      <c r="ISG72" s="34"/>
      <c r="ISH72" s="34"/>
      <c r="ISI72" s="34"/>
      <c r="ISJ72" s="34"/>
      <c r="ISK72" s="34"/>
      <c r="ISL72" s="34"/>
      <c r="ISM72" s="34"/>
      <c r="ISN72" s="34"/>
      <c r="ISO72" s="34"/>
      <c r="ISP72" s="34"/>
      <c r="ISQ72" s="34"/>
      <c r="ISR72" s="34"/>
      <c r="ISS72" s="34"/>
      <c r="IST72" s="34"/>
      <c r="ISU72" s="34"/>
      <c r="ISV72" s="34"/>
      <c r="ISW72" s="34"/>
      <c r="ISX72" s="34"/>
      <c r="ISY72" s="34"/>
      <c r="ISZ72" s="34"/>
      <c r="ITA72" s="34"/>
      <c r="ITB72" s="34"/>
      <c r="ITC72" s="34"/>
      <c r="ITD72" s="34"/>
      <c r="ITE72" s="34"/>
      <c r="ITF72" s="34"/>
      <c r="ITG72" s="34"/>
      <c r="ITH72" s="34"/>
      <c r="ITI72" s="34"/>
      <c r="ITJ72" s="34"/>
      <c r="ITK72" s="34"/>
      <c r="ITL72" s="34"/>
      <c r="ITM72" s="34"/>
      <c r="ITN72" s="34"/>
      <c r="ITO72" s="34"/>
      <c r="ITP72" s="34"/>
      <c r="ITQ72" s="34"/>
      <c r="ITR72" s="34"/>
      <c r="ITS72" s="34"/>
      <c r="ITT72" s="34"/>
      <c r="ITU72" s="34"/>
      <c r="ITV72" s="34"/>
      <c r="ITW72" s="34"/>
      <c r="ITX72" s="34"/>
      <c r="ITY72" s="34"/>
      <c r="ITZ72" s="34"/>
      <c r="IUA72" s="34"/>
      <c r="IUB72" s="34"/>
      <c r="IUC72" s="34"/>
      <c r="IUD72" s="34"/>
      <c r="IUE72" s="34"/>
      <c r="IUF72" s="34"/>
      <c r="IUG72" s="34"/>
      <c r="IUH72" s="34"/>
      <c r="IUI72" s="34"/>
      <c r="IUJ72" s="34"/>
      <c r="IUK72" s="34"/>
      <c r="IUL72" s="34"/>
      <c r="IUM72" s="34"/>
      <c r="IUN72" s="34"/>
      <c r="IUO72" s="34"/>
      <c r="IUP72" s="34"/>
      <c r="IUQ72" s="34"/>
      <c r="IUR72" s="34"/>
      <c r="IUS72" s="34"/>
      <c r="IUT72" s="34"/>
      <c r="IUU72" s="34"/>
      <c r="IUV72" s="34"/>
      <c r="IUW72" s="34"/>
      <c r="IUX72" s="34"/>
      <c r="IUY72" s="34"/>
      <c r="IUZ72" s="34"/>
      <c r="IVA72" s="34"/>
      <c r="IVB72" s="34"/>
      <c r="IVC72" s="34"/>
      <c r="IVD72" s="34"/>
      <c r="IVE72" s="34"/>
      <c r="IVF72" s="34"/>
      <c r="IVG72" s="34"/>
      <c r="IVH72" s="34"/>
      <c r="IVI72" s="34"/>
      <c r="IVJ72" s="34"/>
      <c r="IVK72" s="34"/>
      <c r="IVL72" s="34"/>
      <c r="IVM72" s="34"/>
      <c r="IVN72" s="34"/>
      <c r="IVO72" s="34"/>
      <c r="IVP72" s="34"/>
      <c r="IVQ72" s="34"/>
      <c r="IVR72" s="34"/>
      <c r="IVS72" s="34"/>
      <c r="IVT72" s="34"/>
      <c r="IVU72" s="34"/>
      <c r="IVV72" s="34"/>
      <c r="IVW72" s="34"/>
      <c r="IVX72" s="34"/>
      <c r="IVY72" s="34"/>
      <c r="IVZ72" s="34"/>
      <c r="IWA72" s="34"/>
      <c r="IWB72" s="34"/>
      <c r="IWC72" s="34"/>
      <c r="IWD72" s="34"/>
      <c r="IWE72" s="34"/>
      <c r="IWF72" s="34"/>
      <c r="IWG72" s="34"/>
      <c r="IWH72" s="34"/>
      <c r="IWI72" s="34"/>
      <c r="IWJ72" s="34"/>
      <c r="IWK72" s="34"/>
      <c r="IWL72" s="34"/>
      <c r="IWM72" s="34"/>
      <c r="IWN72" s="34"/>
      <c r="IWO72" s="34"/>
      <c r="IWP72" s="34"/>
      <c r="IWQ72" s="34"/>
      <c r="IWR72" s="34"/>
      <c r="IWS72" s="34"/>
      <c r="IWT72" s="34"/>
      <c r="IWU72" s="34"/>
      <c r="IWV72" s="34"/>
      <c r="IWW72" s="34"/>
      <c r="IWX72" s="34"/>
      <c r="IWY72" s="34"/>
      <c r="IWZ72" s="34"/>
      <c r="IXA72" s="34"/>
      <c r="IXB72" s="34"/>
      <c r="IXC72" s="34"/>
      <c r="IXD72" s="34"/>
      <c r="IXE72" s="34"/>
      <c r="IXF72" s="34"/>
      <c r="IXG72" s="34"/>
      <c r="IXH72" s="34"/>
      <c r="IXI72" s="34"/>
      <c r="IXJ72" s="34"/>
      <c r="IXK72" s="34"/>
      <c r="IXL72" s="34"/>
      <c r="IXM72" s="34"/>
      <c r="IXN72" s="34"/>
      <c r="IXO72" s="34"/>
      <c r="IXP72" s="34"/>
      <c r="IXQ72" s="34"/>
      <c r="IXR72" s="34"/>
      <c r="IXS72" s="34"/>
      <c r="IXT72" s="34"/>
      <c r="IXU72" s="34"/>
      <c r="IXV72" s="34"/>
      <c r="IXW72" s="34"/>
      <c r="IXX72" s="34"/>
      <c r="IXY72" s="34"/>
      <c r="IXZ72" s="34"/>
      <c r="IYA72" s="34"/>
      <c r="IYB72" s="34"/>
      <c r="IYC72" s="34"/>
      <c r="IYD72" s="34"/>
      <c r="IYE72" s="34"/>
      <c r="IYF72" s="34"/>
      <c r="IYG72" s="34"/>
      <c r="IYH72" s="34"/>
      <c r="IYI72" s="34"/>
      <c r="IYJ72" s="34"/>
      <c r="IYK72" s="34"/>
      <c r="IYL72" s="34"/>
      <c r="IYM72" s="34"/>
      <c r="IYN72" s="34"/>
      <c r="IYO72" s="34"/>
      <c r="IYP72" s="34"/>
      <c r="IYQ72" s="34"/>
      <c r="IYR72" s="34"/>
      <c r="IYS72" s="34"/>
      <c r="IYT72" s="34"/>
      <c r="IYU72" s="34"/>
      <c r="IYV72" s="34"/>
      <c r="IYW72" s="34"/>
      <c r="IYX72" s="34"/>
      <c r="IYY72" s="34"/>
      <c r="IYZ72" s="34"/>
      <c r="IZA72" s="34"/>
      <c r="IZB72" s="34"/>
      <c r="IZC72" s="34"/>
      <c r="IZD72" s="34"/>
      <c r="IZE72" s="34"/>
      <c r="IZF72" s="34"/>
      <c r="IZG72" s="34"/>
      <c r="IZH72" s="34"/>
      <c r="IZI72" s="34"/>
      <c r="IZJ72" s="34"/>
      <c r="IZK72" s="34"/>
      <c r="IZL72" s="34"/>
      <c r="IZM72" s="34"/>
      <c r="IZN72" s="34"/>
      <c r="IZO72" s="34"/>
      <c r="IZP72" s="34"/>
      <c r="IZQ72" s="34"/>
      <c r="IZR72" s="34"/>
      <c r="IZS72" s="34"/>
      <c r="IZT72" s="34"/>
      <c r="IZU72" s="34"/>
      <c r="IZV72" s="34"/>
      <c r="IZW72" s="34"/>
      <c r="IZX72" s="34"/>
      <c r="IZY72" s="34"/>
      <c r="IZZ72" s="34"/>
      <c r="JAA72" s="34"/>
      <c r="JAB72" s="34"/>
      <c r="JAC72" s="34"/>
      <c r="JAD72" s="34"/>
      <c r="JAE72" s="34"/>
      <c r="JAF72" s="34"/>
      <c r="JAG72" s="34"/>
      <c r="JAH72" s="34"/>
      <c r="JAI72" s="34"/>
      <c r="JAJ72" s="34"/>
      <c r="JAK72" s="34"/>
      <c r="JAL72" s="34"/>
      <c r="JAM72" s="34"/>
      <c r="JAN72" s="34"/>
      <c r="JAO72" s="34"/>
      <c r="JAP72" s="34"/>
      <c r="JAQ72" s="34"/>
      <c r="JAR72" s="34"/>
      <c r="JAS72" s="34"/>
      <c r="JAT72" s="34"/>
      <c r="JAU72" s="34"/>
      <c r="JAV72" s="34"/>
      <c r="JAW72" s="34"/>
      <c r="JAX72" s="34"/>
      <c r="JAY72" s="34"/>
      <c r="JAZ72" s="34"/>
      <c r="JBA72" s="34"/>
      <c r="JBB72" s="34"/>
      <c r="JBC72" s="34"/>
      <c r="JBD72" s="34"/>
      <c r="JBE72" s="34"/>
      <c r="JBF72" s="34"/>
      <c r="JBG72" s="34"/>
      <c r="JBH72" s="34"/>
      <c r="JBI72" s="34"/>
      <c r="JBJ72" s="34"/>
      <c r="JBK72" s="34"/>
      <c r="JBL72" s="34"/>
      <c r="JBM72" s="34"/>
      <c r="JBN72" s="34"/>
      <c r="JBO72" s="34"/>
      <c r="JBP72" s="34"/>
      <c r="JBQ72" s="34"/>
      <c r="JBR72" s="34"/>
      <c r="JBS72" s="34"/>
      <c r="JBT72" s="34"/>
      <c r="JBU72" s="34"/>
      <c r="JBV72" s="34"/>
      <c r="JBW72" s="34"/>
      <c r="JBX72" s="34"/>
      <c r="JBY72" s="34"/>
      <c r="JBZ72" s="34"/>
      <c r="JCA72" s="34"/>
      <c r="JCB72" s="34"/>
      <c r="JCC72" s="34"/>
      <c r="JCD72" s="34"/>
      <c r="JCE72" s="34"/>
      <c r="JCF72" s="34"/>
      <c r="JCG72" s="34"/>
      <c r="JCH72" s="34"/>
      <c r="JCI72" s="34"/>
      <c r="JCJ72" s="34"/>
      <c r="JCK72" s="34"/>
      <c r="JCL72" s="34"/>
      <c r="JCM72" s="34"/>
      <c r="JCN72" s="34"/>
      <c r="JCO72" s="34"/>
      <c r="JCP72" s="34"/>
      <c r="JCQ72" s="34"/>
      <c r="JCR72" s="34"/>
      <c r="JCS72" s="34"/>
      <c r="JCT72" s="34"/>
      <c r="JCU72" s="34"/>
      <c r="JCV72" s="34"/>
      <c r="JCW72" s="34"/>
      <c r="JCX72" s="34"/>
      <c r="JCY72" s="34"/>
      <c r="JCZ72" s="34"/>
      <c r="JDA72" s="34"/>
      <c r="JDB72" s="34"/>
      <c r="JDC72" s="34"/>
      <c r="JDD72" s="34"/>
      <c r="JDE72" s="34"/>
      <c r="JDF72" s="34"/>
      <c r="JDG72" s="34"/>
      <c r="JDH72" s="34"/>
      <c r="JDI72" s="34"/>
      <c r="JDJ72" s="34"/>
      <c r="JDK72" s="34"/>
      <c r="JDL72" s="34"/>
      <c r="JDM72" s="34"/>
      <c r="JDN72" s="34"/>
      <c r="JDO72" s="34"/>
      <c r="JDP72" s="34"/>
      <c r="JDQ72" s="34"/>
      <c r="JDR72" s="34"/>
      <c r="JDS72" s="34"/>
      <c r="JDT72" s="34"/>
      <c r="JDU72" s="34"/>
      <c r="JDV72" s="34"/>
      <c r="JDW72" s="34"/>
      <c r="JDX72" s="34"/>
      <c r="JDY72" s="34"/>
      <c r="JDZ72" s="34"/>
      <c r="JEA72" s="34"/>
      <c r="JEB72" s="34"/>
      <c r="JEC72" s="34"/>
      <c r="JED72" s="34"/>
      <c r="JEE72" s="34"/>
      <c r="JEF72" s="34"/>
      <c r="JEG72" s="34"/>
      <c r="JEH72" s="34"/>
      <c r="JEI72" s="34"/>
      <c r="JEJ72" s="34"/>
      <c r="JEK72" s="34"/>
      <c r="JEL72" s="34"/>
      <c r="JEM72" s="34"/>
      <c r="JEN72" s="34"/>
      <c r="JEO72" s="34"/>
      <c r="JEP72" s="34"/>
      <c r="JEQ72" s="34"/>
      <c r="JER72" s="34"/>
      <c r="JES72" s="34"/>
      <c r="JET72" s="34"/>
      <c r="JEU72" s="34"/>
      <c r="JEV72" s="34"/>
      <c r="JEW72" s="34"/>
      <c r="JEX72" s="34"/>
      <c r="JEY72" s="34"/>
      <c r="JEZ72" s="34"/>
      <c r="JFA72" s="34"/>
      <c r="JFB72" s="34"/>
      <c r="JFC72" s="34"/>
      <c r="JFD72" s="34"/>
      <c r="JFE72" s="34"/>
      <c r="JFF72" s="34"/>
      <c r="JFG72" s="34"/>
      <c r="JFH72" s="34"/>
      <c r="JFI72" s="34"/>
      <c r="JFJ72" s="34"/>
      <c r="JFK72" s="34"/>
      <c r="JFL72" s="34"/>
      <c r="JFM72" s="34"/>
      <c r="JFN72" s="34"/>
      <c r="JFO72" s="34"/>
      <c r="JFP72" s="34"/>
      <c r="JFQ72" s="34"/>
      <c r="JFR72" s="34"/>
      <c r="JFS72" s="34"/>
      <c r="JFT72" s="34"/>
      <c r="JFU72" s="34"/>
      <c r="JFV72" s="34"/>
      <c r="JFW72" s="34"/>
      <c r="JFX72" s="34"/>
      <c r="JFY72" s="34"/>
      <c r="JFZ72" s="34"/>
      <c r="JGA72" s="34"/>
      <c r="JGB72" s="34"/>
      <c r="JGC72" s="34"/>
      <c r="JGD72" s="34"/>
      <c r="JGE72" s="34"/>
      <c r="JGF72" s="34"/>
      <c r="JGG72" s="34"/>
      <c r="JGH72" s="34"/>
      <c r="JGI72" s="34"/>
      <c r="JGJ72" s="34"/>
      <c r="JGK72" s="34"/>
      <c r="JGL72" s="34"/>
      <c r="JGM72" s="34"/>
      <c r="JGN72" s="34"/>
      <c r="JGO72" s="34"/>
      <c r="JGP72" s="34"/>
      <c r="JGQ72" s="34"/>
      <c r="JGR72" s="34"/>
      <c r="JGS72" s="34"/>
      <c r="JGT72" s="34"/>
      <c r="JGU72" s="34"/>
      <c r="JGV72" s="34"/>
      <c r="JGW72" s="34"/>
      <c r="JGX72" s="34"/>
      <c r="JGY72" s="34"/>
      <c r="JGZ72" s="34"/>
      <c r="JHA72" s="34"/>
      <c r="JHB72" s="34"/>
      <c r="JHC72" s="34"/>
      <c r="JHD72" s="34"/>
      <c r="JHE72" s="34"/>
      <c r="JHF72" s="34"/>
      <c r="JHG72" s="34"/>
      <c r="JHH72" s="34"/>
      <c r="JHI72" s="34"/>
      <c r="JHJ72" s="34"/>
      <c r="JHK72" s="34"/>
      <c r="JHL72" s="34"/>
      <c r="JHM72" s="34"/>
      <c r="JHN72" s="34"/>
      <c r="JHO72" s="34"/>
      <c r="JHP72" s="34"/>
      <c r="JHQ72" s="34"/>
      <c r="JHR72" s="34"/>
      <c r="JHS72" s="34"/>
      <c r="JHT72" s="34"/>
      <c r="JHU72" s="34"/>
      <c r="JHV72" s="34"/>
      <c r="JHW72" s="34"/>
      <c r="JHX72" s="34"/>
      <c r="JHY72" s="34"/>
      <c r="JHZ72" s="34"/>
      <c r="JIA72" s="34"/>
      <c r="JIB72" s="34"/>
      <c r="JIC72" s="34"/>
      <c r="JID72" s="34"/>
      <c r="JIE72" s="34"/>
      <c r="JIF72" s="34"/>
      <c r="JIG72" s="34"/>
      <c r="JIH72" s="34"/>
      <c r="JII72" s="34"/>
      <c r="JIJ72" s="34"/>
      <c r="JIK72" s="34"/>
      <c r="JIL72" s="34"/>
      <c r="JIM72" s="34"/>
      <c r="JIN72" s="34"/>
      <c r="JIO72" s="34"/>
      <c r="JIP72" s="34"/>
      <c r="JIQ72" s="34"/>
      <c r="JIR72" s="34"/>
      <c r="JIS72" s="34"/>
      <c r="JIT72" s="34"/>
      <c r="JIU72" s="34"/>
      <c r="JIV72" s="34"/>
      <c r="JIW72" s="34"/>
      <c r="JIX72" s="34"/>
      <c r="JIY72" s="34"/>
      <c r="JIZ72" s="34"/>
      <c r="JJA72" s="34"/>
      <c r="JJB72" s="34"/>
      <c r="JJC72" s="34"/>
      <c r="JJD72" s="34"/>
      <c r="JJE72" s="34"/>
      <c r="JJF72" s="34"/>
      <c r="JJG72" s="34"/>
      <c r="JJH72" s="34"/>
      <c r="JJI72" s="34"/>
      <c r="JJJ72" s="34"/>
      <c r="JJK72" s="34"/>
      <c r="JJL72" s="34"/>
      <c r="JJM72" s="34"/>
      <c r="JJN72" s="34"/>
      <c r="JJO72" s="34"/>
      <c r="JJP72" s="34"/>
      <c r="JJQ72" s="34"/>
      <c r="JJR72" s="34"/>
      <c r="JJS72" s="34"/>
      <c r="JJT72" s="34"/>
      <c r="JJU72" s="34"/>
      <c r="JJV72" s="34"/>
      <c r="JJW72" s="34"/>
      <c r="JJX72" s="34"/>
      <c r="JJY72" s="34"/>
      <c r="JJZ72" s="34"/>
      <c r="JKA72" s="34"/>
      <c r="JKB72" s="34"/>
      <c r="JKC72" s="34"/>
      <c r="JKD72" s="34"/>
      <c r="JKE72" s="34"/>
      <c r="JKF72" s="34"/>
      <c r="JKG72" s="34"/>
      <c r="JKH72" s="34"/>
      <c r="JKI72" s="34"/>
      <c r="JKJ72" s="34"/>
      <c r="JKK72" s="34"/>
      <c r="JKL72" s="34"/>
      <c r="JKM72" s="34"/>
      <c r="JKN72" s="34"/>
      <c r="JKO72" s="34"/>
      <c r="JKP72" s="34"/>
      <c r="JKQ72" s="34"/>
      <c r="JKR72" s="34"/>
      <c r="JKS72" s="34"/>
      <c r="JKT72" s="34"/>
      <c r="JKU72" s="34"/>
      <c r="JKV72" s="34"/>
      <c r="JKW72" s="34"/>
      <c r="JKX72" s="34"/>
      <c r="JKY72" s="34"/>
      <c r="JKZ72" s="34"/>
      <c r="JLA72" s="34"/>
      <c r="JLB72" s="34"/>
      <c r="JLC72" s="34"/>
      <c r="JLD72" s="34"/>
      <c r="JLE72" s="34"/>
      <c r="JLF72" s="34"/>
      <c r="JLG72" s="34"/>
      <c r="JLH72" s="34"/>
      <c r="JLI72" s="34"/>
      <c r="JLJ72" s="34"/>
      <c r="JLK72" s="34"/>
      <c r="JLL72" s="34"/>
      <c r="JLM72" s="34"/>
      <c r="JLN72" s="34"/>
      <c r="JLO72" s="34"/>
      <c r="JLP72" s="34"/>
      <c r="JLQ72" s="34"/>
      <c r="JLR72" s="34"/>
      <c r="JLS72" s="34"/>
      <c r="JLT72" s="34"/>
      <c r="JLU72" s="34"/>
      <c r="JLV72" s="34"/>
      <c r="JLW72" s="34"/>
      <c r="JLX72" s="34"/>
      <c r="JLY72" s="34"/>
      <c r="JLZ72" s="34"/>
      <c r="JMA72" s="34"/>
      <c r="JMB72" s="34"/>
      <c r="JMC72" s="34"/>
      <c r="JMD72" s="34"/>
      <c r="JME72" s="34"/>
      <c r="JMF72" s="34"/>
      <c r="JMG72" s="34"/>
      <c r="JMH72" s="34"/>
      <c r="JMI72" s="34"/>
      <c r="JMJ72" s="34"/>
      <c r="JMK72" s="34"/>
      <c r="JML72" s="34"/>
      <c r="JMM72" s="34"/>
      <c r="JMN72" s="34"/>
      <c r="JMO72" s="34"/>
      <c r="JMP72" s="34"/>
      <c r="JMQ72" s="34"/>
      <c r="JMR72" s="34"/>
      <c r="JMS72" s="34"/>
      <c r="JMT72" s="34"/>
      <c r="JMU72" s="34"/>
      <c r="JMV72" s="34"/>
      <c r="JMW72" s="34"/>
      <c r="JMX72" s="34"/>
      <c r="JMY72" s="34"/>
      <c r="JMZ72" s="34"/>
      <c r="JNA72" s="34"/>
      <c r="JNB72" s="34"/>
      <c r="JNC72" s="34"/>
      <c r="JND72" s="34"/>
      <c r="JNE72" s="34"/>
      <c r="JNF72" s="34"/>
      <c r="JNG72" s="34"/>
      <c r="JNH72" s="34"/>
      <c r="JNI72" s="34"/>
      <c r="JNJ72" s="34"/>
      <c r="JNK72" s="34"/>
      <c r="JNL72" s="34"/>
      <c r="JNM72" s="34"/>
      <c r="JNN72" s="34"/>
      <c r="JNO72" s="34"/>
      <c r="JNP72" s="34"/>
      <c r="JNQ72" s="34"/>
      <c r="JNR72" s="34"/>
      <c r="JNS72" s="34"/>
      <c r="JNT72" s="34"/>
      <c r="JNU72" s="34"/>
      <c r="JNV72" s="34"/>
      <c r="JNW72" s="34"/>
      <c r="JNX72" s="34"/>
      <c r="JNY72" s="34"/>
      <c r="JNZ72" s="34"/>
      <c r="JOA72" s="34"/>
      <c r="JOB72" s="34"/>
      <c r="JOC72" s="34"/>
      <c r="JOD72" s="34"/>
      <c r="JOE72" s="34"/>
      <c r="JOF72" s="34"/>
      <c r="JOG72" s="34"/>
      <c r="JOH72" s="34"/>
      <c r="JOI72" s="34"/>
      <c r="JOJ72" s="34"/>
      <c r="JOK72" s="34"/>
      <c r="JOL72" s="34"/>
      <c r="JOM72" s="34"/>
      <c r="JON72" s="34"/>
      <c r="JOO72" s="34"/>
      <c r="JOP72" s="34"/>
      <c r="JOQ72" s="34"/>
      <c r="JOR72" s="34"/>
      <c r="JOS72" s="34"/>
      <c r="JOT72" s="34"/>
      <c r="JOU72" s="34"/>
      <c r="JOV72" s="34"/>
      <c r="JOW72" s="34"/>
      <c r="JOX72" s="34"/>
      <c r="JOY72" s="34"/>
      <c r="JOZ72" s="34"/>
      <c r="JPA72" s="34"/>
      <c r="JPB72" s="34"/>
      <c r="JPC72" s="34"/>
      <c r="JPD72" s="34"/>
      <c r="JPE72" s="34"/>
      <c r="JPF72" s="34"/>
      <c r="JPG72" s="34"/>
      <c r="JPH72" s="34"/>
      <c r="JPI72" s="34"/>
      <c r="JPJ72" s="34"/>
      <c r="JPK72" s="34"/>
      <c r="JPL72" s="34"/>
      <c r="JPM72" s="34"/>
      <c r="JPN72" s="34"/>
      <c r="JPO72" s="34"/>
      <c r="JPP72" s="34"/>
      <c r="JPQ72" s="34"/>
      <c r="JPR72" s="34"/>
      <c r="JPS72" s="34"/>
      <c r="JPT72" s="34"/>
      <c r="JPU72" s="34"/>
      <c r="JPV72" s="34"/>
      <c r="JPW72" s="34"/>
      <c r="JPX72" s="34"/>
      <c r="JPY72" s="34"/>
      <c r="JPZ72" s="34"/>
      <c r="JQA72" s="34"/>
      <c r="JQB72" s="34"/>
      <c r="JQC72" s="34"/>
      <c r="JQD72" s="34"/>
      <c r="JQE72" s="34"/>
      <c r="JQF72" s="34"/>
      <c r="JQG72" s="34"/>
      <c r="JQH72" s="34"/>
      <c r="JQI72" s="34"/>
      <c r="JQJ72" s="34"/>
      <c r="JQK72" s="34"/>
      <c r="JQL72" s="34"/>
      <c r="JQM72" s="34"/>
      <c r="JQN72" s="34"/>
      <c r="JQO72" s="34"/>
      <c r="JQP72" s="34"/>
      <c r="JQQ72" s="34"/>
      <c r="JQR72" s="34"/>
      <c r="JQS72" s="34"/>
      <c r="JQT72" s="34"/>
      <c r="JQU72" s="34"/>
      <c r="JQV72" s="34"/>
      <c r="JQW72" s="34"/>
      <c r="JQX72" s="34"/>
      <c r="JQY72" s="34"/>
      <c r="JQZ72" s="34"/>
      <c r="JRA72" s="34"/>
      <c r="JRB72" s="34"/>
      <c r="JRC72" s="34"/>
      <c r="JRD72" s="34"/>
      <c r="JRE72" s="34"/>
      <c r="JRF72" s="34"/>
      <c r="JRG72" s="34"/>
      <c r="JRH72" s="34"/>
      <c r="JRI72" s="34"/>
      <c r="JRJ72" s="34"/>
      <c r="JRK72" s="34"/>
      <c r="JRL72" s="34"/>
      <c r="JRM72" s="34"/>
      <c r="JRN72" s="34"/>
      <c r="JRO72" s="34"/>
      <c r="JRP72" s="34"/>
      <c r="JRQ72" s="34"/>
      <c r="JRR72" s="34"/>
      <c r="JRS72" s="34"/>
      <c r="JRT72" s="34"/>
      <c r="JRU72" s="34"/>
      <c r="JRV72" s="34"/>
      <c r="JRW72" s="34"/>
      <c r="JRX72" s="34"/>
      <c r="JRY72" s="34"/>
      <c r="JRZ72" s="34"/>
      <c r="JSA72" s="34"/>
      <c r="JSB72" s="34"/>
      <c r="JSC72" s="34"/>
      <c r="JSD72" s="34"/>
      <c r="JSE72" s="34"/>
      <c r="JSF72" s="34"/>
      <c r="JSG72" s="34"/>
      <c r="JSH72" s="34"/>
      <c r="JSI72" s="34"/>
      <c r="JSJ72" s="34"/>
      <c r="JSK72" s="34"/>
      <c r="JSL72" s="34"/>
      <c r="JSM72" s="34"/>
      <c r="JSN72" s="34"/>
      <c r="JSO72" s="34"/>
      <c r="JSP72" s="34"/>
      <c r="JSQ72" s="34"/>
      <c r="JSR72" s="34"/>
      <c r="JSS72" s="34"/>
      <c r="JST72" s="34"/>
      <c r="JSU72" s="34"/>
      <c r="JSV72" s="34"/>
      <c r="JSW72" s="34"/>
      <c r="JSX72" s="34"/>
      <c r="JSY72" s="34"/>
      <c r="JSZ72" s="34"/>
      <c r="JTA72" s="34"/>
      <c r="JTB72" s="34"/>
      <c r="JTC72" s="34"/>
      <c r="JTD72" s="34"/>
      <c r="JTE72" s="34"/>
      <c r="JTF72" s="34"/>
      <c r="JTG72" s="34"/>
      <c r="JTH72" s="34"/>
      <c r="JTI72" s="34"/>
      <c r="JTJ72" s="34"/>
      <c r="JTK72" s="34"/>
      <c r="JTL72" s="34"/>
      <c r="JTM72" s="34"/>
      <c r="JTN72" s="34"/>
      <c r="JTO72" s="34"/>
      <c r="JTP72" s="34"/>
      <c r="JTQ72" s="34"/>
      <c r="JTR72" s="34"/>
      <c r="JTS72" s="34"/>
      <c r="JTT72" s="34"/>
      <c r="JTU72" s="34"/>
      <c r="JTV72" s="34"/>
      <c r="JTW72" s="34"/>
      <c r="JTX72" s="34"/>
      <c r="JTY72" s="34"/>
      <c r="JTZ72" s="34"/>
      <c r="JUA72" s="34"/>
      <c r="JUB72" s="34"/>
      <c r="JUC72" s="34"/>
      <c r="JUD72" s="34"/>
      <c r="JUE72" s="34"/>
      <c r="JUF72" s="34"/>
      <c r="JUG72" s="34"/>
      <c r="JUH72" s="34"/>
      <c r="JUI72" s="34"/>
      <c r="JUJ72" s="34"/>
      <c r="JUK72" s="34"/>
      <c r="JUL72" s="34"/>
      <c r="JUM72" s="34"/>
      <c r="JUN72" s="34"/>
      <c r="JUO72" s="34"/>
      <c r="JUP72" s="34"/>
      <c r="JUQ72" s="34"/>
      <c r="JUR72" s="34"/>
      <c r="JUS72" s="34"/>
      <c r="JUT72" s="34"/>
      <c r="JUU72" s="34"/>
      <c r="JUV72" s="34"/>
      <c r="JUW72" s="34"/>
      <c r="JUX72" s="34"/>
      <c r="JUY72" s="34"/>
      <c r="JUZ72" s="34"/>
      <c r="JVA72" s="34"/>
      <c r="JVB72" s="34"/>
      <c r="JVC72" s="34"/>
      <c r="JVD72" s="34"/>
      <c r="JVE72" s="34"/>
      <c r="JVF72" s="34"/>
      <c r="JVG72" s="34"/>
      <c r="JVH72" s="34"/>
      <c r="JVI72" s="34"/>
      <c r="JVJ72" s="34"/>
      <c r="JVK72" s="34"/>
      <c r="JVL72" s="34"/>
      <c r="JVM72" s="34"/>
      <c r="JVN72" s="34"/>
      <c r="JVO72" s="34"/>
      <c r="JVP72" s="34"/>
      <c r="JVQ72" s="34"/>
      <c r="JVR72" s="34"/>
      <c r="JVS72" s="34"/>
      <c r="JVT72" s="34"/>
      <c r="JVU72" s="34"/>
      <c r="JVV72" s="34"/>
      <c r="JVW72" s="34"/>
      <c r="JVX72" s="34"/>
      <c r="JVY72" s="34"/>
      <c r="JVZ72" s="34"/>
      <c r="JWA72" s="34"/>
      <c r="JWB72" s="34"/>
      <c r="JWC72" s="34"/>
      <c r="JWD72" s="34"/>
      <c r="JWE72" s="34"/>
      <c r="JWF72" s="34"/>
      <c r="JWG72" s="34"/>
      <c r="JWH72" s="34"/>
      <c r="JWI72" s="34"/>
      <c r="JWJ72" s="34"/>
      <c r="JWK72" s="34"/>
      <c r="JWL72" s="34"/>
      <c r="JWM72" s="34"/>
      <c r="JWN72" s="34"/>
      <c r="JWO72" s="34"/>
      <c r="JWP72" s="34"/>
      <c r="JWQ72" s="34"/>
      <c r="JWR72" s="34"/>
      <c r="JWS72" s="34"/>
      <c r="JWT72" s="34"/>
      <c r="JWU72" s="34"/>
      <c r="JWV72" s="34"/>
      <c r="JWW72" s="34"/>
      <c r="JWX72" s="34"/>
      <c r="JWY72" s="34"/>
      <c r="JWZ72" s="34"/>
      <c r="JXA72" s="34"/>
      <c r="JXB72" s="34"/>
      <c r="JXC72" s="34"/>
      <c r="JXD72" s="34"/>
      <c r="JXE72" s="34"/>
      <c r="JXF72" s="34"/>
      <c r="JXG72" s="34"/>
      <c r="JXH72" s="34"/>
      <c r="JXI72" s="34"/>
      <c r="JXJ72" s="34"/>
      <c r="JXK72" s="34"/>
      <c r="JXL72" s="34"/>
      <c r="JXM72" s="34"/>
      <c r="JXN72" s="34"/>
      <c r="JXO72" s="34"/>
      <c r="JXP72" s="34"/>
      <c r="JXQ72" s="34"/>
      <c r="JXR72" s="34"/>
      <c r="JXS72" s="34"/>
      <c r="JXT72" s="34"/>
      <c r="JXU72" s="34"/>
      <c r="JXV72" s="34"/>
      <c r="JXW72" s="34"/>
      <c r="JXX72" s="34"/>
      <c r="JXY72" s="34"/>
      <c r="JXZ72" s="34"/>
      <c r="JYA72" s="34"/>
      <c r="JYB72" s="34"/>
      <c r="JYC72" s="34"/>
      <c r="JYD72" s="34"/>
      <c r="JYE72" s="34"/>
      <c r="JYF72" s="34"/>
      <c r="JYG72" s="34"/>
      <c r="JYH72" s="34"/>
      <c r="JYI72" s="34"/>
      <c r="JYJ72" s="34"/>
      <c r="JYK72" s="34"/>
      <c r="JYL72" s="34"/>
      <c r="JYM72" s="34"/>
      <c r="JYN72" s="34"/>
      <c r="JYO72" s="34"/>
      <c r="JYP72" s="34"/>
      <c r="JYQ72" s="34"/>
      <c r="JYR72" s="34"/>
      <c r="JYS72" s="34"/>
      <c r="JYT72" s="34"/>
      <c r="JYU72" s="34"/>
      <c r="JYV72" s="34"/>
      <c r="JYW72" s="34"/>
      <c r="JYX72" s="34"/>
      <c r="JYY72" s="34"/>
      <c r="JYZ72" s="34"/>
      <c r="JZA72" s="34"/>
      <c r="JZB72" s="34"/>
      <c r="JZC72" s="34"/>
      <c r="JZD72" s="34"/>
      <c r="JZE72" s="34"/>
      <c r="JZF72" s="34"/>
      <c r="JZG72" s="34"/>
      <c r="JZH72" s="34"/>
      <c r="JZI72" s="34"/>
      <c r="JZJ72" s="34"/>
      <c r="JZK72" s="34"/>
      <c r="JZL72" s="34"/>
      <c r="JZM72" s="34"/>
      <c r="JZN72" s="34"/>
      <c r="JZO72" s="34"/>
      <c r="JZP72" s="34"/>
      <c r="JZQ72" s="34"/>
      <c r="JZR72" s="34"/>
      <c r="JZS72" s="34"/>
      <c r="JZT72" s="34"/>
      <c r="JZU72" s="34"/>
      <c r="JZV72" s="34"/>
      <c r="JZW72" s="34"/>
      <c r="JZX72" s="34"/>
      <c r="JZY72" s="34"/>
      <c r="JZZ72" s="34"/>
      <c r="KAA72" s="34"/>
      <c r="KAB72" s="34"/>
      <c r="KAC72" s="34"/>
      <c r="KAD72" s="34"/>
      <c r="KAE72" s="34"/>
      <c r="KAF72" s="34"/>
      <c r="KAG72" s="34"/>
      <c r="KAH72" s="34"/>
      <c r="KAI72" s="34"/>
      <c r="KAJ72" s="34"/>
      <c r="KAK72" s="34"/>
      <c r="KAL72" s="34"/>
      <c r="KAM72" s="34"/>
      <c r="KAN72" s="34"/>
      <c r="KAO72" s="34"/>
      <c r="KAP72" s="34"/>
      <c r="KAQ72" s="34"/>
      <c r="KAR72" s="34"/>
      <c r="KAS72" s="34"/>
      <c r="KAT72" s="34"/>
      <c r="KAU72" s="34"/>
      <c r="KAV72" s="34"/>
      <c r="KAW72" s="34"/>
      <c r="KAX72" s="34"/>
      <c r="KAY72" s="34"/>
      <c r="KAZ72" s="34"/>
      <c r="KBA72" s="34"/>
      <c r="KBB72" s="34"/>
      <c r="KBC72" s="34"/>
      <c r="KBD72" s="34"/>
      <c r="KBE72" s="34"/>
      <c r="KBF72" s="34"/>
      <c r="KBG72" s="34"/>
      <c r="KBH72" s="34"/>
      <c r="KBI72" s="34"/>
      <c r="KBJ72" s="34"/>
      <c r="KBK72" s="34"/>
      <c r="KBL72" s="34"/>
      <c r="KBM72" s="34"/>
      <c r="KBN72" s="34"/>
      <c r="KBO72" s="34"/>
      <c r="KBP72" s="34"/>
      <c r="KBQ72" s="34"/>
      <c r="KBR72" s="34"/>
      <c r="KBS72" s="34"/>
      <c r="KBT72" s="34"/>
      <c r="KBU72" s="34"/>
      <c r="KBV72" s="34"/>
      <c r="KBW72" s="34"/>
      <c r="KBX72" s="34"/>
      <c r="KBY72" s="34"/>
      <c r="KBZ72" s="34"/>
      <c r="KCA72" s="34"/>
      <c r="KCB72" s="34"/>
      <c r="KCC72" s="34"/>
      <c r="KCD72" s="34"/>
      <c r="KCE72" s="34"/>
      <c r="KCF72" s="34"/>
      <c r="KCG72" s="34"/>
      <c r="KCH72" s="34"/>
      <c r="KCI72" s="34"/>
      <c r="KCJ72" s="34"/>
      <c r="KCK72" s="34"/>
      <c r="KCL72" s="34"/>
      <c r="KCM72" s="34"/>
      <c r="KCN72" s="34"/>
      <c r="KCO72" s="34"/>
      <c r="KCP72" s="34"/>
      <c r="KCQ72" s="34"/>
      <c r="KCR72" s="34"/>
      <c r="KCS72" s="34"/>
      <c r="KCT72" s="34"/>
      <c r="KCU72" s="34"/>
      <c r="KCV72" s="34"/>
      <c r="KCW72" s="34"/>
      <c r="KCX72" s="34"/>
      <c r="KCY72" s="34"/>
      <c r="KCZ72" s="34"/>
      <c r="KDA72" s="34"/>
      <c r="KDB72" s="34"/>
      <c r="KDC72" s="34"/>
      <c r="KDD72" s="34"/>
      <c r="KDE72" s="34"/>
      <c r="KDF72" s="34"/>
      <c r="KDG72" s="34"/>
      <c r="KDH72" s="34"/>
      <c r="KDI72" s="34"/>
      <c r="KDJ72" s="34"/>
      <c r="KDK72" s="34"/>
      <c r="KDL72" s="34"/>
      <c r="KDM72" s="34"/>
      <c r="KDN72" s="34"/>
      <c r="KDO72" s="34"/>
      <c r="KDP72" s="34"/>
      <c r="KDQ72" s="34"/>
      <c r="KDR72" s="34"/>
      <c r="KDS72" s="34"/>
      <c r="KDT72" s="34"/>
      <c r="KDU72" s="34"/>
      <c r="KDV72" s="34"/>
      <c r="KDW72" s="34"/>
      <c r="KDX72" s="34"/>
      <c r="KDY72" s="34"/>
      <c r="KDZ72" s="34"/>
      <c r="KEA72" s="34"/>
      <c r="KEB72" s="34"/>
      <c r="KEC72" s="34"/>
      <c r="KED72" s="34"/>
      <c r="KEE72" s="34"/>
      <c r="KEF72" s="34"/>
      <c r="KEG72" s="34"/>
      <c r="KEH72" s="34"/>
      <c r="KEI72" s="34"/>
      <c r="KEJ72" s="34"/>
      <c r="KEK72" s="34"/>
      <c r="KEL72" s="34"/>
      <c r="KEM72" s="34"/>
      <c r="KEN72" s="34"/>
      <c r="KEO72" s="34"/>
      <c r="KEP72" s="34"/>
      <c r="KEQ72" s="34"/>
      <c r="KER72" s="34"/>
      <c r="KES72" s="34"/>
      <c r="KET72" s="34"/>
      <c r="KEU72" s="34"/>
      <c r="KEV72" s="34"/>
      <c r="KEW72" s="34"/>
      <c r="KEX72" s="34"/>
      <c r="KEY72" s="34"/>
      <c r="KEZ72" s="34"/>
      <c r="KFA72" s="34"/>
      <c r="KFB72" s="34"/>
      <c r="KFC72" s="34"/>
      <c r="KFD72" s="34"/>
      <c r="KFE72" s="34"/>
      <c r="KFF72" s="34"/>
      <c r="KFG72" s="34"/>
      <c r="KFH72" s="34"/>
      <c r="KFI72" s="34"/>
      <c r="KFJ72" s="34"/>
      <c r="KFK72" s="34"/>
      <c r="KFL72" s="34"/>
      <c r="KFM72" s="34"/>
      <c r="KFN72" s="34"/>
      <c r="KFO72" s="34"/>
      <c r="KFP72" s="34"/>
      <c r="KFQ72" s="34"/>
      <c r="KFR72" s="34"/>
      <c r="KFS72" s="34"/>
      <c r="KFT72" s="34"/>
      <c r="KFU72" s="34"/>
      <c r="KFV72" s="34"/>
      <c r="KFW72" s="34"/>
      <c r="KFX72" s="34"/>
      <c r="KFY72" s="34"/>
      <c r="KFZ72" s="34"/>
      <c r="KGA72" s="34"/>
      <c r="KGB72" s="34"/>
      <c r="KGC72" s="34"/>
      <c r="KGD72" s="34"/>
      <c r="KGE72" s="34"/>
      <c r="KGF72" s="34"/>
      <c r="KGG72" s="34"/>
      <c r="KGH72" s="34"/>
      <c r="KGI72" s="34"/>
      <c r="KGJ72" s="34"/>
      <c r="KGK72" s="34"/>
      <c r="KGL72" s="34"/>
      <c r="KGM72" s="34"/>
      <c r="KGN72" s="34"/>
      <c r="KGO72" s="34"/>
      <c r="KGP72" s="34"/>
      <c r="KGQ72" s="34"/>
      <c r="KGR72" s="34"/>
      <c r="KGS72" s="34"/>
      <c r="KGT72" s="34"/>
      <c r="KGU72" s="34"/>
      <c r="KGV72" s="34"/>
      <c r="KGW72" s="34"/>
      <c r="KGX72" s="34"/>
      <c r="KGY72" s="34"/>
      <c r="KGZ72" s="34"/>
      <c r="KHA72" s="34"/>
      <c r="KHB72" s="34"/>
      <c r="KHC72" s="34"/>
      <c r="KHD72" s="34"/>
      <c r="KHE72" s="34"/>
      <c r="KHF72" s="34"/>
      <c r="KHG72" s="34"/>
      <c r="KHH72" s="34"/>
      <c r="KHI72" s="34"/>
      <c r="KHJ72" s="34"/>
      <c r="KHK72" s="34"/>
      <c r="KHL72" s="34"/>
      <c r="KHM72" s="34"/>
      <c r="KHN72" s="34"/>
      <c r="KHO72" s="34"/>
      <c r="KHP72" s="34"/>
      <c r="KHQ72" s="34"/>
      <c r="KHR72" s="34"/>
      <c r="KHS72" s="34"/>
      <c r="KHT72" s="34"/>
      <c r="KHU72" s="34"/>
      <c r="KHV72" s="34"/>
      <c r="KHW72" s="34"/>
      <c r="KHX72" s="34"/>
      <c r="KHY72" s="34"/>
      <c r="KHZ72" s="34"/>
      <c r="KIA72" s="34"/>
      <c r="KIB72" s="34"/>
      <c r="KIC72" s="34"/>
      <c r="KID72" s="34"/>
      <c r="KIE72" s="34"/>
      <c r="KIF72" s="34"/>
      <c r="KIG72" s="34"/>
      <c r="KIH72" s="34"/>
      <c r="KII72" s="34"/>
      <c r="KIJ72" s="34"/>
      <c r="KIK72" s="34"/>
      <c r="KIL72" s="34"/>
      <c r="KIM72" s="34"/>
      <c r="KIN72" s="34"/>
      <c r="KIO72" s="34"/>
      <c r="KIP72" s="34"/>
      <c r="KIQ72" s="34"/>
      <c r="KIR72" s="34"/>
      <c r="KIS72" s="34"/>
      <c r="KIT72" s="34"/>
      <c r="KIU72" s="34"/>
      <c r="KIV72" s="34"/>
      <c r="KIW72" s="34"/>
      <c r="KIX72" s="34"/>
      <c r="KIY72" s="34"/>
      <c r="KIZ72" s="34"/>
      <c r="KJA72" s="34"/>
      <c r="KJB72" s="34"/>
      <c r="KJC72" s="34"/>
      <c r="KJD72" s="34"/>
      <c r="KJE72" s="34"/>
      <c r="KJF72" s="34"/>
      <c r="KJG72" s="34"/>
      <c r="KJH72" s="34"/>
      <c r="KJI72" s="34"/>
      <c r="KJJ72" s="34"/>
      <c r="KJK72" s="34"/>
      <c r="KJL72" s="34"/>
      <c r="KJM72" s="34"/>
      <c r="KJN72" s="34"/>
      <c r="KJO72" s="34"/>
      <c r="KJP72" s="34"/>
      <c r="KJQ72" s="34"/>
      <c r="KJR72" s="34"/>
      <c r="KJS72" s="34"/>
      <c r="KJT72" s="34"/>
      <c r="KJU72" s="34"/>
      <c r="KJV72" s="34"/>
      <c r="KJW72" s="34"/>
      <c r="KJX72" s="34"/>
      <c r="KJY72" s="34"/>
      <c r="KJZ72" s="34"/>
      <c r="KKA72" s="34"/>
      <c r="KKB72" s="34"/>
      <c r="KKC72" s="34"/>
      <c r="KKD72" s="34"/>
      <c r="KKE72" s="34"/>
      <c r="KKF72" s="34"/>
      <c r="KKG72" s="34"/>
      <c r="KKH72" s="34"/>
      <c r="KKI72" s="34"/>
      <c r="KKJ72" s="34"/>
      <c r="KKK72" s="34"/>
      <c r="KKL72" s="34"/>
      <c r="KKM72" s="34"/>
      <c r="KKN72" s="34"/>
      <c r="KKO72" s="34"/>
      <c r="KKP72" s="34"/>
      <c r="KKQ72" s="34"/>
      <c r="KKR72" s="34"/>
      <c r="KKS72" s="34"/>
      <c r="KKT72" s="34"/>
      <c r="KKU72" s="34"/>
      <c r="KKV72" s="34"/>
      <c r="KKW72" s="34"/>
      <c r="KKX72" s="34"/>
      <c r="KKY72" s="34"/>
      <c r="KKZ72" s="34"/>
      <c r="KLA72" s="34"/>
      <c r="KLB72" s="34"/>
      <c r="KLC72" s="34"/>
      <c r="KLD72" s="34"/>
      <c r="KLE72" s="34"/>
      <c r="KLF72" s="34"/>
      <c r="KLG72" s="34"/>
      <c r="KLH72" s="34"/>
      <c r="KLI72" s="34"/>
      <c r="KLJ72" s="34"/>
      <c r="KLK72" s="34"/>
      <c r="KLL72" s="34"/>
      <c r="KLM72" s="34"/>
      <c r="KLN72" s="34"/>
      <c r="KLO72" s="34"/>
      <c r="KLP72" s="34"/>
      <c r="KLQ72" s="34"/>
      <c r="KLR72" s="34"/>
      <c r="KLS72" s="34"/>
      <c r="KLT72" s="34"/>
      <c r="KLU72" s="34"/>
      <c r="KLV72" s="34"/>
      <c r="KLW72" s="34"/>
      <c r="KLX72" s="34"/>
      <c r="KLY72" s="34"/>
      <c r="KLZ72" s="34"/>
      <c r="KMA72" s="34"/>
      <c r="KMB72" s="34"/>
      <c r="KMC72" s="34"/>
      <c r="KMD72" s="34"/>
      <c r="KME72" s="34"/>
      <c r="KMF72" s="34"/>
      <c r="KMG72" s="34"/>
      <c r="KMH72" s="34"/>
      <c r="KMI72" s="34"/>
      <c r="KMJ72" s="34"/>
      <c r="KMK72" s="34"/>
      <c r="KML72" s="34"/>
      <c r="KMM72" s="34"/>
      <c r="KMN72" s="34"/>
      <c r="KMO72" s="34"/>
      <c r="KMP72" s="34"/>
      <c r="KMQ72" s="34"/>
      <c r="KMR72" s="34"/>
      <c r="KMS72" s="34"/>
      <c r="KMT72" s="34"/>
      <c r="KMU72" s="34"/>
      <c r="KMV72" s="34"/>
      <c r="KMW72" s="34"/>
      <c r="KMX72" s="34"/>
      <c r="KMY72" s="34"/>
      <c r="KMZ72" s="34"/>
      <c r="KNA72" s="34"/>
      <c r="KNB72" s="34"/>
      <c r="KNC72" s="34"/>
      <c r="KND72" s="34"/>
      <c r="KNE72" s="34"/>
      <c r="KNF72" s="34"/>
      <c r="KNG72" s="34"/>
      <c r="KNH72" s="34"/>
      <c r="KNI72" s="34"/>
      <c r="KNJ72" s="34"/>
      <c r="KNK72" s="34"/>
      <c r="KNL72" s="34"/>
      <c r="KNM72" s="34"/>
      <c r="KNN72" s="34"/>
      <c r="KNO72" s="34"/>
      <c r="KNP72" s="34"/>
      <c r="KNQ72" s="34"/>
      <c r="KNR72" s="34"/>
      <c r="KNS72" s="34"/>
      <c r="KNT72" s="34"/>
      <c r="KNU72" s="34"/>
      <c r="KNV72" s="34"/>
      <c r="KNW72" s="34"/>
      <c r="KNX72" s="34"/>
      <c r="KNY72" s="34"/>
      <c r="KNZ72" s="34"/>
      <c r="KOA72" s="34"/>
      <c r="KOB72" s="34"/>
      <c r="KOC72" s="34"/>
      <c r="KOD72" s="34"/>
      <c r="KOE72" s="34"/>
      <c r="KOF72" s="34"/>
      <c r="KOG72" s="34"/>
      <c r="KOH72" s="34"/>
      <c r="KOI72" s="34"/>
      <c r="KOJ72" s="34"/>
      <c r="KOK72" s="34"/>
      <c r="KOL72" s="34"/>
      <c r="KOM72" s="34"/>
      <c r="KON72" s="34"/>
      <c r="KOO72" s="34"/>
      <c r="KOP72" s="34"/>
      <c r="KOQ72" s="34"/>
      <c r="KOR72" s="34"/>
      <c r="KOS72" s="34"/>
      <c r="KOT72" s="34"/>
      <c r="KOU72" s="34"/>
      <c r="KOV72" s="34"/>
      <c r="KOW72" s="34"/>
      <c r="KOX72" s="34"/>
      <c r="KOY72" s="34"/>
      <c r="KOZ72" s="34"/>
      <c r="KPA72" s="34"/>
      <c r="KPB72" s="34"/>
      <c r="KPC72" s="34"/>
      <c r="KPD72" s="34"/>
      <c r="KPE72" s="34"/>
      <c r="KPF72" s="34"/>
      <c r="KPG72" s="34"/>
      <c r="KPH72" s="34"/>
      <c r="KPI72" s="34"/>
      <c r="KPJ72" s="34"/>
      <c r="KPK72" s="34"/>
      <c r="KPL72" s="34"/>
      <c r="KPM72" s="34"/>
      <c r="KPN72" s="34"/>
      <c r="KPO72" s="34"/>
      <c r="KPP72" s="34"/>
      <c r="KPQ72" s="34"/>
      <c r="KPR72" s="34"/>
      <c r="KPS72" s="34"/>
      <c r="KPT72" s="34"/>
      <c r="KPU72" s="34"/>
      <c r="KPV72" s="34"/>
      <c r="KPW72" s="34"/>
      <c r="KPX72" s="34"/>
      <c r="KPY72" s="34"/>
      <c r="KPZ72" s="34"/>
      <c r="KQA72" s="34"/>
      <c r="KQB72" s="34"/>
      <c r="KQC72" s="34"/>
      <c r="KQD72" s="34"/>
      <c r="KQE72" s="34"/>
      <c r="KQF72" s="34"/>
      <c r="KQG72" s="34"/>
      <c r="KQH72" s="34"/>
      <c r="KQI72" s="34"/>
      <c r="KQJ72" s="34"/>
      <c r="KQK72" s="34"/>
      <c r="KQL72" s="34"/>
      <c r="KQM72" s="34"/>
      <c r="KQN72" s="34"/>
      <c r="KQO72" s="34"/>
      <c r="KQP72" s="34"/>
      <c r="KQQ72" s="34"/>
      <c r="KQR72" s="34"/>
      <c r="KQS72" s="34"/>
      <c r="KQT72" s="34"/>
      <c r="KQU72" s="34"/>
      <c r="KQV72" s="34"/>
      <c r="KQW72" s="34"/>
      <c r="KQX72" s="34"/>
      <c r="KQY72" s="34"/>
      <c r="KQZ72" s="34"/>
      <c r="KRA72" s="34"/>
      <c r="KRB72" s="34"/>
      <c r="KRC72" s="34"/>
      <c r="KRD72" s="34"/>
      <c r="KRE72" s="34"/>
      <c r="KRF72" s="34"/>
      <c r="KRG72" s="34"/>
      <c r="KRH72" s="34"/>
      <c r="KRI72" s="34"/>
      <c r="KRJ72" s="34"/>
      <c r="KRK72" s="34"/>
      <c r="KRL72" s="34"/>
      <c r="KRM72" s="34"/>
      <c r="KRN72" s="34"/>
      <c r="KRO72" s="34"/>
      <c r="KRP72" s="34"/>
      <c r="KRQ72" s="34"/>
      <c r="KRR72" s="34"/>
      <c r="KRS72" s="34"/>
      <c r="KRT72" s="34"/>
      <c r="KRU72" s="34"/>
      <c r="KRV72" s="34"/>
      <c r="KRW72" s="34"/>
      <c r="KRX72" s="34"/>
      <c r="KRY72" s="34"/>
      <c r="KRZ72" s="34"/>
      <c r="KSA72" s="34"/>
      <c r="KSB72" s="34"/>
      <c r="KSC72" s="34"/>
      <c r="KSD72" s="34"/>
      <c r="KSE72" s="34"/>
      <c r="KSF72" s="34"/>
      <c r="KSG72" s="34"/>
      <c r="KSH72" s="34"/>
      <c r="KSI72" s="34"/>
      <c r="KSJ72" s="34"/>
      <c r="KSK72" s="34"/>
      <c r="KSL72" s="34"/>
      <c r="KSM72" s="34"/>
      <c r="KSN72" s="34"/>
      <c r="KSO72" s="34"/>
      <c r="KSP72" s="34"/>
      <c r="KSQ72" s="34"/>
      <c r="KSR72" s="34"/>
      <c r="KSS72" s="34"/>
      <c r="KST72" s="34"/>
      <c r="KSU72" s="34"/>
      <c r="KSV72" s="34"/>
      <c r="KSW72" s="34"/>
      <c r="KSX72" s="34"/>
      <c r="KSY72" s="34"/>
      <c r="KSZ72" s="34"/>
      <c r="KTA72" s="34"/>
      <c r="KTB72" s="34"/>
      <c r="KTC72" s="34"/>
      <c r="KTD72" s="34"/>
      <c r="KTE72" s="34"/>
      <c r="KTF72" s="34"/>
      <c r="KTG72" s="34"/>
      <c r="KTH72" s="34"/>
      <c r="KTI72" s="34"/>
      <c r="KTJ72" s="34"/>
      <c r="KTK72" s="34"/>
      <c r="KTL72" s="34"/>
      <c r="KTM72" s="34"/>
      <c r="KTN72" s="34"/>
      <c r="KTO72" s="34"/>
      <c r="KTP72" s="34"/>
      <c r="KTQ72" s="34"/>
      <c r="KTR72" s="34"/>
      <c r="KTS72" s="34"/>
      <c r="KTT72" s="34"/>
      <c r="KTU72" s="34"/>
      <c r="KTV72" s="34"/>
      <c r="KTW72" s="34"/>
      <c r="KTX72" s="34"/>
      <c r="KTY72" s="34"/>
      <c r="KTZ72" s="34"/>
      <c r="KUA72" s="34"/>
      <c r="KUB72" s="34"/>
      <c r="KUC72" s="34"/>
      <c r="KUD72" s="34"/>
      <c r="KUE72" s="34"/>
      <c r="KUF72" s="34"/>
      <c r="KUG72" s="34"/>
      <c r="KUH72" s="34"/>
      <c r="KUI72" s="34"/>
      <c r="KUJ72" s="34"/>
      <c r="KUK72" s="34"/>
      <c r="KUL72" s="34"/>
      <c r="KUM72" s="34"/>
      <c r="KUN72" s="34"/>
      <c r="KUO72" s="34"/>
      <c r="KUP72" s="34"/>
      <c r="KUQ72" s="34"/>
      <c r="KUR72" s="34"/>
      <c r="KUS72" s="34"/>
      <c r="KUT72" s="34"/>
      <c r="KUU72" s="34"/>
      <c r="KUV72" s="34"/>
      <c r="KUW72" s="34"/>
      <c r="KUX72" s="34"/>
      <c r="KUY72" s="34"/>
      <c r="KUZ72" s="34"/>
      <c r="KVA72" s="34"/>
      <c r="KVB72" s="34"/>
      <c r="KVC72" s="34"/>
      <c r="KVD72" s="34"/>
      <c r="KVE72" s="34"/>
      <c r="KVF72" s="34"/>
      <c r="KVG72" s="34"/>
      <c r="KVH72" s="34"/>
      <c r="KVI72" s="34"/>
      <c r="KVJ72" s="34"/>
      <c r="KVK72" s="34"/>
      <c r="KVL72" s="34"/>
      <c r="KVM72" s="34"/>
      <c r="KVN72" s="34"/>
      <c r="KVO72" s="34"/>
      <c r="KVP72" s="34"/>
      <c r="KVQ72" s="34"/>
      <c r="KVR72" s="34"/>
      <c r="KVS72" s="34"/>
      <c r="KVT72" s="34"/>
      <c r="KVU72" s="34"/>
      <c r="KVV72" s="34"/>
      <c r="KVW72" s="34"/>
      <c r="KVX72" s="34"/>
      <c r="KVY72" s="34"/>
      <c r="KVZ72" s="34"/>
      <c r="KWA72" s="34"/>
      <c r="KWB72" s="34"/>
      <c r="KWC72" s="34"/>
      <c r="KWD72" s="34"/>
      <c r="KWE72" s="34"/>
      <c r="KWF72" s="34"/>
      <c r="KWG72" s="34"/>
      <c r="KWH72" s="34"/>
      <c r="KWI72" s="34"/>
      <c r="KWJ72" s="34"/>
      <c r="KWK72" s="34"/>
      <c r="KWL72" s="34"/>
      <c r="KWM72" s="34"/>
      <c r="KWN72" s="34"/>
      <c r="KWO72" s="34"/>
      <c r="KWP72" s="34"/>
      <c r="KWQ72" s="34"/>
      <c r="KWR72" s="34"/>
      <c r="KWS72" s="34"/>
      <c r="KWT72" s="34"/>
      <c r="KWU72" s="34"/>
      <c r="KWV72" s="34"/>
      <c r="KWW72" s="34"/>
      <c r="KWX72" s="34"/>
      <c r="KWY72" s="34"/>
      <c r="KWZ72" s="34"/>
      <c r="KXA72" s="34"/>
      <c r="KXB72" s="34"/>
      <c r="KXC72" s="34"/>
      <c r="KXD72" s="34"/>
      <c r="KXE72" s="34"/>
      <c r="KXF72" s="34"/>
      <c r="KXG72" s="34"/>
      <c r="KXH72" s="34"/>
      <c r="KXI72" s="34"/>
      <c r="KXJ72" s="34"/>
      <c r="KXK72" s="34"/>
      <c r="KXL72" s="34"/>
      <c r="KXM72" s="34"/>
      <c r="KXN72" s="34"/>
      <c r="KXO72" s="34"/>
      <c r="KXP72" s="34"/>
      <c r="KXQ72" s="34"/>
      <c r="KXR72" s="34"/>
      <c r="KXS72" s="34"/>
      <c r="KXT72" s="34"/>
      <c r="KXU72" s="34"/>
      <c r="KXV72" s="34"/>
      <c r="KXW72" s="34"/>
      <c r="KXX72" s="34"/>
      <c r="KXY72" s="34"/>
      <c r="KXZ72" s="34"/>
      <c r="KYA72" s="34"/>
      <c r="KYB72" s="34"/>
      <c r="KYC72" s="34"/>
      <c r="KYD72" s="34"/>
      <c r="KYE72" s="34"/>
      <c r="KYF72" s="34"/>
      <c r="KYG72" s="34"/>
      <c r="KYH72" s="34"/>
      <c r="KYI72" s="34"/>
      <c r="KYJ72" s="34"/>
      <c r="KYK72" s="34"/>
      <c r="KYL72" s="34"/>
      <c r="KYM72" s="34"/>
      <c r="KYN72" s="34"/>
      <c r="KYO72" s="34"/>
      <c r="KYP72" s="34"/>
      <c r="KYQ72" s="34"/>
      <c r="KYR72" s="34"/>
      <c r="KYS72" s="34"/>
      <c r="KYT72" s="34"/>
      <c r="KYU72" s="34"/>
      <c r="KYV72" s="34"/>
      <c r="KYW72" s="34"/>
      <c r="KYX72" s="34"/>
      <c r="KYY72" s="34"/>
      <c r="KYZ72" s="34"/>
      <c r="KZA72" s="34"/>
      <c r="KZB72" s="34"/>
      <c r="KZC72" s="34"/>
      <c r="KZD72" s="34"/>
      <c r="KZE72" s="34"/>
      <c r="KZF72" s="34"/>
      <c r="KZG72" s="34"/>
      <c r="KZH72" s="34"/>
      <c r="KZI72" s="34"/>
      <c r="KZJ72" s="34"/>
      <c r="KZK72" s="34"/>
      <c r="KZL72" s="34"/>
      <c r="KZM72" s="34"/>
      <c r="KZN72" s="34"/>
      <c r="KZO72" s="34"/>
      <c r="KZP72" s="34"/>
      <c r="KZQ72" s="34"/>
      <c r="KZR72" s="34"/>
      <c r="KZS72" s="34"/>
      <c r="KZT72" s="34"/>
      <c r="KZU72" s="34"/>
      <c r="KZV72" s="34"/>
      <c r="KZW72" s="34"/>
      <c r="KZX72" s="34"/>
      <c r="KZY72" s="34"/>
      <c r="KZZ72" s="34"/>
      <c r="LAA72" s="34"/>
      <c r="LAB72" s="34"/>
      <c r="LAC72" s="34"/>
      <c r="LAD72" s="34"/>
      <c r="LAE72" s="34"/>
      <c r="LAF72" s="34"/>
      <c r="LAG72" s="34"/>
      <c r="LAH72" s="34"/>
      <c r="LAI72" s="34"/>
      <c r="LAJ72" s="34"/>
      <c r="LAK72" s="34"/>
      <c r="LAL72" s="34"/>
      <c r="LAM72" s="34"/>
      <c r="LAN72" s="34"/>
      <c r="LAO72" s="34"/>
      <c r="LAP72" s="34"/>
      <c r="LAQ72" s="34"/>
      <c r="LAR72" s="34"/>
      <c r="LAS72" s="34"/>
      <c r="LAT72" s="34"/>
      <c r="LAU72" s="34"/>
      <c r="LAV72" s="34"/>
      <c r="LAW72" s="34"/>
      <c r="LAX72" s="34"/>
      <c r="LAY72" s="34"/>
      <c r="LAZ72" s="34"/>
      <c r="LBA72" s="34"/>
      <c r="LBB72" s="34"/>
      <c r="LBC72" s="34"/>
      <c r="LBD72" s="34"/>
      <c r="LBE72" s="34"/>
      <c r="LBF72" s="34"/>
      <c r="LBG72" s="34"/>
      <c r="LBH72" s="34"/>
      <c r="LBI72" s="34"/>
      <c r="LBJ72" s="34"/>
      <c r="LBK72" s="34"/>
      <c r="LBL72" s="34"/>
      <c r="LBM72" s="34"/>
      <c r="LBN72" s="34"/>
      <c r="LBO72" s="34"/>
      <c r="LBP72" s="34"/>
      <c r="LBQ72" s="34"/>
      <c r="LBR72" s="34"/>
      <c r="LBS72" s="34"/>
      <c r="LBT72" s="34"/>
      <c r="LBU72" s="34"/>
      <c r="LBV72" s="34"/>
      <c r="LBW72" s="34"/>
      <c r="LBX72" s="34"/>
      <c r="LBY72" s="34"/>
      <c r="LBZ72" s="34"/>
      <c r="LCA72" s="34"/>
      <c r="LCB72" s="34"/>
      <c r="LCC72" s="34"/>
      <c r="LCD72" s="34"/>
      <c r="LCE72" s="34"/>
      <c r="LCF72" s="34"/>
      <c r="LCG72" s="34"/>
      <c r="LCH72" s="34"/>
      <c r="LCI72" s="34"/>
      <c r="LCJ72" s="34"/>
      <c r="LCK72" s="34"/>
      <c r="LCL72" s="34"/>
      <c r="LCM72" s="34"/>
      <c r="LCN72" s="34"/>
      <c r="LCO72" s="34"/>
      <c r="LCP72" s="34"/>
      <c r="LCQ72" s="34"/>
      <c r="LCR72" s="34"/>
      <c r="LCS72" s="34"/>
      <c r="LCT72" s="34"/>
      <c r="LCU72" s="34"/>
      <c r="LCV72" s="34"/>
      <c r="LCW72" s="34"/>
      <c r="LCX72" s="34"/>
      <c r="LCY72" s="34"/>
      <c r="LCZ72" s="34"/>
      <c r="LDA72" s="34"/>
      <c r="LDB72" s="34"/>
      <c r="LDC72" s="34"/>
      <c r="LDD72" s="34"/>
      <c r="LDE72" s="34"/>
      <c r="LDF72" s="34"/>
      <c r="LDG72" s="34"/>
      <c r="LDH72" s="34"/>
      <c r="LDI72" s="34"/>
      <c r="LDJ72" s="34"/>
      <c r="LDK72" s="34"/>
      <c r="LDL72" s="34"/>
      <c r="LDM72" s="34"/>
      <c r="LDN72" s="34"/>
      <c r="LDO72" s="34"/>
      <c r="LDP72" s="34"/>
      <c r="LDQ72" s="34"/>
      <c r="LDR72" s="34"/>
      <c r="LDS72" s="34"/>
      <c r="LDT72" s="34"/>
      <c r="LDU72" s="34"/>
      <c r="LDV72" s="34"/>
      <c r="LDW72" s="34"/>
      <c r="LDX72" s="34"/>
      <c r="LDY72" s="34"/>
      <c r="LDZ72" s="34"/>
      <c r="LEA72" s="34"/>
      <c r="LEB72" s="34"/>
      <c r="LEC72" s="34"/>
      <c r="LED72" s="34"/>
      <c r="LEE72" s="34"/>
      <c r="LEF72" s="34"/>
      <c r="LEG72" s="34"/>
      <c r="LEH72" s="34"/>
      <c r="LEI72" s="34"/>
      <c r="LEJ72" s="34"/>
      <c r="LEK72" s="34"/>
      <c r="LEL72" s="34"/>
      <c r="LEM72" s="34"/>
      <c r="LEN72" s="34"/>
      <c r="LEO72" s="34"/>
      <c r="LEP72" s="34"/>
      <c r="LEQ72" s="34"/>
      <c r="LER72" s="34"/>
      <c r="LES72" s="34"/>
      <c r="LET72" s="34"/>
      <c r="LEU72" s="34"/>
      <c r="LEV72" s="34"/>
      <c r="LEW72" s="34"/>
      <c r="LEX72" s="34"/>
      <c r="LEY72" s="34"/>
      <c r="LEZ72" s="34"/>
      <c r="LFA72" s="34"/>
      <c r="LFB72" s="34"/>
      <c r="LFC72" s="34"/>
      <c r="LFD72" s="34"/>
      <c r="LFE72" s="34"/>
      <c r="LFF72" s="34"/>
      <c r="LFG72" s="34"/>
      <c r="LFH72" s="34"/>
      <c r="LFI72" s="34"/>
      <c r="LFJ72" s="34"/>
      <c r="LFK72" s="34"/>
      <c r="LFL72" s="34"/>
      <c r="LFM72" s="34"/>
      <c r="LFN72" s="34"/>
      <c r="LFO72" s="34"/>
      <c r="LFP72" s="34"/>
      <c r="LFQ72" s="34"/>
      <c r="LFR72" s="34"/>
      <c r="LFS72" s="34"/>
      <c r="LFT72" s="34"/>
      <c r="LFU72" s="34"/>
      <c r="LFV72" s="34"/>
      <c r="LFW72" s="34"/>
      <c r="LFX72" s="34"/>
      <c r="LFY72" s="34"/>
      <c r="LFZ72" s="34"/>
      <c r="LGA72" s="34"/>
      <c r="LGB72" s="34"/>
      <c r="LGC72" s="34"/>
      <c r="LGD72" s="34"/>
      <c r="LGE72" s="34"/>
      <c r="LGF72" s="34"/>
      <c r="LGG72" s="34"/>
      <c r="LGH72" s="34"/>
      <c r="LGI72" s="34"/>
      <c r="LGJ72" s="34"/>
      <c r="LGK72" s="34"/>
      <c r="LGL72" s="34"/>
      <c r="LGM72" s="34"/>
      <c r="LGN72" s="34"/>
      <c r="LGO72" s="34"/>
      <c r="LGP72" s="34"/>
      <c r="LGQ72" s="34"/>
      <c r="LGR72" s="34"/>
      <c r="LGS72" s="34"/>
      <c r="LGT72" s="34"/>
      <c r="LGU72" s="34"/>
      <c r="LGV72" s="34"/>
      <c r="LGW72" s="34"/>
      <c r="LGX72" s="34"/>
      <c r="LGY72" s="34"/>
      <c r="LGZ72" s="34"/>
      <c r="LHA72" s="34"/>
      <c r="LHB72" s="34"/>
      <c r="LHC72" s="34"/>
      <c r="LHD72" s="34"/>
      <c r="LHE72" s="34"/>
      <c r="LHF72" s="34"/>
      <c r="LHG72" s="34"/>
      <c r="LHH72" s="34"/>
      <c r="LHI72" s="34"/>
      <c r="LHJ72" s="34"/>
      <c r="LHK72" s="34"/>
      <c r="LHL72" s="34"/>
      <c r="LHM72" s="34"/>
      <c r="LHN72" s="34"/>
      <c r="LHO72" s="34"/>
      <c r="LHP72" s="34"/>
      <c r="LHQ72" s="34"/>
      <c r="LHR72" s="34"/>
      <c r="LHS72" s="34"/>
      <c r="LHT72" s="34"/>
      <c r="LHU72" s="34"/>
      <c r="LHV72" s="34"/>
      <c r="LHW72" s="34"/>
      <c r="LHX72" s="34"/>
      <c r="LHY72" s="34"/>
      <c r="LHZ72" s="34"/>
      <c r="LIA72" s="34"/>
      <c r="LIB72" s="34"/>
      <c r="LIC72" s="34"/>
      <c r="LID72" s="34"/>
      <c r="LIE72" s="34"/>
      <c r="LIF72" s="34"/>
      <c r="LIG72" s="34"/>
      <c r="LIH72" s="34"/>
      <c r="LII72" s="34"/>
      <c r="LIJ72" s="34"/>
      <c r="LIK72" s="34"/>
      <c r="LIL72" s="34"/>
      <c r="LIM72" s="34"/>
      <c r="LIN72" s="34"/>
      <c r="LIO72" s="34"/>
      <c r="LIP72" s="34"/>
      <c r="LIQ72" s="34"/>
      <c r="LIR72" s="34"/>
      <c r="LIS72" s="34"/>
      <c r="LIT72" s="34"/>
      <c r="LIU72" s="34"/>
      <c r="LIV72" s="34"/>
      <c r="LIW72" s="34"/>
      <c r="LIX72" s="34"/>
      <c r="LIY72" s="34"/>
      <c r="LIZ72" s="34"/>
      <c r="LJA72" s="34"/>
      <c r="LJB72" s="34"/>
      <c r="LJC72" s="34"/>
      <c r="LJD72" s="34"/>
      <c r="LJE72" s="34"/>
      <c r="LJF72" s="34"/>
      <c r="LJG72" s="34"/>
      <c r="LJH72" s="34"/>
      <c r="LJI72" s="34"/>
      <c r="LJJ72" s="34"/>
      <c r="LJK72" s="34"/>
      <c r="LJL72" s="34"/>
      <c r="LJM72" s="34"/>
      <c r="LJN72" s="34"/>
      <c r="LJO72" s="34"/>
      <c r="LJP72" s="34"/>
      <c r="LJQ72" s="34"/>
      <c r="LJR72" s="34"/>
      <c r="LJS72" s="34"/>
      <c r="LJT72" s="34"/>
      <c r="LJU72" s="34"/>
      <c r="LJV72" s="34"/>
      <c r="LJW72" s="34"/>
      <c r="LJX72" s="34"/>
      <c r="LJY72" s="34"/>
      <c r="LJZ72" s="34"/>
      <c r="LKA72" s="34"/>
      <c r="LKB72" s="34"/>
      <c r="LKC72" s="34"/>
      <c r="LKD72" s="34"/>
      <c r="LKE72" s="34"/>
      <c r="LKF72" s="34"/>
      <c r="LKG72" s="34"/>
      <c r="LKH72" s="34"/>
      <c r="LKI72" s="34"/>
      <c r="LKJ72" s="34"/>
      <c r="LKK72" s="34"/>
      <c r="LKL72" s="34"/>
      <c r="LKM72" s="34"/>
      <c r="LKN72" s="34"/>
      <c r="LKO72" s="34"/>
      <c r="LKP72" s="34"/>
      <c r="LKQ72" s="34"/>
      <c r="LKR72" s="34"/>
      <c r="LKS72" s="34"/>
      <c r="LKT72" s="34"/>
      <c r="LKU72" s="34"/>
      <c r="LKV72" s="34"/>
      <c r="LKW72" s="34"/>
      <c r="LKX72" s="34"/>
      <c r="LKY72" s="34"/>
      <c r="LKZ72" s="34"/>
      <c r="LLA72" s="34"/>
      <c r="LLB72" s="34"/>
      <c r="LLC72" s="34"/>
      <c r="LLD72" s="34"/>
      <c r="LLE72" s="34"/>
      <c r="LLF72" s="34"/>
      <c r="LLG72" s="34"/>
      <c r="LLH72" s="34"/>
      <c r="LLI72" s="34"/>
      <c r="LLJ72" s="34"/>
      <c r="LLK72" s="34"/>
      <c r="LLL72" s="34"/>
      <c r="LLM72" s="34"/>
      <c r="LLN72" s="34"/>
      <c r="LLO72" s="34"/>
      <c r="LLP72" s="34"/>
      <c r="LLQ72" s="34"/>
      <c r="LLR72" s="34"/>
      <c r="LLS72" s="34"/>
      <c r="LLT72" s="34"/>
      <c r="LLU72" s="34"/>
      <c r="LLV72" s="34"/>
      <c r="LLW72" s="34"/>
      <c r="LLX72" s="34"/>
      <c r="LLY72" s="34"/>
      <c r="LLZ72" s="34"/>
      <c r="LMA72" s="34"/>
      <c r="LMB72" s="34"/>
      <c r="LMC72" s="34"/>
      <c r="LMD72" s="34"/>
      <c r="LME72" s="34"/>
      <c r="LMF72" s="34"/>
      <c r="LMG72" s="34"/>
      <c r="LMH72" s="34"/>
      <c r="LMI72" s="34"/>
      <c r="LMJ72" s="34"/>
      <c r="LMK72" s="34"/>
      <c r="LML72" s="34"/>
      <c r="LMM72" s="34"/>
      <c r="LMN72" s="34"/>
      <c r="LMO72" s="34"/>
      <c r="LMP72" s="34"/>
      <c r="LMQ72" s="34"/>
      <c r="LMR72" s="34"/>
      <c r="LMS72" s="34"/>
      <c r="LMT72" s="34"/>
      <c r="LMU72" s="34"/>
      <c r="LMV72" s="34"/>
      <c r="LMW72" s="34"/>
      <c r="LMX72" s="34"/>
      <c r="LMY72" s="34"/>
      <c r="LMZ72" s="34"/>
      <c r="LNA72" s="34"/>
      <c r="LNB72" s="34"/>
      <c r="LNC72" s="34"/>
      <c r="LND72" s="34"/>
      <c r="LNE72" s="34"/>
      <c r="LNF72" s="34"/>
      <c r="LNG72" s="34"/>
      <c r="LNH72" s="34"/>
      <c r="LNI72" s="34"/>
      <c r="LNJ72" s="34"/>
      <c r="LNK72" s="34"/>
      <c r="LNL72" s="34"/>
      <c r="LNM72" s="34"/>
      <c r="LNN72" s="34"/>
      <c r="LNO72" s="34"/>
      <c r="LNP72" s="34"/>
      <c r="LNQ72" s="34"/>
      <c r="LNR72" s="34"/>
      <c r="LNS72" s="34"/>
      <c r="LNT72" s="34"/>
      <c r="LNU72" s="34"/>
      <c r="LNV72" s="34"/>
      <c r="LNW72" s="34"/>
      <c r="LNX72" s="34"/>
      <c r="LNY72" s="34"/>
      <c r="LNZ72" s="34"/>
      <c r="LOA72" s="34"/>
      <c r="LOB72" s="34"/>
      <c r="LOC72" s="34"/>
      <c r="LOD72" s="34"/>
      <c r="LOE72" s="34"/>
      <c r="LOF72" s="34"/>
      <c r="LOG72" s="34"/>
      <c r="LOH72" s="34"/>
      <c r="LOI72" s="34"/>
      <c r="LOJ72" s="34"/>
      <c r="LOK72" s="34"/>
      <c r="LOL72" s="34"/>
      <c r="LOM72" s="34"/>
      <c r="LON72" s="34"/>
      <c r="LOO72" s="34"/>
      <c r="LOP72" s="34"/>
      <c r="LOQ72" s="34"/>
      <c r="LOR72" s="34"/>
      <c r="LOS72" s="34"/>
      <c r="LOT72" s="34"/>
      <c r="LOU72" s="34"/>
      <c r="LOV72" s="34"/>
      <c r="LOW72" s="34"/>
      <c r="LOX72" s="34"/>
      <c r="LOY72" s="34"/>
      <c r="LOZ72" s="34"/>
      <c r="LPA72" s="34"/>
      <c r="LPB72" s="34"/>
      <c r="LPC72" s="34"/>
      <c r="LPD72" s="34"/>
      <c r="LPE72" s="34"/>
      <c r="LPF72" s="34"/>
      <c r="LPG72" s="34"/>
      <c r="LPH72" s="34"/>
      <c r="LPI72" s="34"/>
      <c r="LPJ72" s="34"/>
      <c r="LPK72" s="34"/>
      <c r="LPL72" s="34"/>
      <c r="LPM72" s="34"/>
      <c r="LPN72" s="34"/>
      <c r="LPO72" s="34"/>
      <c r="LPP72" s="34"/>
      <c r="LPQ72" s="34"/>
      <c r="LPR72" s="34"/>
      <c r="LPS72" s="34"/>
      <c r="LPT72" s="34"/>
      <c r="LPU72" s="34"/>
      <c r="LPV72" s="34"/>
      <c r="LPW72" s="34"/>
      <c r="LPX72" s="34"/>
      <c r="LPY72" s="34"/>
      <c r="LPZ72" s="34"/>
      <c r="LQA72" s="34"/>
      <c r="LQB72" s="34"/>
      <c r="LQC72" s="34"/>
      <c r="LQD72" s="34"/>
      <c r="LQE72" s="34"/>
      <c r="LQF72" s="34"/>
      <c r="LQG72" s="34"/>
      <c r="LQH72" s="34"/>
      <c r="LQI72" s="34"/>
      <c r="LQJ72" s="34"/>
      <c r="LQK72" s="34"/>
      <c r="LQL72" s="34"/>
      <c r="LQM72" s="34"/>
      <c r="LQN72" s="34"/>
      <c r="LQO72" s="34"/>
      <c r="LQP72" s="34"/>
      <c r="LQQ72" s="34"/>
      <c r="LQR72" s="34"/>
      <c r="LQS72" s="34"/>
      <c r="LQT72" s="34"/>
      <c r="LQU72" s="34"/>
      <c r="LQV72" s="34"/>
      <c r="LQW72" s="34"/>
      <c r="LQX72" s="34"/>
      <c r="LQY72" s="34"/>
      <c r="LQZ72" s="34"/>
      <c r="LRA72" s="34"/>
      <c r="LRB72" s="34"/>
      <c r="LRC72" s="34"/>
      <c r="LRD72" s="34"/>
      <c r="LRE72" s="34"/>
      <c r="LRF72" s="34"/>
      <c r="LRG72" s="34"/>
      <c r="LRH72" s="34"/>
      <c r="LRI72" s="34"/>
      <c r="LRJ72" s="34"/>
      <c r="LRK72" s="34"/>
      <c r="LRL72" s="34"/>
      <c r="LRM72" s="34"/>
      <c r="LRN72" s="34"/>
      <c r="LRO72" s="34"/>
      <c r="LRP72" s="34"/>
      <c r="LRQ72" s="34"/>
      <c r="LRR72" s="34"/>
      <c r="LRS72" s="34"/>
      <c r="LRT72" s="34"/>
      <c r="LRU72" s="34"/>
      <c r="LRV72" s="34"/>
      <c r="LRW72" s="34"/>
      <c r="LRX72" s="34"/>
      <c r="LRY72" s="34"/>
      <c r="LRZ72" s="34"/>
      <c r="LSA72" s="34"/>
      <c r="LSB72" s="34"/>
      <c r="LSC72" s="34"/>
      <c r="LSD72" s="34"/>
      <c r="LSE72" s="34"/>
      <c r="LSF72" s="34"/>
      <c r="LSG72" s="34"/>
      <c r="LSH72" s="34"/>
      <c r="LSI72" s="34"/>
      <c r="LSJ72" s="34"/>
      <c r="LSK72" s="34"/>
      <c r="LSL72" s="34"/>
      <c r="LSM72" s="34"/>
      <c r="LSN72" s="34"/>
      <c r="LSO72" s="34"/>
      <c r="LSP72" s="34"/>
      <c r="LSQ72" s="34"/>
      <c r="LSR72" s="34"/>
      <c r="LSS72" s="34"/>
      <c r="LST72" s="34"/>
      <c r="LSU72" s="34"/>
      <c r="LSV72" s="34"/>
      <c r="LSW72" s="34"/>
      <c r="LSX72" s="34"/>
      <c r="LSY72" s="34"/>
      <c r="LSZ72" s="34"/>
      <c r="LTA72" s="34"/>
      <c r="LTB72" s="34"/>
      <c r="LTC72" s="34"/>
      <c r="LTD72" s="34"/>
      <c r="LTE72" s="34"/>
      <c r="LTF72" s="34"/>
      <c r="LTG72" s="34"/>
      <c r="LTH72" s="34"/>
      <c r="LTI72" s="34"/>
      <c r="LTJ72" s="34"/>
      <c r="LTK72" s="34"/>
      <c r="LTL72" s="34"/>
      <c r="LTM72" s="34"/>
      <c r="LTN72" s="34"/>
      <c r="LTO72" s="34"/>
      <c r="LTP72" s="34"/>
      <c r="LTQ72" s="34"/>
      <c r="LTR72" s="34"/>
      <c r="LTS72" s="34"/>
      <c r="LTT72" s="34"/>
      <c r="LTU72" s="34"/>
      <c r="LTV72" s="34"/>
      <c r="LTW72" s="34"/>
      <c r="LTX72" s="34"/>
      <c r="LTY72" s="34"/>
      <c r="LTZ72" s="34"/>
      <c r="LUA72" s="34"/>
      <c r="LUB72" s="34"/>
      <c r="LUC72" s="34"/>
      <c r="LUD72" s="34"/>
      <c r="LUE72" s="34"/>
      <c r="LUF72" s="34"/>
      <c r="LUG72" s="34"/>
      <c r="LUH72" s="34"/>
      <c r="LUI72" s="34"/>
      <c r="LUJ72" s="34"/>
      <c r="LUK72" s="34"/>
      <c r="LUL72" s="34"/>
      <c r="LUM72" s="34"/>
      <c r="LUN72" s="34"/>
      <c r="LUO72" s="34"/>
      <c r="LUP72" s="34"/>
      <c r="LUQ72" s="34"/>
      <c r="LUR72" s="34"/>
      <c r="LUS72" s="34"/>
      <c r="LUT72" s="34"/>
      <c r="LUU72" s="34"/>
      <c r="LUV72" s="34"/>
      <c r="LUW72" s="34"/>
      <c r="LUX72" s="34"/>
      <c r="LUY72" s="34"/>
      <c r="LUZ72" s="34"/>
      <c r="LVA72" s="34"/>
      <c r="LVB72" s="34"/>
      <c r="LVC72" s="34"/>
      <c r="LVD72" s="34"/>
      <c r="LVE72" s="34"/>
      <c r="LVF72" s="34"/>
      <c r="LVG72" s="34"/>
      <c r="LVH72" s="34"/>
      <c r="LVI72" s="34"/>
      <c r="LVJ72" s="34"/>
      <c r="LVK72" s="34"/>
      <c r="LVL72" s="34"/>
      <c r="LVM72" s="34"/>
      <c r="LVN72" s="34"/>
      <c r="LVO72" s="34"/>
      <c r="LVP72" s="34"/>
      <c r="LVQ72" s="34"/>
      <c r="LVR72" s="34"/>
      <c r="LVS72" s="34"/>
      <c r="LVT72" s="34"/>
      <c r="LVU72" s="34"/>
      <c r="LVV72" s="34"/>
      <c r="LVW72" s="34"/>
      <c r="LVX72" s="34"/>
      <c r="LVY72" s="34"/>
      <c r="LVZ72" s="34"/>
      <c r="LWA72" s="34"/>
      <c r="LWB72" s="34"/>
      <c r="LWC72" s="34"/>
      <c r="LWD72" s="34"/>
      <c r="LWE72" s="34"/>
      <c r="LWF72" s="34"/>
      <c r="LWG72" s="34"/>
      <c r="LWH72" s="34"/>
      <c r="LWI72" s="34"/>
      <c r="LWJ72" s="34"/>
      <c r="LWK72" s="34"/>
      <c r="LWL72" s="34"/>
      <c r="LWM72" s="34"/>
      <c r="LWN72" s="34"/>
      <c r="LWO72" s="34"/>
      <c r="LWP72" s="34"/>
      <c r="LWQ72" s="34"/>
      <c r="LWR72" s="34"/>
      <c r="LWS72" s="34"/>
      <c r="LWT72" s="34"/>
      <c r="LWU72" s="34"/>
      <c r="LWV72" s="34"/>
      <c r="LWW72" s="34"/>
      <c r="LWX72" s="34"/>
      <c r="LWY72" s="34"/>
      <c r="LWZ72" s="34"/>
      <c r="LXA72" s="34"/>
      <c r="LXB72" s="34"/>
      <c r="LXC72" s="34"/>
      <c r="LXD72" s="34"/>
      <c r="LXE72" s="34"/>
      <c r="LXF72" s="34"/>
      <c r="LXG72" s="34"/>
      <c r="LXH72" s="34"/>
      <c r="LXI72" s="34"/>
      <c r="LXJ72" s="34"/>
      <c r="LXK72" s="34"/>
      <c r="LXL72" s="34"/>
      <c r="LXM72" s="34"/>
      <c r="LXN72" s="34"/>
      <c r="LXO72" s="34"/>
      <c r="LXP72" s="34"/>
      <c r="LXQ72" s="34"/>
      <c r="LXR72" s="34"/>
      <c r="LXS72" s="34"/>
      <c r="LXT72" s="34"/>
      <c r="LXU72" s="34"/>
      <c r="LXV72" s="34"/>
      <c r="LXW72" s="34"/>
      <c r="LXX72" s="34"/>
      <c r="LXY72" s="34"/>
      <c r="LXZ72" s="34"/>
      <c r="LYA72" s="34"/>
      <c r="LYB72" s="34"/>
      <c r="LYC72" s="34"/>
      <c r="LYD72" s="34"/>
      <c r="LYE72" s="34"/>
      <c r="LYF72" s="34"/>
      <c r="LYG72" s="34"/>
      <c r="LYH72" s="34"/>
      <c r="LYI72" s="34"/>
      <c r="LYJ72" s="34"/>
      <c r="LYK72" s="34"/>
      <c r="LYL72" s="34"/>
      <c r="LYM72" s="34"/>
      <c r="LYN72" s="34"/>
      <c r="LYO72" s="34"/>
      <c r="LYP72" s="34"/>
      <c r="LYQ72" s="34"/>
      <c r="LYR72" s="34"/>
      <c r="LYS72" s="34"/>
      <c r="LYT72" s="34"/>
      <c r="LYU72" s="34"/>
      <c r="LYV72" s="34"/>
      <c r="LYW72" s="34"/>
      <c r="LYX72" s="34"/>
      <c r="LYY72" s="34"/>
      <c r="LYZ72" s="34"/>
      <c r="LZA72" s="34"/>
      <c r="LZB72" s="34"/>
      <c r="LZC72" s="34"/>
      <c r="LZD72" s="34"/>
      <c r="LZE72" s="34"/>
      <c r="LZF72" s="34"/>
      <c r="LZG72" s="34"/>
      <c r="LZH72" s="34"/>
      <c r="LZI72" s="34"/>
      <c r="LZJ72" s="34"/>
      <c r="LZK72" s="34"/>
      <c r="LZL72" s="34"/>
      <c r="LZM72" s="34"/>
      <c r="LZN72" s="34"/>
      <c r="LZO72" s="34"/>
      <c r="LZP72" s="34"/>
      <c r="LZQ72" s="34"/>
      <c r="LZR72" s="34"/>
      <c r="LZS72" s="34"/>
      <c r="LZT72" s="34"/>
      <c r="LZU72" s="34"/>
      <c r="LZV72" s="34"/>
      <c r="LZW72" s="34"/>
      <c r="LZX72" s="34"/>
      <c r="LZY72" s="34"/>
      <c r="LZZ72" s="34"/>
      <c r="MAA72" s="34"/>
      <c r="MAB72" s="34"/>
      <c r="MAC72" s="34"/>
      <c r="MAD72" s="34"/>
      <c r="MAE72" s="34"/>
      <c r="MAF72" s="34"/>
      <c r="MAG72" s="34"/>
      <c r="MAH72" s="34"/>
      <c r="MAI72" s="34"/>
      <c r="MAJ72" s="34"/>
      <c r="MAK72" s="34"/>
      <c r="MAL72" s="34"/>
      <c r="MAM72" s="34"/>
      <c r="MAN72" s="34"/>
      <c r="MAO72" s="34"/>
      <c r="MAP72" s="34"/>
      <c r="MAQ72" s="34"/>
      <c r="MAR72" s="34"/>
      <c r="MAS72" s="34"/>
      <c r="MAT72" s="34"/>
      <c r="MAU72" s="34"/>
      <c r="MAV72" s="34"/>
      <c r="MAW72" s="34"/>
      <c r="MAX72" s="34"/>
      <c r="MAY72" s="34"/>
      <c r="MAZ72" s="34"/>
      <c r="MBA72" s="34"/>
      <c r="MBB72" s="34"/>
      <c r="MBC72" s="34"/>
      <c r="MBD72" s="34"/>
      <c r="MBE72" s="34"/>
      <c r="MBF72" s="34"/>
      <c r="MBG72" s="34"/>
      <c r="MBH72" s="34"/>
      <c r="MBI72" s="34"/>
      <c r="MBJ72" s="34"/>
      <c r="MBK72" s="34"/>
      <c r="MBL72" s="34"/>
      <c r="MBM72" s="34"/>
      <c r="MBN72" s="34"/>
      <c r="MBO72" s="34"/>
      <c r="MBP72" s="34"/>
      <c r="MBQ72" s="34"/>
      <c r="MBR72" s="34"/>
      <c r="MBS72" s="34"/>
      <c r="MBT72" s="34"/>
      <c r="MBU72" s="34"/>
      <c r="MBV72" s="34"/>
      <c r="MBW72" s="34"/>
      <c r="MBX72" s="34"/>
      <c r="MBY72" s="34"/>
      <c r="MBZ72" s="34"/>
      <c r="MCA72" s="34"/>
      <c r="MCB72" s="34"/>
      <c r="MCC72" s="34"/>
      <c r="MCD72" s="34"/>
      <c r="MCE72" s="34"/>
      <c r="MCF72" s="34"/>
      <c r="MCG72" s="34"/>
      <c r="MCH72" s="34"/>
      <c r="MCI72" s="34"/>
      <c r="MCJ72" s="34"/>
      <c r="MCK72" s="34"/>
      <c r="MCL72" s="34"/>
      <c r="MCM72" s="34"/>
      <c r="MCN72" s="34"/>
      <c r="MCO72" s="34"/>
      <c r="MCP72" s="34"/>
      <c r="MCQ72" s="34"/>
      <c r="MCR72" s="34"/>
      <c r="MCS72" s="34"/>
      <c r="MCT72" s="34"/>
      <c r="MCU72" s="34"/>
      <c r="MCV72" s="34"/>
      <c r="MCW72" s="34"/>
      <c r="MCX72" s="34"/>
      <c r="MCY72" s="34"/>
      <c r="MCZ72" s="34"/>
      <c r="MDA72" s="34"/>
      <c r="MDB72" s="34"/>
      <c r="MDC72" s="34"/>
      <c r="MDD72" s="34"/>
      <c r="MDE72" s="34"/>
      <c r="MDF72" s="34"/>
      <c r="MDG72" s="34"/>
      <c r="MDH72" s="34"/>
      <c r="MDI72" s="34"/>
      <c r="MDJ72" s="34"/>
      <c r="MDK72" s="34"/>
      <c r="MDL72" s="34"/>
      <c r="MDM72" s="34"/>
      <c r="MDN72" s="34"/>
      <c r="MDO72" s="34"/>
      <c r="MDP72" s="34"/>
      <c r="MDQ72" s="34"/>
      <c r="MDR72" s="34"/>
      <c r="MDS72" s="34"/>
      <c r="MDT72" s="34"/>
      <c r="MDU72" s="34"/>
      <c r="MDV72" s="34"/>
      <c r="MDW72" s="34"/>
      <c r="MDX72" s="34"/>
      <c r="MDY72" s="34"/>
      <c r="MDZ72" s="34"/>
      <c r="MEA72" s="34"/>
      <c r="MEB72" s="34"/>
      <c r="MEC72" s="34"/>
      <c r="MED72" s="34"/>
      <c r="MEE72" s="34"/>
      <c r="MEF72" s="34"/>
      <c r="MEG72" s="34"/>
      <c r="MEH72" s="34"/>
      <c r="MEI72" s="34"/>
      <c r="MEJ72" s="34"/>
      <c r="MEK72" s="34"/>
      <c r="MEL72" s="34"/>
      <c r="MEM72" s="34"/>
      <c r="MEN72" s="34"/>
      <c r="MEO72" s="34"/>
      <c r="MEP72" s="34"/>
      <c r="MEQ72" s="34"/>
      <c r="MER72" s="34"/>
      <c r="MES72" s="34"/>
      <c r="MET72" s="34"/>
      <c r="MEU72" s="34"/>
      <c r="MEV72" s="34"/>
      <c r="MEW72" s="34"/>
      <c r="MEX72" s="34"/>
      <c r="MEY72" s="34"/>
      <c r="MEZ72" s="34"/>
      <c r="MFA72" s="34"/>
      <c r="MFB72" s="34"/>
      <c r="MFC72" s="34"/>
      <c r="MFD72" s="34"/>
      <c r="MFE72" s="34"/>
      <c r="MFF72" s="34"/>
      <c r="MFG72" s="34"/>
      <c r="MFH72" s="34"/>
      <c r="MFI72" s="34"/>
      <c r="MFJ72" s="34"/>
      <c r="MFK72" s="34"/>
      <c r="MFL72" s="34"/>
      <c r="MFM72" s="34"/>
      <c r="MFN72" s="34"/>
      <c r="MFO72" s="34"/>
      <c r="MFP72" s="34"/>
      <c r="MFQ72" s="34"/>
      <c r="MFR72" s="34"/>
      <c r="MFS72" s="34"/>
      <c r="MFT72" s="34"/>
      <c r="MFU72" s="34"/>
      <c r="MFV72" s="34"/>
      <c r="MFW72" s="34"/>
      <c r="MFX72" s="34"/>
      <c r="MFY72" s="34"/>
      <c r="MFZ72" s="34"/>
      <c r="MGA72" s="34"/>
      <c r="MGB72" s="34"/>
      <c r="MGC72" s="34"/>
      <c r="MGD72" s="34"/>
      <c r="MGE72" s="34"/>
      <c r="MGF72" s="34"/>
      <c r="MGG72" s="34"/>
      <c r="MGH72" s="34"/>
      <c r="MGI72" s="34"/>
      <c r="MGJ72" s="34"/>
      <c r="MGK72" s="34"/>
      <c r="MGL72" s="34"/>
      <c r="MGM72" s="34"/>
      <c r="MGN72" s="34"/>
      <c r="MGO72" s="34"/>
      <c r="MGP72" s="34"/>
      <c r="MGQ72" s="34"/>
      <c r="MGR72" s="34"/>
      <c r="MGS72" s="34"/>
      <c r="MGT72" s="34"/>
      <c r="MGU72" s="34"/>
      <c r="MGV72" s="34"/>
      <c r="MGW72" s="34"/>
      <c r="MGX72" s="34"/>
      <c r="MGY72" s="34"/>
      <c r="MGZ72" s="34"/>
      <c r="MHA72" s="34"/>
      <c r="MHB72" s="34"/>
      <c r="MHC72" s="34"/>
      <c r="MHD72" s="34"/>
      <c r="MHE72" s="34"/>
      <c r="MHF72" s="34"/>
      <c r="MHG72" s="34"/>
      <c r="MHH72" s="34"/>
      <c r="MHI72" s="34"/>
      <c r="MHJ72" s="34"/>
      <c r="MHK72" s="34"/>
      <c r="MHL72" s="34"/>
      <c r="MHM72" s="34"/>
      <c r="MHN72" s="34"/>
      <c r="MHO72" s="34"/>
      <c r="MHP72" s="34"/>
      <c r="MHQ72" s="34"/>
      <c r="MHR72" s="34"/>
      <c r="MHS72" s="34"/>
      <c r="MHT72" s="34"/>
      <c r="MHU72" s="34"/>
      <c r="MHV72" s="34"/>
      <c r="MHW72" s="34"/>
      <c r="MHX72" s="34"/>
      <c r="MHY72" s="34"/>
      <c r="MHZ72" s="34"/>
      <c r="MIA72" s="34"/>
      <c r="MIB72" s="34"/>
      <c r="MIC72" s="34"/>
      <c r="MID72" s="34"/>
      <c r="MIE72" s="34"/>
      <c r="MIF72" s="34"/>
      <c r="MIG72" s="34"/>
      <c r="MIH72" s="34"/>
      <c r="MII72" s="34"/>
      <c r="MIJ72" s="34"/>
      <c r="MIK72" s="34"/>
      <c r="MIL72" s="34"/>
      <c r="MIM72" s="34"/>
      <c r="MIN72" s="34"/>
      <c r="MIO72" s="34"/>
      <c r="MIP72" s="34"/>
      <c r="MIQ72" s="34"/>
      <c r="MIR72" s="34"/>
      <c r="MIS72" s="34"/>
      <c r="MIT72" s="34"/>
      <c r="MIU72" s="34"/>
      <c r="MIV72" s="34"/>
      <c r="MIW72" s="34"/>
      <c r="MIX72" s="34"/>
      <c r="MIY72" s="34"/>
      <c r="MIZ72" s="34"/>
      <c r="MJA72" s="34"/>
      <c r="MJB72" s="34"/>
      <c r="MJC72" s="34"/>
      <c r="MJD72" s="34"/>
      <c r="MJE72" s="34"/>
      <c r="MJF72" s="34"/>
      <c r="MJG72" s="34"/>
      <c r="MJH72" s="34"/>
      <c r="MJI72" s="34"/>
      <c r="MJJ72" s="34"/>
      <c r="MJK72" s="34"/>
      <c r="MJL72" s="34"/>
      <c r="MJM72" s="34"/>
      <c r="MJN72" s="34"/>
      <c r="MJO72" s="34"/>
      <c r="MJP72" s="34"/>
      <c r="MJQ72" s="34"/>
      <c r="MJR72" s="34"/>
      <c r="MJS72" s="34"/>
      <c r="MJT72" s="34"/>
      <c r="MJU72" s="34"/>
      <c r="MJV72" s="34"/>
      <c r="MJW72" s="34"/>
      <c r="MJX72" s="34"/>
      <c r="MJY72" s="34"/>
      <c r="MJZ72" s="34"/>
      <c r="MKA72" s="34"/>
      <c r="MKB72" s="34"/>
      <c r="MKC72" s="34"/>
      <c r="MKD72" s="34"/>
      <c r="MKE72" s="34"/>
      <c r="MKF72" s="34"/>
      <c r="MKG72" s="34"/>
      <c r="MKH72" s="34"/>
      <c r="MKI72" s="34"/>
      <c r="MKJ72" s="34"/>
      <c r="MKK72" s="34"/>
      <c r="MKL72" s="34"/>
      <c r="MKM72" s="34"/>
      <c r="MKN72" s="34"/>
      <c r="MKO72" s="34"/>
      <c r="MKP72" s="34"/>
      <c r="MKQ72" s="34"/>
      <c r="MKR72" s="34"/>
      <c r="MKS72" s="34"/>
      <c r="MKT72" s="34"/>
      <c r="MKU72" s="34"/>
      <c r="MKV72" s="34"/>
      <c r="MKW72" s="34"/>
      <c r="MKX72" s="34"/>
      <c r="MKY72" s="34"/>
      <c r="MKZ72" s="34"/>
      <c r="MLA72" s="34"/>
      <c r="MLB72" s="34"/>
      <c r="MLC72" s="34"/>
      <c r="MLD72" s="34"/>
      <c r="MLE72" s="34"/>
      <c r="MLF72" s="34"/>
      <c r="MLG72" s="34"/>
      <c r="MLH72" s="34"/>
      <c r="MLI72" s="34"/>
      <c r="MLJ72" s="34"/>
      <c r="MLK72" s="34"/>
      <c r="MLL72" s="34"/>
      <c r="MLM72" s="34"/>
      <c r="MLN72" s="34"/>
      <c r="MLO72" s="34"/>
      <c r="MLP72" s="34"/>
      <c r="MLQ72" s="34"/>
      <c r="MLR72" s="34"/>
      <c r="MLS72" s="34"/>
      <c r="MLT72" s="34"/>
      <c r="MLU72" s="34"/>
      <c r="MLV72" s="34"/>
      <c r="MLW72" s="34"/>
      <c r="MLX72" s="34"/>
      <c r="MLY72" s="34"/>
      <c r="MLZ72" s="34"/>
      <c r="MMA72" s="34"/>
      <c r="MMB72" s="34"/>
      <c r="MMC72" s="34"/>
      <c r="MMD72" s="34"/>
      <c r="MME72" s="34"/>
      <c r="MMF72" s="34"/>
      <c r="MMG72" s="34"/>
      <c r="MMH72" s="34"/>
      <c r="MMI72" s="34"/>
      <c r="MMJ72" s="34"/>
      <c r="MMK72" s="34"/>
      <c r="MML72" s="34"/>
      <c r="MMM72" s="34"/>
      <c r="MMN72" s="34"/>
      <c r="MMO72" s="34"/>
      <c r="MMP72" s="34"/>
      <c r="MMQ72" s="34"/>
      <c r="MMR72" s="34"/>
      <c r="MMS72" s="34"/>
      <c r="MMT72" s="34"/>
      <c r="MMU72" s="34"/>
      <c r="MMV72" s="34"/>
      <c r="MMW72" s="34"/>
      <c r="MMX72" s="34"/>
      <c r="MMY72" s="34"/>
      <c r="MMZ72" s="34"/>
      <c r="MNA72" s="34"/>
      <c r="MNB72" s="34"/>
      <c r="MNC72" s="34"/>
      <c r="MND72" s="34"/>
      <c r="MNE72" s="34"/>
      <c r="MNF72" s="34"/>
      <c r="MNG72" s="34"/>
      <c r="MNH72" s="34"/>
      <c r="MNI72" s="34"/>
      <c r="MNJ72" s="34"/>
      <c r="MNK72" s="34"/>
      <c r="MNL72" s="34"/>
      <c r="MNM72" s="34"/>
      <c r="MNN72" s="34"/>
      <c r="MNO72" s="34"/>
      <c r="MNP72" s="34"/>
      <c r="MNQ72" s="34"/>
      <c r="MNR72" s="34"/>
      <c r="MNS72" s="34"/>
      <c r="MNT72" s="34"/>
      <c r="MNU72" s="34"/>
      <c r="MNV72" s="34"/>
      <c r="MNW72" s="34"/>
      <c r="MNX72" s="34"/>
      <c r="MNY72" s="34"/>
      <c r="MNZ72" s="34"/>
      <c r="MOA72" s="34"/>
      <c r="MOB72" s="34"/>
      <c r="MOC72" s="34"/>
      <c r="MOD72" s="34"/>
      <c r="MOE72" s="34"/>
      <c r="MOF72" s="34"/>
      <c r="MOG72" s="34"/>
      <c r="MOH72" s="34"/>
      <c r="MOI72" s="34"/>
      <c r="MOJ72" s="34"/>
      <c r="MOK72" s="34"/>
      <c r="MOL72" s="34"/>
      <c r="MOM72" s="34"/>
      <c r="MON72" s="34"/>
      <c r="MOO72" s="34"/>
      <c r="MOP72" s="34"/>
      <c r="MOQ72" s="34"/>
      <c r="MOR72" s="34"/>
      <c r="MOS72" s="34"/>
      <c r="MOT72" s="34"/>
      <c r="MOU72" s="34"/>
      <c r="MOV72" s="34"/>
      <c r="MOW72" s="34"/>
      <c r="MOX72" s="34"/>
      <c r="MOY72" s="34"/>
      <c r="MOZ72" s="34"/>
      <c r="MPA72" s="34"/>
      <c r="MPB72" s="34"/>
      <c r="MPC72" s="34"/>
      <c r="MPD72" s="34"/>
      <c r="MPE72" s="34"/>
      <c r="MPF72" s="34"/>
      <c r="MPG72" s="34"/>
      <c r="MPH72" s="34"/>
      <c r="MPI72" s="34"/>
      <c r="MPJ72" s="34"/>
      <c r="MPK72" s="34"/>
      <c r="MPL72" s="34"/>
      <c r="MPM72" s="34"/>
      <c r="MPN72" s="34"/>
      <c r="MPO72" s="34"/>
      <c r="MPP72" s="34"/>
      <c r="MPQ72" s="34"/>
      <c r="MPR72" s="34"/>
      <c r="MPS72" s="34"/>
      <c r="MPT72" s="34"/>
      <c r="MPU72" s="34"/>
      <c r="MPV72" s="34"/>
      <c r="MPW72" s="34"/>
      <c r="MPX72" s="34"/>
      <c r="MPY72" s="34"/>
      <c r="MPZ72" s="34"/>
      <c r="MQA72" s="34"/>
      <c r="MQB72" s="34"/>
      <c r="MQC72" s="34"/>
      <c r="MQD72" s="34"/>
      <c r="MQE72" s="34"/>
      <c r="MQF72" s="34"/>
      <c r="MQG72" s="34"/>
      <c r="MQH72" s="34"/>
      <c r="MQI72" s="34"/>
      <c r="MQJ72" s="34"/>
      <c r="MQK72" s="34"/>
      <c r="MQL72" s="34"/>
      <c r="MQM72" s="34"/>
      <c r="MQN72" s="34"/>
      <c r="MQO72" s="34"/>
      <c r="MQP72" s="34"/>
      <c r="MQQ72" s="34"/>
      <c r="MQR72" s="34"/>
      <c r="MQS72" s="34"/>
      <c r="MQT72" s="34"/>
      <c r="MQU72" s="34"/>
      <c r="MQV72" s="34"/>
      <c r="MQW72" s="34"/>
      <c r="MQX72" s="34"/>
      <c r="MQY72" s="34"/>
      <c r="MQZ72" s="34"/>
      <c r="MRA72" s="34"/>
      <c r="MRB72" s="34"/>
      <c r="MRC72" s="34"/>
      <c r="MRD72" s="34"/>
      <c r="MRE72" s="34"/>
      <c r="MRF72" s="34"/>
      <c r="MRG72" s="34"/>
      <c r="MRH72" s="34"/>
      <c r="MRI72" s="34"/>
      <c r="MRJ72" s="34"/>
      <c r="MRK72" s="34"/>
      <c r="MRL72" s="34"/>
      <c r="MRM72" s="34"/>
      <c r="MRN72" s="34"/>
      <c r="MRO72" s="34"/>
      <c r="MRP72" s="34"/>
      <c r="MRQ72" s="34"/>
      <c r="MRR72" s="34"/>
      <c r="MRS72" s="34"/>
      <c r="MRT72" s="34"/>
      <c r="MRU72" s="34"/>
      <c r="MRV72" s="34"/>
      <c r="MRW72" s="34"/>
      <c r="MRX72" s="34"/>
      <c r="MRY72" s="34"/>
      <c r="MRZ72" s="34"/>
      <c r="MSA72" s="34"/>
      <c r="MSB72" s="34"/>
      <c r="MSC72" s="34"/>
      <c r="MSD72" s="34"/>
      <c r="MSE72" s="34"/>
      <c r="MSF72" s="34"/>
      <c r="MSG72" s="34"/>
      <c r="MSH72" s="34"/>
      <c r="MSI72" s="34"/>
      <c r="MSJ72" s="34"/>
      <c r="MSK72" s="34"/>
      <c r="MSL72" s="34"/>
      <c r="MSM72" s="34"/>
      <c r="MSN72" s="34"/>
      <c r="MSO72" s="34"/>
      <c r="MSP72" s="34"/>
      <c r="MSQ72" s="34"/>
      <c r="MSR72" s="34"/>
      <c r="MSS72" s="34"/>
      <c r="MST72" s="34"/>
      <c r="MSU72" s="34"/>
      <c r="MSV72" s="34"/>
      <c r="MSW72" s="34"/>
      <c r="MSX72" s="34"/>
      <c r="MSY72" s="34"/>
      <c r="MSZ72" s="34"/>
      <c r="MTA72" s="34"/>
      <c r="MTB72" s="34"/>
      <c r="MTC72" s="34"/>
      <c r="MTD72" s="34"/>
      <c r="MTE72" s="34"/>
      <c r="MTF72" s="34"/>
      <c r="MTG72" s="34"/>
      <c r="MTH72" s="34"/>
      <c r="MTI72" s="34"/>
      <c r="MTJ72" s="34"/>
      <c r="MTK72" s="34"/>
      <c r="MTL72" s="34"/>
      <c r="MTM72" s="34"/>
      <c r="MTN72" s="34"/>
      <c r="MTO72" s="34"/>
      <c r="MTP72" s="34"/>
      <c r="MTQ72" s="34"/>
      <c r="MTR72" s="34"/>
      <c r="MTS72" s="34"/>
      <c r="MTT72" s="34"/>
      <c r="MTU72" s="34"/>
      <c r="MTV72" s="34"/>
      <c r="MTW72" s="34"/>
      <c r="MTX72" s="34"/>
      <c r="MTY72" s="34"/>
      <c r="MTZ72" s="34"/>
      <c r="MUA72" s="34"/>
      <c r="MUB72" s="34"/>
      <c r="MUC72" s="34"/>
      <c r="MUD72" s="34"/>
      <c r="MUE72" s="34"/>
      <c r="MUF72" s="34"/>
      <c r="MUG72" s="34"/>
      <c r="MUH72" s="34"/>
      <c r="MUI72" s="34"/>
      <c r="MUJ72" s="34"/>
      <c r="MUK72" s="34"/>
      <c r="MUL72" s="34"/>
      <c r="MUM72" s="34"/>
      <c r="MUN72" s="34"/>
      <c r="MUO72" s="34"/>
      <c r="MUP72" s="34"/>
      <c r="MUQ72" s="34"/>
      <c r="MUR72" s="34"/>
      <c r="MUS72" s="34"/>
      <c r="MUT72" s="34"/>
      <c r="MUU72" s="34"/>
      <c r="MUV72" s="34"/>
      <c r="MUW72" s="34"/>
      <c r="MUX72" s="34"/>
      <c r="MUY72" s="34"/>
      <c r="MUZ72" s="34"/>
      <c r="MVA72" s="34"/>
      <c r="MVB72" s="34"/>
      <c r="MVC72" s="34"/>
      <c r="MVD72" s="34"/>
      <c r="MVE72" s="34"/>
      <c r="MVF72" s="34"/>
      <c r="MVG72" s="34"/>
      <c r="MVH72" s="34"/>
      <c r="MVI72" s="34"/>
      <c r="MVJ72" s="34"/>
      <c r="MVK72" s="34"/>
      <c r="MVL72" s="34"/>
      <c r="MVM72" s="34"/>
      <c r="MVN72" s="34"/>
      <c r="MVO72" s="34"/>
      <c r="MVP72" s="34"/>
      <c r="MVQ72" s="34"/>
      <c r="MVR72" s="34"/>
      <c r="MVS72" s="34"/>
      <c r="MVT72" s="34"/>
      <c r="MVU72" s="34"/>
      <c r="MVV72" s="34"/>
      <c r="MVW72" s="34"/>
      <c r="MVX72" s="34"/>
      <c r="MVY72" s="34"/>
      <c r="MVZ72" s="34"/>
      <c r="MWA72" s="34"/>
      <c r="MWB72" s="34"/>
      <c r="MWC72" s="34"/>
      <c r="MWD72" s="34"/>
      <c r="MWE72" s="34"/>
      <c r="MWF72" s="34"/>
      <c r="MWG72" s="34"/>
      <c r="MWH72" s="34"/>
      <c r="MWI72" s="34"/>
      <c r="MWJ72" s="34"/>
      <c r="MWK72" s="34"/>
      <c r="MWL72" s="34"/>
      <c r="MWM72" s="34"/>
      <c r="MWN72" s="34"/>
      <c r="MWO72" s="34"/>
      <c r="MWP72" s="34"/>
      <c r="MWQ72" s="34"/>
      <c r="MWR72" s="34"/>
      <c r="MWS72" s="34"/>
      <c r="MWT72" s="34"/>
      <c r="MWU72" s="34"/>
      <c r="MWV72" s="34"/>
      <c r="MWW72" s="34"/>
      <c r="MWX72" s="34"/>
      <c r="MWY72" s="34"/>
      <c r="MWZ72" s="34"/>
      <c r="MXA72" s="34"/>
      <c r="MXB72" s="34"/>
      <c r="MXC72" s="34"/>
      <c r="MXD72" s="34"/>
      <c r="MXE72" s="34"/>
      <c r="MXF72" s="34"/>
      <c r="MXG72" s="34"/>
      <c r="MXH72" s="34"/>
      <c r="MXI72" s="34"/>
      <c r="MXJ72" s="34"/>
      <c r="MXK72" s="34"/>
      <c r="MXL72" s="34"/>
      <c r="MXM72" s="34"/>
      <c r="MXN72" s="34"/>
      <c r="MXO72" s="34"/>
      <c r="MXP72" s="34"/>
      <c r="MXQ72" s="34"/>
      <c r="MXR72" s="34"/>
      <c r="MXS72" s="34"/>
      <c r="MXT72" s="34"/>
      <c r="MXU72" s="34"/>
      <c r="MXV72" s="34"/>
      <c r="MXW72" s="34"/>
      <c r="MXX72" s="34"/>
      <c r="MXY72" s="34"/>
      <c r="MXZ72" s="34"/>
      <c r="MYA72" s="34"/>
      <c r="MYB72" s="34"/>
      <c r="MYC72" s="34"/>
      <c r="MYD72" s="34"/>
      <c r="MYE72" s="34"/>
      <c r="MYF72" s="34"/>
      <c r="MYG72" s="34"/>
      <c r="MYH72" s="34"/>
      <c r="MYI72" s="34"/>
      <c r="MYJ72" s="34"/>
      <c r="MYK72" s="34"/>
      <c r="MYL72" s="34"/>
      <c r="MYM72" s="34"/>
      <c r="MYN72" s="34"/>
      <c r="MYO72" s="34"/>
      <c r="MYP72" s="34"/>
      <c r="MYQ72" s="34"/>
      <c r="MYR72" s="34"/>
      <c r="MYS72" s="34"/>
      <c r="MYT72" s="34"/>
      <c r="MYU72" s="34"/>
      <c r="MYV72" s="34"/>
      <c r="MYW72" s="34"/>
      <c r="MYX72" s="34"/>
      <c r="MYY72" s="34"/>
      <c r="MYZ72" s="34"/>
      <c r="MZA72" s="34"/>
      <c r="MZB72" s="34"/>
      <c r="MZC72" s="34"/>
      <c r="MZD72" s="34"/>
      <c r="MZE72" s="34"/>
      <c r="MZF72" s="34"/>
      <c r="MZG72" s="34"/>
      <c r="MZH72" s="34"/>
      <c r="MZI72" s="34"/>
      <c r="MZJ72" s="34"/>
      <c r="MZK72" s="34"/>
      <c r="MZL72" s="34"/>
      <c r="MZM72" s="34"/>
      <c r="MZN72" s="34"/>
      <c r="MZO72" s="34"/>
      <c r="MZP72" s="34"/>
      <c r="MZQ72" s="34"/>
      <c r="MZR72" s="34"/>
      <c r="MZS72" s="34"/>
      <c r="MZT72" s="34"/>
      <c r="MZU72" s="34"/>
      <c r="MZV72" s="34"/>
      <c r="MZW72" s="34"/>
      <c r="MZX72" s="34"/>
      <c r="MZY72" s="34"/>
      <c r="MZZ72" s="34"/>
      <c r="NAA72" s="34"/>
      <c r="NAB72" s="34"/>
      <c r="NAC72" s="34"/>
      <c r="NAD72" s="34"/>
      <c r="NAE72" s="34"/>
      <c r="NAF72" s="34"/>
      <c r="NAG72" s="34"/>
      <c r="NAH72" s="34"/>
      <c r="NAI72" s="34"/>
      <c r="NAJ72" s="34"/>
      <c r="NAK72" s="34"/>
      <c r="NAL72" s="34"/>
      <c r="NAM72" s="34"/>
      <c r="NAN72" s="34"/>
      <c r="NAO72" s="34"/>
      <c r="NAP72" s="34"/>
      <c r="NAQ72" s="34"/>
      <c r="NAR72" s="34"/>
      <c r="NAS72" s="34"/>
      <c r="NAT72" s="34"/>
      <c r="NAU72" s="34"/>
      <c r="NAV72" s="34"/>
      <c r="NAW72" s="34"/>
      <c r="NAX72" s="34"/>
      <c r="NAY72" s="34"/>
      <c r="NAZ72" s="34"/>
      <c r="NBA72" s="34"/>
      <c r="NBB72" s="34"/>
      <c r="NBC72" s="34"/>
      <c r="NBD72" s="34"/>
      <c r="NBE72" s="34"/>
      <c r="NBF72" s="34"/>
      <c r="NBG72" s="34"/>
      <c r="NBH72" s="34"/>
      <c r="NBI72" s="34"/>
      <c r="NBJ72" s="34"/>
      <c r="NBK72" s="34"/>
      <c r="NBL72" s="34"/>
      <c r="NBM72" s="34"/>
      <c r="NBN72" s="34"/>
      <c r="NBO72" s="34"/>
      <c r="NBP72" s="34"/>
      <c r="NBQ72" s="34"/>
      <c r="NBR72" s="34"/>
      <c r="NBS72" s="34"/>
      <c r="NBT72" s="34"/>
      <c r="NBU72" s="34"/>
      <c r="NBV72" s="34"/>
      <c r="NBW72" s="34"/>
      <c r="NBX72" s="34"/>
      <c r="NBY72" s="34"/>
      <c r="NBZ72" s="34"/>
      <c r="NCA72" s="34"/>
      <c r="NCB72" s="34"/>
      <c r="NCC72" s="34"/>
      <c r="NCD72" s="34"/>
      <c r="NCE72" s="34"/>
      <c r="NCF72" s="34"/>
      <c r="NCG72" s="34"/>
      <c r="NCH72" s="34"/>
      <c r="NCI72" s="34"/>
      <c r="NCJ72" s="34"/>
      <c r="NCK72" s="34"/>
      <c r="NCL72" s="34"/>
      <c r="NCM72" s="34"/>
      <c r="NCN72" s="34"/>
      <c r="NCO72" s="34"/>
      <c r="NCP72" s="34"/>
      <c r="NCQ72" s="34"/>
      <c r="NCR72" s="34"/>
      <c r="NCS72" s="34"/>
      <c r="NCT72" s="34"/>
      <c r="NCU72" s="34"/>
      <c r="NCV72" s="34"/>
      <c r="NCW72" s="34"/>
      <c r="NCX72" s="34"/>
      <c r="NCY72" s="34"/>
      <c r="NCZ72" s="34"/>
      <c r="NDA72" s="34"/>
      <c r="NDB72" s="34"/>
      <c r="NDC72" s="34"/>
      <c r="NDD72" s="34"/>
      <c r="NDE72" s="34"/>
      <c r="NDF72" s="34"/>
      <c r="NDG72" s="34"/>
      <c r="NDH72" s="34"/>
      <c r="NDI72" s="34"/>
      <c r="NDJ72" s="34"/>
      <c r="NDK72" s="34"/>
      <c r="NDL72" s="34"/>
      <c r="NDM72" s="34"/>
      <c r="NDN72" s="34"/>
      <c r="NDO72" s="34"/>
      <c r="NDP72" s="34"/>
      <c r="NDQ72" s="34"/>
      <c r="NDR72" s="34"/>
      <c r="NDS72" s="34"/>
      <c r="NDT72" s="34"/>
      <c r="NDU72" s="34"/>
      <c r="NDV72" s="34"/>
      <c r="NDW72" s="34"/>
      <c r="NDX72" s="34"/>
      <c r="NDY72" s="34"/>
      <c r="NDZ72" s="34"/>
      <c r="NEA72" s="34"/>
      <c r="NEB72" s="34"/>
      <c r="NEC72" s="34"/>
      <c r="NED72" s="34"/>
      <c r="NEE72" s="34"/>
      <c r="NEF72" s="34"/>
      <c r="NEG72" s="34"/>
      <c r="NEH72" s="34"/>
      <c r="NEI72" s="34"/>
      <c r="NEJ72" s="34"/>
      <c r="NEK72" s="34"/>
      <c r="NEL72" s="34"/>
      <c r="NEM72" s="34"/>
      <c r="NEN72" s="34"/>
      <c r="NEO72" s="34"/>
      <c r="NEP72" s="34"/>
      <c r="NEQ72" s="34"/>
      <c r="NER72" s="34"/>
      <c r="NES72" s="34"/>
      <c r="NET72" s="34"/>
      <c r="NEU72" s="34"/>
      <c r="NEV72" s="34"/>
      <c r="NEW72" s="34"/>
      <c r="NEX72" s="34"/>
      <c r="NEY72" s="34"/>
      <c r="NEZ72" s="34"/>
      <c r="NFA72" s="34"/>
      <c r="NFB72" s="34"/>
      <c r="NFC72" s="34"/>
      <c r="NFD72" s="34"/>
      <c r="NFE72" s="34"/>
      <c r="NFF72" s="34"/>
      <c r="NFG72" s="34"/>
      <c r="NFH72" s="34"/>
      <c r="NFI72" s="34"/>
      <c r="NFJ72" s="34"/>
      <c r="NFK72" s="34"/>
      <c r="NFL72" s="34"/>
      <c r="NFM72" s="34"/>
      <c r="NFN72" s="34"/>
      <c r="NFO72" s="34"/>
      <c r="NFP72" s="34"/>
      <c r="NFQ72" s="34"/>
      <c r="NFR72" s="34"/>
      <c r="NFS72" s="34"/>
      <c r="NFT72" s="34"/>
      <c r="NFU72" s="34"/>
      <c r="NFV72" s="34"/>
      <c r="NFW72" s="34"/>
      <c r="NFX72" s="34"/>
      <c r="NFY72" s="34"/>
      <c r="NFZ72" s="34"/>
      <c r="NGA72" s="34"/>
      <c r="NGB72" s="34"/>
      <c r="NGC72" s="34"/>
      <c r="NGD72" s="34"/>
      <c r="NGE72" s="34"/>
      <c r="NGF72" s="34"/>
      <c r="NGG72" s="34"/>
      <c r="NGH72" s="34"/>
      <c r="NGI72" s="34"/>
      <c r="NGJ72" s="34"/>
      <c r="NGK72" s="34"/>
      <c r="NGL72" s="34"/>
      <c r="NGM72" s="34"/>
      <c r="NGN72" s="34"/>
      <c r="NGO72" s="34"/>
      <c r="NGP72" s="34"/>
      <c r="NGQ72" s="34"/>
      <c r="NGR72" s="34"/>
      <c r="NGS72" s="34"/>
      <c r="NGT72" s="34"/>
      <c r="NGU72" s="34"/>
      <c r="NGV72" s="34"/>
      <c r="NGW72" s="34"/>
      <c r="NGX72" s="34"/>
      <c r="NGY72" s="34"/>
      <c r="NGZ72" s="34"/>
      <c r="NHA72" s="34"/>
      <c r="NHB72" s="34"/>
      <c r="NHC72" s="34"/>
      <c r="NHD72" s="34"/>
      <c r="NHE72" s="34"/>
      <c r="NHF72" s="34"/>
      <c r="NHG72" s="34"/>
      <c r="NHH72" s="34"/>
      <c r="NHI72" s="34"/>
      <c r="NHJ72" s="34"/>
      <c r="NHK72" s="34"/>
      <c r="NHL72" s="34"/>
      <c r="NHM72" s="34"/>
      <c r="NHN72" s="34"/>
      <c r="NHO72" s="34"/>
      <c r="NHP72" s="34"/>
      <c r="NHQ72" s="34"/>
      <c r="NHR72" s="34"/>
      <c r="NHS72" s="34"/>
      <c r="NHT72" s="34"/>
      <c r="NHU72" s="34"/>
      <c r="NHV72" s="34"/>
      <c r="NHW72" s="34"/>
      <c r="NHX72" s="34"/>
      <c r="NHY72" s="34"/>
      <c r="NHZ72" s="34"/>
      <c r="NIA72" s="34"/>
      <c r="NIB72" s="34"/>
      <c r="NIC72" s="34"/>
      <c r="NID72" s="34"/>
      <c r="NIE72" s="34"/>
      <c r="NIF72" s="34"/>
      <c r="NIG72" s="34"/>
      <c r="NIH72" s="34"/>
      <c r="NII72" s="34"/>
      <c r="NIJ72" s="34"/>
      <c r="NIK72" s="34"/>
      <c r="NIL72" s="34"/>
      <c r="NIM72" s="34"/>
      <c r="NIN72" s="34"/>
      <c r="NIO72" s="34"/>
      <c r="NIP72" s="34"/>
      <c r="NIQ72" s="34"/>
      <c r="NIR72" s="34"/>
      <c r="NIS72" s="34"/>
      <c r="NIT72" s="34"/>
      <c r="NIU72" s="34"/>
      <c r="NIV72" s="34"/>
      <c r="NIW72" s="34"/>
      <c r="NIX72" s="34"/>
      <c r="NIY72" s="34"/>
      <c r="NIZ72" s="34"/>
      <c r="NJA72" s="34"/>
      <c r="NJB72" s="34"/>
      <c r="NJC72" s="34"/>
      <c r="NJD72" s="34"/>
      <c r="NJE72" s="34"/>
      <c r="NJF72" s="34"/>
      <c r="NJG72" s="34"/>
      <c r="NJH72" s="34"/>
      <c r="NJI72" s="34"/>
      <c r="NJJ72" s="34"/>
      <c r="NJK72" s="34"/>
      <c r="NJL72" s="34"/>
      <c r="NJM72" s="34"/>
      <c r="NJN72" s="34"/>
      <c r="NJO72" s="34"/>
      <c r="NJP72" s="34"/>
      <c r="NJQ72" s="34"/>
      <c r="NJR72" s="34"/>
      <c r="NJS72" s="34"/>
      <c r="NJT72" s="34"/>
      <c r="NJU72" s="34"/>
      <c r="NJV72" s="34"/>
      <c r="NJW72" s="34"/>
      <c r="NJX72" s="34"/>
      <c r="NJY72" s="34"/>
      <c r="NJZ72" s="34"/>
      <c r="NKA72" s="34"/>
      <c r="NKB72" s="34"/>
      <c r="NKC72" s="34"/>
      <c r="NKD72" s="34"/>
      <c r="NKE72" s="34"/>
      <c r="NKF72" s="34"/>
      <c r="NKG72" s="34"/>
      <c r="NKH72" s="34"/>
      <c r="NKI72" s="34"/>
      <c r="NKJ72" s="34"/>
      <c r="NKK72" s="34"/>
      <c r="NKL72" s="34"/>
      <c r="NKM72" s="34"/>
      <c r="NKN72" s="34"/>
      <c r="NKO72" s="34"/>
      <c r="NKP72" s="34"/>
      <c r="NKQ72" s="34"/>
      <c r="NKR72" s="34"/>
      <c r="NKS72" s="34"/>
      <c r="NKT72" s="34"/>
      <c r="NKU72" s="34"/>
      <c r="NKV72" s="34"/>
      <c r="NKW72" s="34"/>
      <c r="NKX72" s="34"/>
      <c r="NKY72" s="34"/>
      <c r="NKZ72" s="34"/>
      <c r="NLA72" s="34"/>
      <c r="NLB72" s="34"/>
      <c r="NLC72" s="34"/>
      <c r="NLD72" s="34"/>
      <c r="NLE72" s="34"/>
      <c r="NLF72" s="34"/>
      <c r="NLG72" s="34"/>
      <c r="NLH72" s="34"/>
      <c r="NLI72" s="34"/>
      <c r="NLJ72" s="34"/>
      <c r="NLK72" s="34"/>
      <c r="NLL72" s="34"/>
      <c r="NLM72" s="34"/>
      <c r="NLN72" s="34"/>
      <c r="NLO72" s="34"/>
      <c r="NLP72" s="34"/>
      <c r="NLQ72" s="34"/>
      <c r="NLR72" s="34"/>
      <c r="NLS72" s="34"/>
      <c r="NLT72" s="34"/>
      <c r="NLU72" s="34"/>
      <c r="NLV72" s="34"/>
      <c r="NLW72" s="34"/>
      <c r="NLX72" s="34"/>
      <c r="NLY72" s="34"/>
      <c r="NLZ72" s="34"/>
      <c r="NMA72" s="34"/>
      <c r="NMB72" s="34"/>
      <c r="NMC72" s="34"/>
      <c r="NMD72" s="34"/>
      <c r="NME72" s="34"/>
      <c r="NMF72" s="34"/>
      <c r="NMG72" s="34"/>
      <c r="NMH72" s="34"/>
      <c r="NMI72" s="34"/>
      <c r="NMJ72" s="34"/>
      <c r="NMK72" s="34"/>
      <c r="NML72" s="34"/>
      <c r="NMM72" s="34"/>
      <c r="NMN72" s="34"/>
      <c r="NMO72" s="34"/>
      <c r="NMP72" s="34"/>
      <c r="NMQ72" s="34"/>
      <c r="NMR72" s="34"/>
      <c r="NMS72" s="34"/>
      <c r="NMT72" s="34"/>
      <c r="NMU72" s="34"/>
      <c r="NMV72" s="34"/>
      <c r="NMW72" s="34"/>
      <c r="NMX72" s="34"/>
      <c r="NMY72" s="34"/>
      <c r="NMZ72" s="34"/>
      <c r="NNA72" s="34"/>
      <c r="NNB72" s="34"/>
      <c r="NNC72" s="34"/>
      <c r="NND72" s="34"/>
      <c r="NNE72" s="34"/>
      <c r="NNF72" s="34"/>
      <c r="NNG72" s="34"/>
      <c r="NNH72" s="34"/>
      <c r="NNI72" s="34"/>
      <c r="NNJ72" s="34"/>
      <c r="NNK72" s="34"/>
      <c r="NNL72" s="34"/>
      <c r="NNM72" s="34"/>
      <c r="NNN72" s="34"/>
      <c r="NNO72" s="34"/>
      <c r="NNP72" s="34"/>
      <c r="NNQ72" s="34"/>
      <c r="NNR72" s="34"/>
      <c r="NNS72" s="34"/>
      <c r="NNT72" s="34"/>
      <c r="NNU72" s="34"/>
      <c r="NNV72" s="34"/>
      <c r="NNW72" s="34"/>
      <c r="NNX72" s="34"/>
      <c r="NNY72" s="34"/>
      <c r="NNZ72" s="34"/>
      <c r="NOA72" s="34"/>
      <c r="NOB72" s="34"/>
      <c r="NOC72" s="34"/>
      <c r="NOD72" s="34"/>
      <c r="NOE72" s="34"/>
      <c r="NOF72" s="34"/>
      <c r="NOG72" s="34"/>
      <c r="NOH72" s="34"/>
      <c r="NOI72" s="34"/>
      <c r="NOJ72" s="34"/>
      <c r="NOK72" s="34"/>
      <c r="NOL72" s="34"/>
      <c r="NOM72" s="34"/>
      <c r="NON72" s="34"/>
      <c r="NOO72" s="34"/>
      <c r="NOP72" s="34"/>
      <c r="NOQ72" s="34"/>
      <c r="NOR72" s="34"/>
      <c r="NOS72" s="34"/>
      <c r="NOT72" s="34"/>
      <c r="NOU72" s="34"/>
      <c r="NOV72" s="34"/>
      <c r="NOW72" s="34"/>
      <c r="NOX72" s="34"/>
      <c r="NOY72" s="34"/>
      <c r="NOZ72" s="34"/>
      <c r="NPA72" s="34"/>
      <c r="NPB72" s="34"/>
      <c r="NPC72" s="34"/>
      <c r="NPD72" s="34"/>
      <c r="NPE72" s="34"/>
      <c r="NPF72" s="34"/>
      <c r="NPG72" s="34"/>
      <c r="NPH72" s="34"/>
      <c r="NPI72" s="34"/>
      <c r="NPJ72" s="34"/>
      <c r="NPK72" s="34"/>
      <c r="NPL72" s="34"/>
      <c r="NPM72" s="34"/>
      <c r="NPN72" s="34"/>
      <c r="NPO72" s="34"/>
      <c r="NPP72" s="34"/>
      <c r="NPQ72" s="34"/>
      <c r="NPR72" s="34"/>
      <c r="NPS72" s="34"/>
      <c r="NPT72" s="34"/>
      <c r="NPU72" s="34"/>
      <c r="NPV72" s="34"/>
      <c r="NPW72" s="34"/>
      <c r="NPX72" s="34"/>
      <c r="NPY72" s="34"/>
      <c r="NPZ72" s="34"/>
      <c r="NQA72" s="34"/>
      <c r="NQB72" s="34"/>
      <c r="NQC72" s="34"/>
      <c r="NQD72" s="34"/>
      <c r="NQE72" s="34"/>
      <c r="NQF72" s="34"/>
      <c r="NQG72" s="34"/>
      <c r="NQH72" s="34"/>
      <c r="NQI72" s="34"/>
      <c r="NQJ72" s="34"/>
      <c r="NQK72" s="34"/>
      <c r="NQL72" s="34"/>
      <c r="NQM72" s="34"/>
      <c r="NQN72" s="34"/>
      <c r="NQO72" s="34"/>
      <c r="NQP72" s="34"/>
      <c r="NQQ72" s="34"/>
      <c r="NQR72" s="34"/>
      <c r="NQS72" s="34"/>
      <c r="NQT72" s="34"/>
      <c r="NQU72" s="34"/>
      <c r="NQV72" s="34"/>
      <c r="NQW72" s="34"/>
      <c r="NQX72" s="34"/>
      <c r="NQY72" s="34"/>
      <c r="NQZ72" s="34"/>
      <c r="NRA72" s="34"/>
      <c r="NRB72" s="34"/>
      <c r="NRC72" s="34"/>
      <c r="NRD72" s="34"/>
      <c r="NRE72" s="34"/>
      <c r="NRF72" s="34"/>
      <c r="NRG72" s="34"/>
      <c r="NRH72" s="34"/>
      <c r="NRI72" s="34"/>
      <c r="NRJ72" s="34"/>
      <c r="NRK72" s="34"/>
      <c r="NRL72" s="34"/>
      <c r="NRM72" s="34"/>
      <c r="NRN72" s="34"/>
      <c r="NRO72" s="34"/>
      <c r="NRP72" s="34"/>
      <c r="NRQ72" s="34"/>
      <c r="NRR72" s="34"/>
      <c r="NRS72" s="34"/>
      <c r="NRT72" s="34"/>
      <c r="NRU72" s="34"/>
      <c r="NRV72" s="34"/>
      <c r="NRW72" s="34"/>
      <c r="NRX72" s="34"/>
      <c r="NRY72" s="34"/>
      <c r="NRZ72" s="34"/>
      <c r="NSA72" s="34"/>
      <c r="NSB72" s="34"/>
      <c r="NSC72" s="34"/>
      <c r="NSD72" s="34"/>
      <c r="NSE72" s="34"/>
      <c r="NSF72" s="34"/>
      <c r="NSG72" s="34"/>
      <c r="NSH72" s="34"/>
      <c r="NSI72" s="34"/>
      <c r="NSJ72" s="34"/>
      <c r="NSK72" s="34"/>
      <c r="NSL72" s="34"/>
      <c r="NSM72" s="34"/>
      <c r="NSN72" s="34"/>
      <c r="NSO72" s="34"/>
      <c r="NSP72" s="34"/>
      <c r="NSQ72" s="34"/>
      <c r="NSR72" s="34"/>
      <c r="NSS72" s="34"/>
      <c r="NST72" s="34"/>
      <c r="NSU72" s="34"/>
      <c r="NSV72" s="34"/>
      <c r="NSW72" s="34"/>
      <c r="NSX72" s="34"/>
      <c r="NSY72" s="34"/>
      <c r="NSZ72" s="34"/>
      <c r="NTA72" s="34"/>
      <c r="NTB72" s="34"/>
      <c r="NTC72" s="34"/>
      <c r="NTD72" s="34"/>
      <c r="NTE72" s="34"/>
      <c r="NTF72" s="34"/>
      <c r="NTG72" s="34"/>
      <c r="NTH72" s="34"/>
      <c r="NTI72" s="34"/>
      <c r="NTJ72" s="34"/>
      <c r="NTK72" s="34"/>
      <c r="NTL72" s="34"/>
      <c r="NTM72" s="34"/>
      <c r="NTN72" s="34"/>
      <c r="NTO72" s="34"/>
      <c r="NTP72" s="34"/>
      <c r="NTQ72" s="34"/>
      <c r="NTR72" s="34"/>
      <c r="NTS72" s="34"/>
      <c r="NTT72" s="34"/>
      <c r="NTU72" s="34"/>
      <c r="NTV72" s="34"/>
      <c r="NTW72" s="34"/>
      <c r="NTX72" s="34"/>
      <c r="NTY72" s="34"/>
      <c r="NTZ72" s="34"/>
      <c r="NUA72" s="34"/>
      <c r="NUB72" s="34"/>
      <c r="NUC72" s="34"/>
      <c r="NUD72" s="34"/>
      <c r="NUE72" s="34"/>
      <c r="NUF72" s="34"/>
      <c r="NUG72" s="34"/>
      <c r="NUH72" s="34"/>
      <c r="NUI72" s="34"/>
      <c r="NUJ72" s="34"/>
      <c r="NUK72" s="34"/>
      <c r="NUL72" s="34"/>
      <c r="NUM72" s="34"/>
      <c r="NUN72" s="34"/>
      <c r="NUO72" s="34"/>
      <c r="NUP72" s="34"/>
      <c r="NUQ72" s="34"/>
      <c r="NUR72" s="34"/>
      <c r="NUS72" s="34"/>
      <c r="NUT72" s="34"/>
      <c r="NUU72" s="34"/>
      <c r="NUV72" s="34"/>
      <c r="NUW72" s="34"/>
      <c r="NUX72" s="34"/>
      <c r="NUY72" s="34"/>
      <c r="NUZ72" s="34"/>
      <c r="NVA72" s="34"/>
      <c r="NVB72" s="34"/>
      <c r="NVC72" s="34"/>
      <c r="NVD72" s="34"/>
      <c r="NVE72" s="34"/>
      <c r="NVF72" s="34"/>
      <c r="NVG72" s="34"/>
      <c r="NVH72" s="34"/>
      <c r="NVI72" s="34"/>
      <c r="NVJ72" s="34"/>
      <c r="NVK72" s="34"/>
      <c r="NVL72" s="34"/>
      <c r="NVM72" s="34"/>
      <c r="NVN72" s="34"/>
      <c r="NVO72" s="34"/>
      <c r="NVP72" s="34"/>
      <c r="NVQ72" s="34"/>
      <c r="NVR72" s="34"/>
      <c r="NVS72" s="34"/>
      <c r="NVT72" s="34"/>
      <c r="NVU72" s="34"/>
      <c r="NVV72" s="34"/>
      <c r="NVW72" s="34"/>
      <c r="NVX72" s="34"/>
      <c r="NVY72" s="34"/>
      <c r="NVZ72" s="34"/>
      <c r="NWA72" s="34"/>
      <c r="NWB72" s="34"/>
      <c r="NWC72" s="34"/>
      <c r="NWD72" s="34"/>
      <c r="NWE72" s="34"/>
      <c r="NWF72" s="34"/>
      <c r="NWG72" s="34"/>
      <c r="NWH72" s="34"/>
      <c r="NWI72" s="34"/>
      <c r="NWJ72" s="34"/>
      <c r="NWK72" s="34"/>
      <c r="NWL72" s="34"/>
      <c r="NWM72" s="34"/>
      <c r="NWN72" s="34"/>
      <c r="NWO72" s="34"/>
      <c r="NWP72" s="34"/>
      <c r="NWQ72" s="34"/>
      <c r="NWR72" s="34"/>
      <c r="NWS72" s="34"/>
      <c r="NWT72" s="34"/>
      <c r="NWU72" s="34"/>
      <c r="NWV72" s="34"/>
      <c r="NWW72" s="34"/>
      <c r="NWX72" s="34"/>
      <c r="NWY72" s="34"/>
      <c r="NWZ72" s="34"/>
      <c r="NXA72" s="34"/>
      <c r="NXB72" s="34"/>
      <c r="NXC72" s="34"/>
      <c r="NXD72" s="34"/>
      <c r="NXE72" s="34"/>
      <c r="NXF72" s="34"/>
      <c r="NXG72" s="34"/>
      <c r="NXH72" s="34"/>
      <c r="NXI72" s="34"/>
      <c r="NXJ72" s="34"/>
      <c r="NXK72" s="34"/>
      <c r="NXL72" s="34"/>
      <c r="NXM72" s="34"/>
      <c r="NXN72" s="34"/>
      <c r="NXO72" s="34"/>
      <c r="NXP72" s="34"/>
      <c r="NXQ72" s="34"/>
      <c r="NXR72" s="34"/>
      <c r="NXS72" s="34"/>
      <c r="NXT72" s="34"/>
      <c r="NXU72" s="34"/>
      <c r="NXV72" s="34"/>
      <c r="NXW72" s="34"/>
      <c r="NXX72" s="34"/>
      <c r="NXY72" s="34"/>
      <c r="NXZ72" s="34"/>
      <c r="NYA72" s="34"/>
      <c r="NYB72" s="34"/>
      <c r="NYC72" s="34"/>
      <c r="NYD72" s="34"/>
      <c r="NYE72" s="34"/>
      <c r="NYF72" s="34"/>
      <c r="NYG72" s="34"/>
      <c r="NYH72" s="34"/>
      <c r="NYI72" s="34"/>
      <c r="NYJ72" s="34"/>
      <c r="NYK72" s="34"/>
      <c r="NYL72" s="34"/>
      <c r="NYM72" s="34"/>
      <c r="NYN72" s="34"/>
      <c r="NYO72" s="34"/>
      <c r="NYP72" s="34"/>
      <c r="NYQ72" s="34"/>
      <c r="NYR72" s="34"/>
      <c r="NYS72" s="34"/>
      <c r="NYT72" s="34"/>
      <c r="NYU72" s="34"/>
      <c r="NYV72" s="34"/>
      <c r="NYW72" s="34"/>
      <c r="NYX72" s="34"/>
      <c r="NYY72" s="34"/>
      <c r="NYZ72" s="34"/>
      <c r="NZA72" s="34"/>
      <c r="NZB72" s="34"/>
      <c r="NZC72" s="34"/>
      <c r="NZD72" s="34"/>
      <c r="NZE72" s="34"/>
      <c r="NZF72" s="34"/>
      <c r="NZG72" s="34"/>
      <c r="NZH72" s="34"/>
      <c r="NZI72" s="34"/>
      <c r="NZJ72" s="34"/>
      <c r="NZK72" s="34"/>
      <c r="NZL72" s="34"/>
      <c r="NZM72" s="34"/>
      <c r="NZN72" s="34"/>
      <c r="NZO72" s="34"/>
      <c r="NZP72" s="34"/>
      <c r="NZQ72" s="34"/>
      <c r="NZR72" s="34"/>
      <c r="NZS72" s="34"/>
      <c r="NZT72" s="34"/>
      <c r="NZU72" s="34"/>
      <c r="NZV72" s="34"/>
      <c r="NZW72" s="34"/>
      <c r="NZX72" s="34"/>
      <c r="NZY72" s="34"/>
      <c r="NZZ72" s="34"/>
      <c r="OAA72" s="34"/>
      <c r="OAB72" s="34"/>
      <c r="OAC72" s="34"/>
      <c r="OAD72" s="34"/>
      <c r="OAE72" s="34"/>
      <c r="OAF72" s="34"/>
      <c r="OAG72" s="34"/>
      <c r="OAH72" s="34"/>
      <c r="OAI72" s="34"/>
      <c r="OAJ72" s="34"/>
      <c r="OAK72" s="34"/>
      <c r="OAL72" s="34"/>
      <c r="OAM72" s="34"/>
      <c r="OAN72" s="34"/>
      <c r="OAO72" s="34"/>
      <c r="OAP72" s="34"/>
      <c r="OAQ72" s="34"/>
      <c r="OAR72" s="34"/>
      <c r="OAS72" s="34"/>
      <c r="OAT72" s="34"/>
      <c r="OAU72" s="34"/>
      <c r="OAV72" s="34"/>
      <c r="OAW72" s="34"/>
      <c r="OAX72" s="34"/>
      <c r="OAY72" s="34"/>
      <c r="OAZ72" s="34"/>
      <c r="OBA72" s="34"/>
      <c r="OBB72" s="34"/>
      <c r="OBC72" s="34"/>
      <c r="OBD72" s="34"/>
      <c r="OBE72" s="34"/>
      <c r="OBF72" s="34"/>
      <c r="OBG72" s="34"/>
      <c r="OBH72" s="34"/>
      <c r="OBI72" s="34"/>
      <c r="OBJ72" s="34"/>
      <c r="OBK72" s="34"/>
      <c r="OBL72" s="34"/>
      <c r="OBM72" s="34"/>
      <c r="OBN72" s="34"/>
      <c r="OBO72" s="34"/>
      <c r="OBP72" s="34"/>
      <c r="OBQ72" s="34"/>
      <c r="OBR72" s="34"/>
      <c r="OBS72" s="34"/>
      <c r="OBT72" s="34"/>
      <c r="OBU72" s="34"/>
      <c r="OBV72" s="34"/>
      <c r="OBW72" s="34"/>
      <c r="OBX72" s="34"/>
      <c r="OBY72" s="34"/>
      <c r="OBZ72" s="34"/>
      <c r="OCA72" s="34"/>
      <c r="OCB72" s="34"/>
      <c r="OCC72" s="34"/>
      <c r="OCD72" s="34"/>
      <c r="OCE72" s="34"/>
      <c r="OCF72" s="34"/>
      <c r="OCG72" s="34"/>
      <c r="OCH72" s="34"/>
      <c r="OCI72" s="34"/>
      <c r="OCJ72" s="34"/>
      <c r="OCK72" s="34"/>
      <c r="OCL72" s="34"/>
      <c r="OCM72" s="34"/>
      <c r="OCN72" s="34"/>
      <c r="OCO72" s="34"/>
      <c r="OCP72" s="34"/>
      <c r="OCQ72" s="34"/>
      <c r="OCR72" s="34"/>
      <c r="OCS72" s="34"/>
      <c r="OCT72" s="34"/>
      <c r="OCU72" s="34"/>
      <c r="OCV72" s="34"/>
      <c r="OCW72" s="34"/>
      <c r="OCX72" s="34"/>
      <c r="OCY72" s="34"/>
      <c r="OCZ72" s="34"/>
      <c r="ODA72" s="34"/>
      <c r="ODB72" s="34"/>
      <c r="ODC72" s="34"/>
      <c r="ODD72" s="34"/>
      <c r="ODE72" s="34"/>
      <c r="ODF72" s="34"/>
      <c r="ODG72" s="34"/>
      <c r="ODH72" s="34"/>
      <c r="ODI72" s="34"/>
      <c r="ODJ72" s="34"/>
      <c r="ODK72" s="34"/>
      <c r="ODL72" s="34"/>
      <c r="ODM72" s="34"/>
      <c r="ODN72" s="34"/>
      <c r="ODO72" s="34"/>
      <c r="ODP72" s="34"/>
      <c r="ODQ72" s="34"/>
      <c r="ODR72" s="34"/>
      <c r="ODS72" s="34"/>
      <c r="ODT72" s="34"/>
      <c r="ODU72" s="34"/>
      <c r="ODV72" s="34"/>
      <c r="ODW72" s="34"/>
      <c r="ODX72" s="34"/>
      <c r="ODY72" s="34"/>
      <c r="ODZ72" s="34"/>
      <c r="OEA72" s="34"/>
      <c r="OEB72" s="34"/>
      <c r="OEC72" s="34"/>
      <c r="OED72" s="34"/>
      <c r="OEE72" s="34"/>
      <c r="OEF72" s="34"/>
      <c r="OEG72" s="34"/>
      <c r="OEH72" s="34"/>
      <c r="OEI72" s="34"/>
      <c r="OEJ72" s="34"/>
      <c r="OEK72" s="34"/>
      <c r="OEL72" s="34"/>
      <c r="OEM72" s="34"/>
      <c r="OEN72" s="34"/>
      <c r="OEO72" s="34"/>
      <c r="OEP72" s="34"/>
      <c r="OEQ72" s="34"/>
      <c r="OER72" s="34"/>
      <c r="OES72" s="34"/>
      <c r="OET72" s="34"/>
      <c r="OEU72" s="34"/>
      <c r="OEV72" s="34"/>
      <c r="OEW72" s="34"/>
      <c r="OEX72" s="34"/>
      <c r="OEY72" s="34"/>
      <c r="OEZ72" s="34"/>
      <c r="OFA72" s="34"/>
      <c r="OFB72" s="34"/>
      <c r="OFC72" s="34"/>
      <c r="OFD72" s="34"/>
      <c r="OFE72" s="34"/>
      <c r="OFF72" s="34"/>
      <c r="OFG72" s="34"/>
      <c r="OFH72" s="34"/>
      <c r="OFI72" s="34"/>
      <c r="OFJ72" s="34"/>
      <c r="OFK72" s="34"/>
      <c r="OFL72" s="34"/>
      <c r="OFM72" s="34"/>
      <c r="OFN72" s="34"/>
      <c r="OFO72" s="34"/>
      <c r="OFP72" s="34"/>
      <c r="OFQ72" s="34"/>
      <c r="OFR72" s="34"/>
      <c r="OFS72" s="34"/>
      <c r="OFT72" s="34"/>
      <c r="OFU72" s="34"/>
      <c r="OFV72" s="34"/>
      <c r="OFW72" s="34"/>
      <c r="OFX72" s="34"/>
      <c r="OFY72" s="34"/>
      <c r="OFZ72" s="34"/>
      <c r="OGA72" s="34"/>
      <c r="OGB72" s="34"/>
      <c r="OGC72" s="34"/>
      <c r="OGD72" s="34"/>
      <c r="OGE72" s="34"/>
      <c r="OGF72" s="34"/>
      <c r="OGG72" s="34"/>
      <c r="OGH72" s="34"/>
      <c r="OGI72" s="34"/>
      <c r="OGJ72" s="34"/>
      <c r="OGK72" s="34"/>
      <c r="OGL72" s="34"/>
      <c r="OGM72" s="34"/>
      <c r="OGN72" s="34"/>
      <c r="OGO72" s="34"/>
      <c r="OGP72" s="34"/>
      <c r="OGQ72" s="34"/>
      <c r="OGR72" s="34"/>
      <c r="OGS72" s="34"/>
      <c r="OGT72" s="34"/>
      <c r="OGU72" s="34"/>
      <c r="OGV72" s="34"/>
      <c r="OGW72" s="34"/>
      <c r="OGX72" s="34"/>
      <c r="OGY72" s="34"/>
      <c r="OGZ72" s="34"/>
      <c r="OHA72" s="34"/>
      <c r="OHB72" s="34"/>
      <c r="OHC72" s="34"/>
      <c r="OHD72" s="34"/>
      <c r="OHE72" s="34"/>
      <c r="OHF72" s="34"/>
      <c r="OHG72" s="34"/>
      <c r="OHH72" s="34"/>
      <c r="OHI72" s="34"/>
      <c r="OHJ72" s="34"/>
      <c r="OHK72" s="34"/>
      <c r="OHL72" s="34"/>
      <c r="OHM72" s="34"/>
      <c r="OHN72" s="34"/>
      <c r="OHO72" s="34"/>
      <c r="OHP72" s="34"/>
      <c r="OHQ72" s="34"/>
      <c r="OHR72" s="34"/>
      <c r="OHS72" s="34"/>
      <c r="OHT72" s="34"/>
      <c r="OHU72" s="34"/>
      <c r="OHV72" s="34"/>
      <c r="OHW72" s="34"/>
      <c r="OHX72" s="34"/>
      <c r="OHY72" s="34"/>
      <c r="OHZ72" s="34"/>
      <c r="OIA72" s="34"/>
      <c r="OIB72" s="34"/>
      <c r="OIC72" s="34"/>
      <c r="OID72" s="34"/>
      <c r="OIE72" s="34"/>
      <c r="OIF72" s="34"/>
      <c r="OIG72" s="34"/>
      <c r="OIH72" s="34"/>
      <c r="OII72" s="34"/>
      <c r="OIJ72" s="34"/>
      <c r="OIK72" s="34"/>
      <c r="OIL72" s="34"/>
      <c r="OIM72" s="34"/>
      <c r="OIN72" s="34"/>
      <c r="OIO72" s="34"/>
      <c r="OIP72" s="34"/>
      <c r="OIQ72" s="34"/>
      <c r="OIR72" s="34"/>
      <c r="OIS72" s="34"/>
      <c r="OIT72" s="34"/>
      <c r="OIU72" s="34"/>
      <c r="OIV72" s="34"/>
      <c r="OIW72" s="34"/>
      <c r="OIX72" s="34"/>
      <c r="OIY72" s="34"/>
      <c r="OIZ72" s="34"/>
      <c r="OJA72" s="34"/>
      <c r="OJB72" s="34"/>
      <c r="OJC72" s="34"/>
      <c r="OJD72" s="34"/>
      <c r="OJE72" s="34"/>
      <c r="OJF72" s="34"/>
      <c r="OJG72" s="34"/>
      <c r="OJH72" s="34"/>
      <c r="OJI72" s="34"/>
      <c r="OJJ72" s="34"/>
      <c r="OJK72" s="34"/>
      <c r="OJL72" s="34"/>
      <c r="OJM72" s="34"/>
      <c r="OJN72" s="34"/>
      <c r="OJO72" s="34"/>
      <c r="OJP72" s="34"/>
      <c r="OJQ72" s="34"/>
      <c r="OJR72" s="34"/>
      <c r="OJS72" s="34"/>
      <c r="OJT72" s="34"/>
      <c r="OJU72" s="34"/>
      <c r="OJV72" s="34"/>
      <c r="OJW72" s="34"/>
      <c r="OJX72" s="34"/>
      <c r="OJY72" s="34"/>
      <c r="OJZ72" s="34"/>
      <c r="OKA72" s="34"/>
      <c r="OKB72" s="34"/>
      <c r="OKC72" s="34"/>
      <c r="OKD72" s="34"/>
      <c r="OKE72" s="34"/>
      <c r="OKF72" s="34"/>
      <c r="OKG72" s="34"/>
      <c r="OKH72" s="34"/>
      <c r="OKI72" s="34"/>
      <c r="OKJ72" s="34"/>
      <c r="OKK72" s="34"/>
      <c r="OKL72" s="34"/>
      <c r="OKM72" s="34"/>
      <c r="OKN72" s="34"/>
      <c r="OKO72" s="34"/>
      <c r="OKP72" s="34"/>
      <c r="OKQ72" s="34"/>
      <c r="OKR72" s="34"/>
      <c r="OKS72" s="34"/>
      <c r="OKT72" s="34"/>
      <c r="OKU72" s="34"/>
      <c r="OKV72" s="34"/>
      <c r="OKW72" s="34"/>
      <c r="OKX72" s="34"/>
      <c r="OKY72" s="34"/>
      <c r="OKZ72" s="34"/>
      <c r="OLA72" s="34"/>
      <c r="OLB72" s="34"/>
      <c r="OLC72" s="34"/>
      <c r="OLD72" s="34"/>
      <c r="OLE72" s="34"/>
      <c r="OLF72" s="34"/>
      <c r="OLG72" s="34"/>
      <c r="OLH72" s="34"/>
      <c r="OLI72" s="34"/>
      <c r="OLJ72" s="34"/>
      <c r="OLK72" s="34"/>
      <c r="OLL72" s="34"/>
      <c r="OLM72" s="34"/>
      <c r="OLN72" s="34"/>
      <c r="OLO72" s="34"/>
      <c r="OLP72" s="34"/>
      <c r="OLQ72" s="34"/>
      <c r="OLR72" s="34"/>
      <c r="OLS72" s="34"/>
      <c r="OLT72" s="34"/>
      <c r="OLU72" s="34"/>
      <c r="OLV72" s="34"/>
      <c r="OLW72" s="34"/>
      <c r="OLX72" s="34"/>
      <c r="OLY72" s="34"/>
      <c r="OLZ72" s="34"/>
      <c r="OMA72" s="34"/>
      <c r="OMB72" s="34"/>
      <c r="OMC72" s="34"/>
      <c r="OMD72" s="34"/>
      <c r="OME72" s="34"/>
      <c r="OMF72" s="34"/>
      <c r="OMG72" s="34"/>
      <c r="OMH72" s="34"/>
      <c r="OMI72" s="34"/>
      <c r="OMJ72" s="34"/>
      <c r="OMK72" s="34"/>
      <c r="OML72" s="34"/>
      <c r="OMM72" s="34"/>
      <c r="OMN72" s="34"/>
      <c r="OMO72" s="34"/>
      <c r="OMP72" s="34"/>
      <c r="OMQ72" s="34"/>
      <c r="OMR72" s="34"/>
      <c r="OMS72" s="34"/>
      <c r="OMT72" s="34"/>
      <c r="OMU72" s="34"/>
      <c r="OMV72" s="34"/>
      <c r="OMW72" s="34"/>
      <c r="OMX72" s="34"/>
      <c r="OMY72" s="34"/>
      <c r="OMZ72" s="34"/>
      <c r="ONA72" s="34"/>
      <c r="ONB72" s="34"/>
      <c r="ONC72" s="34"/>
      <c r="OND72" s="34"/>
      <c r="ONE72" s="34"/>
      <c r="ONF72" s="34"/>
      <c r="ONG72" s="34"/>
      <c r="ONH72" s="34"/>
      <c r="ONI72" s="34"/>
      <c r="ONJ72" s="34"/>
      <c r="ONK72" s="34"/>
      <c r="ONL72" s="34"/>
      <c r="ONM72" s="34"/>
      <c r="ONN72" s="34"/>
      <c r="ONO72" s="34"/>
      <c r="ONP72" s="34"/>
      <c r="ONQ72" s="34"/>
      <c r="ONR72" s="34"/>
      <c r="ONS72" s="34"/>
      <c r="ONT72" s="34"/>
      <c r="ONU72" s="34"/>
      <c r="ONV72" s="34"/>
      <c r="ONW72" s="34"/>
      <c r="ONX72" s="34"/>
      <c r="ONY72" s="34"/>
      <c r="ONZ72" s="34"/>
      <c r="OOA72" s="34"/>
      <c r="OOB72" s="34"/>
      <c r="OOC72" s="34"/>
      <c r="OOD72" s="34"/>
      <c r="OOE72" s="34"/>
      <c r="OOF72" s="34"/>
      <c r="OOG72" s="34"/>
      <c r="OOH72" s="34"/>
      <c r="OOI72" s="34"/>
      <c r="OOJ72" s="34"/>
      <c r="OOK72" s="34"/>
      <c r="OOL72" s="34"/>
      <c r="OOM72" s="34"/>
      <c r="OON72" s="34"/>
      <c r="OOO72" s="34"/>
      <c r="OOP72" s="34"/>
      <c r="OOQ72" s="34"/>
      <c r="OOR72" s="34"/>
      <c r="OOS72" s="34"/>
      <c r="OOT72" s="34"/>
      <c r="OOU72" s="34"/>
      <c r="OOV72" s="34"/>
      <c r="OOW72" s="34"/>
      <c r="OOX72" s="34"/>
      <c r="OOY72" s="34"/>
      <c r="OOZ72" s="34"/>
      <c r="OPA72" s="34"/>
      <c r="OPB72" s="34"/>
      <c r="OPC72" s="34"/>
      <c r="OPD72" s="34"/>
      <c r="OPE72" s="34"/>
      <c r="OPF72" s="34"/>
      <c r="OPG72" s="34"/>
      <c r="OPH72" s="34"/>
      <c r="OPI72" s="34"/>
      <c r="OPJ72" s="34"/>
      <c r="OPK72" s="34"/>
      <c r="OPL72" s="34"/>
      <c r="OPM72" s="34"/>
      <c r="OPN72" s="34"/>
      <c r="OPO72" s="34"/>
      <c r="OPP72" s="34"/>
      <c r="OPQ72" s="34"/>
      <c r="OPR72" s="34"/>
      <c r="OPS72" s="34"/>
      <c r="OPT72" s="34"/>
      <c r="OPU72" s="34"/>
      <c r="OPV72" s="34"/>
      <c r="OPW72" s="34"/>
      <c r="OPX72" s="34"/>
      <c r="OPY72" s="34"/>
      <c r="OPZ72" s="34"/>
      <c r="OQA72" s="34"/>
      <c r="OQB72" s="34"/>
      <c r="OQC72" s="34"/>
      <c r="OQD72" s="34"/>
      <c r="OQE72" s="34"/>
      <c r="OQF72" s="34"/>
      <c r="OQG72" s="34"/>
      <c r="OQH72" s="34"/>
      <c r="OQI72" s="34"/>
      <c r="OQJ72" s="34"/>
      <c r="OQK72" s="34"/>
      <c r="OQL72" s="34"/>
      <c r="OQM72" s="34"/>
      <c r="OQN72" s="34"/>
      <c r="OQO72" s="34"/>
      <c r="OQP72" s="34"/>
      <c r="OQQ72" s="34"/>
      <c r="OQR72" s="34"/>
      <c r="OQS72" s="34"/>
      <c r="OQT72" s="34"/>
      <c r="OQU72" s="34"/>
      <c r="OQV72" s="34"/>
      <c r="OQW72" s="34"/>
      <c r="OQX72" s="34"/>
      <c r="OQY72" s="34"/>
      <c r="OQZ72" s="34"/>
      <c r="ORA72" s="34"/>
      <c r="ORB72" s="34"/>
      <c r="ORC72" s="34"/>
      <c r="ORD72" s="34"/>
      <c r="ORE72" s="34"/>
      <c r="ORF72" s="34"/>
      <c r="ORG72" s="34"/>
      <c r="ORH72" s="34"/>
      <c r="ORI72" s="34"/>
      <c r="ORJ72" s="34"/>
      <c r="ORK72" s="34"/>
      <c r="ORL72" s="34"/>
      <c r="ORM72" s="34"/>
      <c r="ORN72" s="34"/>
      <c r="ORO72" s="34"/>
      <c r="ORP72" s="34"/>
      <c r="ORQ72" s="34"/>
      <c r="ORR72" s="34"/>
      <c r="ORS72" s="34"/>
      <c r="ORT72" s="34"/>
      <c r="ORU72" s="34"/>
      <c r="ORV72" s="34"/>
      <c r="ORW72" s="34"/>
      <c r="ORX72" s="34"/>
      <c r="ORY72" s="34"/>
      <c r="ORZ72" s="34"/>
      <c r="OSA72" s="34"/>
      <c r="OSB72" s="34"/>
      <c r="OSC72" s="34"/>
      <c r="OSD72" s="34"/>
      <c r="OSE72" s="34"/>
      <c r="OSF72" s="34"/>
      <c r="OSG72" s="34"/>
      <c r="OSH72" s="34"/>
      <c r="OSI72" s="34"/>
      <c r="OSJ72" s="34"/>
      <c r="OSK72" s="34"/>
      <c r="OSL72" s="34"/>
      <c r="OSM72" s="34"/>
      <c r="OSN72" s="34"/>
      <c r="OSO72" s="34"/>
      <c r="OSP72" s="34"/>
      <c r="OSQ72" s="34"/>
      <c r="OSR72" s="34"/>
      <c r="OSS72" s="34"/>
      <c r="OST72" s="34"/>
      <c r="OSU72" s="34"/>
      <c r="OSV72" s="34"/>
      <c r="OSW72" s="34"/>
      <c r="OSX72" s="34"/>
      <c r="OSY72" s="34"/>
      <c r="OSZ72" s="34"/>
      <c r="OTA72" s="34"/>
      <c r="OTB72" s="34"/>
      <c r="OTC72" s="34"/>
      <c r="OTD72" s="34"/>
      <c r="OTE72" s="34"/>
      <c r="OTF72" s="34"/>
      <c r="OTG72" s="34"/>
      <c r="OTH72" s="34"/>
      <c r="OTI72" s="34"/>
      <c r="OTJ72" s="34"/>
      <c r="OTK72" s="34"/>
      <c r="OTL72" s="34"/>
      <c r="OTM72" s="34"/>
      <c r="OTN72" s="34"/>
      <c r="OTO72" s="34"/>
      <c r="OTP72" s="34"/>
      <c r="OTQ72" s="34"/>
      <c r="OTR72" s="34"/>
      <c r="OTS72" s="34"/>
      <c r="OTT72" s="34"/>
      <c r="OTU72" s="34"/>
      <c r="OTV72" s="34"/>
      <c r="OTW72" s="34"/>
      <c r="OTX72" s="34"/>
      <c r="OTY72" s="34"/>
      <c r="OTZ72" s="34"/>
      <c r="OUA72" s="34"/>
      <c r="OUB72" s="34"/>
      <c r="OUC72" s="34"/>
      <c r="OUD72" s="34"/>
      <c r="OUE72" s="34"/>
      <c r="OUF72" s="34"/>
      <c r="OUG72" s="34"/>
      <c r="OUH72" s="34"/>
      <c r="OUI72" s="34"/>
      <c r="OUJ72" s="34"/>
      <c r="OUK72" s="34"/>
      <c r="OUL72" s="34"/>
      <c r="OUM72" s="34"/>
      <c r="OUN72" s="34"/>
      <c r="OUO72" s="34"/>
      <c r="OUP72" s="34"/>
      <c r="OUQ72" s="34"/>
      <c r="OUR72" s="34"/>
      <c r="OUS72" s="34"/>
      <c r="OUT72" s="34"/>
      <c r="OUU72" s="34"/>
      <c r="OUV72" s="34"/>
      <c r="OUW72" s="34"/>
      <c r="OUX72" s="34"/>
      <c r="OUY72" s="34"/>
      <c r="OUZ72" s="34"/>
      <c r="OVA72" s="34"/>
      <c r="OVB72" s="34"/>
      <c r="OVC72" s="34"/>
      <c r="OVD72" s="34"/>
      <c r="OVE72" s="34"/>
      <c r="OVF72" s="34"/>
      <c r="OVG72" s="34"/>
      <c r="OVH72" s="34"/>
      <c r="OVI72" s="34"/>
      <c r="OVJ72" s="34"/>
      <c r="OVK72" s="34"/>
      <c r="OVL72" s="34"/>
      <c r="OVM72" s="34"/>
      <c r="OVN72" s="34"/>
      <c r="OVO72" s="34"/>
      <c r="OVP72" s="34"/>
      <c r="OVQ72" s="34"/>
      <c r="OVR72" s="34"/>
      <c r="OVS72" s="34"/>
      <c r="OVT72" s="34"/>
      <c r="OVU72" s="34"/>
      <c r="OVV72" s="34"/>
      <c r="OVW72" s="34"/>
      <c r="OVX72" s="34"/>
      <c r="OVY72" s="34"/>
      <c r="OVZ72" s="34"/>
      <c r="OWA72" s="34"/>
      <c r="OWB72" s="34"/>
      <c r="OWC72" s="34"/>
      <c r="OWD72" s="34"/>
      <c r="OWE72" s="34"/>
      <c r="OWF72" s="34"/>
      <c r="OWG72" s="34"/>
      <c r="OWH72" s="34"/>
      <c r="OWI72" s="34"/>
      <c r="OWJ72" s="34"/>
      <c r="OWK72" s="34"/>
      <c r="OWL72" s="34"/>
      <c r="OWM72" s="34"/>
      <c r="OWN72" s="34"/>
      <c r="OWO72" s="34"/>
      <c r="OWP72" s="34"/>
      <c r="OWQ72" s="34"/>
      <c r="OWR72" s="34"/>
      <c r="OWS72" s="34"/>
      <c r="OWT72" s="34"/>
      <c r="OWU72" s="34"/>
      <c r="OWV72" s="34"/>
      <c r="OWW72" s="34"/>
      <c r="OWX72" s="34"/>
      <c r="OWY72" s="34"/>
      <c r="OWZ72" s="34"/>
      <c r="OXA72" s="34"/>
      <c r="OXB72" s="34"/>
      <c r="OXC72" s="34"/>
      <c r="OXD72" s="34"/>
      <c r="OXE72" s="34"/>
      <c r="OXF72" s="34"/>
      <c r="OXG72" s="34"/>
      <c r="OXH72" s="34"/>
      <c r="OXI72" s="34"/>
      <c r="OXJ72" s="34"/>
      <c r="OXK72" s="34"/>
      <c r="OXL72" s="34"/>
      <c r="OXM72" s="34"/>
      <c r="OXN72" s="34"/>
      <c r="OXO72" s="34"/>
      <c r="OXP72" s="34"/>
      <c r="OXQ72" s="34"/>
      <c r="OXR72" s="34"/>
      <c r="OXS72" s="34"/>
      <c r="OXT72" s="34"/>
      <c r="OXU72" s="34"/>
      <c r="OXV72" s="34"/>
      <c r="OXW72" s="34"/>
      <c r="OXX72" s="34"/>
      <c r="OXY72" s="34"/>
      <c r="OXZ72" s="34"/>
      <c r="OYA72" s="34"/>
      <c r="OYB72" s="34"/>
      <c r="OYC72" s="34"/>
      <c r="OYD72" s="34"/>
      <c r="OYE72" s="34"/>
      <c r="OYF72" s="34"/>
      <c r="OYG72" s="34"/>
      <c r="OYH72" s="34"/>
      <c r="OYI72" s="34"/>
      <c r="OYJ72" s="34"/>
      <c r="OYK72" s="34"/>
      <c r="OYL72" s="34"/>
      <c r="OYM72" s="34"/>
      <c r="OYN72" s="34"/>
      <c r="OYO72" s="34"/>
      <c r="OYP72" s="34"/>
      <c r="OYQ72" s="34"/>
      <c r="OYR72" s="34"/>
      <c r="OYS72" s="34"/>
      <c r="OYT72" s="34"/>
      <c r="OYU72" s="34"/>
      <c r="OYV72" s="34"/>
      <c r="OYW72" s="34"/>
      <c r="OYX72" s="34"/>
      <c r="OYY72" s="34"/>
      <c r="OYZ72" s="34"/>
      <c r="OZA72" s="34"/>
      <c r="OZB72" s="34"/>
      <c r="OZC72" s="34"/>
      <c r="OZD72" s="34"/>
      <c r="OZE72" s="34"/>
      <c r="OZF72" s="34"/>
      <c r="OZG72" s="34"/>
      <c r="OZH72" s="34"/>
      <c r="OZI72" s="34"/>
      <c r="OZJ72" s="34"/>
      <c r="OZK72" s="34"/>
      <c r="OZL72" s="34"/>
      <c r="OZM72" s="34"/>
      <c r="OZN72" s="34"/>
      <c r="OZO72" s="34"/>
      <c r="OZP72" s="34"/>
      <c r="OZQ72" s="34"/>
      <c r="OZR72" s="34"/>
      <c r="OZS72" s="34"/>
      <c r="OZT72" s="34"/>
      <c r="OZU72" s="34"/>
      <c r="OZV72" s="34"/>
      <c r="OZW72" s="34"/>
      <c r="OZX72" s="34"/>
      <c r="OZY72" s="34"/>
      <c r="OZZ72" s="34"/>
      <c r="PAA72" s="34"/>
      <c r="PAB72" s="34"/>
      <c r="PAC72" s="34"/>
      <c r="PAD72" s="34"/>
      <c r="PAE72" s="34"/>
      <c r="PAF72" s="34"/>
      <c r="PAG72" s="34"/>
      <c r="PAH72" s="34"/>
      <c r="PAI72" s="34"/>
      <c r="PAJ72" s="34"/>
      <c r="PAK72" s="34"/>
      <c r="PAL72" s="34"/>
      <c r="PAM72" s="34"/>
      <c r="PAN72" s="34"/>
      <c r="PAO72" s="34"/>
      <c r="PAP72" s="34"/>
      <c r="PAQ72" s="34"/>
      <c r="PAR72" s="34"/>
      <c r="PAS72" s="34"/>
      <c r="PAT72" s="34"/>
      <c r="PAU72" s="34"/>
      <c r="PAV72" s="34"/>
      <c r="PAW72" s="34"/>
      <c r="PAX72" s="34"/>
      <c r="PAY72" s="34"/>
      <c r="PAZ72" s="34"/>
      <c r="PBA72" s="34"/>
      <c r="PBB72" s="34"/>
      <c r="PBC72" s="34"/>
      <c r="PBD72" s="34"/>
      <c r="PBE72" s="34"/>
      <c r="PBF72" s="34"/>
      <c r="PBG72" s="34"/>
      <c r="PBH72" s="34"/>
      <c r="PBI72" s="34"/>
      <c r="PBJ72" s="34"/>
      <c r="PBK72" s="34"/>
      <c r="PBL72" s="34"/>
      <c r="PBM72" s="34"/>
      <c r="PBN72" s="34"/>
      <c r="PBO72" s="34"/>
      <c r="PBP72" s="34"/>
      <c r="PBQ72" s="34"/>
      <c r="PBR72" s="34"/>
      <c r="PBS72" s="34"/>
      <c r="PBT72" s="34"/>
      <c r="PBU72" s="34"/>
      <c r="PBV72" s="34"/>
      <c r="PBW72" s="34"/>
      <c r="PBX72" s="34"/>
      <c r="PBY72" s="34"/>
      <c r="PBZ72" s="34"/>
      <c r="PCA72" s="34"/>
      <c r="PCB72" s="34"/>
      <c r="PCC72" s="34"/>
      <c r="PCD72" s="34"/>
      <c r="PCE72" s="34"/>
      <c r="PCF72" s="34"/>
      <c r="PCG72" s="34"/>
      <c r="PCH72" s="34"/>
      <c r="PCI72" s="34"/>
      <c r="PCJ72" s="34"/>
      <c r="PCK72" s="34"/>
      <c r="PCL72" s="34"/>
      <c r="PCM72" s="34"/>
      <c r="PCN72" s="34"/>
      <c r="PCO72" s="34"/>
      <c r="PCP72" s="34"/>
      <c r="PCQ72" s="34"/>
      <c r="PCR72" s="34"/>
      <c r="PCS72" s="34"/>
      <c r="PCT72" s="34"/>
      <c r="PCU72" s="34"/>
      <c r="PCV72" s="34"/>
      <c r="PCW72" s="34"/>
      <c r="PCX72" s="34"/>
      <c r="PCY72" s="34"/>
      <c r="PCZ72" s="34"/>
      <c r="PDA72" s="34"/>
      <c r="PDB72" s="34"/>
      <c r="PDC72" s="34"/>
      <c r="PDD72" s="34"/>
      <c r="PDE72" s="34"/>
      <c r="PDF72" s="34"/>
      <c r="PDG72" s="34"/>
      <c r="PDH72" s="34"/>
      <c r="PDI72" s="34"/>
      <c r="PDJ72" s="34"/>
      <c r="PDK72" s="34"/>
      <c r="PDL72" s="34"/>
      <c r="PDM72" s="34"/>
      <c r="PDN72" s="34"/>
      <c r="PDO72" s="34"/>
      <c r="PDP72" s="34"/>
      <c r="PDQ72" s="34"/>
      <c r="PDR72" s="34"/>
      <c r="PDS72" s="34"/>
      <c r="PDT72" s="34"/>
      <c r="PDU72" s="34"/>
      <c r="PDV72" s="34"/>
      <c r="PDW72" s="34"/>
      <c r="PDX72" s="34"/>
      <c r="PDY72" s="34"/>
      <c r="PDZ72" s="34"/>
      <c r="PEA72" s="34"/>
      <c r="PEB72" s="34"/>
      <c r="PEC72" s="34"/>
      <c r="PED72" s="34"/>
      <c r="PEE72" s="34"/>
      <c r="PEF72" s="34"/>
      <c r="PEG72" s="34"/>
      <c r="PEH72" s="34"/>
      <c r="PEI72" s="34"/>
      <c r="PEJ72" s="34"/>
      <c r="PEK72" s="34"/>
      <c r="PEL72" s="34"/>
      <c r="PEM72" s="34"/>
      <c r="PEN72" s="34"/>
      <c r="PEO72" s="34"/>
      <c r="PEP72" s="34"/>
      <c r="PEQ72" s="34"/>
      <c r="PER72" s="34"/>
      <c r="PES72" s="34"/>
      <c r="PET72" s="34"/>
      <c r="PEU72" s="34"/>
      <c r="PEV72" s="34"/>
      <c r="PEW72" s="34"/>
      <c r="PEX72" s="34"/>
      <c r="PEY72" s="34"/>
      <c r="PEZ72" s="34"/>
      <c r="PFA72" s="34"/>
      <c r="PFB72" s="34"/>
      <c r="PFC72" s="34"/>
      <c r="PFD72" s="34"/>
      <c r="PFE72" s="34"/>
      <c r="PFF72" s="34"/>
      <c r="PFG72" s="34"/>
      <c r="PFH72" s="34"/>
      <c r="PFI72" s="34"/>
      <c r="PFJ72" s="34"/>
      <c r="PFK72" s="34"/>
      <c r="PFL72" s="34"/>
      <c r="PFM72" s="34"/>
      <c r="PFN72" s="34"/>
      <c r="PFO72" s="34"/>
      <c r="PFP72" s="34"/>
      <c r="PFQ72" s="34"/>
      <c r="PFR72" s="34"/>
      <c r="PFS72" s="34"/>
      <c r="PFT72" s="34"/>
      <c r="PFU72" s="34"/>
      <c r="PFV72" s="34"/>
      <c r="PFW72" s="34"/>
      <c r="PFX72" s="34"/>
      <c r="PFY72" s="34"/>
      <c r="PFZ72" s="34"/>
      <c r="PGA72" s="34"/>
      <c r="PGB72" s="34"/>
      <c r="PGC72" s="34"/>
      <c r="PGD72" s="34"/>
      <c r="PGE72" s="34"/>
      <c r="PGF72" s="34"/>
      <c r="PGG72" s="34"/>
      <c r="PGH72" s="34"/>
      <c r="PGI72" s="34"/>
      <c r="PGJ72" s="34"/>
      <c r="PGK72" s="34"/>
      <c r="PGL72" s="34"/>
      <c r="PGM72" s="34"/>
      <c r="PGN72" s="34"/>
      <c r="PGO72" s="34"/>
      <c r="PGP72" s="34"/>
      <c r="PGQ72" s="34"/>
      <c r="PGR72" s="34"/>
      <c r="PGS72" s="34"/>
      <c r="PGT72" s="34"/>
      <c r="PGU72" s="34"/>
      <c r="PGV72" s="34"/>
      <c r="PGW72" s="34"/>
      <c r="PGX72" s="34"/>
      <c r="PGY72" s="34"/>
      <c r="PGZ72" s="34"/>
      <c r="PHA72" s="34"/>
      <c r="PHB72" s="34"/>
      <c r="PHC72" s="34"/>
      <c r="PHD72" s="34"/>
      <c r="PHE72" s="34"/>
      <c r="PHF72" s="34"/>
      <c r="PHG72" s="34"/>
      <c r="PHH72" s="34"/>
      <c r="PHI72" s="34"/>
      <c r="PHJ72" s="34"/>
      <c r="PHK72" s="34"/>
      <c r="PHL72" s="34"/>
      <c r="PHM72" s="34"/>
      <c r="PHN72" s="34"/>
      <c r="PHO72" s="34"/>
      <c r="PHP72" s="34"/>
      <c r="PHQ72" s="34"/>
      <c r="PHR72" s="34"/>
      <c r="PHS72" s="34"/>
      <c r="PHT72" s="34"/>
      <c r="PHU72" s="34"/>
      <c r="PHV72" s="34"/>
      <c r="PHW72" s="34"/>
      <c r="PHX72" s="34"/>
      <c r="PHY72" s="34"/>
      <c r="PHZ72" s="34"/>
      <c r="PIA72" s="34"/>
      <c r="PIB72" s="34"/>
      <c r="PIC72" s="34"/>
      <c r="PID72" s="34"/>
      <c r="PIE72" s="34"/>
      <c r="PIF72" s="34"/>
      <c r="PIG72" s="34"/>
      <c r="PIH72" s="34"/>
      <c r="PII72" s="34"/>
      <c r="PIJ72" s="34"/>
      <c r="PIK72" s="34"/>
      <c r="PIL72" s="34"/>
      <c r="PIM72" s="34"/>
      <c r="PIN72" s="34"/>
      <c r="PIO72" s="34"/>
      <c r="PIP72" s="34"/>
      <c r="PIQ72" s="34"/>
      <c r="PIR72" s="34"/>
      <c r="PIS72" s="34"/>
      <c r="PIT72" s="34"/>
      <c r="PIU72" s="34"/>
      <c r="PIV72" s="34"/>
      <c r="PIW72" s="34"/>
      <c r="PIX72" s="34"/>
      <c r="PIY72" s="34"/>
      <c r="PIZ72" s="34"/>
      <c r="PJA72" s="34"/>
      <c r="PJB72" s="34"/>
      <c r="PJC72" s="34"/>
      <c r="PJD72" s="34"/>
      <c r="PJE72" s="34"/>
      <c r="PJF72" s="34"/>
      <c r="PJG72" s="34"/>
      <c r="PJH72" s="34"/>
      <c r="PJI72" s="34"/>
      <c r="PJJ72" s="34"/>
      <c r="PJK72" s="34"/>
      <c r="PJL72" s="34"/>
      <c r="PJM72" s="34"/>
      <c r="PJN72" s="34"/>
      <c r="PJO72" s="34"/>
      <c r="PJP72" s="34"/>
      <c r="PJQ72" s="34"/>
      <c r="PJR72" s="34"/>
      <c r="PJS72" s="34"/>
      <c r="PJT72" s="34"/>
      <c r="PJU72" s="34"/>
      <c r="PJV72" s="34"/>
      <c r="PJW72" s="34"/>
      <c r="PJX72" s="34"/>
      <c r="PJY72" s="34"/>
      <c r="PJZ72" s="34"/>
      <c r="PKA72" s="34"/>
      <c r="PKB72" s="34"/>
      <c r="PKC72" s="34"/>
      <c r="PKD72" s="34"/>
      <c r="PKE72" s="34"/>
      <c r="PKF72" s="34"/>
      <c r="PKG72" s="34"/>
      <c r="PKH72" s="34"/>
      <c r="PKI72" s="34"/>
      <c r="PKJ72" s="34"/>
      <c r="PKK72" s="34"/>
      <c r="PKL72" s="34"/>
      <c r="PKM72" s="34"/>
      <c r="PKN72" s="34"/>
      <c r="PKO72" s="34"/>
      <c r="PKP72" s="34"/>
      <c r="PKQ72" s="34"/>
      <c r="PKR72" s="34"/>
      <c r="PKS72" s="34"/>
      <c r="PKT72" s="34"/>
      <c r="PKU72" s="34"/>
      <c r="PKV72" s="34"/>
      <c r="PKW72" s="34"/>
      <c r="PKX72" s="34"/>
      <c r="PKY72" s="34"/>
      <c r="PKZ72" s="34"/>
      <c r="PLA72" s="34"/>
      <c r="PLB72" s="34"/>
      <c r="PLC72" s="34"/>
      <c r="PLD72" s="34"/>
      <c r="PLE72" s="34"/>
      <c r="PLF72" s="34"/>
      <c r="PLG72" s="34"/>
      <c r="PLH72" s="34"/>
      <c r="PLI72" s="34"/>
      <c r="PLJ72" s="34"/>
      <c r="PLK72" s="34"/>
      <c r="PLL72" s="34"/>
      <c r="PLM72" s="34"/>
      <c r="PLN72" s="34"/>
      <c r="PLO72" s="34"/>
      <c r="PLP72" s="34"/>
      <c r="PLQ72" s="34"/>
      <c r="PLR72" s="34"/>
      <c r="PLS72" s="34"/>
      <c r="PLT72" s="34"/>
      <c r="PLU72" s="34"/>
      <c r="PLV72" s="34"/>
      <c r="PLW72" s="34"/>
      <c r="PLX72" s="34"/>
      <c r="PLY72" s="34"/>
      <c r="PLZ72" s="34"/>
      <c r="PMA72" s="34"/>
      <c r="PMB72" s="34"/>
      <c r="PMC72" s="34"/>
      <c r="PMD72" s="34"/>
      <c r="PME72" s="34"/>
      <c r="PMF72" s="34"/>
      <c r="PMG72" s="34"/>
      <c r="PMH72" s="34"/>
      <c r="PMI72" s="34"/>
      <c r="PMJ72" s="34"/>
      <c r="PMK72" s="34"/>
      <c r="PML72" s="34"/>
      <c r="PMM72" s="34"/>
      <c r="PMN72" s="34"/>
      <c r="PMO72" s="34"/>
      <c r="PMP72" s="34"/>
      <c r="PMQ72" s="34"/>
      <c r="PMR72" s="34"/>
      <c r="PMS72" s="34"/>
      <c r="PMT72" s="34"/>
      <c r="PMU72" s="34"/>
      <c r="PMV72" s="34"/>
      <c r="PMW72" s="34"/>
      <c r="PMX72" s="34"/>
      <c r="PMY72" s="34"/>
      <c r="PMZ72" s="34"/>
      <c r="PNA72" s="34"/>
      <c r="PNB72" s="34"/>
      <c r="PNC72" s="34"/>
      <c r="PND72" s="34"/>
      <c r="PNE72" s="34"/>
      <c r="PNF72" s="34"/>
      <c r="PNG72" s="34"/>
      <c r="PNH72" s="34"/>
      <c r="PNI72" s="34"/>
      <c r="PNJ72" s="34"/>
      <c r="PNK72" s="34"/>
      <c r="PNL72" s="34"/>
      <c r="PNM72" s="34"/>
      <c r="PNN72" s="34"/>
      <c r="PNO72" s="34"/>
      <c r="PNP72" s="34"/>
      <c r="PNQ72" s="34"/>
      <c r="PNR72" s="34"/>
      <c r="PNS72" s="34"/>
      <c r="PNT72" s="34"/>
      <c r="PNU72" s="34"/>
      <c r="PNV72" s="34"/>
      <c r="PNW72" s="34"/>
      <c r="PNX72" s="34"/>
      <c r="PNY72" s="34"/>
      <c r="PNZ72" s="34"/>
      <c r="POA72" s="34"/>
      <c r="POB72" s="34"/>
      <c r="POC72" s="34"/>
      <c r="POD72" s="34"/>
      <c r="POE72" s="34"/>
      <c r="POF72" s="34"/>
      <c r="POG72" s="34"/>
      <c r="POH72" s="34"/>
      <c r="POI72" s="34"/>
      <c r="POJ72" s="34"/>
      <c r="POK72" s="34"/>
      <c r="POL72" s="34"/>
      <c r="POM72" s="34"/>
      <c r="PON72" s="34"/>
      <c r="POO72" s="34"/>
      <c r="POP72" s="34"/>
      <c r="POQ72" s="34"/>
      <c r="POR72" s="34"/>
      <c r="POS72" s="34"/>
      <c r="POT72" s="34"/>
      <c r="POU72" s="34"/>
      <c r="POV72" s="34"/>
      <c r="POW72" s="34"/>
      <c r="POX72" s="34"/>
      <c r="POY72" s="34"/>
      <c r="POZ72" s="34"/>
      <c r="PPA72" s="34"/>
      <c r="PPB72" s="34"/>
      <c r="PPC72" s="34"/>
      <c r="PPD72" s="34"/>
      <c r="PPE72" s="34"/>
      <c r="PPF72" s="34"/>
      <c r="PPG72" s="34"/>
      <c r="PPH72" s="34"/>
      <c r="PPI72" s="34"/>
      <c r="PPJ72" s="34"/>
      <c r="PPK72" s="34"/>
      <c r="PPL72" s="34"/>
      <c r="PPM72" s="34"/>
      <c r="PPN72" s="34"/>
      <c r="PPO72" s="34"/>
      <c r="PPP72" s="34"/>
      <c r="PPQ72" s="34"/>
      <c r="PPR72" s="34"/>
      <c r="PPS72" s="34"/>
      <c r="PPT72" s="34"/>
      <c r="PPU72" s="34"/>
      <c r="PPV72" s="34"/>
      <c r="PPW72" s="34"/>
      <c r="PPX72" s="34"/>
      <c r="PPY72" s="34"/>
      <c r="PPZ72" s="34"/>
      <c r="PQA72" s="34"/>
      <c r="PQB72" s="34"/>
      <c r="PQC72" s="34"/>
      <c r="PQD72" s="34"/>
      <c r="PQE72" s="34"/>
      <c r="PQF72" s="34"/>
      <c r="PQG72" s="34"/>
      <c r="PQH72" s="34"/>
      <c r="PQI72" s="34"/>
      <c r="PQJ72" s="34"/>
      <c r="PQK72" s="34"/>
      <c r="PQL72" s="34"/>
      <c r="PQM72" s="34"/>
      <c r="PQN72" s="34"/>
      <c r="PQO72" s="34"/>
      <c r="PQP72" s="34"/>
      <c r="PQQ72" s="34"/>
      <c r="PQR72" s="34"/>
      <c r="PQS72" s="34"/>
      <c r="PQT72" s="34"/>
      <c r="PQU72" s="34"/>
      <c r="PQV72" s="34"/>
      <c r="PQW72" s="34"/>
      <c r="PQX72" s="34"/>
      <c r="PQY72" s="34"/>
      <c r="PQZ72" s="34"/>
      <c r="PRA72" s="34"/>
      <c r="PRB72" s="34"/>
      <c r="PRC72" s="34"/>
      <c r="PRD72" s="34"/>
      <c r="PRE72" s="34"/>
      <c r="PRF72" s="34"/>
      <c r="PRG72" s="34"/>
      <c r="PRH72" s="34"/>
      <c r="PRI72" s="34"/>
      <c r="PRJ72" s="34"/>
      <c r="PRK72" s="34"/>
      <c r="PRL72" s="34"/>
      <c r="PRM72" s="34"/>
      <c r="PRN72" s="34"/>
      <c r="PRO72" s="34"/>
      <c r="PRP72" s="34"/>
      <c r="PRQ72" s="34"/>
      <c r="PRR72" s="34"/>
      <c r="PRS72" s="34"/>
      <c r="PRT72" s="34"/>
      <c r="PRU72" s="34"/>
      <c r="PRV72" s="34"/>
      <c r="PRW72" s="34"/>
      <c r="PRX72" s="34"/>
      <c r="PRY72" s="34"/>
      <c r="PRZ72" s="34"/>
      <c r="PSA72" s="34"/>
      <c r="PSB72" s="34"/>
      <c r="PSC72" s="34"/>
      <c r="PSD72" s="34"/>
      <c r="PSE72" s="34"/>
      <c r="PSF72" s="34"/>
      <c r="PSG72" s="34"/>
      <c r="PSH72" s="34"/>
      <c r="PSI72" s="34"/>
      <c r="PSJ72" s="34"/>
      <c r="PSK72" s="34"/>
      <c r="PSL72" s="34"/>
      <c r="PSM72" s="34"/>
      <c r="PSN72" s="34"/>
      <c r="PSO72" s="34"/>
      <c r="PSP72" s="34"/>
      <c r="PSQ72" s="34"/>
      <c r="PSR72" s="34"/>
      <c r="PSS72" s="34"/>
      <c r="PST72" s="34"/>
      <c r="PSU72" s="34"/>
      <c r="PSV72" s="34"/>
      <c r="PSW72" s="34"/>
      <c r="PSX72" s="34"/>
      <c r="PSY72" s="34"/>
      <c r="PSZ72" s="34"/>
      <c r="PTA72" s="34"/>
      <c r="PTB72" s="34"/>
      <c r="PTC72" s="34"/>
      <c r="PTD72" s="34"/>
      <c r="PTE72" s="34"/>
      <c r="PTF72" s="34"/>
      <c r="PTG72" s="34"/>
      <c r="PTH72" s="34"/>
      <c r="PTI72" s="34"/>
      <c r="PTJ72" s="34"/>
      <c r="PTK72" s="34"/>
      <c r="PTL72" s="34"/>
      <c r="PTM72" s="34"/>
      <c r="PTN72" s="34"/>
      <c r="PTO72" s="34"/>
      <c r="PTP72" s="34"/>
      <c r="PTQ72" s="34"/>
      <c r="PTR72" s="34"/>
      <c r="PTS72" s="34"/>
      <c r="PTT72" s="34"/>
      <c r="PTU72" s="34"/>
      <c r="PTV72" s="34"/>
      <c r="PTW72" s="34"/>
      <c r="PTX72" s="34"/>
      <c r="PTY72" s="34"/>
      <c r="PTZ72" s="34"/>
      <c r="PUA72" s="34"/>
      <c r="PUB72" s="34"/>
      <c r="PUC72" s="34"/>
      <c r="PUD72" s="34"/>
      <c r="PUE72" s="34"/>
      <c r="PUF72" s="34"/>
      <c r="PUG72" s="34"/>
      <c r="PUH72" s="34"/>
      <c r="PUI72" s="34"/>
      <c r="PUJ72" s="34"/>
      <c r="PUK72" s="34"/>
      <c r="PUL72" s="34"/>
      <c r="PUM72" s="34"/>
      <c r="PUN72" s="34"/>
      <c r="PUO72" s="34"/>
      <c r="PUP72" s="34"/>
      <c r="PUQ72" s="34"/>
      <c r="PUR72" s="34"/>
      <c r="PUS72" s="34"/>
      <c r="PUT72" s="34"/>
      <c r="PUU72" s="34"/>
      <c r="PUV72" s="34"/>
      <c r="PUW72" s="34"/>
      <c r="PUX72" s="34"/>
      <c r="PUY72" s="34"/>
      <c r="PUZ72" s="34"/>
      <c r="PVA72" s="34"/>
      <c r="PVB72" s="34"/>
      <c r="PVC72" s="34"/>
      <c r="PVD72" s="34"/>
      <c r="PVE72" s="34"/>
      <c r="PVF72" s="34"/>
      <c r="PVG72" s="34"/>
      <c r="PVH72" s="34"/>
      <c r="PVI72" s="34"/>
      <c r="PVJ72" s="34"/>
      <c r="PVK72" s="34"/>
      <c r="PVL72" s="34"/>
      <c r="PVM72" s="34"/>
      <c r="PVN72" s="34"/>
      <c r="PVO72" s="34"/>
      <c r="PVP72" s="34"/>
      <c r="PVQ72" s="34"/>
      <c r="PVR72" s="34"/>
      <c r="PVS72" s="34"/>
      <c r="PVT72" s="34"/>
      <c r="PVU72" s="34"/>
      <c r="PVV72" s="34"/>
      <c r="PVW72" s="34"/>
      <c r="PVX72" s="34"/>
      <c r="PVY72" s="34"/>
      <c r="PVZ72" s="34"/>
      <c r="PWA72" s="34"/>
      <c r="PWB72" s="34"/>
      <c r="PWC72" s="34"/>
      <c r="PWD72" s="34"/>
      <c r="PWE72" s="34"/>
      <c r="PWF72" s="34"/>
      <c r="PWG72" s="34"/>
      <c r="PWH72" s="34"/>
      <c r="PWI72" s="34"/>
      <c r="PWJ72" s="34"/>
      <c r="PWK72" s="34"/>
      <c r="PWL72" s="34"/>
      <c r="PWM72" s="34"/>
      <c r="PWN72" s="34"/>
      <c r="PWO72" s="34"/>
      <c r="PWP72" s="34"/>
      <c r="PWQ72" s="34"/>
      <c r="PWR72" s="34"/>
      <c r="PWS72" s="34"/>
      <c r="PWT72" s="34"/>
      <c r="PWU72" s="34"/>
      <c r="PWV72" s="34"/>
      <c r="PWW72" s="34"/>
      <c r="PWX72" s="34"/>
      <c r="PWY72" s="34"/>
      <c r="PWZ72" s="34"/>
      <c r="PXA72" s="34"/>
      <c r="PXB72" s="34"/>
      <c r="PXC72" s="34"/>
      <c r="PXD72" s="34"/>
      <c r="PXE72" s="34"/>
      <c r="PXF72" s="34"/>
      <c r="PXG72" s="34"/>
      <c r="PXH72" s="34"/>
      <c r="PXI72" s="34"/>
      <c r="PXJ72" s="34"/>
      <c r="PXK72" s="34"/>
      <c r="PXL72" s="34"/>
      <c r="PXM72" s="34"/>
      <c r="PXN72" s="34"/>
      <c r="PXO72" s="34"/>
      <c r="PXP72" s="34"/>
      <c r="PXQ72" s="34"/>
      <c r="PXR72" s="34"/>
      <c r="PXS72" s="34"/>
      <c r="PXT72" s="34"/>
      <c r="PXU72" s="34"/>
      <c r="PXV72" s="34"/>
      <c r="PXW72" s="34"/>
      <c r="PXX72" s="34"/>
      <c r="PXY72" s="34"/>
      <c r="PXZ72" s="34"/>
      <c r="PYA72" s="34"/>
      <c r="PYB72" s="34"/>
      <c r="PYC72" s="34"/>
      <c r="PYD72" s="34"/>
      <c r="PYE72" s="34"/>
      <c r="PYF72" s="34"/>
      <c r="PYG72" s="34"/>
      <c r="PYH72" s="34"/>
      <c r="PYI72" s="34"/>
      <c r="PYJ72" s="34"/>
      <c r="PYK72" s="34"/>
      <c r="PYL72" s="34"/>
      <c r="PYM72" s="34"/>
      <c r="PYN72" s="34"/>
      <c r="PYO72" s="34"/>
      <c r="PYP72" s="34"/>
      <c r="PYQ72" s="34"/>
      <c r="PYR72" s="34"/>
      <c r="PYS72" s="34"/>
      <c r="PYT72" s="34"/>
      <c r="PYU72" s="34"/>
      <c r="PYV72" s="34"/>
      <c r="PYW72" s="34"/>
      <c r="PYX72" s="34"/>
      <c r="PYY72" s="34"/>
      <c r="PYZ72" s="34"/>
      <c r="PZA72" s="34"/>
      <c r="PZB72" s="34"/>
      <c r="PZC72" s="34"/>
      <c r="PZD72" s="34"/>
      <c r="PZE72" s="34"/>
      <c r="PZF72" s="34"/>
      <c r="PZG72" s="34"/>
      <c r="PZH72" s="34"/>
      <c r="PZI72" s="34"/>
      <c r="PZJ72" s="34"/>
      <c r="PZK72" s="34"/>
      <c r="PZL72" s="34"/>
      <c r="PZM72" s="34"/>
      <c r="PZN72" s="34"/>
      <c r="PZO72" s="34"/>
      <c r="PZP72" s="34"/>
      <c r="PZQ72" s="34"/>
      <c r="PZR72" s="34"/>
      <c r="PZS72" s="34"/>
      <c r="PZT72" s="34"/>
      <c r="PZU72" s="34"/>
      <c r="PZV72" s="34"/>
      <c r="PZW72" s="34"/>
      <c r="PZX72" s="34"/>
      <c r="PZY72" s="34"/>
      <c r="PZZ72" s="34"/>
      <c r="QAA72" s="34"/>
      <c r="QAB72" s="34"/>
      <c r="QAC72" s="34"/>
      <c r="QAD72" s="34"/>
      <c r="QAE72" s="34"/>
      <c r="QAF72" s="34"/>
      <c r="QAG72" s="34"/>
      <c r="QAH72" s="34"/>
      <c r="QAI72" s="34"/>
      <c r="QAJ72" s="34"/>
      <c r="QAK72" s="34"/>
      <c r="QAL72" s="34"/>
      <c r="QAM72" s="34"/>
      <c r="QAN72" s="34"/>
      <c r="QAO72" s="34"/>
      <c r="QAP72" s="34"/>
      <c r="QAQ72" s="34"/>
      <c r="QAR72" s="34"/>
      <c r="QAS72" s="34"/>
      <c r="QAT72" s="34"/>
      <c r="QAU72" s="34"/>
      <c r="QAV72" s="34"/>
      <c r="QAW72" s="34"/>
      <c r="QAX72" s="34"/>
      <c r="QAY72" s="34"/>
      <c r="QAZ72" s="34"/>
      <c r="QBA72" s="34"/>
      <c r="QBB72" s="34"/>
      <c r="QBC72" s="34"/>
      <c r="QBD72" s="34"/>
      <c r="QBE72" s="34"/>
      <c r="QBF72" s="34"/>
      <c r="QBG72" s="34"/>
      <c r="QBH72" s="34"/>
      <c r="QBI72" s="34"/>
      <c r="QBJ72" s="34"/>
      <c r="QBK72" s="34"/>
      <c r="QBL72" s="34"/>
      <c r="QBM72" s="34"/>
      <c r="QBN72" s="34"/>
      <c r="QBO72" s="34"/>
      <c r="QBP72" s="34"/>
      <c r="QBQ72" s="34"/>
      <c r="QBR72" s="34"/>
      <c r="QBS72" s="34"/>
      <c r="QBT72" s="34"/>
      <c r="QBU72" s="34"/>
      <c r="QBV72" s="34"/>
      <c r="QBW72" s="34"/>
      <c r="QBX72" s="34"/>
      <c r="QBY72" s="34"/>
      <c r="QBZ72" s="34"/>
      <c r="QCA72" s="34"/>
      <c r="QCB72" s="34"/>
      <c r="QCC72" s="34"/>
      <c r="QCD72" s="34"/>
      <c r="QCE72" s="34"/>
      <c r="QCF72" s="34"/>
      <c r="QCG72" s="34"/>
      <c r="QCH72" s="34"/>
      <c r="QCI72" s="34"/>
      <c r="QCJ72" s="34"/>
      <c r="QCK72" s="34"/>
      <c r="QCL72" s="34"/>
      <c r="QCM72" s="34"/>
      <c r="QCN72" s="34"/>
      <c r="QCO72" s="34"/>
      <c r="QCP72" s="34"/>
      <c r="QCQ72" s="34"/>
      <c r="QCR72" s="34"/>
      <c r="QCS72" s="34"/>
      <c r="QCT72" s="34"/>
      <c r="QCU72" s="34"/>
      <c r="QCV72" s="34"/>
      <c r="QCW72" s="34"/>
      <c r="QCX72" s="34"/>
      <c r="QCY72" s="34"/>
      <c r="QCZ72" s="34"/>
      <c r="QDA72" s="34"/>
      <c r="QDB72" s="34"/>
      <c r="QDC72" s="34"/>
      <c r="QDD72" s="34"/>
      <c r="QDE72" s="34"/>
      <c r="QDF72" s="34"/>
      <c r="QDG72" s="34"/>
      <c r="QDH72" s="34"/>
      <c r="QDI72" s="34"/>
      <c r="QDJ72" s="34"/>
      <c r="QDK72" s="34"/>
      <c r="QDL72" s="34"/>
      <c r="QDM72" s="34"/>
      <c r="QDN72" s="34"/>
      <c r="QDO72" s="34"/>
      <c r="QDP72" s="34"/>
      <c r="QDQ72" s="34"/>
      <c r="QDR72" s="34"/>
      <c r="QDS72" s="34"/>
      <c r="QDT72" s="34"/>
      <c r="QDU72" s="34"/>
      <c r="QDV72" s="34"/>
      <c r="QDW72" s="34"/>
      <c r="QDX72" s="34"/>
      <c r="QDY72" s="34"/>
      <c r="QDZ72" s="34"/>
      <c r="QEA72" s="34"/>
      <c r="QEB72" s="34"/>
      <c r="QEC72" s="34"/>
      <c r="QED72" s="34"/>
      <c r="QEE72" s="34"/>
      <c r="QEF72" s="34"/>
      <c r="QEG72" s="34"/>
      <c r="QEH72" s="34"/>
      <c r="QEI72" s="34"/>
      <c r="QEJ72" s="34"/>
      <c r="QEK72" s="34"/>
      <c r="QEL72" s="34"/>
      <c r="QEM72" s="34"/>
      <c r="QEN72" s="34"/>
      <c r="QEO72" s="34"/>
      <c r="QEP72" s="34"/>
      <c r="QEQ72" s="34"/>
      <c r="QER72" s="34"/>
      <c r="QES72" s="34"/>
      <c r="QET72" s="34"/>
      <c r="QEU72" s="34"/>
      <c r="QEV72" s="34"/>
      <c r="QEW72" s="34"/>
      <c r="QEX72" s="34"/>
      <c r="QEY72" s="34"/>
      <c r="QEZ72" s="34"/>
      <c r="QFA72" s="34"/>
      <c r="QFB72" s="34"/>
      <c r="QFC72" s="34"/>
      <c r="QFD72" s="34"/>
      <c r="QFE72" s="34"/>
      <c r="QFF72" s="34"/>
      <c r="QFG72" s="34"/>
      <c r="QFH72" s="34"/>
      <c r="QFI72" s="34"/>
      <c r="QFJ72" s="34"/>
      <c r="QFK72" s="34"/>
      <c r="QFL72" s="34"/>
      <c r="QFM72" s="34"/>
      <c r="QFN72" s="34"/>
      <c r="QFO72" s="34"/>
      <c r="QFP72" s="34"/>
      <c r="QFQ72" s="34"/>
      <c r="QFR72" s="34"/>
      <c r="QFS72" s="34"/>
      <c r="QFT72" s="34"/>
      <c r="QFU72" s="34"/>
      <c r="QFV72" s="34"/>
      <c r="QFW72" s="34"/>
      <c r="QFX72" s="34"/>
      <c r="QFY72" s="34"/>
      <c r="QFZ72" s="34"/>
      <c r="QGA72" s="34"/>
      <c r="QGB72" s="34"/>
      <c r="QGC72" s="34"/>
      <c r="QGD72" s="34"/>
      <c r="QGE72" s="34"/>
      <c r="QGF72" s="34"/>
      <c r="QGG72" s="34"/>
      <c r="QGH72" s="34"/>
      <c r="QGI72" s="34"/>
      <c r="QGJ72" s="34"/>
      <c r="QGK72" s="34"/>
      <c r="QGL72" s="34"/>
      <c r="QGM72" s="34"/>
      <c r="QGN72" s="34"/>
      <c r="QGO72" s="34"/>
      <c r="QGP72" s="34"/>
      <c r="QGQ72" s="34"/>
      <c r="QGR72" s="34"/>
      <c r="QGS72" s="34"/>
      <c r="QGT72" s="34"/>
      <c r="QGU72" s="34"/>
      <c r="QGV72" s="34"/>
      <c r="QGW72" s="34"/>
      <c r="QGX72" s="34"/>
      <c r="QGY72" s="34"/>
      <c r="QGZ72" s="34"/>
      <c r="QHA72" s="34"/>
      <c r="QHB72" s="34"/>
      <c r="QHC72" s="34"/>
      <c r="QHD72" s="34"/>
      <c r="QHE72" s="34"/>
      <c r="QHF72" s="34"/>
      <c r="QHG72" s="34"/>
      <c r="QHH72" s="34"/>
      <c r="QHI72" s="34"/>
      <c r="QHJ72" s="34"/>
      <c r="QHK72" s="34"/>
      <c r="QHL72" s="34"/>
      <c r="QHM72" s="34"/>
      <c r="QHN72" s="34"/>
      <c r="QHO72" s="34"/>
      <c r="QHP72" s="34"/>
      <c r="QHQ72" s="34"/>
      <c r="QHR72" s="34"/>
      <c r="QHS72" s="34"/>
      <c r="QHT72" s="34"/>
      <c r="QHU72" s="34"/>
      <c r="QHV72" s="34"/>
      <c r="QHW72" s="34"/>
      <c r="QHX72" s="34"/>
      <c r="QHY72" s="34"/>
      <c r="QHZ72" s="34"/>
      <c r="QIA72" s="34"/>
      <c r="QIB72" s="34"/>
      <c r="QIC72" s="34"/>
      <c r="QID72" s="34"/>
      <c r="QIE72" s="34"/>
      <c r="QIF72" s="34"/>
      <c r="QIG72" s="34"/>
      <c r="QIH72" s="34"/>
      <c r="QII72" s="34"/>
      <c r="QIJ72" s="34"/>
      <c r="QIK72" s="34"/>
      <c r="QIL72" s="34"/>
      <c r="QIM72" s="34"/>
      <c r="QIN72" s="34"/>
      <c r="QIO72" s="34"/>
      <c r="QIP72" s="34"/>
      <c r="QIQ72" s="34"/>
      <c r="QIR72" s="34"/>
      <c r="QIS72" s="34"/>
      <c r="QIT72" s="34"/>
      <c r="QIU72" s="34"/>
      <c r="QIV72" s="34"/>
      <c r="QIW72" s="34"/>
      <c r="QIX72" s="34"/>
      <c r="QIY72" s="34"/>
      <c r="QIZ72" s="34"/>
      <c r="QJA72" s="34"/>
      <c r="QJB72" s="34"/>
      <c r="QJC72" s="34"/>
      <c r="QJD72" s="34"/>
      <c r="QJE72" s="34"/>
      <c r="QJF72" s="34"/>
      <c r="QJG72" s="34"/>
      <c r="QJH72" s="34"/>
      <c r="QJI72" s="34"/>
      <c r="QJJ72" s="34"/>
      <c r="QJK72" s="34"/>
      <c r="QJL72" s="34"/>
      <c r="QJM72" s="34"/>
      <c r="QJN72" s="34"/>
      <c r="QJO72" s="34"/>
      <c r="QJP72" s="34"/>
      <c r="QJQ72" s="34"/>
      <c r="QJR72" s="34"/>
      <c r="QJS72" s="34"/>
      <c r="QJT72" s="34"/>
      <c r="QJU72" s="34"/>
      <c r="QJV72" s="34"/>
      <c r="QJW72" s="34"/>
      <c r="QJX72" s="34"/>
      <c r="QJY72" s="34"/>
      <c r="QJZ72" s="34"/>
      <c r="QKA72" s="34"/>
      <c r="QKB72" s="34"/>
      <c r="QKC72" s="34"/>
      <c r="QKD72" s="34"/>
      <c r="QKE72" s="34"/>
      <c r="QKF72" s="34"/>
      <c r="QKG72" s="34"/>
      <c r="QKH72" s="34"/>
      <c r="QKI72" s="34"/>
      <c r="QKJ72" s="34"/>
      <c r="QKK72" s="34"/>
      <c r="QKL72" s="34"/>
      <c r="QKM72" s="34"/>
      <c r="QKN72" s="34"/>
      <c r="QKO72" s="34"/>
      <c r="QKP72" s="34"/>
      <c r="QKQ72" s="34"/>
      <c r="QKR72" s="34"/>
      <c r="QKS72" s="34"/>
      <c r="QKT72" s="34"/>
      <c r="QKU72" s="34"/>
      <c r="QKV72" s="34"/>
      <c r="QKW72" s="34"/>
      <c r="QKX72" s="34"/>
      <c r="QKY72" s="34"/>
      <c r="QKZ72" s="34"/>
      <c r="QLA72" s="34"/>
      <c r="QLB72" s="34"/>
      <c r="QLC72" s="34"/>
      <c r="QLD72" s="34"/>
      <c r="QLE72" s="34"/>
      <c r="QLF72" s="34"/>
      <c r="QLG72" s="34"/>
      <c r="QLH72" s="34"/>
      <c r="QLI72" s="34"/>
      <c r="QLJ72" s="34"/>
      <c r="QLK72" s="34"/>
      <c r="QLL72" s="34"/>
      <c r="QLM72" s="34"/>
      <c r="QLN72" s="34"/>
      <c r="QLO72" s="34"/>
      <c r="QLP72" s="34"/>
      <c r="QLQ72" s="34"/>
      <c r="QLR72" s="34"/>
      <c r="QLS72" s="34"/>
      <c r="QLT72" s="34"/>
      <c r="QLU72" s="34"/>
      <c r="QLV72" s="34"/>
      <c r="QLW72" s="34"/>
      <c r="QLX72" s="34"/>
      <c r="QLY72" s="34"/>
      <c r="QLZ72" s="34"/>
      <c r="QMA72" s="34"/>
      <c r="QMB72" s="34"/>
      <c r="QMC72" s="34"/>
      <c r="QMD72" s="34"/>
      <c r="QME72" s="34"/>
      <c r="QMF72" s="34"/>
      <c r="QMG72" s="34"/>
      <c r="QMH72" s="34"/>
      <c r="QMI72" s="34"/>
      <c r="QMJ72" s="34"/>
      <c r="QMK72" s="34"/>
      <c r="QML72" s="34"/>
      <c r="QMM72" s="34"/>
      <c r="QMN72" s="34"/>
      <c r="QMO72" s="34"/>
      <c r="QMP72" s="34"/>
      <c r="QMQ72" s="34"/>
      <c r="QMR72" s="34"/>
      <c r="QMS72" s="34"/>
      <c r="QMT72" s="34"/>
      <c r="QMU72" s="34"/>
      <c r="QMV72" s="34"/>
      <c r="QMW72" s="34"/>
      <c r="QMX72" s="34"/>
      <c r="QMY72" s="34"/>
      <c r="QMZ72" s="34"/>
      <c r="QNA72" s="34"/>
      <c r="QNB72" s="34"/>
      <c r="QNC72" s="34"/>
      <c r="QND72" s="34"/>
      <c r="QNE72" s="34"/>
      <c r="QNF72" s="34"/>
      <c r="QNG72" s="34"/>
      <c r="QNH72" s="34"/>
      <c r="QNI72" s="34"/>
      <c r="QNJ72" s="34"/>
      <c r="QNK72" s="34"/>
      <c r="QNL72" s="34"/>
      <c r="QNM72" s="34"/>
      <c r="QNN72" s="34"/>
      <c r="QNO72" s="34"/>
      <c r="QNP72" s="34"/>
      <c r="QNQ72" s="34"/>
      <c r="QNR72" s="34"/>
      <c r="QNS72" s="34"/>
      <c r="QNT72" s="34"/>
      <c r="QNU72" s="34"/>
      <c r="QNV72" s="34"/>
      <c r="QNW72" s="34"/>
      <c r="QNX72" s="34"/>
      <c r="QNY72" s="34"/>
      <c r="QNZ72" s="34"/>
      <c r="QOA72" s="34"/>
      <c r="QOB72" s="34"/>
      <c r="QOC72" s="34"/>
      <c r="QOD72" s="34"/>
      <c r="QOE72" s="34"/>
      <c r="QOF72" s="34"/>
      <c r="QOG72" s="34"/>
      <c r="QOH72" s="34"/>
      <c r="QOI72" s="34"/>
      <c r="QOJ72" s="34"/>
      <c r="QOK72" s="34"/>
      <c r="QOL72" s="34"/>
      <c r="QOM72" s="34"/>
      <c r="QON72" s="34"/>
      <c r="QOO72" s="34"/>
      <c r="QOP72" s="34"/>
      <c r="QOQ72" s="34"/>
      <c r="QOR72" s="34"/>
      <c r="QOS72" s="34"/>
      <c r="QOT72" s="34"/>
      <c r="QOU72" s="34"/>
      <c r="QOV72" s="34"/>
      <c r="QOW72" s="34"/>
      <c r="QOX72" s="34"/>
      <c r="QOY72" s="34"/>
      <c r="QOZ72" s="34"/>
      <c r="QPA72" s="34"/>
      <c r="QPB72" s="34"/>
      <c r="QPC72" s="34"/>
      <c r="QPD72" s="34"/>
      <c r="QPE72" s="34"/>
      <c r="QPF72" s="34"/>
      <c r="QPG72" s="34"/>
      <c r="QPH72" s="34"/>
      <c r="QPI72" s="34"/>
      <c r="QPJ72" s="34"/>
      <c r="QPK72" s="34"/>
      <c r="QPL72" s="34"/>
      <c r="QPM72" s="34"/>
      <c r="QPN72" s="34"/>
      <c r="QPO72" s="34"/>
      <c r="QPP72" s="34"/>
      <c r="QPQ72" s="34"/>
      <c r="QPR72" s="34"/>
      <c r="QPS72" s="34"/>
      <c r="QPT72" s="34"/>
      <c r="QPU72" s="34"/>
      <c r="QPV72" s="34"/>
      <c r="QPW72" s="34"/>
      <c r="QPX72" s="34"/>
      <c r="QPY72" s="34"/>
      <c r="QPZ72" s="34"/>
      <c r="QQA72" s="34"/>
      <c r="QQB72" s="34"/>
      <c r="QQC72" s="34"/>
      <c r="QQD72" s="34"/>
      <c r="QQE72" s="34"/>
      <c r="QQF72" s="34"/>
      <c r="QQG72" s="34"/>
      <c r="QQH72" s="34"/>
      <c r="QQI72" s="34"/>
      <c r="QQJ72" s="34"/>
      <c r="QQK72" s="34"/>
      <c r="QQL72" s="34"/>
      <c r="QQM72" s="34"/>
      <c r="QQN72" s="34"/>
      <c r="QQO72" s="34"/>
      <c r="QQP72" s="34"/>
      <c r="QQQ72" s="34"/>
      <c r="QQR72" s="34"/>
      <c r="QQS72" s="34"/>
      <c r="QQT72" s="34"/>
      <c r="QQU72" s="34"/>
      <c r="QQV72" s="34"/>
      <c r="QQW72" s="34"/>
      <c r="QQX72" s="34"/>
      <c r="QQY72" s="34"/>
      <c r="QQZ72" s="34"/>
      <c r="QRA72" s="34"/>
      <c r="QRB72" s="34"/>
      <c r="QRC72" s="34"/>
      <c r="QRD72" s="34"/>
      <c r="QRE72" s="34"/>
      <c r="QRF72" s="34"/>
      <c r="QRG72" s="34"/>
      <c r="QRH72" s="34"/>
      <c r="QRI72" s="34"/>
      <c r="QRJ72" s="34"/>
      <c r="QRK72" s="34"/>
      <c r="QRL72" s="34"/>
      <c r="QRM72" s="34"/>
      <c r="QRN72" s="34"/>
      <c r="QRO72" s="34"/>
      <c r="QRP72" s="34"/>
      <c r="QRQ72" s="34"/>
      <c r="QRR72" s="34"/>
      <c r="QRS72" s="34"/>
      <c r="QRT72" s="34"/>
      <c r="QRU72" s="34"/>
      <c r="QRV72" s="34"/>
      <c r="QRW72" s="34"/>
      <c r="QRX72" s="34"/>
      <c r="QRY72" s="34"/>
      <c r="QRZ72" s="34"/>
      <c r="QSA72" s="34"/>
      <c r="QSB72" s="34"/>
      <c r="QSC72" s="34"/>
      <c r="QSD72" s="34"/>
      <c r="QSE72" s="34"/>
      <c r="QSF72" s="34"/>
      <c r="QSG72" s="34"/>
      <c r="QSH72" s="34"/>
      <c r="QSI72" s="34"/>
      <c r="QSJ72" s="34"/>
      <c r="QSK72" s="34"/>
      <c r="QSL72" s="34"/>
      <c r="QSM72" s="34"/>
      <c r="QSN72" s="34"/>
      <c r="QSO72" s="34"/>
      <c r="QSP72" s="34"/>
      <c r="QSQ72" s="34"/>
      <c r="QSR72" s="34"/>
      <c r="QSS72" s="34"/>
      <c r="QST72" s="34"/>
      <c r="QSU72" s="34"/>
      <c r="QSV72" s="34"/>
      <c r="QSW72" s="34"/>
      <c r="QSX72" s="34"/>
      <c r="QSY72" s="34"/>
      <c r="QSZ72" s="34"/>
      <c r="QTA72" s="34"/>
      <c r="QTB72" s="34"/>
      <c r="QTC72" s="34"/>
      <c r="QTD72" s="34"/>
      <c r="QTE72" s="34"/>
      <c r="QTF72" s="34"/>
      <c r="QTG72" s="34"/>
      <c r="QTH72" s="34"/>
      <c r="QTI72" s="34"/>
      <c r="QTJ72" s="34"/>
      <c r="QTK72" s="34"/>
      <c r="QTL72" s="34"/>
      <c r="QTM72" s="34"/>
      <c r="QTN72" s="34"/>
      <c r="QTO72" s="34"/>
      <c r="QTP72" s="34"/>
      <c r="QTQ72" s="34"/>
      <c r="QTR72" s="34"/>
      <c r="QTS72" s="34"/>
      <c r="QTT72" s="34"/>
      <c r="QTU72" s="34"/>
      <c r="QTV72" s="34"/>
      <c r="QTW72" s="34"/>
      <c r="QTX72" s="34"/>
      <c r="QTY72" s="34"/>
      <c r="QTZ72" s="34"/>
      <c r="QUA72" s="34"/>
      <c r="QUB72" s="34"/>
      <c r="QUC72" s="34"/>
      <c r="QUD72" s="34"/>
      <c r="QUE72" s="34"/>
      <c r="QUF72" s="34"/>
      <c r="QUG72" s="34"/>
      <c r="QUH72" s="34"/>
      <c r="QUI72" s="34"/>
      <c r="QUJ72" s="34"/>
      <c r="QUK72" s="34"/>
      <c r="QUL72" s="34"/>
      <c r="QUM72" s="34"/>
      <c r="QUN72" s="34"/>
      <c r="QUO72" s="34"/>
      <c r="QUP72" s="34"/>
      <c r="QUQ72" s="34"/>
      <c r="QUR72" s="34"/>
      <c r="QUS72" s="34"/>
      <c r="QUT72" s="34"/>
      <c r="QUU72" s="34"/>
      <c r="QUV72" s="34"/>
      <c r="QUW72" s="34"/>
      <c r="QUX72" s="34"/>
      <c r="QUY72" s="34"/>
      <c r="QUZ72" s="34"/>
      <c r="QVA72" s="34"/>
      <c r="QVB72" s="34"/>
      <c r="QVC72" s="34"/>
      <c r="QVD72" s="34"/>
      <c r="QVE72" s="34"/>
      <c r="QVF72" s="34"/>
      <c r="QVG72" s="34"/>
      <c r="QVH72" s="34"/>
      <c r="QVI72" s="34"/>
      <c r="QVJ72" s="34"/>
      <c r="QVK72" s="34"/>
      <c r="QVL72" s="34"/>
      <c r="QVM72" s="34"/>
      <c r="QVN72" s="34"/>
      <c r="QVO72" s="34"/>
      <c r="QVP72" s="34"/>
      <c r="QVQ72" s="34"/>
      <c r="QVR72" s="34"/>
      <c r="QVS72" s="34"/>
      <c r="QVT72" s="34"/>
      <c r="QVU72" s="34"/>
      <c r="QVV72" s="34"/>
      <c r="QVW72" s="34"/>
      <c r="QVX72" s="34"/>
      <c r="QVY72" s="34"/>
      <c r="QVZ72" s="34"/>
      <c r="QWA72" s="34"/>
      <c r="QWB72" s="34"/>
      <c r="QWC72" s="34"/>
      <c r="QWD72" s="34"/>
      <c r="QWE72" s="34"/>
      <c r="QWF72" s="34"/>
      <c r="QWG72" s="34"/>
      <c r="QWH72" s="34"/>
      <c r="QWI72" s="34"/>
      <c r="QWJ72" s="34"/>
      <c r="QWK72" s="34"/>
      <c r="QWL72" s="34"/>
      <c r="QWM72" s="34"/>
      <c r="QWN72" s="34"/>
      <c r="QWO72" s="34"/>
      <c r="QWP72" s="34"/>
      <c r="QWQ72" s="34"/>
      <c r="QWR72" s="34"/>
      <c r="QWS72" s="34"/>
      <c r="QWT72" s="34"/>
      <c r="QWU72" s="34"/>
      <c r="QWV72" s="34"/>
      <c r="QWW72" s="34"/>
      <c r="QWX72" s="34"/>
      <c r="QWY72" s="34"/>
      <c r="QWZ72" s="34"/>
      <c r="QXA72" s="34"/>
      <c r="QXB72" s="34"/>
      <c r="QXC72" s="34"/>
      <c r="QXD72" s="34"/>
      <c r="QXE72" s="34"/>
      <c r="QXF72" s="34"/>
      <c r="QXG72" s="34"/>
      <c r="QXH72" s="34"/>
      <c r="QXI72" s="34"/>
      <c r="QXJ72" s="34"/>
      <c r="QXK72" s="34"/>
      <c r="QXL72" s="34"/>
      <c r="QXM72" s="34"/>
      <c r="QXN72" s="34"/>
      <c r="QXO72" s="34"/>
      <c r="QXP72" s="34"/>
      <c r="QXQ72" s="34"/>
      <c r="QXR72" s="34"/>
      <c r="QXS72" s="34"/>
      <c r="QXT72" s="34"/>
      <c r="QXU72" s="34"/>
      <c r="QXV72" s="34"/>
      <c r="QXW72" s="34"/>
      <c r="QXX72" s="34"/>
      <c r="QXY72" s="34"/>
      <c r="QXZ72" s="34"/>
      <c r="QYA72" s="34"/>
      <c r="QYB72" s="34"/>
      <c r="QYC72" s="34"/>
      <c r="QYD72" s="34"/>
      <c r="QYE72" s="34"/>
      <c r="QYF72" s="34"/>
      <c r="QYG72" s="34"/>
      <c r="QYH72" s="34"/>
      <c r="QYI72" s="34"/>
      <c r="QYJ72" s="34"/>
      <c r="QYK72" s="34"/>
      <c r="QYL72" s="34"/>
      <c r="QYM72" s="34"/>
      <c r="QYN72" s="34"/>
      <c r="QYO72" s="34"/>
      <c r="QYP72" s="34"/>
      <c r="QYQ72" s="34"/>
      <c r="QYR72" s="34"/>
      <c r="QYS72" s="34"/>
      <c r="QYT72" s="34"/>
      <c r="QYU72" s="34"/>
      <c r="QYV72" s="34"/>
      <c r="QYW72" s="34"/>
      <c r="QYX72" s="34"/>
      <c r="QYY72" s="34"/>
      <c r="QYZ72" s="34"/>
      <c r="QZA72" s="34"/>
      <c r="QZB72" s="34"/>
      <c r="QZC72" s="34"/>
      <c r="QZD72" s="34"/>
      <c r="QZE72" s="34"/>
      <c r="QZF72" s="34"/>
      <c r="QZG72" s="34"/>
      <c r="QZH72" s="34"/>
      <c r="QZI72" s="34"/>
      <c r="QZJ72" s="34"/>
      <c r="QZK72" s="34"/>
      <c r="QZL72" s="34"/>
      <c r="QZM72" s="34"/>
      <c r="QZN72" s="34"/>
      <c r="QZO72" s="34"/>
      <c r="QZP72" s="34"/>
      <c r="QZQ72" s="34"/>
      <c r="QZR72" s="34"/>
      <c r="QZS72" s="34"/>
      <c r="QZT72" s="34"/>
      <c r="QZU72" s="34"/>
      <c r="QZV72" s="34"/>
      <c r="QZW72" s="34"/>
      <c r="QZX72" s="34"/>
      <c r="QZY72" s="34"/>
      <c r="QZZ72" s="34"/>
      <c r="RAA72" s="34"/>
      <c r="RAB72" s="34"/>
      <c r="RAC72" s="34"/>
      <c r="RAD72" s="34"/>
      <c r="RAE72" s="34"/>
      <c r="RAF72" s="34"/>
      <c r="RAG72" s="34"/>
      <c r="RAH72" s="34"/>
      <c r="RAI72" s="34"/>
      <c r="RAJ72" s="34"/>
      <c r="RAK72" s="34"/>
      <c r="RAL72" s="34"/>
      <c r="RAM72" s="34"/>
      <c r="RAN72" s="34"/>
      <c r="RAO72" s="34"/>
      <c r="RAP72" s="34"/>
      <c r="RAQ72" s="34"/>
      <c r="RAR72" s="34"/>
      <c r="RAS72" s="34"/>
      <c r="RAT72" s="34"/>
      <c r="RAU72" s="34"/>
      <c r="RAV72" s="34"/>
      <c r="RAW72" s="34"/>
      <c r="RAX72" s="34"/>
      <c r="RAY72" s="34"/>
      <c r="RAZ72" s="34"/>
      <c r="RBA72" s="34"/>
      <c r="RBB72" s="34"/>
      <c r="RBC72" s="34"/>
      <c r="RBD72" s="34"/>
      <c r="RBE72" s="34"/>
      <c r="RBF72" s="34"/>
      <c r="RBG72" s="34"/>
      <c r="RBH72" s="34"/>
      <c r="RBI72" s="34"/>
      <c r="RBJ72" s="34"/>
      <c r="RBK72" s="34"/>
      <c r="RBL72" s="34"/>
      <c r="RBM72" s="34"/>
      <c r="RBN72" s="34"/>
      <c r="RBO72" s="34"/>
      <c r="RBP72" s="34"/>
      <c r="RBQ72" s="34"/>
      <c r="RBR72" s="34"/>
      <c r="RBS72" s="34"/>
      <c r="RBT72" s="34"/>
      <c r="RBU72" s="34"/>
      <c r="RBV72" s="34"/>
      <c r="RBW72" s="34"/>
      <c r="RBX72" s="34"/>
      <c r="RBY72" s="34"/>
      <c r="RBZ72" s="34"/>
      <c r="RCA72" s="34"/>
      <c r="RCB72" s="34"/>
      <c r="RCC72" s="34"/>
      <c r="RCD72" s="34"/>
      <c r="RCE72" s="34"/>
      <c r="RCF72" s="34"/>
      <c r="RCG72" s="34"/>
      <c r="RCH72" s="34"/>
      <c r="RCI72" s="34"/>
      <c r="RCJ72" s="34"/>
      <c r="RCK72" s="34"/>
      <c r="RCL72" s="34"/>
      <c r="RCM72" s="34"/>
      <c r="RCN72" s="34"/>
      <c r="RCO72" s="34"/>
      <c r="RCP72" s="34"/>
      <c r="RCQ72" s="34"/>
      <c r="RCR72" s="34"/>
      <c r="RCS72" s="34"/>
      <c r="RCT72" s="34"/>
      <c r="RCU72" s="34"/>
      <c r="RCV72" s="34"/>
      <c r="RCW72" s="34"/>
      <c r="RCX72" s="34"/>
      <c r="RCY72" s="34"/>
      <c r="RCZ72" s="34"/>
      <c r="RDA72" s="34"/>
      <c r="RDB72" s="34"/>
      <c r="RDC72" s="34"/>
      <c r="RDD72" s="34"/>
      <c r="RDE72" s="34"/>
      <c r="RDF72" s="34"/>
      <c r="RDG72" s="34"/>
      <c r="RDH72" s="34"/>
      <c r="RDI72" s="34"/>
      <c r="RDJ72" s="34"/>
      <c r="RDK72" s="34"/>
      <c r="RDL72" s="34"/>
      <c r="RDM72" s="34"/>
      <c r="RDN72" s="34"/>
      <c r="RDO72" s="34"/>
      <c r="RDP72" s="34"/>
      <c r="RDQ72" s="34"/>
      <c r="RDR72" s="34"/>
      <c r="RDS72" s="34"/>
      <c r="RDT72" s="34"/>
      <c r="RDU72" s="34"/>
      <c r="RDV72" s="34"/>
      <c r="RDW72" s="34"/>
      <c r="RDX72" s="34"/>
      <c r="RDY72" s="34"/>
      <c r="RDZ72" s="34"/>
      <c r="REA72" s="34"/>
      <c r="REB72" s="34"/>
      <c r="REC72" s="34"/>
      <c r="RED72" s="34"/>
      <c r="REE72" s="34"/>
      <c r="REF72" s="34"/>
      <c r="REG72" s="34"/>
      <c r="REH72" s="34"/>
      <c r="REI72" s="34"/>
      <c r="REJ72" s="34"/>
      <c r="REK72" s="34"/>
      <c r="REL72" s="34"/>
      <c r="REM72" s="34"/>
      <c r="REN72" s="34"/>
      <c r="REO72" s="34"/>
      <c r="REP72" s="34"/>
      <c r="REQ72" s="34"/>
      <c r="RER72" s="34"/>
      <c r="RES72" s="34"/>
      <c r="RET72" s="34"/>
      <c r="REU72" s="34"/>
      <c r="REV72" s="34"/>
      <c r="REW72" s="34"/>
      <c r="REX72" s="34"/>
      <c r="REY72" s="34"/>
      <c r="REZ72" s="34"/>
      <c r="RFA72" s="34"/>
      <c r="RFB72" s="34"/>
      <c r="RFC72" s="34"/>
      <c r="RFD72" s="34"/>
      <c r="RFE72" s="34"/>
      <c r="RFF72" s="34"/>
      <c r="RFG72" s="34"/>
      <c r="RFH72" s="34"/>
      <c r="RFI72" s="34"/>
      <c r="RFJ72" s="34"/>
      <c r="RFK72" s="34"/>
      <c r="RFL72" s="34"/>
      <c r="RFM72" s="34"/>
      <c r="RFN72" s="34"/>
      <c r="RFO72" s="34"/>
      <c r="RFP72" s="34"/>
      <c r="RFQ72" s="34"/>
      <c r="RFR72" s="34"/>
      <c r="RFS72" s="34"/>
      <c r="RFT72" s="34"/>
      <c r="RFU72" s="34"/>
      <c r="RFV72" s="34"/>
      <c r="RFW72" s="34"/>
      <c r="RFX72" s="34"/>
      <c r="RFY72" s="34"/>
      <c r="RFZ72" s="34"/>
      <c r="RGA72" s="34"/>
      <c r="RGB72" s="34"/>
      <c r="RGC72" s="34"/>
      <c r="RGD72" s="34"/>
      <c r="RGE72" s="34"/>
      <c r="RGF72" s="34"/>
      <c r="RGG72" s="34"/>
      <c r="RGH72" s="34"/>
      <c r="RGI72" s="34"/>
      <c r="RGJ72" s="34"/>
      <c r="RGK72" s="34"/>
      <c r="RGL72" s="34"/>
      <c r="RGM72" s="34"/>
      <c r="RGN72" s="34"/>
      <c r="RGO72" s="34"/>
      <c r="RGP72" s="34"/>
      <c r="RGQ72" s="34"/>
      <c r="RGR72" s="34"/>
      <c r="RGS72" s="34"/>
      <c r="RGT72" s="34"/>
      <c r="RGU72" s="34"/>
      <c r="RGV72" s="34"/>
      <c r="RGW72" s="34"/>
      <c r="RGX72" s="34"/>
      <c r="RGY72" s="34"/>
      <c r="RGZ72" s="34"/>
      <c r="RHA72" s="34"/>
      <c r="RHB72" s="34"/>
      <c r="RHC72" s="34"/>
      <c r="RHD72" s="34"/>
      <c r="RHE72" s="34"/>
      <c r="RHF72" s="34"/>
      <c r="RHG72" s="34"/>
      <c r="RHH72" s="34"/>
      <c r="RHI72" s="34"/>
      <c r="RHJ72" s="34"/>
      <c r="RHK72" s="34"/>
      <c r="RHL72" s="34"/>
      <c r="RHM72" s="34"/>
      <c r="RHN72" s="34"/>
      <c r="RHO72" s="34"/>
      <c r="RHP72" s="34"/>
      <c r="RHQ72" s="34"/>
      <c r="RHR72" s="34"/>
      <c r="RHS72" s="34"/>
      <c r="RHT72" s="34"/>
      <c r="RHU72" s="34"/>
      <c r="RHV72" s="34"/>
      <c r="RHW72" s="34"/>
      <c r="RHX72" s="34"/>
      <c r="RHY72" s="34"/>
      <c r="RHZ72" s="34"/>
      <c r="RIA72" s="34"/>
      <c r="RIB72" s="34"/>
      <c r="RIC72" s="34"/>
      <c r="RID72" s="34"/>
      <c r="RIE72" s="34"/>
      <c r="RIF72" s="34"/>
      <c r="RIG72" s="34"/>
      <c r="RIH72" s="34"/>
      <c r="RII72" s="34"/>
      <c r="RIJ72" s="34"/>
      <c r="RIK72" s="34"/>
      <c r="RIL72" s="34"/>
      <c r="RIM72" s="34"/>
      <c r="RIN72" s="34"/>
      <c r="RIO72" s="34"/>
      <c r="RIP72" s="34"/>
      <c r="RIQ72" s="34"/>
      <c r="RIR72" s="34"/>
      <c r="RIS72" s="34"/>
      <c r="RIT72" s="34"/>
      <c r="RIU72" s="34"/>
      <c r="RIV72" s="34"/>
      <c r="RIW72" s="34"/>
      <c r="RIX72" s="34"/>
      <c r="RIY72" s="34"/>
      <c r="RIZ72" s="34"/>
      <c r="RJA72" s="34"/>
      <c r="RJB72" s="34"/>
      <c r="RJC72" s="34"/>
      <c r="RJD72" s="34"/>
      <c r="RJE72" s="34"/>
      <c r="RJF72" s="34"/>
      <c r="RJG72" s="34"/>
      <c r="RJH72" s="34"/>
      <c r="RJI72" s="34"/>
      <c r="RJJ72" s="34"/>
      <c r="RJK72" s="34"/>
      <c r="RJL72" s="34"/>
      <c r="RJM72" s="34"/>
      <c r="RJN72" s="34"/>
      <c r="RJO72" s="34"/>
      <c r="RJP72" s="34"/>
      <c r="RJQ72" s="34"/>
      <c r="RJR72" s="34"/>
      <c r="RJS72" s="34"/>
      <c r="RJT72" s="34"/>
      <c r="RJU72" s="34"/>
      <c r="RJV72" s="34"/>
      <c r="RJW72" s="34"/>
      <c r="RJX72" s="34"/>
      <c r="RJY72" s="34"/>
      <c r="RJZ72" s="34"/>
      <c r="RKA72" s="34"/>
      <c r="RKB72" s="34"/>
      <c r="RKC72" s="34"/>
      <c r="RKD72" s="34"/>
      <c r="RKE72" s="34"/>
      <c r="RKF72" s="34"/>
      <c r="RKG72" s="34"/>
      <c r="RKH72" s="34"/>
      <c r="RKI72" s="34"/>
      <c r="RKJ72" s="34"/>
      <c r="RKK72" s="34"/>
      <c r="RKL72" s="34"/>
      <c r="RKM72" s="34"/>
      <c r="RKN72" s="34"/>
      <c r="RKO72" s="34"/>
      <c r="RKP72" s="34"/>
      <c r="RKQ72" s="34"/>
      <c r="RKR72" s="34"/>
      <c r="RKS72" s="34"/>
      <c r="RKT72" s="34"/>
      <c r="RKU72" s="34"/>
      <c r="RKV72" s="34"/>
      <c r="RKW72" s="34"/>
      <c r="RKX72" s="34"/>
      <c r="RKY72" s="34"/>
      <c r="RKZ72" s="34"/>
      <c r="RLA72" s="34"/>
      <c r="RLB72" s="34"/>
      <c r="RLC72" s="34"/>
      <c r="RLD72" s="34"/>
      <c r="RLE72" s="34"/>
      <c r="RLF72" s="34"/>
      <c r="RLG72" s="34"/>
      <c r="RLH72" s="34"/>
      <c r="RLI72" s="34"/>
      <c r="RLJ72" s="34"/>
      <c r="RLK72" s="34"/>
      <c r="RLL72" s="34"/>
      <c r="RLM72" s="34"/>
      <c r="RLN72" s="34"/>
      <c r="RLO72" s="34"/>
      <c r="RLP72" s="34"/>
      <c r="RLQ72" s="34"/>
      <c r="RLR72" s="34"/>
      <c r="RLS72" s="34"/>
      <c r="RLT72" s="34"/>
      <c r="RLU72" s="34"/>
      <c r="RLV72" s="34"/>
      <c r="RLW72" s="34"/>
      <c r="RLX72" s="34"/>
      <c r="RLY72" s="34"/>
      <c r="RLZ72" s="34"/>
      <c r="RMA72" s="34"/>
      <c r="RMB72" s="34"/>
      <c r="RMC72" s="34"/>
      <c r="RMD72" s="34"/>
      <c r="RME72" s="34"/>
      <c r="RMF72" s="34"/>
      <c r="RMG72" s="34"/>
      <c r="RMH72" s="34"/>
      <c r="RMI72" s="34"/>
      <c r="RMJ72" s="34"/>
      <c r="RMK72" s="34"/>
      <c r="RML72" s="34"/>
      <c r="RMM72" s="34"/>
      <c r="RMN72" s="34"/>
      <c r="RMO72" s="34"/>
      <c r="RMP72" s="34"/>
      <c r="RMQ72" s="34"/>
      <c r="RMR72" s="34"/>
      <c r="RMS72" s="34"/>
      <c r="RMT72" s="34"/>
      <c r="RMU72" s="34"/>
      <c r="RMV72" s="34"/>
      <c r="RMW72" s="34"/>
      <c r="RMX72" s="34"/>
      <c r="RMY72" s="34"/>
      <c r="RMZ72" s="34"/>
      <c r="RNA72" s="34"/>
      <c r="RNB72" s="34"/>
      <c r="RNC72" s="34"/>
      <c r="RND72" s="34"/>
      <c r="RNE72" s="34"/>
      <c r="RNF72" s="34"/>
      <c r="RNG72" s="34"/>
      <c r="RNH72" s="34"/>
      <c r="RNI72" s="34"/>
      <c r="RNJ72" s="34"/>
      <c r="RNK72" s="34"/>
      <c r="RNL72" s="34"/>
      <c r="RNM72" s="34"/>
      <c r="RNN72" s="34"/>
      <c r="RNO72" s="34"/>
      <c r="RNP72" s="34"/>
      <c r="RNQ72" s="34"/>
      <c r="RNR72" s="34"/>
      <c r="RNS72" s="34"/>
      <c r="RNT72" s="34"/>
      <c r="RNU72" s="34"/>
      <c r="RNV72" s="34"/>
      <c r="RNW72" s="34"/>
      <c r="RNX72" s="34"/>
      <c r="RNY72" s="34"/>
      <c r="RNZ72" s="34"/>
      <c r="ROA72" s="34"/>
      <c r="ROB72" s="34"/>
      <c r="ROC72" s="34"/>
      <c r="ROD72" s="34"/>
      <c r="ROE72" s="34"/>
      <c r="ROF72" s="34"/>
      <c r="ROG72" s="34"/>
      <c r="ROH72" s="34"/>
      <c r="ROI72" s="34"/>
      <c r="ROJ72" s="34"/>
      <c r="ROK72" s="34"/>
      <c r="ROL72" s="34"/>
      <c r="ROM72" s="34"/>
      <c r="RON72" s="34"/>
      <c r="ROO72" s="34"/>
      <c r="ROP72" s="34"/>
      <c r="ROQ72" s="34"/>
      <c r="ROR72" s="34"/>
      <c r="ROS72" s="34"/>
      <c r="ROT72" s="34"/>
      <c r="ROU72" s="34"/>
      <c r="ROV72" s="34"/>
      <c r="ROW72" s="34"/>
      <c r="ROX72" s="34"/>
      <c r="ROY72" s="34"/>
      <c r="ROZ72" s="34"/>
      <c r="RPA72" s="34"/>
      <c r="RPB72" s="34"/>
      <c r="RPC72" s="34"/>
      <c r="RPD72" s="34"/>
      <c r="RPE72" s="34"/>
      <c r="RPF72" s="34"/>
      <c r="RPG72" s="34"/>
      <c r="RPH72" s="34"/>
      <c r="RPI72" s="34"/>
      <c r="RPJ72" s="34"/>
      <c r="RPK72" s="34"/>
      <c r="RPL72" s="34"/>
      <c r="RPM72" s="34"/>
      <c r="RPN72" s="34"/>
      <c r="RPO72" s="34"/>
      <c r="RPP72" s="34"/>
      <c r="RPQ72" s="34"/>
      <c r="RPR72" s="34"/>
      <c r="RPS72" s="34"/>
      <c r="RPT72" s="34"/>
      <c r="RPU72" s="34"/>
      <c r="RPV72" s="34"/>
      <c r="RPW72" s="34"/>
      <c r="RPX72" s="34"/>
      <c r="RPY72" s="34"/>
      <c r="RPZ72" s="34"/>
      <c r="RQA72" s="34"/>
      <c r="RQB72" s="34"/>
      <c r="RQC72" s="34"/>
      <c r="RQD72" s="34"/>
      <c r="RQE72" s="34"/>
      <c r="RQF72" s="34"/>
      <c r="RQG72" s="34"/>
      <c r="RQH72" s="34"/>
      <c r="RQI72" s="34"/>
      <c r="RQJ72" s="34"/>
      <c r="RQK72" s="34"/>
      <c r="RQL72" s="34"/>
      <c r="RQM72" s="34"/>
      <c r="RQN72" s="34"/>
      <c r="RQO72" s="34"/>
      <c r="RQP72" s="34"/>
      <c r="RQQ72" s="34"/>
      <c r="RQR72" s="34"/>
      <c r="RQS72" s="34"/>
      <c r="RQT72" s="34"/>
      <c r="RQU72" s="34"/>
      <c r="RQV72" s="34"/>
      <c r="RQW72" s="34"/>
      <c r="RQX72" s="34"/>
      <c r="RQY72" s="34"/>
      <c r="RQZ72" s="34"/>
      <c r="RRA72" s="34"/>
      <c r="RRB72" s="34"/>
      <c r="RRC72" s="34"/>
      <c r="RRD72" s="34"/>
      <c r="RRE72" s="34"/>
      <c r="RRF72" s="34"/>
      <c r="RRG72" s="34"/>
      <c r="RRH72" s="34"/>
      <c r="RRI72" s="34"/>
      <c r="RRJ72" s="34"/>
      <c r="RRK72" s="34"/>
      <c r="RRL72" s="34"/>
      <c r="RRM72" s="34"/>
      <c r="RRN72" s="34"/>
      <c r="RRO72" s="34"/>
      <c r="RRP72" s="34"/>
      <c r="RRQ72" s="34"/>
      <c r="RRR72" s="34"/>
      <c r="RRS72" s="34"/>
      <c r="RRT72" s="34"/>
      <c r="RRU72" s="34"/>
      <c r="RRV72" s="34"/>
      <c r="RRW72" s="34"/>
      <c r="RRX72" s="34"/>
      <c r="RRY72" s="34"/>
      <c r="RRZ72" s="34"/>
      <c r="RSA72" s="34"/>
      <c r="RSB72" s="34"/>
      <c r="RSC72" s="34"/>
      <c r="RSD72" s="34"/>
      <c r="RSE72" s="34"/>
      <c r="RSF72" s="34"/>
      <c r="RSG72" s="34"/>
      <c r="RSH72" s="34"/>
      <c r="RSI72" s="34"/>
      <c r="RSJ72" s="34"/>
      <c r="RSK72" s="34"/>
      <c r="RSL72" s="34"/>
      <c r="RSM72" s="34"/>
      <c r="RSN72" s="34"/>
      <c r="RSO72" s="34"/>
      <c r="RSP72" s="34"/>
      <c r="RSQ72" s="34"/>
      <c r="RSR72" s="34"/>
      <c r="RSS72" s="34"/>
      <c r="RST72" s="34"/>
      <c r="RSU72" s="34"/>
      <c r="RSV72" s="34"/>
      <c r="RSW72" s="34"/>
      <c r="RSX72" s="34"/>
      <c r="RSY72" s="34"/>
      <c r="RSZ72" s="34"/>
      <c r="RTA72" s="34"/>
      <c r="RTB72" s="34"/>
      <c r="RTC72" s="34"/>
      <c r="RTD72" s="34"/>
      <c r="RTE72" s="34"/>
      <c r="RTF72" s="34"/>
      <c r="RTG72" s="34"/>
      <c r="RTH72" s="34"/>
      <c r="RTI72" s="34"/>
      <c r="RTJ72" s="34"/>
      <c r="RTK72" s="34"/>
      <c r="RTL72" s="34"/>
      <c r="RTM72" s="34"/>
      <c r="RTN72" s="34"/>
      <c r="RTO72" s="34"/>
      <c r="RTP72" s="34"/>
      <c r="RTQ72" s="34"/>
      <c r="RTR72" s="34"/>
      <c r="RTS72" s="34"/>
      <c r="RTT72" s="34"/>
      <c r="RTU72" s="34"/>
      <c r="RTV72" s="34"/>
      <c r="RTW72" s="34"/>
      <c r="RTX72" s="34"/>
      <c r="RTY72" s="34"/>
      <c r="RTZ72" s="34"/>
      <c r="RUA72" s="34"/>
      <c r="RUB72" s="34"/>
      <c r="RUC72" s="34"/>
      <c r="RUD72" s="34"/>
      <c r="RUE72" s="34"/>
      <c r="RUF72" s="34"/>
      <c r="RUG72" s="34"/>
      <c r="RUH72" s="34"/>
      <c r="RUI72" s="34"/>
      <c r="RUJ72" s="34"/>
      <c r="RUK72" s="34"/>
      <c r="RUL72" s="34"/>
      <c r="RUM72" s="34"/>
      <c r="RUN72" s="34"/>
      <c r="RUO72" s="34"/>
      <c r="RUP72" s="34"/>
      <c r="RUQ72" s="34"/>
      <c r="RUR72" s="34"/>
      <c r="RUS72" s="34"/>
      <c r="RUT72" s="34"/>
      <c r="RUU72" s="34"/>
      <c r="RUV72" s="34"/>
      <c r="RUW72" s="34"/>
      <c r="RUX72" s="34"/>
      <c r="RUY72" s="34"/>
      <c r="RUZ72" s="34"/>
      <c r="RVA72" s="34"/>
      <c r="RVB72" s="34"/>
      <c r="RVC72" s="34"/>
      <c r="RVD72" s="34"/>
      <c r="RVE72" s="34"/>
      <c r="RVF72" s="34"/>
      <c r="RVG72" s="34"/>
      <c r="RVH72" s="34"/>
      <c r="RVI72" s="34"/>
      <c r="RVJ72" s="34"/>
      <c r="RVK72" s="34"/>
      <c r="RVL72" s="34"/>
      <c r="RVM72" s="34"/>
      <c r="RVN72" s="34"/>
      <c r="RVO72" s="34"/>
      <c r="RVP72" s="34"/>
      <c r="RVQ72" s="34"/>
      <c r="RVR72" s="34"/>
      <c r="RVS72" s="34"/>
      <c r="RVT72" s="34"/>
      <c r="RVU72" s="34"/>
      <c r="RVV72" s="34"/>
      <c r="RVW72" s="34"/>
      <c r="RVX72" s="34"/>
      <c r="RVY72" s="34"/>
      <c r="RVZ72" s="34"/>
      <c r="RWA72" s="34"/>
      <c r="RWB72" s="34"/>
      <c r="RWC72" s="34"/>
      <c r="RWD72" s="34"/>
      <c r="RWE72" s="34"/>
      <c r="RWF72" s="34"/>
      <c r="RWG72" s="34"/>
      <c r="RWH72" s="34"/>
      <c r="RWI72" s="34"/>
      <c r="RWJ72" s="34"/>
      <c r="RWK72" s="34"/>
      <c r="RWL72" s="34"/>
      <c r="RWM72" s="34"/>
      <c r="RWN72" s="34"/>
      <c r="RWO72" s="34"/>
      <c r="RWP72" s="34"/>
      <c r="RWQ72" s="34"/>
      <c r="RWR72" s="34"/>
      <c r="RWS72" s="34"/>
      <c r="RWT72" s="34"/>
      <c r="RWU72" s="34"/>
      <c r="RWV72" s="34"/>
      <c r="RWW72" s="34"/>
      <c r="RWX72" s="34"/>
      <c r="RWY72" s="34"/>
      <c r="RWZ72" s="34"/>
      <c r="RXA72" s="34"/>
      <c r="RXB72" s="34"/>
      <c r="RXC72" s="34"/>
      <c r="RXD72" s="34"/>
      <c r="RXE72" s="34"/>
      <c r="RXF72" s="34"/>
      <c r="RXG72" s="34"/>
      <c r="RXH72" s="34"/>
      <c r="RXI72" s="34"/>
      <c r="RXJ72" s="34"/>
      <c r="RXK72" s="34"/>
      <c r="RXL72" s="34"/>
      <c r="RXM72" s="34"/>
      <c r="RXN72" s="34"/>
      <c r="RXO72" s="34"/>
      <c r="RXP72" s="34"/>
      <c r="RXQ72" s="34"/>
      <c r="RXR72" s="34"/>
      <c r="RXS72" s="34"/>
      <c r="RXT72" s="34"/>
      <c r="RXU72" s="34"/>
      <c r="RXV72" s="34"/>
      <c r="RXW72" s="34"/>
      <c r="RXX72" s="34"/>
      <c r="RXY72" s="34"/>
      <c r="RXZ72" s="34"/>
      <c r="RYA72" s="34"/>
      <c r="RYB72" s="34"/>
      <c r="RYC72" s="34"/>
      <c r="RYD72" s="34"/>
      <c r="RYE72" s="34"/>
      <c r="RYF72" s="34"/>
      <c r="RYG72" s="34"/>
      <c r="RYH72" s="34"/>
      <c r="RYI72" s="34"/>
      <c r="RYJ72" s="34"/>
      <c r="RYK72" s="34"/>
      <c r="RYL72" s="34"/>
      <c r="RYM72" s="34"/>
      <c r="RYN72" s="34"/>
      <c r="RYO72" s="34"/>
      <c r="RYP72" s="34"/>
      <c r="RYQ72" s="34"/>
      <c r="RYR72" s="34"/>
      <c r="RYS72" s="34"/>
      <c r="RYT72" s="34"/>
      <c r="RYU72" s="34"/>
      <c r="RYV72" s="34"/>
      <c r="RYW72" s="34"/>
      <c r="RYX72" s="34"/>
      <c r="RYY72" s="34"/>
      <c r="RYZ72" s="34"/>
      <c r="RZA72" s="34"/>
      <c r="RZB72" s="34"/>
      <c r="RZC72" s="34"/>
      <c r="RZD72" s="34"/>
      <c r="RZE72" s="34"/>
      <c r="RZF72" s="34"/>
      <c r="RZG72" s="34"/>
      <c r="RZH72" s="34"/>
      <c r="RZI72" s="34"/>
      <c r="RZJ72" s="34"/>
      <c r="RZK72" s="34"/>
      <c r="RZL72" s="34"/>
      <c r="RZM72" s="34"/>
      <c r="RZN72" s="34"/>
      <c r="RZO72" s="34"/>
      <c r="RZP72" s="34"/>
      <c r="RZQ72" s="34"/>
      <c r="RZR72" s="34"/>
      <c r="RZS72" s="34"/>
      <c r="RZT72" s="34"/>
      <c r="RZU72" s="34"/>
      <c r="RZV72" s="34"/>
      <c r="RZW72" s="34"/>
      <c r="RZX72" s="34"/>
      <c r="RZY72" s="34"/>
      <c r="RZZ72" s="34"/>
      <c r="SAA72" s="34"/>
      <c r="SAB72" s="34"/>
      <c r="SAC72" s="34"/>
      <c r="SAD72" s="34"/>
      <c r="SAE72" s="34"/>
      <c r="SAF72" s="34"/>
      <c r="SAG72" s="34"/>
      <c r="SAH72" s="34"/>
      <c r="SAI72" s="34"/>
      <c r="SAJ72" s="34"/>
      <c r="SAK72" s="34"/>
      <c r="SAL72" s="34"/>
      <c r="SAM72" s="34"/>
      <c r="SAN72" s="34"/>
      <c r="SAO72" s="34"/>
      <c r="SAP72" s="34"/>
      <c r="SAQ72" s="34"/>
      <c r="SAR72" s="34"/>
      <c r="SAS72" s="34"/>
      <c r="SAT72" s="34"/>
      <c r="SAU72" s="34"/>
      <c r="SAV72" s="34"/>
      <c r="SAW72" s="34"/>
      <c r="SAX72" s="34"/>
      <c r="SAY72" s="34"/>
      <c r="SAZ72" s="34"/>
      <c r="SBA72" s="34"/>
      <c r="SBB72" s="34"/>
      <c r="SBC72" s="34"/>
      <c r="SBD72" s="34"/>
      <c r="SBE72" s="34"/>
      <c r="SBF72" s="34"/>
      <c r="SBG72" s="34"/>
      <c r="SBH72" s="34"/>
      <c r="SBI72" s="34"/>
      <c r="SBJ72" s="34"/>
      <c r="SBK72" s="34"/>
      <c r="SBL72" s="34"/>
      <c r="SBM72" s="34"/>
      <c r="SBN72" s="34"/>
      <c r="SBO72" s="34"/>
      <c r="SBP72" s="34"/>
      <c r="SBQ72" s="34"/>
      <c r="SBR72" s="34"/>
      <c r="SBS72" s="34"/>
      <c r="SBT72" s="34"/>
      <c r="SBU72" s="34"/>
      <c r="SBV72" s="34"/>
      <c r="SBW72" s="34"/>
      <c r="SBX72" s="34"/>
      <c r="SBY72" s="34"/>
      <c r="SBZ72" s="34"/>
      <c r="SCA72" s="34"/>
      <c r="SCB72" s="34"/>
      <c r="SCC72" s="34"/>
      <c r="SCD72" s="34"/>
      <c r="SCE72" s="34"/>
      <c r="SCF72" s="34"/>
      <c r="SCG72" s="34"/>
      <c r="SCH72" s="34"/>
      <c r="SCI72" s="34"/>
      <c r="SCJ72" s="34"/>
      <c r="SCK72" s="34"/>
      <c r="SCL72" s="34"/>
      <c r="SCM72" s="34"/>
      <c r="SCN72" s="34"/>
      <c r="SCO72" s="34"/>
      <c r="SCP72" s="34"/>
      <c r="SCQ72" s="34"/>
      <c r="SCR72" s="34"/>
      <c r="SCS72" s="34"/>
      <c r="SCT72" s="34"/>
      <c r="SCU72" s="34"/>
      <c r="SCV72" s="34"/>
      <c r="SCW72" s="34"/>
      <c r="SCX72" s="34"/>
      <c r="SCY72" s="34"/>
      <c r="SCZ72" s="34"/>
      <c r="SDA72" s="34"/>
      <c r="SDB72" s="34"/>
      <c r="SDC72" s="34"/>
      <c r="SDD72" s="34"/>
      <c r="SDE72" s="34"/>
      <c r="SDF72" s="34"/>
      <c r="SDG72" s="34"/>
      <c r="SDH72" s="34"/>
      <c r="SDI72" s="34"/>
      <c r="SDJ72" s="34"/>
      <c r="SDK72" s="34"/>
      <c r="SDL72" s="34"/>
      <c r="SDM72" s="34"/>
      <c r="SDN72" s="34"/>
      <c r="SDO72" s="34"/>
      <c r="SDP72" s="34"/>
      <c r="SDQ72" s="34"/>
      <c r="SDR72" s="34"/>
      <c r="SDS72" s="34"/>
      <c r="SDT72" s="34"/>
      <c r="SDU72" s="34"/>
      <c r="SDV72" s="34"/>
      <c r="SDW72" s="34"/>
      <c r="SDX72" s="34"/>
      <c r="SDY72" s="34"/>
      <c r="SDZ72" s="34"/>
      <c r="SEA72" s="34"/>
      <c r="SEB72" s="34"/>
      <c r="SEC72" s="34"/>
      <c r="SED72" s="34"/>
      <c r="SEE72" s="34"/>
      <c r="SEF72" s="34"/>
      <c r="SEG72" s="34"/>
      <c r="SEH72" s="34"/>
      <c r="SEI72" s="34"/>
      <c r="SEJ72" s="34"/>
      <c r="SEK72" s="34"/>
      <c r="SEL72" s="34"/>
      <c r="SEM72" s="34"/>
      <c r="SEN72" s="34"/>
      <c r="SEO72" s="34"/>
      <c r="SEP72" s="34"/>
      <c r="SEQ72" s="34"/>
      <c r="SER72" s="34"/>
      <c r="SES72" s="34"/>
      <c r="SET72" s="34"/>
      <c r="SEU72" s="34"/>
      <c r="SEV72" s="34"/>
      <c r="SEW72" s="34"/>
      <c r="SEX72" s="34"/>
      <c r="SEY72" s="34"/>
      <c r="SEZ72" s="34"/>
      <c r="SFA72" s="34"/>
      <c r="SFB72" s="34"/>
      <c r="SFC72" s="34"/>
      <c r="SFD72" s="34"/>
      <c r="SFE72" s="34"/>
      <c r="SFF72" s="34"/>
      <c r="SFG72" s="34"/>
      <c r="SFH72" s="34"/>
      <c r="SFI72" s="34"/>
      <c r="SFJ72" s="34"/>
      <c r="SFK72" s="34"/>
      <c r="SFL72" s="34"/>
      <c r="SFM72" s="34"/>
      <c r="SFN72" s="34"/>
      <c r="SFO72" s="34"/>
      <c r="SFP72" s="34"/>
      <c r="SFQ72" s="34"/>
      <c r="SFR72" s="34"/>
      <c r="SFS72" s="34"/>
      <c r="SFT72" s="34"/>
      <c r="SFU72" s="34"/>
      <c r="SFV72" s="34"/>
      <c r="SFW72" s="34"/>
      <c r="SFX72" s="34"/>
      <c r="SFY72" s="34"/>
      <c r="SFZ72" s="34"/>
      <c r="SGA72" s="34"/>
      <c r="SGB72" s="34"/>
      <c r="SGC72" s="34"/>
      <c r="SGD72" s="34"/>
      <c r="SGE72" s="34"/>
      <c r="SGF72" s="34"/>
      <c r="SGG72" s="34"/>
      <c r="SGH72" s="34"/>
      <c r="SGI72" s="34"/>
      <c r="SGJ72" s="34"/>
      <c r="SGK72" s="34"/>
      <c r="SGL72" s="34"/>
      <c r="SGM72" s="34"/>
      <c r="SGN72" s="34"/>
      <c r="SGO72" s="34"/>
      <c r="SGP72" s="34"/>
      <c r="SGQ72" s="34"/>
      <c r="SGR72" s="34"/>
      <c r="SGS72" s="34"/>
      <c r="SGT72" s="34"/>
      <c r="SGU72" s="34"/>
      <c r="SGV72" s="34"/>
      <c r="SGW72" s="34"/>
      <c r="SGX72" s="34"/>
      <c r="SGY72" s="34"/>
      <c r="SGZ72" s="34"/>
      <c r="SHA72" s="34"/>
      <c r="SHB72" s="34"/>
      <c r="SHC72" s="34"/>
      <c r="SHD72" s="34"/>
      <c r="SHE72" s="34"/>
      <c r="SHF72" s="34"/>
      <c r="SHG72" s="34"/>
      <c r="SHH72" s="34"/>
      <c r="SHI72" s="34"/>
      <c r="SHJ72" s="34"/>
      <c r="SHK72" s="34"/>
      <c r="SHL72" s="34"/>
      <c r="SHM72" s="34"/>
      <c r="SHN72" s="34"/>
      <c r="SHO72" s="34"/>
      <c r="SHP72" s="34"/>
      <c r="SHQ72" s="34"/>
      <c r="SHR72" s="34"/>
      <c r="SHS72" s="34"/>
      <c r="SHT72" s="34"/>
      <c r="SHU72" s="34"/>
      <c r="SHV72" s="34"/>
      <c r="SHW72" s="34"/>
      <c r="SHX72" s="34"/>
      <c r="SHY72" s="34"/>
      <c r="SHZ72" s="34"/>
      <c r="SIA72" s="34"/>
      <c r="SIB72" s="34"/>
      <c r="SIC72" s="34"/>
      <c r="SID72" s="34"/>
      <c r="SIE72" s="34"/>
      <c r="SIF72" s="34"/>
      <c r="SIG72" s="34"/>
      <c r="SIH72" s="34"/>
      <c r="SII72" s="34"/>
      <c r="SIJ72" s="34"/>
      <c r="SIK72" s="34"/>
      <c r="SIL72" s="34"/>
      <c r="SIM72" s="34"/>
      <c r="SIN72" s="34"/>
      <c r="SIO72" s="34"/>
      <c r="SIP72" s="34"/>
      <c r="SIQ72" s="34"/>
      <c r="SIR72" s="34"/>
      <c r="SIS72" s="34"/>
      <c r="SIT72" s="34"/>
      <c r="SIU72" s="34"/>
      <c r="SIV72" s="34"/>
      <c r="SIW72" s="34"/>
      <c r="SIX72" s="34"/>
      <c r="SIY72" s="34"/>
      <c r="SIZ72" s="34"/>
      <c r="SJA72" s="34"/>
      <c r="SJB72" s="34"/>
      <c r="SJC72" s="34"/>
      <c r="SJD72" s="34"/>
      <c r="SJE72" s="34"/>
      <c r="SJF72" s="34"/>
      <c r="SJG72" s="34"/>
      <c r="SJH72" s="34"/>
      <c r="SJI72" s="34"/>
      <c r="SJJ72" s="34"/>
      <c r="SJK72" s="34"/>
      <c r="SJL72" s="34"/>
      <c r="SJM72" s="34"/>
      <c r="SJN72" s="34"/>
      <c r="SJO72" s="34"/>
      <c r="SJP72" s="34"/>
      <c r="SJQ72" s="34"/>
      <c r="SJR72" s="34"/>
      <c r="SJS72" s="34"/>
      <c r="SJT72" s="34"/>
      <c r="SJU72" s="34"/>
      <c r="SJV72" s="34"/>
      <c r="SJW72" s="34"/>
      <c r="SJX72" s="34"/>
      <c r="SJY72" s="34"/>
      <c r="SJZ72" s="34"/>
      <c r="SKA72" s="34"/>
      <c r="SKB72" s="34"/>
      <c r="SKC72" s="34"/>
      <c r="SKD72" s="34"/>
      <c r="SKE72" s="34"/>
      <c r="SKF72" s="34"/>
      <c r="SKG72" s="34"/>
      <c r="SKH72" s="34"/>
      <c r="SKI72" s="34"/>
      <c r="SKJ72" s="34"/>
      <c r="SKK72" s="34"/>
      <c r="SKL72" s="34"/>
      <c r="SKM72" s="34"/>
      <c r="SKN72" s="34"/>
      <c r="SKO72" s="34"/>
      <c r="SKP72" s="34"/>
      <c r="SKQ72" s="34"/>
      <c r="SKR72" s="34"/>
      <c r="SKS72" s="34"/>
      <c r="SKT72" s="34"/>
      <c r="SKU72" s="34"/>
      <c r="SKV72" s="34"/>
      <c r="SKW72" s="34"/>
      <c r="SKX72" s="34"/>
      <c r="SKY72" s="34"/>
      <c r="SKZ72" s="34"/>
      <c r="SLA72" s="34"/>
      <c r="SLB72" s="34"/>
      <c r="SLC72" s="34"/>
      <c r="SLD72" s="34"/>
      <c r="SLE72" s="34"/>
      <c r="SLF72" s="34"/>
      <c r="SLG72" s="34"/>
      <c r="SLH72" s="34"/>
      <c r="SLI72" s="34"/>
      <c r="SLJ72" s="34"/>
      <c r="SLK72" s="34"/>
      <c r="SLL72" s="34"/>
      <c r="SLM72" s="34"/>
      <c r="SLN72" s="34"/>
      <c r="SLO72" s="34"/>
      <c r="SLP72" s="34"/>
      <c r="SLQ72" s="34"/>
      <c r="SLR72" s="34"/>
      <c r="SLS72" s="34"/>
      <c r="SLT72" s="34"/>
      <c r="SLU72" s="34"/>
      <c r="SLV72" s="34"/>
      <c r="SLW72" s="34"/>
      <c r="SLX72" s="34"/>
      <c r="SLY72" s="34"/>
      <c r="SLZ72" s="34"/>
      <c r="SMA72" s="34"/>
      <c r="SMB72" s="34"/>
      <c r="SMC72" s="34"/>
      <c r="SMD72" s="34"/>
      <c r="SME72" s="34"/>
      <c r="SMF72" s="34"/>
      <c r="SMG72" s="34"/>
      <c r="SMH72" s="34"/>
      <c r="SMI72" s="34"/>
      <c r="SMJ72" s="34"/>
      <c r="SMK72" s="34"/>
      <c r="SML72" s="34"/>
      <c r="SMM72" s="34"/>
      <c r="SMN72" s="34"/>
      <c r="SMO72" s="34"/>
      <c r="SMP72" s="34"/>
      <c r="SMQ72" s="34"/>
      <c r="SMR72" s="34"/>
      <c r="SMS72" s="34"/>
      <c r="SMT72" s="34"/>
      <c r="SMU72" s="34"/>
      <c r="SMV72" s="34"/>
      <c r="SMW72" s="34"/>
      <c r="SMX72" s="34"/>
      <c r="SMY72" s="34"/>
      <c r="SMZ72" s="34"/>
      <c r="SNA72" s="34"/>
      <c r="SNB72" s="34"/>
      <c r="SNC72" s="34"/>
      <c r="SND72" s="34"/>
      <c r="SNE72" s="34"/>
      <c r="SNF72" s="34"/>
      <c r="SNG72" s="34"/>
      <c r="SNH72" s="34"/>
      <c r="SNI72" s="34"/>
      <c r="SNJ72" s="34"/>
      <c r="SNK72" s="34"/>
      <c r="SNL72" s="34"/>
      <c r="SNM72" s="34"/>
      <c r="SNN72" s="34"/>
      <c r="SNO72" s="34"/>
      <c r="SNP72" s="34"/>
      <c r="SNQ72" s="34"/>
      <c r="SNR72" s="34"/>
      <c r="SNS72" s="34"/>
      <c r="SNT72" s="34"/>
      <c r="SNU72" s="34"/>
      <c r="SNV72" s="34"/>
      <c r="SNW72" s="34"/>
      <c r="SNX72" s="34"/>
      <c r="SNY72" s="34"/>
      <c r="SNZ72" s="34"/>
      <c r="SOA72" s="34"/>
      <c r="SOB72" s="34"/>
      <c r="SOC72" s="34"/>
      <c r="SOD72" s="34"/>
      <c r="SOE72" s="34"/>
      <c r="SOF72" s="34"/>
      <c r="SOG72" s="34"/>
      <c r="SOH72" s="34"/>
      <c r="SOI72" s="34"/>
      <c r="SOJ72" s="34"/>
      <c r="SOK72" s="34"/>
      <c r="SOL72" s="34"/>
      <c r="SOM72" s="34"/>
      <c r="SON72" s="34"/>
      <c r="SOO72" s="34"/>
      <c r="SOP72" s="34"/>
      <c r="SOQ72" s="34"/>
      <c r="SOR72" s="34"/>
      <c r="SOS72" s="34"/>
      <c r="SOT72" s="34"/>
      <c r="SOU72" s="34"/>
      <c r="SOV72" s="34"/>
      <c r="SOW72" s="34"/>
      <c r="SOX72" s="34"/>
      <c r="SOY72" s="34"/>
      <c r="SOZ72" s="34"/>
      <c r="SPA72" s="34"/>
      <c r="SPB72" s="34"/>
      <c r="SPC72" s="34"/>
      <c r="SPD72" s="34"/>
      <c r="SPE72" s="34"/>
      <c r="SPF72" s="34"/>
      <c r="SPG72" s="34"/>
      <c r="SPH72" s="34"/>
      <c r="SPI72" s="34"/>
      <c r="SPJ72" s="34"/>
      <c r="SPK72" s="34"/>
      <c r="SPL72" s="34"/>
      <c r="SPM72" s="34"/>
      <c r="SPN72" s="34"/>
      <c r="SPO72" s="34"/>
      <c r="SPP72" s="34"/>
      <c r="SPQ72" s="34"/>
      <c r="SPR72" s="34"/>
      <c r="SPS72" s="34"/>
      <c r="SPT72" s="34"/>
      <c r="SPU72" s="34"/>
      <c r="SPV72" s="34"/>
      <c r="SPW72" s="34"/>
      <c r="SPX72" s="34"/>
      <c r="SPY72" s="34"/>
      <c r="SPZ72" s="34"/>
      <c r="SQA72" s="34"/>
      <c r="SQB72" s="34"/>
      <c r="SQC72" s="34"/>
      <c r="SQD72" s="34"/>
      <c r="SQE72" s="34"/>
      <c r="SQF72" s="34"/>
      <c r="SQG72" s="34"/>
      <c r="SQH72" s="34"/>
      <c r="SQI72" s="34"/>
      <c r="SQJ72" s="34"/>
      <c r="SQK72" s="34"/>
      <c r="SQL72" s="34"/>
      <c r="SQM72" s="34"/>
      <c r="SQN72" s="34"/>
      <c r="SQO72" s="34"/>
      <c r="SQP72" s="34"/>
      <c r="SQQ72" s="34"/>
      <c r="SQR72" s="34"/>
      <c r="SQS72" s="34"/>
      <c r="SQT72" s="34"/>
      <c r="SQU72" s="34"/>
      <c r="SQV72" s="34"/>
      <c r="SQW72" s="34"/>
      <c r="SQX72" s="34"/>
      <c r="SQY72" s="34"/>
      <c r="SQZ72" s="34"/>
      <c r="SRA72" s="34"/>
      <c r="SRB72" s="34"/>
      <c r="SRC72" s="34"/>
      <c r="SRD72" s="34"/>
      <c r="SRE72" s="34"/>
      <c r="SRF72" s="34"/>
      <c r="SRG72" s="34"/>
      <c r="SRH72" s="34"/>
      <c r="SRI72" s="34"/>
      <c r="SRJ72" s="34"/>
      <c r="SRK72" s="34"/>
      <c r="SRL72" s="34"/>
      <c r="SRM72" s="34"/>
      <c r="SRN72" s="34"/>
      <c r="SRO72" s="34"/>
      <c r="SRP72" s="34"/>
      <c r="SRQ72" s="34"/>
      <c r="SRR72" s="34"/>
      <c r="SRS72" s="34"/>
      <c r="SRT72" s="34"/>
      <c r="SRU72" s="34"/>
      <c r="SRV72" s="34"/>
      <c r="SRW72" s="34"/>
      <c r="SRX72" s="34"/>
      <c r="SRY72" s="34"/>
      <c r="SRZ72" s="34"/>
      <c r="SSA72" s="34"/>
      <c r="SSB72" s="34"/>
      <c r="SSC72" s="34"/>
      <c r="SSD72" s="34"/>
      <c r="SSE72" s="34"/>
      <c r="SSF72" s="34"/>
      <c r="SSG72" s="34"/>
      <c r="SSH72" s="34"/>
      <c r="SSI72" s="34"/>
      <c r="SSJ72" s="34"/>
      <c r="SSK72" s="34"/>
      <c r="SSL72" s="34"/>
      <c r="SSM72" s="34"/>
      <c r="SSN72" s="34"/>
      <c r="SSO72" s="34"/>
      <c r="SSP72" s="34"/>
      <c r="SSQ72" s="34"/>
      <c r="SSR72" s="34"/>
      <c r="SSS72" s="34"/>
      <c r="SST72" s="34"/>
      <c r="SSU72" s="34"/>
      <c r="SSV72" s="34"/>
      <c r="SSW72" s="34"/>
      <c r="SSX72" s="34"/>
      <c r="SSY72" s="34"/>
      <c r="SSZ72" s="34"/>
      <c r="STA72" s="34"/>
      <c r="STB72" s="34"/>
      <c r="STC72" s="34"/>
      <c r="STD72" s="34"/>
      <c r="STE72" s="34"/>
      <c r="STF72" s="34"/>
      <c r="STG72" s="34"/>
      <c r="STH72" s="34"/>
      <c r="STI72" s="34"/>
      <c r="STJ72" s="34"/>
      <c r="STK72" s="34"/>
      <c r="STL72" s="34"/>
      <c r="STM72" s="34"/>
      <c r="STN72" s="34"/>
      <c r="STO72" s="34"/>
      <c r="STP72" s="34"/>
      <c r="STQ72" s="34"/>
      <c r="STR72" s="34"/>
      <c r="STS72" s="34"/>
      <c r="STT72" s="34"/>
      <c r="STU72" s="34"/>
      <c r="STV72" s="34"/>
      <c r="STW72" s="34"/>
      <c r="STX72" s="34"/>
      <c r="STY72" s="34"/>
      <c r="STZ72" s="34"/>
      <c r="SUA72" s="34"/>
      <c r="SUB72" s="34"/>
      <c r="SUC72" s="34"/>
      <c r="SUD72" s="34"/>
      <c r="SUE72" s="34"/>
      <c r="SUF72" s="34"/>
      <c r="SUG72" s="34"/>
      <c r="SUH72" s="34"/>
      <c r="SUI72" s="34"/>
      <c r="SUJ72" s="34"/>
      <c r="SUK72" s="34"/>
      <c r="SUL72" s="34"/>
      <c r="SUM72" s="34"/>
      <c r="SUN72" s="34"/>
      <c r="SUO72" s="34"/>
      <c r="SUP72" s="34"/>
      <c r="SUQ72" s="34"/>
      <c r="SUR72" s="34"/>
      <c r="SUS72" s="34"/>
      <c r="SUT72" s="34"/>
      <c r="SUU72" s="34"/>
      <c r="SUV72" s="34"/>
      <c r="SUW72" s="34"/>
      <c r="SUX72" s="34"/>
      <c r="SUY72" s="34"/>
      <c r="SUZ72" s="34"/>
      <c r="SVA72" s="34"/>
      <c r="SVB72" s="34"/>
      <c r="SVC72" s="34"/>
      <c r="SVD72" s="34"/>
      <c r="SVE72" s="34"/>
      <c r="SVF72" s="34"/>
      <c r="SVG72" s="34"/>
      <c r="SVH72" s="34"/>
      <c r="SVI72" s="34"/>
      <c r="SVJ72" s="34"/>
      <c r="SVK72" s="34"/>
      <c r="SVL72" s="34"/>
      <c r="SVM72" s="34"/>
      <c r="SVN72" s="34"/>
      <c r="SVO72" s="34"/>
      <c r="SVP72" s="34"/>
      <c r="SVQ72" s="34"/>
      <c r="SVR72" s="34"/>
      <c r="SVS72" s="34"/>
      <c r="SVT72" s="34"/>
      <c r="SVU72" s="34"/>
      <c r="SVV72" s="34"/>
      <c r="SVW72" s="34"/>
      <c r="SVX72" s="34"/>
      <c r="SVY72" s="34"/>
      <c r="SVZ72" s="34"/>
      <c r="SWA72" s="34"/>
      <c r="SWB72" s="34"/>
      <c r="SWC72" s="34"/>
      <c r="SWD72" s="34"/>
      <c r="SWE72" s="34"/>
      <c r="SWF72" s="34"/>
      <c r="SWG72" s="34"/>
      <c r="SWH72" s="34"/>
      <c r="SWI72" s="34"/>
      <c r="SWJ72" s="34"/>
      <c r="SWK72" s="34"/>
      <c r="SWL72" s="34"/>
      <c r="SWM72" s="34"/>
      <c r="SWN72" s="34"/>
      <c r="SWO72" s="34"/>
      <c r="SWP72" s="34"/>
      <c r="SWQ72" s="34"/>
      <c r="SWR72" s="34"/>
      <c r="SWS72" s="34"/>
      <c r="SWT72" s="34"/>
      <c r="SWU72" s="34"/>
      <c r="SWV72" s="34"/>
      <c r="SWW72" s="34"/>
      <c r="SWX72" s="34"/>
      <c r="SWY72" s="34"/>
      <c r="SWZ72" s="34"/>
      <c r="SXA72" s="34"/>
      <c r="SXB72" s="34"/>
      <c r="SXC72" s="34"/>
      <c r="SXD72" s="34"/>
      <c r="SXE72" s="34"/>
      <c r="SXF72" s="34"/>
      <c r="SXG72" s="34"/>
      <c r="SXH72" s="34"/>
      <c r="SXI72" s="34"/>
      <c r="SXJ72" s="34"/>
      <c r="SXK72" s="34"/>
      <c r="SXL72" s="34"/>
      <c r="SXM72" s="34"/>
      <c r="SXN72" s="34"/>
      <c r="SXO72" s="34"/>
      <c r="SXP72" s="34"/>
      <c r="SXQ72" s="34"/>
      <c r="SXR72" s="34"/>
      <c r="SXS72" s="34"/>
      <c r="SXT72" s="34"/>
      <c r="SXU72" s="34"/>
      <c r="SXV72" s="34"/>
      <c r="SXW72" s="34"/>
      <c r="SXX72" s="34"/>
      <c r="SXY72" s="34"/>
      <c r="SXZ72" s="34"/>
      <c r="SYA72" s="34"/>
      <c r="SYB72" s="34"/>
      <c r="SYC72" s="34"/>
      <c r="SYD72" s="34"/>
      <c r="SYE72" s="34"/>
      <c r="SYF72" s="34"/>
      <c r="SYG72" s="34"/>
      <c r="SYH72" s="34"/>
      <c r="SYI72" s="34"/>
      <c r="SYJ72" s="34"/>
      <c r="SYK72" s="34"/>
      <c r="SYL72" s="34"/>
      <c r="SYM72" s="34"/>
      <c r="SYN72" s="34"/>
      <c r="SYO72" s="34"/>
      <c r="SYP72" s="34"/>
      <c r="SYQ72" s="34"/>
      <c r="SYR72" s="34"/>
      <c r="SYS72" s="34"/>
      <c r="SYT72" s="34"/>
      <c r="SYU72" s="34"/>
      <c r="SYV72" s="34"/>
      <c r="SYW72" s="34"/>
      <c r="SYX72" s="34"/>
      <c r="SYY72" s="34"/>
      <c r="SYZ72" s="34"/>
      <c r="SZA72" s="34"/>
      <c r="SZB72" s="34"/>
      <c r="SZC72" s="34"/>
      <c r="SZD72" s="34"/>
      <c r="SZE72" s="34"/>
      <c r="SZF72" s="34"/>
      <c r="SZG72" s="34"/>
      <c r="SZH72" s="34"/>
      <c r="SZI72" s="34"/>
      <c r="SZJ72" s="34"/>
      <c r="SZK72" s="34"/>
      <c r="SZL72" s="34"/>
      <c r="SZM72" s="34"/>
      <c r="SZN72" s="34"/>
      <c r="SZO72" s="34"/>
      <c r="SZP72" s="34"/>
      <c r="SZQ72" s="34"/>
      <c r="SZR72" s="34"/>
      <c r="SZS72" s="34"/>
      <c r="SZT72" s="34"/>
      <c r="SZU72" s="34"/>
      <c r="SZV72" s="34"/>
      <c r="SZW72" s="34"/>
      <c r="SZX72" s="34"/>
      <c r="SZY72" s="34"/>
      <c r="SZZ72" s="34"/>
      <c r="TAA72" s="34"/>
      <c r="TAB72" s="34"/>
      <c r="TAC72" s="34"/>
      <c r="TAD72" s="34"/>
      <c r="TAE72" s="34"/>
      <c r="TAF72" s="34"/>
      <c r="TAG72" s="34"/>
      <c r="TAH72" s="34"/>
      <c r="TAI72" s="34"/>
      <c r="TAJ72" s="34"/>
      <c r="TAK72" s="34"/>
      <c r="TAL72" s="34"/>
      <c r="TAM72" s="34"/>
      <c r="TAN72" s="34"/>
      <c r="TAO72" s="34"/>
      <c r="TAP72" s="34"/>
      <c r="TAQ72" s="34"/>
      <c r="TAR72" s="34"/>
      <c r="TAS72" s="34"/>
      <c r="TAT72" s="34"/>
      <c r="TAU72" s="34"/>
      <c r="TAV72" s="34"/>
      <c r="TAW72" s="34"/>
      <c r="TAX72" s="34"/>
      <c r="TAY72" s="34"/>
      <c r="TAZ72" s="34"/>
      <c r="TBA72" s="34"/>
      <c r="TBB72" s="34"/>
      <c r="TBC72" s="34"/>
      <c r="TBD72" s="34"/>
      <c r="TBE72" s="34"/>
      <c r="TBF72" s="34"/>
      <c r="TBG72" s="34"/>
      <c r="TBH72" s="34"/>
      <c r="TBI72" s="34"/>
      <c r="TBJ72" s="34"/>
      <c r="TBK72" s="34"/>
      <c r="TBL72" s="34"/>
      <c r="TBM72" s="34"/>
      <c r="TBN72" s="34"/>
      <c r="TBO72" s="34"/>
      <c r="TBP72" s="34"/>
      <c r="TBQ72" s="34"/>
      <c r="TBR72" s="34"/>
      <c r="TBS72" s="34"/>
      <c r="TBT72" s="34"/>
      <c r="TBU72" s="34"/>
      <c r="TBV72" s="34"/>
      <c r="TBW72" s="34"/>
      <c r="TBX72" s="34"/>
      <c r="TBY72" s="34"/>
      <c r="TBZ72" s="34"/>
      <c r="TCA72" s="34"/>
      <c r="TCB72" s="34"/>
      <c r="TCC72" s="34"/>
      <c r="TCD72" s="34"/>
      <c r="TCE72" s="34"/>
      <c r="TCF72" s="34"/>
      <c r="TCG72" s="34"/>
      <c r="TCH72" s="34"/>
      <c r="TCI72" s="34"/>
      <c r="TCJ72" s="34"/>
      <c r="TCK72" s="34"/>
      <c r="TCL72" s="34"/>
      <c r="TCM72" s="34"/>
      <c r="TCN72" s="34"/>
      <c r="TCO72" s="34"/>
      <c r="TCP72" s="34"/>
      <c r="TCQ72" s="34"/>
      <c r="TCR72" s="34"/>
      <c r="TCS72" s="34"/>
      <c r="TCT72" s="34"/>
      <c r="TCU72" s="34"/>
      <c r="TCV72" s="34"/>
      <c r="TCW72" s="34"/>
      <c r="TCX72" s="34"/>
      <c r="TCY72" s="34"/>
      <c r="TCZ72" s="34"/>
      <c r="TDA72" s="34"/>
      <c r="TDB72" s="34"/>
      <c r="TDC72" s="34"/>
      <c r="TDD72" s="34"/>
      <c r="TDE72" s="34"/>
      <c r="TDF72" s="34"/>
      <c r="TDG72" s="34"/>
      <c r="TDH72" s="34"/>
      <c r="TDI72" s="34"/>
      <c r="TDJ72" s="34"/>
      <c r="TDK72" s="34"/>
      <c r="TDL72" s="34"/>
      <c r="TDM72" s="34"/>
      <c r="TDN72" s="34"/>
      <c r="TDO72" s="34"/>
      <c r="TDP72" s="34"/>
      <c r="TDQ72" s="34"/>
      <c r="TDR72" s="34"/>
      <c r="TDS72" s="34"/>
      <c r="TDT72" s="34"/>
      <c r="TDU72" s="34"/>
      <c r="TDV72" s="34"/>
      <c r="TDW72" s="34"/>
      <c r="TDX72" s="34"/>
      <c r="TDY72" s="34"/>
      <c r="TDZ72" s="34"/>
      <c r="TEA72" s="34"/>
      <c r="TEB72" s="34"/>
      <c r="TEC72" s="34"/>
      <c r="TED72" s="34"/>
      <c r="TEE72" s="34"/>
      <c r="TEF72" s="34"/>
      <c r="TEG72" s="34"/>
      <c r="TEH72" s="34"/>
      <c r="TEI72" s="34"/>
      <c r="TEJ72" s="34"/>
      <c r="TEK72" s="34"/>
      <c r="TEL72" s="34"/>
      <c r="TEM72" s="34"/>
      <c r="TEN72" s="34"/>
      <c r="TEO72" s="34"/>
      <c r="TEP72" s="34"/>
      <c r="TEQ72" s="34"/>
      <c r="TER72" s="34"/>
      <c r="TES72" s="34"/>
      <c r="TET72" s="34"/>
      <c r="TEU72" s="34"/>
      <c r="TEV72" s="34"/>
      <c r="TEW72" s="34"/>
      <c r="TEX72" s="34"/>
      <c r="TEY72" s="34"/>
      <c r="TEZ72" s="34"/>
      <c r="TFA72" s="34"/>
      <c r="TFB72" s="34"/>
      <c r="TFC72" s="34"/>
      <c r="TFD72" s="34"/>
      <c r="TFE72" s="34"/>
      <c r="TFF72" s="34"/>
      <c r="TFG72" s="34"/>
      <c r="TFH72" s="34"/>
      <c r="TFI72" s="34"/>
      <c r="TFJ72" s="34"/>
      <c r="TFK72" s="34"/>
      <c r="TFL72" s="34"/>
      <c r="TFM72" s="34"/>
      <c r="TFN72" s="34"/>
      <c r="TFO72" s="34"/>
      <c r="TFP72" s="34"/>
      <c r="TFQ72" s="34"/>
      <c r="TFR72" s="34"/>
      <c r="TFS72" s="34"/>
      <c r="TFT72" s="34"/>
      <c r="TFU72" s="34"/>
      <c r="TFV72" s="34"/>
      <c r="TFW72" s="34"/>
      <c r="TFX72" s="34"/>
      <c r="TFY72" s="34"/>
      <c r="TFZ72" s="34"/>
      <c r="TGA72" s="34"/>
      <c r="TGB72" s="34"/>
      <c r="TGC72" s="34"/>
      <c r="TGD72" s="34"/>
      <c r="TGE72" s="34"/>
      <c r="TGF72" s="34"/>
      <c r="TGG72" s="34"/>
      <c r="TGH72" s="34"/>
      <c r="TGI72" s="34"/>
      <c r="TGJ72" s="34"/>
      <c r="TGK72" s="34"/>
      <c r="TGL72" s="34"/>
      <c r="TGM72" s="34"/>
      <c r="TGN72" s="34"/>
      <c r="TGO72" s="34"/>
      <c r="TGP72" s="34"/>
      <c r="TGQ72" s="34"/>
      <c r="TGR72" s="34"/>
      <c r="TGS72" s="34"/>
      <c r="TGT72" s="34"/>
      <c r="TGU72" s="34"/>
      <c r="TGV72" s="34"/>
      <c r="TGW72" s="34"/>
      <c r="TGX72" s="34"/>
      <c r="TGY72" s="34"/>
      <c r="TGZ72" s="34"/>
      <c r="THA72" s="34"/>
      <c r="THB72" s="34"/>
      <c r="THC72" s="34"/>
      <c r="THD72" s="34"/>
      <c r="THE72" s="34"/>
      <c r="THF72" s="34"/>
      <c r="THG72" s="34"/>
      <c r="THH72" s="34"/>
      <c r="THI72" s="34"/>
      <c r="THJ72" s="34"/>
      <c r="THK72" s="34"/>
      <c r="THL72" s="34"/>
      <c r="THM72" s="34"/>
      <c r="THN72" s="34"/>
      <c r="THO72" s="34"/>
      <c r="THP72" s="34"/>
      <c r="THQ72" s="34"/>
      <c r="THR72" s="34"/>
      <c r="THS72" s="34"/>
      <c r="THT72" s="34"/>
      <c r="THU72" s="34"/>
      <c r="THV72" s="34"/>
      <c r="THW72" s="34"/>
      <c r="THX72" s="34"/>
      <c r="THY72" s="34"/>
      <c r="THZ72" s="34"/>
      <c r="TIA72" s="34"/>
      <c r="TIB72" s="34"/>
      <c r="TIC72" s="34"/>
      <c r="TID72" s="34"/>
      <c r="TIE72" s="34"/>
      <c r="TIF72" s="34"/>
      <c r="TIG72" s="34"/>
      <c r="TIH72" s="34"/>
      <c r="TII72" s="34"/>
      <c r="TIJ72" s="34"/>
      <c r="TIK72" s="34"/>
      <c r="TIL72" s="34"/>
      <c r="TIM72" s="34"/>
      <c r="TIN72" s="34"/>
      <c r="TIO72" s="34"/>
      <c r="TIP72" s="34"/>
      <c r="TIQ72" s="34"/>
      <c r="TIR72" s="34"/>
      <c r="TIS72" s="34"/>
      <c r="TIT72" s="34"/>
      <c r="TIU72" s="34"/>
      <c r="TIV72" s="34"/>
      <c r="TIW72" s="34"/>
      <c r="TIX72" s="34"/>
      <c r="TIY72" s="34"/>
      <c r="TIZ72" s="34"/>
      <c r="TJA72" s="34"/>
      <c r="TJB72" s="34"/>
      <c r="TJC72" s="34"/>
      <c r="TJD72" s="34"/>
      <c r="TJE72" s="34"/>
      <c r="TJF72" s="34"/>
      <c r="TJG72" s="34"/>
      <c r="TJH72" s="34"/>
      <c r="TJI72" s="34"/>
      <c r="TJJ72" s="34"/>
      <c r="TJK72" s="34"/>
      <c r="TJL72" s="34"/>
      <c r="TJM72" s="34"/>
      <c r="TJN72" s="34"/>
      <c r="TJO72" s="34"/>
      <c r="TJP72" s="34"/>
      <c r="TJQ72" s="34"/>
      <c r="TJR72" s="34"/>
      <c r="TJS72" s="34"/>
      <c r="TJT72" s="34"/>
      <c r="TJU72" s="34"/>
      <c r="TJV72" s="34"/>
      <c r="TJW72" s="34"/>
      <c r="TJX72" s="34"/>
      <c r="TJY72" s="34"/>
      <c r="TJZ72" s="34"/>
      <c r="TKA72" s="34"/>
      <c r="TKB72" s="34"/>
      <c r="TKC72" s="34"/>
      <c r="TKD72" s="34"/>
      <c r="TKE72" s="34"/>
      <c r="TKF72" s="34"/>
      <c r="TKG72" s="34"/>
      <c r="TKH72" s="34"/>
      <c r="TKI72" s="34"/>
      <c r="TKJ72" s="34"/>
      <c r="TKK72" s="34"/>
      <c r="TKL72" s="34"/>
      <c r="TKM72" s="34"/>
      <c r="TKN72" s="34"/>
      <c r="TKO72" s="34"/>
      <c r="TKP72" s="34"/>
      <c r="TKQ72" s="34"/>
      <c r="TKR72" s="34"/>
      <c r="TKS72" s="34"/>
      <c r="TKT72" s="34"/>
      <c r="TKU72" s="34"/>
      <c r="TKV72" s="34"/>
      <c r="TKW72" s="34"/>
      <c r="TKX72" s="34"/>
      <c r="TKY72" s="34"/>
      <c r="TKZ72" s="34"/>
      <c r="TLA72" s="34"/>
      <c r="TLB72" s="34"/>
      <c r="TLC72" s="34"/>
      <c r="TLD72" s="34"/>
      <c r="TLE72" s="34"/>
      <c r="TLF72" s="34"/>
      <c r="TLG72" s="34"/>
      <c r="TLH72" s="34"/>
      <c r="TLI72" s="34"/>
      <c r="TLJ72" s="34"/>
      <c r="TLK72" s="34"/>
      <c r="TLL72" s="34"/>
      <c r="TLM72" s="34"/>
      <c r="TLN72" s="34"/>
      <c r="TLO72" s="34"/>
      <c r="TLP72" s="34"/>
      <c r="TLQ72" s="34"/>
      <c r="TLR72" s="34"/>
      <c r="TLS72" s="34"/>
      <c r="TLT72" s="34"/>
      <c r="TLU72" s="34"/>
      <c r="TLV72" s="34"/>
      <c r="TLW72" s="34"/>
      <c r="TLX72" s="34"/>
      <c r="TLY72" s="34"/>
      <c r="TLZ72" s="34"/>
      <c r="TMA72" s="34"/>
      <c r="TMB72" s="34"/>
      <c r="TMC72" s="34"/>
      <c r="TMD72" s="34"/>
      <c r="TME72" s="34"/>
      <c r="TMF72" s="34"/>
      <c r="TMG72" s="34"/>
      <c r="TMH72" s="34"/>
      <c r="TMI72" s="34"/>
      <c r="TMJ72" s="34"/>
      <c r="TMK72" s="34"/>
      <c r="TML72" s="34"/>
      <c r="TMM72" s="34"/>
      <c r="TMN72" s="34"/>
      <c r="TMO72" s="34"/>
      <c r="TMP72" s="34"/>
      <c r="TMQ72" s="34"/>
      <c r="TMR72" s="34"/>
      <c r="TMS72" s="34"/>
      <c r="TMT72" s="34"/>
      <c r="TMU72" s="34"/>
      <c r="TMV72" s="34"/>
      <c r="TMW72" s="34"/>
      <c r="TMX72" s="34"/>
      <c r="TMY72" s="34"/>
      <c r="TMZ72" s="34"/>
      <c r="TNA72" s="34"/>
      <c r="TNB72" s="34"/>
      <c r="TNC72" s="34"/>
      <c r="TND72" s="34"/>
      <c r="TNE72" s="34"/>
      <c r="TNF72" s="34"/>
      <c r="TNG72" s="34"/>
      <c r="TNH72" s="34"/>
      <c r="TNI72" s="34"/>
      <c r="TNJ72" s="34"/>
      <c r="TNK72" s="34"/>
      <c r="TNL72" s="34"/>
      <c r="TNM72" s="34"/>
      <c r="TNN72" s="34"/>
      <c r="TNO72" s="34"/>
      <c r="TNP72" s="34"/>
      <c r="TNQ72" s="34"/>
      <c r="TNR72" s="34"/>
      <c r="TNS72" s="34"/>
      <c r="TNT72" s="34"/>
      <c r="TNU72" s="34"/>
      <c r="TNV72" s="34"/>
      <c r="TNW72" s="34"/>
      <c r="TNX72" s="34"/>
      <c r="TNY72" s="34"/>
      <c r="TNZ72" s="34"/>
      <c r="TOA72" s="34"/>
      <c r="TOB72" s="34"/>
      <c r="TOC72" s="34"/>
      <c r="TOD72" s="34"/>
      <c r="TOE72" s="34"/>
      <c r="TOF72" s="34"/>
      <c r="TOG72" s="34"/>
      <c r="TOH72" s="34"/>
      <c r="TOI72" s="34"/>
      <c r="TOJ72" s="34"/>
      <c r="TOK72" s="34"/>
      <c r="TOL72" s="34"/>
      <c r="TOM72" s="34"/>
      <c r="TON72" s="34"/>
      <c r="TOO72" s="34"/>
      <c r="TOP72" s="34"/>
      <c r="TOQ72" s="34"/>
      <c r="TOR72" s="34"/>
      <c r="TOS72" s="34"/>
      <c r="TOT72" s="34"/>
      <c r="TOU72" s="34"/>
      <c r="TOV72" s="34"/>
      <c r="TOW72" s="34"/>
      <c r="TOX72" s="34"/>
      <c r="TOY72" s="34"/>
      <c r="TOZ72" s="34"/>
      <c r="TPA72" s="34"/>
      <c r="TPB72" s="34"/>
      <c r="TPC72" s="34"/>
      <c r="TPD72" s="34"/>
      <c r="TPE72" s="34"/>
      <c r="TPF72" s="34"/>
      <c r="TPG72" s="34"/>
      <c r="TPH72" s="34"/>
      <c r="TPI72" s="34"/>
      <c r="TPJ72" s="34"/>
      <c r="TPK72" s="34"/>
      <c r="TPL72" s="34"/>
      <c r="TPM72" s="34"/>
      <c r="TPN72" s="34"/>
      <c r="TPO72" s="34"/>
      <c r="TPP72" s="34"/>
      <c r="TPQ72" s="34"/>
      <c r="TPR72" s="34"/>
      <c r="TPS72" s="34"/>
      <c r="TPT72" s="34"/>
      <c r="TPU72" s="34"/>
      <c r="TPV72" s="34"/>
      <c r="TPW72" s="34"/>
      <c r="TPX72" s="34"/>
      <c r="TPY72" s="34"/>
      <c r="TPZ72" s="34"/>
      <c r="TQA72" s="34"/>
      <c r="TQB72" s="34"/>
      <c r="TQC72" s="34"/>
      <c r="TQD72" s="34"/>
      <c r="TQE72" s="34"/>
      <c r="TQF72" s="34"/>
      <c r="TQG72" s="34"/>
      <c r="TQH72" s="34"/>
      <c r="TQI72" s="34"/>
      <c r="TQJ72" s="34"/>
      <c r="TQK72" s="34"/>
      <c r="TQL72" s="34"/>
      <c r="TQM72" s="34"/>
      <c r="TQN72" s="34"/>
      <c r="TQO72" s="34"/>
      <c r="TQP72" s="34"/>
      <c r="TQQ72" s="34"/>
      <c r="TQR72" s="34"/>
      <c r="TQS72" s="34"/>
      <c r="TQT72" s="34"/>
      <c r="TQU72" s="34"/>
      <c r="TQV72" s="34"/>
      <c r="TQW72" s="34"/>
      <c r="TQX72" s="34"/>
      <c r="TQY72" s="34"/>
      <c r="TQZ72" s="34"/>
      <c r="TRA72" s="34"/>
      <c r="TRB72" s="34"/>
      <c r="TRC72" s="34"/>
      <c r="TRD72" s="34"/>
      <c r="TRE72" s="34"/>
      <c r="TRF72" s="34"/>
      <c r="TRG72" s="34"/>
      <c r="TRH72" s="34"/>
      <c r="TRI72" s="34"/>
      <c r="TRJ72" s="34"/>
      <c r="TRK72" s="34"/>
      <c r="TRL72" s="34"/>
      <c r="TRM72" s="34"/>
      <c r="TRN72" s="34"/>
      <c r="TRO72" s="34"/>
      <c r="TRP72" s="34"/>
      <c r="TRQ72" s="34"/>
      <c r="TRR72" s="34"/>
      <c r="TRS72" s="34"/>
      <c r="TRT72" s="34"/>
      <c r="TRU72" s="34"/>
      <c r="TRV72" s="34"/>
      <c r="TRW72" s="34"/>
      <c r="TRX72" s="34"/>
      <c r="TRY72" s="34"/>
      <c r="TRZ72" s="34"/>
      <c r="TSA72" s="34"/>
      <c r="TSB72" s="34"/>
      <c r="TSC72" s="34"/>
      <c r="TSD72" s="34"/>
      <c r="TSE72" s="34"/>
      <c r="TSF72" s="34"/>
      <c r="TSG72" s="34"/>
      <c r="TSH72" s="34"/>
      <c r="TSI72" s="34"/>
      <c r="TSJ72" s="34"/>
      <c r="TSK72" s="34"/>
      <c r="TSL72" s="34"/>
      <c r="TSM72" s="34"/>
      <c r="TSN72" s="34"/>
      <c r="TSO72" s="34"/>
      <c r="TSP72" s="34"/>
      <c r="TSQ72" s="34"/>
      <c r="TSR72" s="34"/>
      <c r="TSS72" s="34"/>
      <c r="TST72" s="34"/>
      <c r="TSU72" s="34"/>
      <c r="TSV72" s="34"/>
      <c r="TSW72" s="34"/>
      <c r="TSX72" s="34"/>
      <c r="TSY72" s="34"/>
      <c r="TSZ72" s="34"/>
      <c r="TTA72" s="34"/>
      <c r="TTB72" s="34"/>
      <c r="TTC72" s="34"/>
      <c r="TTD72" s="34"/>
      <c r="TTE72" s="34"/>
      <c r="TTF72" s="34"/>
      <c r="TTG72" s="34"/>
      <c r="TTH72" s="34"/>
      <c r="TTI72" s="34"/>
      <c r="TTJ72" s="34"/>
      <c r="TTK72" s="34"/>
      <c r="TTL72" s="34"/>
      <c r="TTM72" s="34"/>
      <c r="TTN72" s="34"/>
      <c r="TTO72" s="34"/>
      <c r="TTP72" s="34"/>
      <c r="TTQ72" s="34"/>
      <c r="TTR72" s="34"/>
      <c r="TTS72" s="34"/>
      <c r="TTT72" s="34"/>
      <c r="TTU72" s="34"/>
      <c r="TTV72" s="34"/>
      <c r="TTW72" s="34"/>
      <c r="TTX72" s="34"/>
      <c r="TTY72" s="34"/>
      <c r="TTZ72" s="34"/>
      <c r="TUA72" s="34"/>
      <c r="TUB72" s="34"/>
      <c r="TUC72" s="34"/>
      <c r="TUD72" s="34"/>
      <c r="TUE72" s="34"/>
      <c r="TUF72" s="34"/>
      <c r="TUG72" s="34"/>
      <c r="TUH72" s="34"/>
      <c r="TUI72" s="34"/>
      <c r="TUJ72" s="34"/>
      <c r="TUK72" s="34"/>
      <c r="TUL72" s="34"/>
      <c r="TUM72" s="34"/>
      <c r="TUN72" s="34"/>
      <c r="TUO72" s="34"/>
      <c r="TUP72" s="34"/>
      <c r="TUQ72" s="34"/>
      <c r="TUR72" s="34"/>
      <c r="TUS72" s="34"/>
      <c r="TUT72" s="34"/>
      <c r="TUU72" s="34"/>
      <c r="TUV72" s="34"/>
      <c r="TUW72" s="34"/>
      <c r="TUX72" s="34"/>
      <c r="TUY72" s="34"/>
      <c r="TUZ72" s="34"/>
      <c r="TVA72" s="34"/>
      <c r="TVB72" s="34"/>
      <c r="TVC72" s="34"/>
      <c r="TVD72" s="34"/>
      <c r="TVE72" s="34"/>
      <c r="TVF72" s="34"/>
      <c r="TVG72" s="34"/>
      <c r="TVH72" s="34"/>
      <c r="TVI72" s="34"/>
      <c r="TVJ72" s="34"/>
      <c r="TVK72" s="34"/>
      <c r="TVL72" s="34"/>
      <c r="TVM72" s="34"/>
      <c r="TVN72" s="34"/>
      <c r="TVO72" s="34"/>
      <c r="TVP72" s="34"/>
      <c r="TVQ72" s="34"/>
      <c r="TVR72" s="34"/>
      <c r="TVS72" s="34"/>
      <c r="TVT72" s="34"/>
      <c r="TVU72" s="34"/>
      <c r="TVV72" s="34"/>
      <c r="TVW72" s="34"/>
      <c r="TVX72" s="34"/>
      <c r="TVY72" s="34"/>
      <c r="TVZ72" s="34"/>
      <c r="TWA72" s="34"/>
      <c r="TWB72" s="34"/>
      <c r="TWC72" s="34"/>
      <c r="TWD72" s="34"/>
      <c r="TWE72" s="34"/>
      <c r="TWF72" s="34"/>
      <c r="TWG72" s="34"/>
      <c r="TWH72" s="34"/>
      <c r="TWI72" s="34"/>
      <c r="TWJ72" s="34"/>
      <c r="TWK72" s="34"/>
      <c r="TWL72" s="34"/>
      <c r="TWM72" s="34"/>
      <c r="TWN72" s="34"/>
      <c r="TWO72" s="34"/>
      <c r="TWP72" s="34"/>
      <c r="TWQ72" s="34"/>
      <c r="TWR72" s="34"/>
      <c r="TWS72" s="34"/>
      <c r="TWT72" s="34"/>
      <c r="TWU72" s="34"/>
      <c r="TWV72" s="34"/>
      <c r="TWW72" s="34"/>
      <c r="TWX72" s="34"/>
      <c r="TWY72" s="34"/>
      <c r="TWZ72" s="34"/>
      <c r="TXA72" s="34"/>
      <c r="TXB72" s="34"/>
      <c r="TXC72" s="34"/>
      <c r="TXD72" s="34"/>
      <c r="TXE72" s="34"/>
      <c r="TXF72" s="34"/>
      <c r="TXG72" s="34"/>
      <c r="TXH72" s="34"/>
      <c r="TXI72" s="34"/>
      <c r="TXJ72" s="34"/>
      <c r="TXK72" s="34"/>
      <c r="TXL72" s="34"/>
      <c r="TXM72" s="34"/>
      <c r="TXN72" s="34"/>
      <c r="TXO72" s="34"/>
      <c r="TXP72" s="34"/>
      <c r="TXQ72" s="34"/>
      <c r="TXR72" s="34"/>
      <c r="TXS72" s="34"/>
      <c r="TXT72" s="34"/>
      <c r="TXU72" s="34"/>
      <c r="TXV72" s="34"/>
      <c r="TXW72" s="34"/>
      <c r="TXX72" s="34"/>
      <c r="TXY72" s="34"/>
      <c r="TXZ72" s="34"/>
      <c r="TYA72" s="34"/>
      <c r="TYB72" s="34"/>
      <c r="TYC72" s="34"/>
      <c r="TYD72" s="34"/>
      <c r="TYE72" s="34"/>
      <c r="TYF72" s="34"/>
      <c r="TYG72" s="34"/>
      <c r="TYH72" s="34"/>
      <c r="TYI72" s="34"/>
      <c r="TYJ72" s="34"/>
      <c r="TYK72" s="34"/>
      <c r="TYL72" s="34"/>
      <c r="TYM72" s="34"/>
      <c r="TYN72" s="34"/>
      <c r="TYO72" s="34"/>
      <c r="TYP72" s="34"/>
      <c r="TYQ72" s="34"/>
      <c r="TYR72" s="34"/>
      <c r="TYS72" s="34"/>
      <c r="TYT72" s="34"/>
      <c r="TYU72" s="34"/>
      <c r="TYV72" s="34"/>
      <c r="TYW72" s="34"/>
      <c r="TYX72" s="34"/>
      <c r="TYY72" s="34"/>
      <c r="TYZ72" s="34"/>
      <c r="TZA72" s="34"/>
      <c r="TZB72" s="34"/>
      <c r="TZC72" s="34"/>
      <c r="TZD72" s="34"/>
      <c r="TZE72" s="34"/>
      <c r="TZF72" s="34"/>
      <c r="TZG72" s="34"/>
      <c r="TZH72" s="34"/>
      <c r="TZI72" s="34"/>
      <c r="TZJ72" s="34"/>
      <c r="TZK72" s="34"/>
      <c r="TZL72" s="34"/>
      <c r="TZM72" s="34"/>
      <c r="TZN72" s="34"/>
      <c r="TZO72" s="34"/>
      <c r="TZP72" s="34"/>
      <c r="TZQ72" s="34"/>
      <c r="TZR72" s="34"/>
      <c r="TZS72" s="34"/>
      <c r="TZT72" s="34"/>
      <c r="TZU72" s="34"/>
      <c r="TZV72" s="34"/>
      <c r="TZW72" s="34"/>
      <c r="TZX72" s="34"/>
      <c r="TZY72" s="34"/>
      <c r="TZZ72" s="34"/>
      <c r="UAA72" s="34"/>
      <c r="UAB72" s="34"/>
      <c r="UAC72" s="34"/>
      <c r="UAD72" s="34"/>
      <c r="UAE72" s="34"/>
      <c r="UAF72" s="34"/>
      <c r="UAG72" s="34"/>
      <c r="UAH72" s="34"/>
      <c r="UAI72" s="34"/>
      <c r="UAJ72" s="34"/>
      <c r="UAK72" s="34"/>
      <c r="UAL72" s="34"/>
      <c r="UAM72" s="34"/>
      <c r="UAN72" s="34"/>
      <c r="UAO72" s="34"/>
      <c r="UAP72" s="34"/>
      <c r="UAQ72" s="34"/>
      <c r="UAR72" s="34"/>
      <c r="UAS72" s="34"/>
      <c r="UAT72" s="34"/>
      <c r="UAU72" s="34"/>
      <c r="UAV72" s="34"/>
      <c r="UAW72" s="34"/>
      <c r="UAX72" s="34"/>
      <c r="UAY72" s="34"/>
      <c r="UAZ72" s="34"/>
      <c r="UBA72" s="34"/>
      <c r="UBB72" s="34"/>
      <c r="UBC72" s="34"/>
      <c r="UBD72" s="34"/>
      <c r="UBE72" s="34"/>
      <c r="UBF72" s="34"/>
      <c r="UBG72" s="34"/>
      <c r="UBH72" s="34"/>
      <c r="UBI72" s="34"/>
      <c r="UBJ72" s="34"/>
      <c r="UBK72" s="34"/>
      <c r="UBL72" s="34"/>
      <c r="UBM72" s="34"/>
      <c r="UBN72" s="34"/>
      <c r="UBO72" s="34"/>
      <c r="UBP72" s="34"/>
      <c r="UBQ72" s="34"/>
      <c r="UBR72" s="34"/>
      <c r="UBS72" s="34"/>
      <c r="UBT72" s="34"/>
      <c r="UBU72" s="34"/>
      <c r="UBV72" s="34"/>
      <c r="UBW72" s="34"/>
      <c r="UBX72" s="34"/>
      <c r="UBY72" s="34"/>
      <c r="UBZ72" s="34"/>
      <c r="UCA72" s="34"/>
      <c r="UCB72" s="34"/>
      <c r="UCC72" s="34"/>
      <c r="UCD72" s="34"/>
      <c r="UCE72" s="34"/>
      <c r="UCF72" s="34"/>
      <c r="UCG72" s="34"/>
      <c r="UCH72" s="34"/>
      <c r="UCI72" s="34"/>
      <c r="UCJ72" s="34"/>
      <c r="UCK72" s="34"/>
      <c r="UCL72" s="34"/>
      <c r="UCM72" s="34"/>
      <c r="UCN72" s="34"/>
      <c r="UCO72" s="34"/>
      <c r="UCP72" s="34"/>
      <c r="UCQ72" s="34"/>
      <c r="UCR72" s="34"/>
      <c r="UCS72" s="34"/>
      <c r="UCT72" s="34"/>
      <c r="UCU72" s="34"/>
      <c r="UCV72" s="34"/>
      <c r="UCW72" s="34"/>
      <c r="UCX72" s="34"/>
      <c r="UCY72" s="34"/>
      <c r="UCZ72" s="34"/>
      <c r="UDA72" s="34"/>
      <c r="UDB72" s="34"/>
      <c r="UDC72" s="34"/>
      <c r="UDD72" s="34"/>
      <c r="UDE72" s="34"/>
      <c r="UDF72" s="34"/>
      <c r="UDG72" s="34"/>
      <c r="UDH72" s="34"/>
      <c r="UDI72" s="34"/>
      <c r="UDJ72" s="34"/>
      <c r="UDK72" s="34"/>
      <c r="UDL72" s="34"/>
      <c r="UDM72" s="34"/>
      <c r="UDN72" s="34"/>
      <c r="UDO72" s="34"/>
      <c r="UDP72" s="34"/>
      <c r="UDQ72" s="34"/>
      <c r="UDR72" s="34"/>
      <c r="UDS72" s="34"/>
      <c r="UDT72" s="34"/>
      <c r="UDU72" s="34"/>
      <c r="UDV72" s="34"/>
      <c r="UDW72" s="34"/>
      <c r="UDX72" s="34"/>
      <c r="UDY72" s="34"/>
      <c r="UDZ72" s="34"/>
      <c r="UEA72" s="34"/>
      <c r="UEB72" s="34"/>
      <c r="UEC72" s="34"/>
      <c r="UED72" s="34"/>
      <c r="UEE72" s="34"/>
      <c r="UEF72" s="34"/>
      <c r="UEG72" s="34"/>
      <c r="UEH72" s="34"/>
      <c r="UEI72" s="34"/>
      <c r="UEJ72" s="34"/>
      <c r="UEK72" s="34"/>
      <c r="UEL72" s="34"/>
      <c r="UEM72" s="34"/>
      <c r="UEN72" s="34"/>
      <c r="UEO72" s="34"/>
      <c r="UEP72" s="34"/>
      <c r="UEQ72" s="34"/>
      <c r="UER72" s="34"/>
      <c r="UES72" s="34"/>
      <c r="UET72" s="34"/>
      <c r="UEU72" s="34"/>
      <c r="UEV72" s="34"/>
      <c r="UEW72" s="34"/>
      <c r="UEX72" s="34"/>
      <c r="UEY72" s="34"/>
      <c r="UEZ72" s="34"/>
      <c r="UFA72" s="34"/>
      <c r="UFB72" s="34"/>
      <c r="UFC72" s="34"/>
      <c r="UFD72" s="34"/>
      <c r="UFE72" s="34"/>
      <c r="UFF72" s="34"/>
      <c r="UFG72" s="34"/>
      <c r="UFH72" s="34"/>
      <c r="UFI72" s="34"/>
      <c r="UFJ72" s="34"/>
      <c r="UFK72" s="34"/>
      <c r="UFL72" s="34"/>
      <c r="UFM72" s="34"/>
      <c r="UFN72" s="34"/>
      <c r="UFO72" s="34"/>
      <c r="UFP72" s="34"/>
      <c r="UFQ72" s="34"/>
      <c r="UFR72" s="34"/>
      <c r="UFS72" s="34"/>
      <c r="UFT72" s="34"/>
      <c r="UFU72" s="34"/>
      <c r="UFV72" s="34"/>
      <c r="UFW72" s="34"/>
      <c r="UFX72" s="34"/>
      <c r="UFY72" s="34"/>
      <c r="UFZ72" s="34"/>
      <c r="UGA72" s="34"/>
      <c r="UGB72" s="34"/>
      <c r="UGC72" s="34"/>
      <c r="UGD72" s="34"/>
      <c r="UGE72" s="34"/>
      <c r="UGF72" s="34"/>
      <c r="UGG72" s="34"/>
      <c r="UGH72" s="34"/>
      <c r="UGI72" s="34"/>
      <c r="UGJ72" s="34"/>
      <c r="UGK72" s="34"/>
      <c r="UGL72" s="34"/>
      <c r="UGM72" s="34"/>
      <c r="UGN72" s="34"/>
      <c r="UGO72" s="34"/>
      <c r="UGP72" s="34"/>
      <c r="UGQ72" s="34"/>
      <c r="UGR72" s="34"/>
      <c r="UGS72" s="34"/>
      <c r="UGT72" s="34"/>
      <c r="UGU72" s="34"/>
      <c r="UGV72" s="34"/>
      <c r="UGW72" s="34"/>
      <c r="UGX72" s="34"/>
      <c r="UGY72" s="34"/>
      <c r="UGZ72" s="34"/>
      <c r="UHA72" s="34"/>
      <c r="UHB72" s="34"/>
      <c r="UHC72" s="34"/>
      <c r="UHD72" s="34"/>
      <c r="UHE72" s="34"/>
      <c r="UHF72" s="34"/>
      <c r="UHG72" s="34"/>
      <c r="UHH72" s="34"/>
      <c r="UHI72" s="34"/>
      <c r="UHJ72" s="34"/>
      <c r="UHK72" s="34"/>
      <c r="UHL72" s="34"/>
      <c r="UHM72" s="34"/>
      <c r="UHN72" s="34"/>
      <c r="UHO72" s="34"/>
      <c r="UHP72" s="34"/>
      <c r="UHQ72" s="34"/>
      <c r="UHR72" s="34"/>
      <c r="UHS72" s="34"/>
      <c r="UHT72" s="34"/>
      <c r="UHU72" s="34"/>
      <c r="UHV72" s="34"/>
      <c r="UHW72" s="34"/>
      <c r="UHX72" s="34"/>
      <c r="UHY72" s="34"/>
      <c r="UHZ72" s="34"/>
      <c r="UIA72" s="34"/>
      <c r="UIB72" s="34"/>
      <c r="UIC72" s="34"/>
      <c r="UID72" s="34"/>
      <c r="UIE72" s="34"/>
      <c r="UIF72" s="34"/>
      <c r="UIG72" s="34"/>
      <c r="UIH72" s="34"/>
      <c r="UII72" s="34"/>
      <c r="UIJ72" s="34"/>
      <c r="UIK72" s="34"/>
      <c r="UIL72" s="34"/>
      <c r="UIM72" s="34"/>
      <c r="UIN72" s="34"/>
      <c r="UIO72" s="34"/>
      <c r="UIP72" s="34"/>
      <c r="UIQ72" s="34"/>
      <c r="UIR72" s="34"/>
      <c r="UIS72" s="34"/>
      <c r="UIT72" s="34"/>
      <c r="UIU72" s="34"/>
      <c r="UIV72" s="34"/>
      <c r="UIW72" s="34"/>
      <c r="UIX72" s="34"/>
      <c r="UIY72" s="34"/>
      <c r="UIZ72" s="34"/>
      <c r="UJA72" s="34"/>
      <c r="UJB72" s="34"/>
      <c r="UJC72" s="34"/>
      <c r="UJD72" s="34"/>
      <c r="UJE72" s="34"/>
      <c r="UJF72" s="34"/>
      <c r="UJG72" s="34"/>
      <c r="UJH72" s="34"/>
      <c r="UJI72" s="34"/>
      <c r="UJJ72" s="34"/>
      <c r="UJK72" s="34"/>
      <c r="UJL72" s="34"/>
      <c r="UJM72" s="34"/>
      <c r="UJN72" s="34"/>
      <c r="UJO72" s="34"/>
      <c r="UJP72" s="34"/>
      <c r="UJQ72" s="34"/>
      <c r="UJR72" s="34"/>
      <c r="UJS72" s="34"/>
      <c r="UJT72" s="34"/>
      <c r="UJU72" s="34"/>
      <c r="UJV72" s="34"/>
      <c r="UJW72" s="34"/>
      <c r="UJX72" s="34"/>
      <c r="UJY72" s="34"/>
      <c r="UJZ72" s="34"/>
      <c r="UKA72" s="34"/>
      <c r="UKB72" s="34"/>
      <c r="UKC72" s="34"/>
      <c r="UKD72" s="34"/>
      <c r="UKE72" s="34"/>
      <c r="UKF72" s="34"/>
      <c r="UKG72" s="34"/>
      <c r="UKH72" s="34"/>
      <c r="UKI72" s="34"/>
      <c r="UKJ72" s="34"/>
      <c r="UKK72" s="34"/>
      <c r="UKL72" s="34"/>
      <c r="UKM72" s="34"/>
      <c r="UKN72" s="34"/>
      <c r="UKO72" s="34"/>
      <c r="UKP72" s="34"/>
      <c r="UKQ72" s="34"/>
      <c r="UKR72" s="34"/>
      <c r="UKS72" s="34"/>
      <c r="UKT72" s="34"/>
      <c r="UKU72" s="34"/>
      <c r="UKV72" s="34"/>
      <c r="UKW72" s="34"/>
      <c r="UKX72" s="34"/>
      <c r="UKY72" s="34"/>
      <c r="UKZ72" s="34"/>
      <c r="ULA72" s="34"/>
      <c r="ULB72" s="34"/>
      <c r="ULC72" s="34"/>
      <c r="ULD72" s="34"/>
      <c r="ULE72" s="34"/>
      <c r="ULF72" s="34"/>
      <c r="ULG72" s="34"/>
      <c r="ULH72" s="34"/>
      <c r="ULI72" s="34"/>
      <c r="ULJ72" s="34"/>
      <c r="ULK72" s="34"/>
      <c r="ULL72" s="34"/>
      <c r="ULM72" s="34"/>
      <c r="ULN72" s="34"/>
      <c r="ULO72" s="34"/>
      <c r="ULP72" s="34"/>
      <c r="ULQ72" s="34"/>
      <c r="ULR72" s="34"/>
      <c r="ULS72" s="34"/>
      <c r="ULT72" s="34"/>
      <c r="ULU72" s="34"/>
      <c r="ULV72" s="34"/>
      <c r="ULW72" s="34"/>
      <c r="ULX72" s="34"/>
      <c r="ULY72" s="34"/>
      <c r="ULZ72" s="34"/>
      <c r="UMA72" s="34"/>
      <c r="UMB72" s="34"/>
      <c r="UMC72" s="34"/>
      <c r="UMD72" s="34"/>
      <c r="UME72" s="34"/>
      <c r="UMF72" s="34"/>
      <c r="UMG72" s="34"/>
      <c r="UMH72" s="34"/>
      <c r="UMI72" s="34"/>
      <c r="UMJ72" s="34"/>
      <c r="UMK72" s="34"/>
      <c r="UML72" s="34"/>
      <c r="UMM72" s="34"/>
      <c r="UMN72" s="34"/>
      <c r="UMO72" s="34"/>
      <c r="UMP72" s="34"/>
      <c r="UMQ72" s="34"/>
      <c r="UMR72" s="34"/>
      <c r="UMS72" s="34"/>
      <c r="UMT72" s="34"/>
      <c r="UMU72" s="34"/>
      <c r="UMV72" s="34"/>
      <c r="UMW72" s="34"/>
      <c r="UMX72" s="34"/>
      <c r="UMY72" s="34"/>
      <c r="UMZ72" s="34"/>
      <c r="UNA72" s="34"/>
      <c r="UNB72" s="34"/>
      <c r="UNC72" s="34"/>
      <c r="UND72" s="34"/>
      <c r="UNE72" s="34"/>
      <c r="UNF72" s="34"/>
      <c r="UNG72" s="34"/>
      <c r="UNH72" s="34"/>
      <c r="UNI72" s="34"/>
      <c r="UNJ72" s="34"/>
      <c r="UNK72" s="34"/>
      <c r="UNL72" s="34"/>
      <c r="UNM72" s="34"/>
      <c r="UNN72" s="34"/>
      <c r="UNO72" s="34"/>
      <c r="UNP72" s="34"/>
      <c r="UNQ72" s="34"/>
      <c r="UNR72" s="34"/>
      <c r="UNS72" s="34"/>
      <c r="UNT72" s="34"/>
      <c r="UNU72" s="34"/>
      <c r="UNV72" s="34"/>
      <c r="UNW72" s="34"/>
      <c r="UNX72" s="34"/>
      <c r="UNY72" s="34"/>
      <c r="UNZ72" s="34"/>
      <c r="UOA72" s="34"/>
      <c r="UOB72" s="34"/>
      <c r="UOC72" s="34"/>
      <c r="UOD72" s="34"/>
      <c r="UOE72" s="34"/>
      <c r="UOF72" s="34"/>
      <c r="UOG72" s="34"/>
      <c r="UOH72" s="34"/>
      <c r="UOI72" s="34"/>
      <c r="UOJ72" s="34"/>
      <c r="UOK72" s="34"/>
      <c r="UOL72" s="34"/>
      <c r="UOM72" s="34"/>
      <c r="UON72" s="34"/>
      <c r="UOO72" s="34"/>
      <c r="UOP72" s="34"/>
      <c r="UOQ72" s="34"/>
      <c r="UOR72" s="34"/>
      <c r="UOS72" s="34"/>
      <c r="UOT72" s="34"/>
      <c r="UOU72" s="34"/>
      <c r="UOV72" s="34"/>
      <c r="UOW72" s="34"/>
      <c r="UOX72" s="34"/>
      <c r="UOY72" s="34"/>
      <c r="UOZ72" s="34"/>
      <c r="UPA72" s="34"/>
      <c r="UPB72" s="34"/>
      <c r="UPC72" s="34"/>
      <c r="UPD72" s="34"/>
      <c r="UPE72" s="34"/>
      <c r="UPF72" s="34"/>
      <c r="UPG72" s="34"/>
      <c r="UPH72" s="34"/>
      <c r="UPI72" s="34"/>
      <c r="UPJ72" s="34"/>
      <c r="UPK72" s="34"/>
      <c r="UPL72" s="34"/>
      <c r="UPM72" s="34"/>
      <c r="UPN72" s="34"/>
      <c r="UPO72" s="34"/>
      <c r="UPP72" s="34"/>
      <c r="UPQ72" s="34"/>
      <c r="UPR72" s="34"/>
      <c r="UPS72" s="34"/>
      <c r="UPT72" s="34"/>
      <c r="UPU72" s="34"/>
      <c r="UPV72" s="34"/>
      <c r="UPW72" s="34"/>
      <c r="UPX72" s="34"/>
      <c r="UPY72" s="34"/>
      <c r="UPZ72" s="34"/>
      <c r="UQA72" s="34"/>
      <c r="UQB72" s="34"/>
      <c r="UQC72" s="34"/>
      <c r="UQD72" s="34"/>
      <c r="UQE72" s="34"/>
      <c r="UQF72" s="34"/>
      <c r="UQG72" s="34"/>
      <c r="UQH72" s="34"/>
      <c r="UQI72" s="34"/>
      <c r="UQJ72" s="34"/>
      <c r="UQK72" s="34"/>
      <c r="UQL72" s="34"/>
      <c r="UQM72" s="34"/>
      <c r="UQN72" s="34"/>
      <c r="UQO72" s="34"/>
      <c r="UQP72" s="34"/>
      <c r="UQQ72" s="34"/>
      <c r="UQR72" s="34"/>
      <c r="UQS72" s="34"/>
      <c r="UQT72" s="34"/>
      <c r="UQU72" s="34"/>
      <c r="UQV72" s="34"/>
      <c r="UQW72" s="34"/>
      <c r="UQX72" s="34"/>
      <c r="UQY72" s="34"/>
      <c r="UQZ72" s="34"/>
      <c r="URA72" s="34"/>
      <c r="URB72" s="34"/>
      <c r="URC72" s="34"/>
      <c r="URD72" s="34"/>
      <c r="URE72" s="34"/>
      <c r="URF72" s="34"/>
      <c r="URG72" s="34"/>
      <c r="URH72" s="34"/>
      <c r="URI72" s="34"/>
      <c r="URJ72" s="34"/>
      <c r="URK72" s="34"/>
      <c r="URL72" s="34"/>
      <c r="URM72" s="34"/>
      <c r="URN72" s="34"/>
      <c r="URO72" s="34"/>
      <c r="URP72" s="34"/>
      <c r="URQ72" s="34"/>
      <c r="URR72" s="34"/>
      <c r="URS72" s="34"/>
      <c r="URT72" s="34"/>
      <c r="URU72" s="34"/>
      <c r="URV72" s="34"/>
      <c r="URW72" s="34"/>
      <c r="URX72" s="34"/>
      <c r="URY72" s="34"/>
      <c r="URZ72" s="34"/>
      <c r="USA72" s="34"/>
      <c r="USB72" s="34"/>
      <c r="USC72" s="34"/>
      <c r="USD72" s="34"/>
      <c r="USE72" s="34"/>
      <c r="USF72" s="34"/>
      <c r="USG72" s="34"/>
      <c r="USH72" s="34"/>
      <c r="USI72" s="34"/>
      <c r="USJ72" s="34"/>
      <c r="USK72" s="34"/>
      <c r="USL72" s="34"/>
      <c r="USM72" s="34"/>
      <c r="USN72" s="34"/>
      <c r="USO72" s="34"/>
      <c r="USP72" s="34"/>
      <c r="USQ72" s="34"/>
      <c r="USR72" s="34"/>
      <c r="USS72" s="34"/>
      <c r="UST72" s="34"/>
      <c r="USU72" s="34"/>
      <c r="USV72" s="34"/>
      <c r="USW72" s="34"/>
      <c r="USX72" s="34"/>
      <c r="USY72" s="34"/>
      <c r="USZ72" s="34"/>
      <c r="UTA72" s="34"/>
      <c r="UTB72" s="34"/>
      <c r="UTC72" s="34"/>
      <c r="UTD72" s="34"/>
      <c r="UTE72" s="34"/>
      <c r="UTF72" s="34"/>
      <c r="UTG72" s="34"/>
      <c r="UTH72" s="34"/>
      <c r="UTI72" s="34"/>
      <c r="UTJ72" s="34"/>
      <c r="UTK72" s="34"/>
      <c r="UTL72" s="34"/>
      <c r="UTM72" s="34"/>
      <c r="UTN72" s="34"/>
      <c r="UTO72" s="34"/>
      <c r="UTP72" s="34"/>
      <c r="UTQ72" s="34"/>
      <c r="UTR72" s="34"/>
      <c r="UTS72" s="34"/>
      <c r="UTT72" s="34"/>
      <c r="UTU72" s="34"/>
      <c r="UTV72" s="34"/>
      <c r="UTW72" s="34"/>
      <c r="UTX72" s="34"/>
      <c r="UTY72" s="34"/>
      <c r="UTZ72" s="34"/>
      <c r="UUA72" s="34"/>
      <c r="UUB72" s="34"/>
      <c r="UUC72" s="34"/>
      <c r="UUD72" s="34"/>
      <c r="UUE72" s="34"/>
      <c r="UUF72" s="34"/>
      <c r="UUG72" s="34"/>
      <c r="UUH72" s="34"/>
      <c r="UUI72" s="34"/>
      <c r="UUJ72" s="34"/>
      <c r="UUK72" s="34"/>
      <c r="UUL72" s="34"/>
      <c r="UUM72" s="34"/>
      <c r="UUN72" s="34"/>
      <c r="UUO72" s="34"/>
      <c r="UUP72" s="34"/>
      <c r="UUQ72" s="34"/>
      <c r="UUR72" s="34"/>
      <c r="UUS72" s="34"/>
      <c r="UUT72" s="34"/>
      <c r="UUU72" s="34"/>
      <c r="UUV72" s="34"/>
      <c r="UUW72" s="34"/>
      <c r="UUX72" s="34"/>
      <c r="UUY72" s="34"/>
      <c r="UUZ72" s="34"/>
      <c r="UVA72" s="34"/>
      <c r="UVB72" s="34"/>
      <c r="UVC72" s="34"/>
      <c r="UVD72" s="34"/>
      <c r="UVE72" s="34"/>
      <c r="UVF72" s="34"/>
      <c r="UVG72" s="34"/>
      <c r="UVH72" s="34"/>
      <c r="UVI72" s="34"/>
      <c r="UVJ72" s="34"/>
      <c r="UVK72" s="34"/>
      <c r="UVL72" s="34"/>
      <c r="UVM72" s="34"/>
      <c r="UVN72" s="34"/>
      <c r="UVO72" s="34"/>
      <c r="UVP72" s="34"/>
      <c r="UVQ72" s="34"/>
      <c r="UVR72" s="34"/>
      <c r="UVS72" s="34"/>
      <c r="UVT72" s="34"/>
      <c r="UVU72" s="34"/>
      <c r="UVV72" s="34"/>
      <c r="UVW72" s="34"/>
      <c r="UVX72" s="34"/>
      <c r="UVY72" s="34"/>
      <c r="UVZ72" s="34"/>
      <c r="UWA72" s="34"/>
      <c r="UWB72" s="34"/>
      <c r="UWC72" s="34"/>
      <c r="UWD72" s="34"/>
      <c r="UWE72" s="34"/>
      <c r="UWF72" s="34"/>
      <c r="UWG72" s="34"/>
      <c r="UWH72" s="34"/>
      <c r="UWI72" s="34"/>
      <c r="UWJ72" s="34"/>
      <c r="UWK72" s="34"/>
      <c r="UWL72" s="34"/>
      <c r="UWM72" s="34"/>
      <c r="UWN72" s="34"/>
      <c r="UWO72" s="34"/>
      <c r="UWP72" s="34"/>
      <c r="UWQ72" s="34"/>
      <c r="UWR72" s="34"/>
      <c r="UWS72" s="34"/>
      <c r="UWT72" s="34"/>
      <c r="UWU72" s="34"/>
      <c r="UWV72" s="34"/>
      <c r="UWW72" s="34"/>
      <c r="UWX72" s="34"/>
      <c r="UWY72" s="34"/>
      <c r="UWZ72" s="34"/>
      <c r="UXA72" s="34"/>
      <c r="UXB72" s="34"/>
      <c r="UXC72" s="34"/>
      <c r="UXD72" s="34"/>
      <c r="UXE72" s="34"/>
      <c r="UXF72" s="34"/>
      <c r="UXG72" s="34"/>
      <c r="UXH72" s="34"/>
      <c r="UXI72" s="34"/>
      <c r="UXJ72" s="34"/>
      <c r="UXK72" s="34"/>
      <c r="UXL72" s="34"/>
      <c r="UXM72" s="34"/>
      <c r="UXN72" s="34"/>
      <c r="UXO72" s="34"/>
      <c r="UXP72" s="34"/>
      <c r="UXQ72" s="34"/>
      <c r="UXR72" s="34"/>
      <c r="UXS72" s="34"/>
      <c r="UXT72" s="34"/>
      <c r="UXU72" s="34"/>
      <c r="UXV72" s="34"/>
      <c r="UXW72" s="34"/>
      <c r="UXX72" s="34"/>
      <c r="UXY72" s="34"/>
      <c r="UXZ72" s="34"/>
      <c r="UYA72" s="34"/>
      <c r="UYB72" s="34"/>
      <c r="UYC72" s="34"/>
      <c r="UYD72" s="34"/>
      <c r="UYE72" s="34"/>
      <c r="UYF72" s="34"/>
      <c r="UYG72" s="34"/>
      <c r="UYH72" s="34"/>
      <c r="UYI72" s="34"/>
      <c r="UYJ72" s="34"/>
      <c r="UYK72" s="34"/>
      <c r="UYL72" s="34"/>
      <c r="UYM72" s="34"/>
      <c r="UYN72" s="34"/>
      <c r="UYO72" s="34"/>
      <c r="UYP72" s="34"/>
      <c r="UYQ72" s="34"/>
      <c r="UYR72" s="34"/>
      <c r="UYS72" s="34"/>
      <c r="UYT72" s="34"/>
      <c r="UYU72" s="34"/>
      <c r="UYV72" s="34"/>
      <c r="UYW72" s="34"/>
      <c r="UYX72" s="34"/>
      <c r="UYY72" s="34"/>
      <c r="UYZ72" s="34"/>
      <c r="UZA72" s="34"/>
      <c r="UZB72" s="34"/>
      <c r="UZC72" s="34"/>
      <c r="UZD72" s="34"/>
      <c r="UZE72" s="34"/>
      <c r="UZF72" s="34"/>
      <c r="UZG72" s="34"/>
      <c r="UZH72" s="34"/>
      <c r="UZI72" s="34"/>
      <c r="UZJ72" s="34"/>
      <c r="UZK72" s="34"/>
      <c r="UZL72" s="34"/>
      <c r="UZM72" s="34"/>
      <c r="UZN72" s="34"/>
      <c r="UZO72" s="34"/>
      <c r="UZP72" s="34"/>
      <c r="UZQ72" s="34"/>
      <c r="UZR72" s="34"/>
      <c r="UZS72" s="34"/>
      <c r="UZT72" s="34"/>
      <c r="UZU72" s="34"/>
      <c r="UZV72" s="34"/>
      <c r="UZW72" s="34"/>
      <c r="UZX72" s="34"/>
      <c r="UZY72" s="34"/>
      <c r="UZZ72" s="34"/>
      <c r="VAA72" s="34"/>
      <c r="VAB72" s="34"/>
      <c r="VAC72" s="34"/>
      <c r="VAD72" s="34"/>
      <c r="VAE72" s="34"/>
      <c r="VAF72" s="34"/>
      <c r="VAG72" s="34"/>
      <c r="VAH72" s="34"/>
      <c r="VAI72" s="34"/>
      <c r="VAJ72" s="34"/>
      <c r="VAK72" s="34"/>
      <c r="VAL72" s="34"/>
      <c r="VAM72" s="34"/>
      <c r="VAN72" s="34"/>
      <c r="VAO72" s="34"/>
      <c r="VAP72" s="34"/>
      <c r="VAQ72" s="34"/>
      <c r="VAR72" s="34"/>
      <c r="VAS72" s="34"/>
      <c r="VAT72" s="34"/>
      <c r="VAU72" s="34"/>
      <c r="VAV72" s="34"/>
      <c r="VAW72" s="34"/>
      <c r="VAX72" s="34"/>
      <c r="VAY72" s="34"/>
      <c r="VAZ72" s="34"/>
      <c r="VBA72" s="34"/>
      <c r="VBB72" s="34"/>
      <c r="VBC72" s="34"/>
      <c r="VBD72" s="34"/>
      <c r="VBE72" s="34"/>
      <c r="VBF72" s="34"/>
      <c r="VBG72" s="34"/>
      <c r="VBH72" s="34"/>
      <c r="VBI72" s="34"/>
      <c r="VBJ72" s="34"/>
      <c r="VBK72" s="34"/>
      <c r="VBL72" s="34"/>
      <c r="VBM72" s="34"/>
      <c r="VBN72" s="34"/>
      <c r="VBO72" s="34"/>
      <c r="VBP72" s="34"/>
      <c r="VBQ72" s="34"/>
      <c r="VBR72" s="34"/>
      <c r="VBS72" s="34"/>
      <c r="VBT72" s="34"/>
      <c r="VBU72" s="34"/>
      <c r="VBV72" s="34"/>
      <c r="VBW72" s="34"/>
      <c r="VBX72" s="34"/>
      <c r="VBY72" s="34"/>
      <c r="VBZ72" s="34"/>
      <c r="VCA72" s="34"/>
      <c r="VCB72" s="34"/>
      <c r="VCC72" s="34"/>
      <c r="VCD72" s="34"/>
      <c r="VCE72" s="34"/>
      <c r="VCF72" s="34"/>
      <c r="VCG72" s="34"/>
      <c r="VCH72" s="34"/>
      <c r="VCI72" s="34"/>
      <c r="VCJ72" s="34"/>
      <c r="VCK72" s="34"/>
      <c r="VCL72" s="34"/>
      <c r="VCM72" s="34"/>
      <c r="VCN72" s="34"/>
      <c r="VCO72" s="34"/>
      <c r="VCP72" s="34"/>
      <c r="VCQ72" s="34"/>
      <c r="VCR72" s="34"/>
      <c r="VCS72" s="34"/>
      <c r="VCT72" s="34"/>
      <c r="VCU72" s="34"/>
      <c r="VCV72" s="34"/>
      <c r="VCW72" s="34"/>
      <c r="VCX72" s="34"/>
      <c r="VCY72" s="34"/>
      <c r="VCZ72" s="34"/>
      <c r="VDA72" s="34"/>
      <c r="VDB72" s="34"/>
      <c r="VDC72" s="34"/>
      <c r="VDD72" s="34"/>
      <c r="VDE72" s="34"/>
      <c r="VDF72" s="34"/>
      <c r="VDG72" s="34"/>
      <c r="VDH72" s="34"/>
      <c r="VDI72" s="34"/>
      <c r="VDJ72" s="34"/>
      <c r="VDK72" s="34"/>
      <c r="VDL72" s="34"/>
      <c r="VDM72" s="34"/>
      <c r="VDN72" s="34"/>
      <c r="VDO72" s="34"/>
      <c r="VDP72" s="34"/>
      <c r="VDQ72" s="34"/>
      <c r="VDR72" s="34"/>
      <c r="VDS72" s="34"/>
      <c r="VDT72" s="34"/>
      <c r="VDU72" s="34"/>
      <c r="VDV72" s="34"/>
      <c r="VDW72" s="34"/>
      <c r="VDX72" s="34"/>
      <c r="VDY72" s="34"/>
      <c r="VDZ72" s="34"/>
      <c r="VEA72" s="34"/>
      <c r="VEB72" s="34"/>
      <c r="VEC72" s="34"/>
      <c r="VED72" s="34"/>
      <c r="VEE72" s="34"/>
      <c r="VEF72" s="34"/>
      <c r="VEG72" s="34"/>
      <c r="VEH72" s="34"/>
      <c r="VEI72" s="34"/>
      <c r="VEJ72" s="34"/>
      <c r="VEK72" s="34"/>
      <c r="VEL72" s="34"/>
      <c r="VEM72" s="34"/>
      <c r="VEN72" s="34"/>
      <c r="VEO72" s="34"/>
      <c r="VEP72" s="34"/>
      <c r="VEQ72" s="34"/>
      <c r="VER72" s="34"/>
      <c r="VES72" s="34"/>
      <c r="VET72" s="34"/>
      <c r="VEU72" s="34"/>
      <c r="VEV72" s="34"/>
      <c r="VEW72" s="34"/>
      <c r="VEX72" s="34"/>
      <c r="VEY72" s="34"/>
      <c r="VEZ72" s="34"/>
      <c r="VFA72" s="34"/>
      <c r="VFB72" s="34"/>
      <c r="VFC72" s="34"/>
      <c r="VFD72" s="34"/>
      <c r="VFE72" s="34"/>
      <c r="VFF72" s="34"/>
      <c r="VFG72" s="34"/>
      <c r="VFH72" s="34"/>
      <c r="VFI72" s="34"/>
      <c r="VFJ72" s="34"/>
      <c r="VFK72" s="34"/>
      <c r="VFL72" s="34"/>
      <c r="VFM72" s="34"/>
      <c r="VFN72" s="34"/>
      <c r="VFO72" s="34"/>
      <c r="VFP72" s="34"/>
      <c r="VFQ72" s="34"/>
      <c r="VFR72" s="34"/>
      <c r="VFS72" s="34"/>
      <c r="VFT72" s="34"/>
      <c r="VFU72" s="34"/>
      <c r="VFV72" s="34"/>
      <c r="VFW72" s="34"/>
      <c r="VFX72" s="34"/>
      <c r="VFY72" s="34"/>
      <c r="VFZ72" s="34"/>
      <c r="VGA72" s="34"/>
      <c r="VGB72" s="34"/>
      <c r="VGC72" s="34"/>
      <c r="VGD72" s="34"/>
      <c r="VGE72" s="34"/>
      <c r="VGF72" s="34"/>
      <c r="VGG72" s="34"/>
      <c r="VGH72" s="34"/>
      <c r="VGI72" s="34"/>
      <c r="VGJ72" s="34"/>
      <c r="VGK72" s="34"/>
      <c r="VGL72" s="34"/>
      <c r="VGM72" s="34"/>
      <c r="VGN72" s="34"/>
      <c r="VGO72" s="34"/>
      <c r="VGP72" s="34"/>
      <c r="VGQ72" s="34"/>
      <c r="VGR72" s="34"/>
      <c r="VGS72" s="34"/>
      <c r="VGT72" s="34"/>
      <c r="VGU72" s="34"/>
      <c r="VGV72" s="34"/>
      <c r="VGW72" s="34"/>
      <c r="VGX72" s="34"/>
      <c r="VGY72" s="34"/>
      <c r="VGZ72" s="34"/>
      <c r="VHA72" s="34"/>
      <c r="VHB72" s="34"/>
      <c r="VHC72" s="34"/>
      <c r="VHD72" s="34"/>
      <c r="VHE72" s="34"/>
      <c r="VHF72" s="34"/>
      <c r="VHG72" s="34"/>
      <c r="VHH72" s="34"/>
      <c r="VHI72" s="34"/>
      <c r="VHJ72" s="34"/>
      <c r="VHK72" s="34"/>
      <c r="VHL72" s="34"/>
      <c r="VHM72" s="34"/>
      <c r="VHN72" s="34"/>
      <c r="VHO72" s="34"/>
      <c r="VHP72" s="34"/>
      <c r="VHQ72" s="34"/>
      <c r="VHR72" s="34"/>
      <c r="VHS72" s="34"/>
      <c r="VHT72" s="34"/>
      <c r="VHU72" s="34"/>
      <c r="VHV72" s="34"/>
      <c r="VHW72" s="34"/>
      <c r="VHX72" s="34"/>
      <c r="VHY72" s="34"/>
      <c r="VHZ72" s="34"/>
      <c r="VIA72" s="34"/>
      <c r="VIB72" s="34"/>
      <c r="VIC72" s="34"/>
      <c r="VID72" s="34"/>
      <c r="VIE72" s="34"/>
      <c r="VIF72" s="34"/>
      <c r="VIG72" s="34"/>
      <c r="VIH72" s="34"/>
      <c r="VII72" s="34"/>
      <c r="VIJ72" s="34"/>
      <c r="VIK72" s="34"/>
      <c r="VIL72" s="34"/>
      <c r="VIM72" s="34"/>
      <c r="VIN72" s="34"/>
      <c r="VIO72" s="34"/>
      <c r="VIP72" s="34"/>
      <c r="VIQ72" s="34"/>
      <c r="VIR72" s="34"/>
      <c r="VIS72" s="34"/>
      <c r="VIT72" s="34"/>
      <c r="VIU72" s="34"/>
      <c r="VIV72" s="34"/>
      <c r="VIW72" s="34"/>
      <c r="VIX72" s="34"/>
      <c r="VIY72" s="34"/>
      <c r="VIZ72" s="34"/>
      <c r="VJA72" s="34"/>
      <c r="VJB72" s="34"/>
      <c r="VJC72" s="34"/>
      <c r="VJD72" s="34"/>
      <c r="VJE72" s="34"/>
      <c r="VJF72" s="34"/>
      <c r="VJG72" s="34"/>
      <c r="VJH72" s="34"/>
      <c r="VJI72" s="34"/>
      <c r="VJJ72" s="34"/>
      <c r="VJK72" s="34"/>
      <c r="VJL72" s="34"/>
      <c r="VJM72" s="34"/>
      <c r="VJN72" s="34"/>
      <c r="VJO72" s="34"/>
      <c r="VJP72" s="34"/>
      <c r="VJQ72" s="34"/>
      <c r="VJR72" s="34"/>
      <c r="VJS72" s="34"/>
      <c r="VJT72" s="34"/>
      <c r="VJU72" s="34"/>
      <c r="VJV72" s="34"/>
      <c r="VJW72" s="34"/>
      <c r="VJX72" s="34"/>
      <c r="VJY72" s="34"/>
      <c r="VJZ72" s="34"/>
      <c r="VKA72" s="34"/>
      <c r="VKB72" s="34"/>
      <c r="VKC72" s="34"/>
      <c r="VKD72" s="34"/>
      <c r="VKE72" s="34"/>
      <c r="VKF72" s="34"/>
      <c r="VKG72" s="34"/>
      <c r="VKH72" s="34"/>
      <c r="VKI72" s="34"/>
      <c r="VKJ72" s="34"/>
      <c r="VKK72" s="34"/>
      <c r="VKL72" s="34"/>
      <c r="VKM72" s="34"/>
      <c r="VKN72" s="34"/>
      <c r="VKO72" s="34"/>
      <c r="VKP72" s="34"/>
      <c r="VKQ72" s="34"/>
      <c r="VKR72" s="34"/>
      <c r="VKS72" s="34"/>
      <c r="VKT72" s="34"/>
      <c r="VKU72" s="34"/>
      <c r="VKV72" s="34"/>
      <c r="VKW72" s="34"/>
      <c r="VKX72" s="34"/>
      <c r="VKY72" s="34"/>
      <c r="VKZ72" s="34"/>
      <c r="VLA72" s="34"/>
      <c r="VLB72" s="34"/>
      <c r="VLC72" s="34"/>
      <c r="VLD72" s="34"/>
      <c r="VLE72" s="34"/>
      <c r="VLF72" s="34"/>
      <c r="VLG72" s="34"/>
      <c r="VLH72" s="34"/>
      <c r="VLI72" s="34"/>
      <c r="VLJ72" s="34"/>
      <c r="VLK72" s="34"/>
      <c r="VLL72" s="34"/>
      <c r="VLM72" s="34"/>
      <c r="VLN72" s="34"/>
      <c r="VLO72" s="34"/>
      <c r="VLP72" s="34"/>
      <c r="VLQ72" s="34"/>
      <c r="VLR72" s="34"/>
      <c r="VLS72" s="34"/>
      <c r="VLT72" s="34"/>
      <c r="VLU72" s="34"/>
      <c r="VLV72" s="34"/>
      <c r="VLW72" s="34"/>
      <c r="VLX72" s="34"/>
      <c r="VLY72" s="34"/>
      <c r="VLZ72" s="34"/>
      <c r="VMA72" s="34"/>
      <c r="VMB72" s="34"/>
      <c r="VMC72" s="34"/>
      <c r="VMD72" s="34"/>
      <c r="VME72" s="34"/>
      <c r="VMF72" s="34"/>
      <c r="VMG72" s="34"/>
      <c r="VMH72" s="34"/>
      <c r="VMI72" s="34"/>
      <c r="VMJ72" s="34"/>
      <c r="VMK72" s="34"/>
      <c r="VML72" s="34"/>
      <c r="VMM72" s="34"/>
      <c r="VMN72" s="34"/>
      <c r="VMO72" s="34"/>
      <c r="VMP72" s="34"/>
      <c r="VMQ72" s="34"/>
      <c r="VMR72" s="34"/>
      <c r="VMS72" s="34"/>
      <c r="VMT72" s="34"/>
      <c r="VMU72" s="34"/>
      <c r="VMV72" s="34"/>
      <c r="VMW72" s="34"/>
      <c r="VMX72" s="34"/>
      <c r="VMY72" s="34"/>
      <c r="VMZ72" s="34"/>
      <c r="VNA72" s="34"/>
      <c r="VNB72" s="34"/>
      <c r="VNC72" s="34"/>
      <c r="VND72" s="34"/>
      <c r="VNE72" s="34"/>
      <c r="VNF72" s="34"/>
      <c r="VNG72" s="34"/>
      <c r="VNH72" s="34"/>
      <c r="VNI72" s="34"/>
      <c r="VNJ72" s="34"/>
      <c r="VNK72" s="34"/>
      <c r="VNL72" s="34"/>
      <c r="VNM72" s="34"/>
      <c r="VNN72" s="34"/>
      <c r="VNO72" s="34"/>
      <c r="VNP72" s="34"/>
      <c r="VNQ72" s="34"/>
      <c r="VNR72" s="34"/>
      <c r="VNS72" s="34"/>
      <c r="VNT72" s="34"/>
      <c r="VNU72" s="34"/>
      <c r="VNV72" s="34"/>
      <c r="VNW72" s="34"/>
      <c r="VNX72" s="34"/>
      <c r="VNY72" s="34"/>
      <c r="VNZ72" s="34"/>
      <c r="VOA72" s="34"/>
      <c r="VOB72" s="34"/>
      <c r="VOC72" s="34"/>
      <c r="VOD72" s="34"/>
      <c r="VOE72" s="34"/>
      <c r="VOF72" s="34"/>
      <c r="VOG72" s="34"/>
      <c r="VOH72" s="34"/>
      <c r="VOI72" s="34"/>
      <c r="VOJ72" s="34"/>
      <c r="VOK72" s="34"/>
      <c r="VOL72" s="34"/>
      <c r="VOM72" s="34"/>
      <c r="VON72" s="34"/>
      <c r="VOO72" s="34"/>
      <c r="VOP72" s="34"/>
      <c r="VOQ72" s="34"/>
      <c r="VOR72" s="34"/>
      <c r="VOS72" s="34"/>
      <c r="VOT72" s="34"/>
      <c r="VOU72" s="34"/>
      <c r="VOV72" s="34"/>
      <c r="VOW72" s="34"/>
      <c r="VOX72" s="34"/>
      <c r="VOY72" s="34"/>
      <c r="VOZ72" s="34"/>
      <c r="VPA72" s="34"/>
      <c r="VPB72" s="34"/>
      <c r="VPC72" s="34"/>
      <c r="VPD72" s="34"/>
      <c r="VPE72" s="34"/>
      <c r="VPF72" s="34"/>
      <c r="VPG72" s="34"/>
      <c r="VPH72" s="34"/>
      <c r="VPI72" s="34"/>
      <c r="VPJ72" s="34"/>
      <c r="VPK72" s="34"/>
      <c r="VPL72" s="34"/>
      <c r="VPM72" s="34"/>
      <c r="VPN72" s="34"/>
      <c r="VPO72" s="34"/>
      <c r="VPP72" s="34"/>
      <c r="VPQ72" s="34"/>
      <c r="VPR72" s="34"/>
      <c r="VPS72" s="34"/>
      <c r="VPT72" s="34"/>
      <c r="VPU72" s="34"/>
      <c r="VPV72" s="34"/>
      <c r="VPW72" s="34"/>
      <c r="VPX72" s="34"/>
      <c r="VPY72" s="34"/>
      <c r="VPZ72" s="34"/>
      <c r="VQA72" s="34"/>
      <c r="VQB72" s="34"/>
      <c r="VQC72" s="34"/>
      <c r="VQD72" s="34"/>
      <c r="VQE72" s="34"/>
      <c r="VQF72" s="34"/>
      <c r="VQG72" s="34"/>
      <c r="VQH72" s="34"/>
      <c r="VQI72" s="34"/>
      <c r="VQJ72" s="34"/>
      <c r="VQK72" s="34"/>
      <c r="VQL72" s="34"/>
      <c r="VQM72" s="34"/>
      <c r="VQN72" s="34"/>
      <c r="VQO72" s="34"/>
      <c r="VQP72" s="34"/>
      <c r="VQQ72" s="34"/>
      <c r="VQR72" s="34"/>
      <c r="VQS72" s="34"/>
      <c r="VQT72" s="34"/>
      <c r="VQU72" s="34"/>
      <c r="VQV72" s="34"/>
      <c r="VQW72" s="34"/>
      <c r="VQX72" s="34"/>
      <c r="VQY72" s="34"/>
      <c r="VQZ72" s="34"/>
      <c r="VRA72" s="34"/>
      <c r="VRB72" s="34"/>
      <c r="VRC72" s="34"/>
      <c r="VRD72" s="34"/>
      <c r="VRE72" s="34"/>
      <c r="VRF72" s="34"/>
      <c r="VRG72" s="34"/>
      <c r="VRH72" s="34"/>
      <c r="VRI72" s="34"/>
      <c r="VRJ72" s="34"/>
      <c r="VRK72" s="34"/>
      <c r="VRL72" s="34"/>
      <c r="VRM72" s="34"/>
      <c r="VRN72" s="34"/>
      <c r="VRO72" s="34"/>
      <c r="VRP72" s="34"/>
      <c r="VRQ72" s="34"/>
      <c r="VRR72" s="34"/>
      <c r="VRS72" s="34"/>
      <c r="VRT72" s="34"/>
      <c r="VRU72" s="34"/>
      <c r="VRV72" s="34"/>
      <c r="VRW72" s="34"/>
      <c r="VRX72" s="34"/>
      <c r="VRY72" s="34"/>
      <c r="VRZ72" s="34"/>
      <c r="VSA72" s="34"/>
      <c r="VSB72" s="34"/>
      <c r="VSC72" s="34"/>
      <c r="VSD72" s="34"/>
      <c r="VSE72" s="34"/>
      <c r="VSF72" s="34"/>
      <c r="VSG72" s="34"/>
      <c r="VSH72" s="34"/>
      <c r="VSI72" s="34"/>
      <c r="VSJ72" s="34"/>
      <c r="VSK72" s="34"/>
      <c r="VSL72" s="34"/>
      <c r="VSM72" s="34"/>
      <c r="VSN72" s="34"/>
      <c r="VSO72" s="34"/>
      <c r="VSP72" s="34"/>
      <c r="VSQ72" s="34"/>
      <c r="VSR72" s="34"/>
      <c r="VSS72" s="34"/>
      <c r="VST72" s="34"/>
      <c r="VSU72" s="34"/>
      <c r="VSV72" s="34"/>
      <c r="VSW72" s="34"/>
      <c r="VSX72" s="34"/>
      <c r="VSY72" s="34"/>
      <c r="VSZ72" s="34"/>
      <c r="VTA72" s="34"/>
      <c r="VTB72" s="34"/>
      <c r="VTC72" s="34"/>
      <c r="VTD72" s="34"/>
      <c r="VTE72" s="34"/>
      <c r="VTF72" s="34"/>
      <c r="VTG72" s="34"/>
      <c r="VTH72" s="34"/>
      <c r="VTI72" s="34"/>
      <c r="VTJ72" s="34"/>
      <c r="VTK72" s="34"/>
      <c r="VTL72" s="34"/>
      <c r="VTM72" s="34"/>
      <c r="VTN72" s="34"/>
      <c r="VTO72" s="34"/>
      <c r="VTP72" s="34"/>
      <c r="VTQ72" s="34"/>
      <c r="VTR72" s="34"/>
      <c r="VTS72" s="34"/>
      <c r="VTT72" s="34"/>
      <c r="VTU72" s="34"/>
      <c r="VTV72" s="34"/>
      <c r="VTW72" s="34"/>
      <c r="VTX72" s="34"/>
      <c r="VTY72" s="34"/>
      <c r="VTZ72" s="34"/>
      <c r="VUA72" s="34"/>
      <c r="VUB72" s="34"/>
      <c r="VUC72" s="34"/>
      <c r="VUD72" s="34"/>
      <c r="VUE72" s="34"/>
      <c r="VUF72" s="34"/>
      <c r="VUG72" s="34"/>
      <c r="VUH72" s="34"/>
      <c r="VUI72" s="34"/>
      <c r="VUJ72" s="34"/>
      <c r="VUK72" s="34"/>
      <c r="VUL72" s="34"/>
      <c r="VUM72" s="34"/>
      <c r="VUN72" s="34"/>
      <c r="VUO72" s="34"/>
      <c r="VUP72" s="34"/>
      <c r="VUQ72" s="34"/>
      <c r="VUR72" s="34"/>
      <c r="VUS72" s="34"/>
      <c r="VUT72" s="34"/>
      <c r="VUU72" s="34"/>
      <c r="VUV72" s="34"/>
      <c r="VUW72" s="34"/>
      <c r="VUX72" s="34"/>
      <c r="VUY72" s="34"/>
      <c r="VUZ72" s="34"/>
      <c r="VVA72" s="34"/>
      <c r="VVB72" s="34"/>
      <c r="VVC72" s="34"/>
      <c r="VVD72" s="34"/>
      <c r="VVE72" s="34"/>
      <c r="VVF72" s="34"/>
      <c r="VVG72" s="34"/>
      <c r="VVH72" s="34"/>
      <c r="VVI72" s="34"/>
      <c r="VVJ72" s="34"/>
      <c r="VVK72" s="34"/>
      <c r="VVL72" s="34"/>
      <c r="VVM72" s="34"/>
      <c r="VVN72" s="34"/>
      <c r="VVO72" s="34"/>
      <c r="VVP72" s="34"/>
      <c r="VVQ72" s="34"/>
      <c r="VVR72" s="34"/>
      <c r="VVS72" s="34"/>
      <c r="VVT72" s="34"/>
      <c r="VVU72" s="34"/>
      <c r="VVV72" s="34"/>
      <c r="VVW72" s="34"/>
      <c r="VVX72" s="34"/>
      <c r="VVY72" s="34"/>
      <c r="VVZ72" s="34"/>
      <c r="VWA72" s="34"/>
      <c r="VWB72" s="34"/>
      <c r="VWC72" s="34"/>
      <c r="VWD72" s="34"/>
      <c r="VWE72" s="34"/>
      <c r="VWF72" s="34"/>
      <c r="VWG72" s="34"/>
      <c r="VWH72" s="34"/>
      <c r="VWI72" s="34"/>
      <c r="VWJ72" s="34"/>
      <c r="VWK72" s="34"/>
      <c r="VWL72" s="34"/>
      <c r="VWM72" s="34"/>
      <c r="VWN72" s="34"/>
      <c r="VWO72" s="34"/>
      <c r="VWP72" s="34"/>
      <c r="VWQ72" s="34"/>
      <c r="VWR72" s="34"/>
      <c r="VWS72" s="34"/>
      <c r="VWT72" s="34"/>
      <c r="VWU72" s="34"/>
      <c r="VWV72" s="34"/>
      <c r="VWW72" s="34"/>
      <c r="VWX72" s="34"/>
      <c r="VWY72" s="34"/>
      <c r="VWZ72" s="34"/>
      <c r="VXA72" s="34"/>
      <c r="VXB72" s="34"/>
      <c r="VXC72" s="34"/>
      <c r="VXD72" s="34"/>
      <c r="VXE72" s="34"/>
      <c r="VXF72" s="34"/>
      <c r="VXG72" s="34"/>
      <c r="VXH72" s="34"/>
      <c r="VXI72" s="34"/>
      <c r="VXJ72" s="34"/>
      <c r="VXK72" s="34"/>
      <c r="VXL72" s="34"/>
      <c r="VXM72" s="34"/>
      <c r="VXN72" s="34"/>
      <c r="VXO72" s="34"/>
      <c r="VXP72" s="34"/>
      <c r="VXQ72" s="34"/>
      <c r="VXR72" s="34"/>
      <c r="VXS72" s="34"/>
      <c r="VXT72" s="34"/>
      <c r="VXU72" s="34"/>
      <c r="VXV72" s="34"/>
      <c r="VXW72" s="34"/>
      <c r="VXX72" s="34"/>
      <c r="VXY72" s="34"/>
      <c r="VXZ72" s="34"/>
      <c r="VYA72" s="34"/>
      <c r="VYB72" s="34"/>
      <c r="VYC72" s="34"/>
      <c r="VYD72" s="34"/>
      <c r="VYE72" s="34"/>
      <c r="VYF72" s="34"/>
      <c r="VYG72" s="34"/>
      <c r="VYH72" s="34"/>
      <c r="VYI72" s="34"/>
      <c r="VYJ72" s="34"/>
      <c r="VYK72" s="34"/>
      <c r="VYL72" s="34"/>
      <c r="VYM72" s="34"/>
      <c r="VYN72" s="34"/>
      <c r="VYO72" s="34"/>
      <c r="VYP72" s="34"/>
      <c r="VYQ72" s="34"/>
      <c r="VYR72" s="34"/>
      <c r="VYS72" s="34"/>
      <c r="VYT72" s="34"/>
      <c r="VYU72" s="34"/>
      <c r="VYV72" s="34"/>
      <c r="VYW72" s="34"/>
      <c r="VYX72" s="34"/>
      <c r="VYY72" s="34"/>
      <c r="VYZ72" s="34"/>
      <c r="VZA72" s="34"/>
      <c r="VZB72" s="34"/>
      <c r="VZC72" s="34"/>
      <c r="VZD72" s="34"/>
      <c r="VZE72" s="34"/>
      <c r="VZF72" s="34"/>
      <c r="VZG72" s="34"/>
      <c r="VZH72" s="34"/>
      <c r="VZI72" s="34"/>
      <c r="VZJ72" s="34"/>
      <c r="VZK72" s="34"/>
      <c r="VZL72" s="34"/>
      <c r="VZM72" s="34"/>
      <c r="VZN72" s="34"/>
      <c r="VZO72" s="34"/>
      <c r="VZP72" s="34"/>
      <c r="VZQ72" s="34"/>
      <c r="VZR72" s="34"/>
      <c r="VZS72" s="34"/>
      <c r="VZT72" s="34"/>
      <c r="VZU72" s="34"/>
      <c r="VZV72" s="34"/>
      <c r="VZW72" s="34"/>
      <c r="VZX72" s="34"/>
      <c r="VZY72" s="34"/>
      <c r="VZZ72" s="34"/>
      <c r="WAA72" s="34"/>
      <c r="WAB72" s="34"/>
      <c r="WAC72" s="34"/>
      <c r="WAD72" s="34"/>
      <c r="WAE72" s="34"/>
      <c r="WAF72" s="34"/>
      <c r="WAG72" s="34"/>
      <c r="WAH72" s="34"/>
      <c r="WAI72" s="34"/>
      <c r="WAJ72" s="34"/>
      <c r="WAK72" s="34"/>
      <c r="WAL72" s="34"/>
      <c r="WAM72" s="34"/>
      <c r="WAN72" s="34"/>
      <c r="WAO72" s="34"/>
      <c r="WAP72" s="34"/>
      <c r="WAQ72" s="34"/>
      <c r="WAR72" s="34"/>
      <c r="WAS72" s="34"/>
      <c r="WAT72" s="34"/>
      <c r="WAU72" s="34"/>
      <c r="WAV72" s="34"/>
      <c r="WAW72" s="34"/>
      <c r="WAX72" s="34"/>
      <c r="WAY72" s="34"/>
      <c r="WAZ72" s="34"/>
      <c r="WBA72" s="34"/>
      <c r="WBB72" s="34"/>
      <c r="WBC72" s="34"/>
      <c r="WBD72" s="34"/>
      <c r="WBE72" s="34"/>
      <c r="WBF72" s="34"/>
      <c r="WBG72" s="34"/>
      <c r="WBH72" s="34"/>
      <c r="WBI72" s="34"/>
      <c r="WBJ72" s="34"/>
      <c r="WBK72" s="34"/>
      <c r="WBL72" s="34"/>
      <c r="WBM72" s="34"/>
      <c r="WBN72" s="34"/>
      <c r="WBO72" s="34"/>
      <c r="WBP72" s="34"/>
      <c r="WBQ72" s="34"/>
      <c r="WBR72" s="34"/>
      <c r="WBS72" s="34"/>
      <c r="WBT72" s="34"/>
      <c r="WBU72" s="34"/>
      <c r="WBV72" s="34"/>
      <c r="WBW72" s="34"/>
      <c r="WBX72" s="34"/>
      <c r="WBY72" s="34"/>
      <c r="WBZ72" s="34"/>
      <c r="WCA72" s="34"/>
      <c r="WCB72" s="34"/>
      <c r="WCC72" s="34"/>
      <c r="WCD72" s="34"/>
      <c r="WCE72" s="34"/>
      <c r="WCF72" s="34"/>
      <c r="WCG72" s="34"/>
      <c r="WCH72" s="34"/>
      <c r="WCI72" s="34"/>
      <c r="WCJ72" s="34"/>
      <c r="WCK72" s="34"/>
      <c r="WCL72" s="34"/>
      <c r="WCM72" s="34"/>
      <c r="WCN72" s="34"/>
      <c r="WCO72" s="34"/>
      <c r="WCP72" s="34"/>
      <c r="WCQ72" s="34"/>
      <c r="WCR72" s="34"/>
      <c r="WCS72" s="34"/>
      <c r="WCT72" s="34"/>
      <c r="WCU72" s="34"/>
      <c r="WCV72" s="34"/>
      <c r="WCW72" s="34"/>
      <c r="WCX72" s="34"/>
      <c r="WCY72" s="34"/>
      <c r="WCZ72" s="34"/>
      <c r="WDA72" s="34"/>
      <c r="WDB72" s="34"/>
      <c r="WDC72" s="34"/>
      <c r="WDD72" s="34"/>
      <c r="WDE72" s="34"/>
      <c r="WDF72" s="34"/>
      <c r="WDG72" s="34"/>
      <c r="WDH72" s="34"/>
      <c r="WDI72" s="34"/>
      <c r="WDJ72" s="34"/>
      <c r="WDK72" s="34"/>
      <c r="WDL72" s="34"/>
      <c r="WDM72" s="34"/>
      <c r="WDN72" s="34"/>
      <c r="WDO72" s="34"/>
      <c r="WDP72" s="34"/>
      <c r="WDQ72" s="34"/>
      <c r="WDR72" s="34"/>
      <c r="WDS72" s="34"/>
      <c r="WDT72" s="34"/>
      <c r="WDU72" s="34"/>
      <c r="WDV72" s="34"/>
      <c r="WDW72" s="34"/>
      <c r="WDX72" s="34"/>
      <c r="WDY72" s="34"/>
      <c r="WDZ72" s="34"/>
      <c r="WEA72" s="34"/>
      <c r="WEB72" s="34"/>
      <c r="WEC72" s="34"/>
      <c r="WED72" s="34"/>
      <c r="WEE72" s="34"/>
      <c r="WEF72" s="34"/>
      <c r="WEG72" s="34"/>
      <c r="WEH72" s="34"/>
      <c r="WEI72" s="34"/>
      <c r="WEJ72" s="34"/>
      <c r="WEK72" s="34"/>
      <c r="WEL72" s="34"/>
      <c r="WEM72" s="34"/>
      <c r="WEN72" s="34"/>
      <c r="WEO72" s="34"/>
      <c r="WEP72" s="34"/>
      <c r="WEQ72" s="34"/>
      <c r="WER72" s="34"/>
      <c r="WES72" s="34"/>
      <c r="WET72" s="34"/>
      <c r="WEU72" s="34"/>
      <c r="WEV72" s="34"/>
      <c r="WEW72" s="34"/>
      <c r="WEX72" s="34"/>
      <c r="WEY72" s="34"/>
      <c r="WEZ72" s="34"/>
      <c r="WFA72" s="34"/>
      <c r="WFB72" s="34"/>
      <c r="WFC72" s="34"/>
      <c r="WFD72" s="34"/>
      <c r="WFE72" s="34"/>
      <c r="WFF72" s="34"/>
      <c r="WFG72" s="34"/>
      <c r="WFH72" s="34"/>
      <c r="WFI72" s="34"/>
      <c r="WFJ72" s="34"/>
      <c r="WFK72" s="34"/>
      <c r="WFL72" s="34"/>
      <c r="WFM72" s="34"/>
      <c r="WFN72" s="34"/>
      <c r="WFO72" s="34"/>
      <c r="WFP72" s="34"/>
      <c r="WFQ72" s="34"/>
      <c r="WFR72" s="34"/>
      <c r="WFS72" s="34"/>
      <c r="WFT72" s="34"/>
      <c r="WFU72" s="34"/>
      <c r="WFV72" s="34"/>
      <c r="WFW72" s="34"/>
      <c r="WFX72" s="34"/>
      <c r="WFY72" s="34"/>
      <c r="WFZ72" s="34"/>
      <c r="WGA72" s="34"/>
      <c r="WGB72" s="34"/>
      <c r="WGC72" s="34"/>
      <c r="WGD72" s="34"/>
      <c r="WGE72" s="34"/>
      <c r="WGF72" s="34"/>
      <c r="WGG72" s="34"/>
      <c r="WGH72" s="34"/>
      <c r="WGI72" s="34"/>
      <c r="WGJ72" s="34"/>
      <c r="WGK72" s="34"/>
      <c r="WGL72" s="34"/>
      <c r="WGM72" s="34"/>
      <c r="WGN72" s="34"/>
      <c r="WGO72" s="34"/>
      <c r="WGP72" s="34"/>
      <c r="WGQ72" s="34"/>
      <c r="WGR72" s="34"/>
      <c r="WGS72" s="34"/>
      <c r="WGT72" s="34"/>
      <c r="WGU72" s="34"/>
      <c r="WGV72" s="34"/>
      <c r="WGW72" s="34"/>
      <c r="WGX72" s="34"/>
      <c r="WGY72" s="34"/>
      <c r="WGZ72" s="34"/>
      <c r="WHA72" s="34"/>
      <c r="WHB72" s="34"/>
      <c r="WHC72" s="34"/>
      <c r="WHD72" s="34"/>
      <c r="WHE72" s="34"/>
      <c r="WHF72" s="34"/>
      <c r="WHG72" s="34"/>
      <c r="WHH72" s="34"/>
      <c r="WHI72" s="34"/>
      <c r="WHJ72" s="34"/>
      <c r="WHK72" s="34"/>
      <c r="WHL72" s="34"/>
      <c r="WHM72" s="34"/>
      <c r="WHN72" s="34"/>
      <c r="WHO72" s="34"/>
      <c r="WHP72" s="34"/>
      <c r="WHQ72" s="34"/>
      <c r="WHR72" s="34"/>
      <c r="WHS72" s="34"/>
      <c r="WHT72" s="34"/>
      <c r="WHU72" s="34"/>
      <c r="WHV72" s="34"/>
      <c r="WHW72" s="34"/>
      <c r="WHX72" s="34"/>
      <c r="WHY72" s="34"/>
      <c r="WHZ72" s="34"/>
      <c r="WIA72" s="34"/>
      <c r="WIB72" s="34"/>
      <c r="WIC72" s="34"/>
      <c r="WID72" s="34"/>
      <c r="WIE72" s="34"/>
      <c r="WIF72" s="34"/>
      <c r="WIG72" s="34"/>
      <c r="WIH72" s="34"/>
      <c r="WII72" s="34"/>
      <c r="WIJ72" s="34"/>
      <c r="WIK72" s="34"/>
      <c r="WIL72" s="34"/>
      <c r="WIM72" s="34"/>
      <c r="WIN72" s="34"/>
      <c r="WIO72" s="34"/>
      <c r="WIP72" s="34"/>
      <c r="WIQ72" s="34"/>
      <c r="WIR72" s="34"/>
      <c r="WIS72" s="34"/>
      <c r="WIT72" s="34"/>
      <c r="WIU72" s="34"/>
      <c r="WIV72" s="34"/>
      <c r="WIW72" s="34"/>
      <c r="WIX72" s="34"/>
      <c r="WIY72" s="34"/>
      <c r="WIZ72" s="34"/>
      <c r="WJA72" s="34"/>
      <c r="WJB72" s="34"/>
      <c r="WJC72" s="34"/>
      <c r="WJD72" s="34"/>
      <c r="WJE72" s="34"/>
      <c r="WJF72" s="34"/>
      <c r="WJG72" s="34"/>
      <c r="WJH72" s="34"/>
      <c r="WJI72" s="34"/>
      <c r="WJJ72" s="34"/>
      <c r="WJK72" s="34"/>
      <c r="WJL72" s="34"/>
      <c r="WJM72" s="34"/>
      <c r="WJN72" s="34"/>
      <c r="WJO72" s="34"/>
      <c r="WJP72" s="34"/>
      <c r="WJQ72" s="34"/>
      <c r="WJR72" s="34"/>
      <c r="WJS72" s="34"/>
      <c r="WJT72" s="34"/>
      <c r="WJU72" s="34"/>
      <c r="WJV72" s="34"/>
      <c r="WJW72" s="34"/>
      <c r="WJX72" s="34"/>
      <c r="WJY72" s="34"/>
      <c r="WJZ72" s="34"/>
      <c r="WKA72" s="34"/>
      <c r="WKB72" s="34"/>
      <c r="WKC72" s="34"/>
      <c r="WKD72" s="34"/>
      <c r="WKE72" s="34"/>
      <c r="WKF72" s="34"/>
      <c r="WKG72" s="34"/>
      <c r="WKH72" s="34"/>
      <c r="WKI72" s="34"/>
      <c r="WKJ72" s="34"/>
      <c r="WKK72" s="34"/>
      <c r="WKL72" s="34"/>
      <c r="WKM72" s="34"/>
      <c r="WKN72" s="34"/>
      <c r="WKO72" s="34"/>
      <c r="WKP72" s="34"/>
      <c r="WKQ72" s="34"/>
      <c r="WKR72" s="34"/>
      <c r="WKS72" s="34"/>
      <c r="WKT72" s="34"/>
      <c r="WKU72" s="34"/>
      <c r="WKV72" s="34"/>
      <c r="WKW72" s="34"/>
      <c r="WKX72" s="34"/>
      <c r="WKY72" s="34"/>
      <c r="WKZ72" s="34"/>
      <c r="WLA72" s="34"/>
      <c r="WLB72" s="34"/>
      <c r="WLC72" s="34"/>
      <c r="WLD72" s="34"/>
      <c r="WLE72" s="34"/>
      <c r="WLF72" s="34"/>
      <c r="WLG72" s="34"/>
      <c r="WLH72" s="34"/>
      <c r="WLI72" s="34"/>
      <c r="WLJ72" s="34"/>
      <c r="WLK72" s="34"/>
      <c r="WLL72" s="34"/>
      <c r="WLM72" s="34"/>
      <c r="WLN72" s="34"/>
      <c r="WLO72" s="34"/>
      <c r="WLP72" s="34"/>
      <c r="WLQ72" s="34"/>
      <c r="WLR72" s="34"/>
      <c r="WLS72" s="34"/>
      <c r="WLT72" s="34"/>
      <c r="WLU72" s="34"/>
      <c r="WLV72" s="34"/>
      <c r="WLW72" s="34"/>
      <c r="WLX72" s="34"/>
      <c r="WLY72" s="34"/>
      <c r="WLZ72" s="34"/>
      <c r="WMA72" s="34"/>
      <c r="WMB72" s="34"/>
      <c r="WMC72" s="34"/>
      <c r="WMD72" s="34"/>
      <c r="WME72" s="34"/>
      <c r="WMF72" s="34"/>
      <c r="WMG72" s="34"/>
      <c r="WMH72" s="34"/>
      <c r="WMI72" s="34"/>
      <c r="WMJ72" s="34"/>
      <c r="WMK72" s="34"/>
      <c r="WML72" s="34"/>
      <c r="WMM72" s="34"/>
      <c r="WMN72" s="34"/>
      <c r="WMO72" s="34"/>
      <c r="WMP72" s="34"/>
      <c r="WMQ72" s="34"/>
      <c r="WMR72" s="34"/>
      <c r="WMS72" s="34"/>
      <c r="WMT72" s="34"/>
      <c r="WMU72" s="34"/>
      <c r="WMV72" s="34"/>
      <c r="WMW72" s="34"/>
      <c r="WMX72" s="34"/>
      <c r="WMY72" s="34"/>
      <c r="WMZ72" s="34"/>
      <c r="WNA72" s="34"/>
      <c r="WNB72" s="34"/>
      <c r="WNC72" s="34"/>
      <c r="WND72" s="34"/>
      <c r="WNE72" s="34"/>
      <c r="WNF72" s="34"/>
      <c r="WNG72" s="34"/>
      <c r="WNH72" s="34"/>
      <c r="WNI72" s="34"/>
      <c r="WNJ72" s="34"/>
      <c r="WNK72" s="34"/>
      <c r="WNL72" s="34"/>
      <c r="WNM72" s="34"/>
      <c r="WNN72" s="34"/>
      <c r="WNO72" s="34"/>
      <c r="WNP72" s="34"/>
      <c r="WNQ72" s="34"/>
      <c r="WNR72" s="34"/>
      <c r="WNS72" s="34"/>
      <c r="WNT72" s="34"/>
      <c r="WNU72" s="34"/>
      <c r="WNV72" s="34"/>
      <c r="WNW72" s="34"/>
      <c r="WNX72" s="34"/>
      <c r="WNY72" s="34"/>
      <c r="WNZ72" s="34"/>
      <c r="WOA72" s="34"/>
      <c r="WOB72" s="34"/>
      <c r="WOC72" s="34"/>
      <c r="WOD72" s="34"/>
      <c r="WOE72" s="34"/>
      <c r="WOF72" s="34"/>
      <c r="WOG72" s="34"/>
      <c r="WOH72" s="34"/>
      <c r="WOI72" s="34"/>
      <c r="WOJ72" s="34"/>
      <c r="WOK72" s="34"/>
      <c r="WOL72" s="34"/>
      <c r="WOM72" s="34"/>
      <c r="WON72" s="34"/>
      <c r="WOO72" s="34"/>
      <c r="WOP72" s="34"/>
      <c r="WOQ72" s="34"/>
      <c r="WOR72" s="34"/>
      <c r="WOS72" s="34"/>
      <c r="WOT72" s="34"/>
      <c r="WOU72" s="34"/>
      <c r="WOV72" s="34"/>
      <c r="WOW72" s="34"/>
      <c r="WOX72" s="34"/>
      <c r="WOY72" s="34"/>
      <c r="WOZ72" s="34"/>
      <c r="WPA72" s="34"/>
      <c r="WPB72" s="34"/>
      <c r="WPC72" s="34"/>
      <c r="WPD72" s="34"/>
      <c r="WPE72" s="34"/>
      <c r="WPF72" s="34"/>
      <c r="WPG72" s="34"/>
      <c r="WPH72" s="34"/>
      <c r="WPI72" s="34"/>
      <c r="WPJ72" s="34"/>
      <c r="WPK72" s="34"/>
      <c r="WPL72" s="34"/>
      <c r="WPM72" s="34"/>
      <c r="WPN72" s="34"/>
      <c r="WPO72" s="34"/>
      <c r="WPP72" s="34"/>
      <c r="WPQ72" s="34"/>
      <c r="WPR72" s="34"/>
      <c r="WPS72" s="34"/>
      <c r="WPT72" s="34"/>
      <c r="WPU72" s="34"/>
      <c r="WPV72" s="34"/>
      <c r="WPW72" s="34"/>
      <c r="WPX72" s="34"/>
      <c r="WPY72" s="34"/>
      <c r="WPZ72" s="34"/>
      <c r="WQA72" s="34"/>
      <c r="WQB72" s="34"/>
      <c r="WQC72" s="34"/>
      <c r="WQD72" s="34"/>
      <c r="WQE72" s="34"/>
      <c r="WQF72" s="34"/>
      <c r="WQG72" s="34"/>
      <c r="WQH72" s="34"/>
      <c r="WQI72" s="34"/>
      <c r="WQJ72" s="34"/>
      <c r="WQK72" s="34"/>
      <c r="WQL72" s="34"/>
      <c r="WQM72" s="34"/>
      <c r="WQN72" s="34"/>
      <c r="WQO72" s="34"/>
      <c r="WQP72" s="34"/>
      <c r="WQQ72" s="34"/>
      <c r="WQR72" s="34"/>
      <c r="WQS72" s="34"/>
      <c r="WQT72" s="34"/>
      <c r="WQU72" s="34"/>
      <c r="WQV72" s="34"/>
      <c r="WQW72" s="34"/>
      <c r="WQX72" s="34"/>
      <c r="WQY72" s="34"/>
      <c r="WQZ72" s="34"/>
      <c r="WRA72" s="34"/>
      <c r="WRB72" s="34"/>
      <c r="WRC72" s="34"/>
      <c r="WRD72" s="34"/>
      <c r="WRE72" s="34"/>
      <c r="WRF72" s="34"/>
      <c r="WRG72" s="34"/>
      <c r="WRH72" s="34"/>
      <c r="WRI72" s="34"/>
      <c r="WRJ72" s="34"/>
      <c r="WRK72" s="34"/>
      <c r="WRL72" s="34"/>
      <c r="WRM72" s="34"/>
      <c r="WRN72" s="34"/>
      <c r="WRO72" s="34"/>
      <c r="WRP72" s="34"/>
      <c r="WRQ72" s="34"/>
      <c r="WRR72" s="34"/>
      <c r="WRS72" s="34"/>
      <c r="WRT72" s="34"/>
      <c r="WRU72" s="34"/>
      <c r="WRV72" s="34"/>
      <c r="WRW72" s="34"/>
      <c r="WRX72" s="34"/>
      <c r="WRY72" s="34"/>
      <c r="WRZ72" s="34"/>
      <c r="WSA72" s="34"/>
      <c r="WSB72" s="34"/>
      <c r="WSC72" s="34"/>
      <c r="WSD72" s="34"/>
      <c r="WSE72" s="34"/>
      <c r="WSF72" s="34"/>
      <c r="WSG72" s="34"/>
      <c r="WSH72" s="34"/>
      <c r="WSI72" s="34"/>
      <c r="WSJ72" s="34"/>
      <c r="WSK72" s="34"/>
      <c r="WSL72" s="34"/>
      <c r="WSM72" s="34"/>
      <c r="WSN72" s="34"/>
      <c r="WSO72" s="34"/>
      <c r="WSP72" s="34"/>
      <c r="WSQ72" s="34"/>
      <c r="WSR72" s="34"/>
      <c r="WSS72" s="34"/>
      <c r="WST72" s="34"/>
      <c r="WSU72" s="34"/>
      <c r="WSV72" s="34"/>
      <c r="WSW72" s="34"/>
      <c r="WSX72" s="34"/>
      <c r="WSY72" s="34"/>
      <c r="WSZ72" s="34"/>
      <c r="WTA72" s="34"/>
      <c r="WTB72" s="34"/>
      <c r="WTC72" s="34"/>
      <c r="WTD72" s="34"/>
      <c r="WTE72" s="34"/>
      <c r="WTF72" s="34"/>
      <c r="WTG72" s="34"/>
      <c r="WTH72" s="34"/>
      <c r="WTI72" s="34"/>
      <c r="WTJ72" s="34"/>
      <c r="WTK72" s="34"/>
      <c r="WTL72" s="34"/>
      <c r="WTM72" s="34"/>
      <c r="WTN72" s="34"/>
      <c r="WTO72" s="34"/>
      <c r="WTP72" s="34"/>
      <c r="WTQ72" s="34"/>
      <c r="WTR72" s="34"/>
      <c r="WTS72" s="34"/>
      <c r="WTT72" s="34"/>
      <c r="WTU72" s="34"/>
      <c r="WTV72" s="34"/>
      <c r="WTW72" s="34"/>
      <c r="WTX72" s="34"/>
      <c r="WTY72" s="34"/>
      <c r="WTZ72" s="34"/>
      <c r="WUA72" s="34"/>
      <c r="WUB72" s="34"/>
      <c r="WUC72" s="34"/>
      <c r="WUD72" s="34"/>
      <c r="WUE72" s="34"/>
      <c r="WUF72" s="34"/>
      <c r="WUG72" s="34"/>
      <c r="WUH72" s="34"/>
      <c r="WUI72" s="34"/>
      <c r="WUJ72" s="34"/>
      <c r="WUK72" s="34"/>
      <c r="WUL72" s="34"/>
      <c r="WUM72" s="34"/>
      <c r="WUN72" s="34"/>
      <c r="WUO72" s="34"/>
      <c r="WUP72" s="34"/>
      <c r="WUQ72" s="34"/>
      <c r="WUR72" s="34"/>
      <c r="WUS72" s="34"/>
      <c r="WUT72" s="34"/>
      <c r="WUU72" s="34"/>
      <c r="WUV72" s="34"/>
      <c r="WUW72" s="34"/>
      <c r="WUX72" s="34"/>
      <c r="WUY72" s="34"/>
      <c r="WUZ72" s="34"/>
      <c r="WVA72" s="34"/>
      <c r="WVB72" s="34"/>
      <c r="WVC72" s="34"/>
      <c r="WVD72" s="34"/>
      <c r="WVE72" s="34"/>
      <c r="WVF72" s="34"/>
      <c r="WVG72" s="34"/>
      <c r="WVH72" s="34"/>
      <c r="WVI72" s="34"/>
      <c r="WVJ72" s="34"/>
      <c r="WVK72" s="34"/>
      <c r="WVL72" s="34"/>
      <c r="WVM72" s="34"/>
      <c r="WVN72" s="34"/>
      <c r="WVO72" s="34"/>
      <c r="WVP72" s="34"/>
      <c r="WVQ72" s="34"/>
      <c r="WVR72" s="34"/>
      <c r="WVS72" s="34"/>
      <c r="WVT72" s="34"/>
      <c r="WVU72" s="34"/>
      <c r="WVV72" s="34"/>
      <c r="WVW72" s="34"/>
      <c r="WVX72" s="34"/>
      <c r="WVY72" s="34"/>
      <c r="WVZ72" s="34"/>
      <c r="WWA72" s="34"/>
      <c r="WWB72" s="34"/>
      <c r="WWC72" s="34"/>
      <c r="WWD72" s="34"/>
      <c r="WWE72" s="34"/>
      <c r="WWF72" s="34"/>
      <c r="WWG72" s="34"/>
      <c r="WWH72" s="34"/>
      <c r="WWI72" s="34"/>
      <c r="WWJ72" s="34"/>
      <c r="WWK72" s="34"/>
      <c r="WWL72" s="34"/>
      <c r="WWM72" s="34"/>
      <c r="WWN72" s="34"/>
      <c r="WWO72" s="34"/>
      <c r="WWP72" s="34"/>
      <c r="WWQ72" s="34"/>
      <c r="WWR72" s="34"/>
      <c r="WWS72" s="34"/>
      <c r="WWT72" s="34"/>
      <c r="WWU72" s="34"/>
      <c r="WWV72" s="34"/>
      <c r="WWW72" s="34"/>
      <c r="WWX72" s="34"/>
      <c r="WWY72" s="34"/>
      <c r="WWZ72" s="34"/>
      <c r="WXA72" s="34"/>
      <c r="WXB72" s="34"/>
      <c r="WXC72" s="34"/>
      <c r="WXD72" s="34"/>
      <c r="WXE72" s="34"/>
      <c r="WXF72" s="34"/>
      <c r="WXG72" s="34"/>
      <c r="WXH72" s="34"/>
      <c r="WXI72" s="34"/>
      <c r="WXJ72" s="34"/>
      <c r="WXK72" s="34"/>
      <c r="WXL72" s="34"/>
      <c r="WXM72" s="34"/>
      <c r="WXN72" s="34"/>
      <c r="WXO72" s="34"/>
      <c r="WXP72" s="34"/>
      <c r="WXQ72" s="34"/>
      <c r="WXR72" s="34"/>
      <c r="WXS72" s="34"/>
      <c r="WXT72" s="34"/>
      <c r="WXU72" s="34"/>
      <c r="WXV72" s="34"/>
      <c r="WXW72" s="34"/>
      <c r="WXX72" s="34"/>
      <c r="WXY72" s="34"/>
      <c r="WXZ72" s="34"/>
      <c r="WYA72" s="34"/>
      <c r="WYB72" s="34"/>
      <c r="WYC72" s="34"/>
      <c r="WYD72" s="34"/>
      <c r="WYE72" s="34"/>
      <c r="WYF72" s="34"/>
      <c r="WYG72" s="34"/>
      <c r="WYH72" s="34"/>
      <c r="WYI72" s="34"/>
      <c r="WYJ72" s="34"/>
      <c r="WYK72" s="34"/>
      <c r="WYL72" s="34"/>
      <c r="WYM72" s="34"/>
      <c r="WYN72" s="34"/>
      <c r="WYO72" s="34"/>
      <c r="WYP72" s="34"/>
      <c r="WYQ72" s="34"/>
      <c r="WYR72" s="34"/>
      <c r="WYS72" s="34"/>
      <c r="WYT72" s="34"/>
      <c r="WYU72" s="34"/>
      <c r="WYV72" s="34"/>
      <c r="WYW72" s="34"/>
      <c r="WYX72" s="34"/>
      <c r="WYY72" s="34"/>
      <c r="WYZ72" s="34"/>
      <c r="WZA72" s="34"/>
      <c r="WZB72" s="34"/>
      <c r="WZC72" s="34"/>
      <c r="WZD72" s="34"/>
      <c r="WZE72" s="34"/>
      <c r="WZF72" s="34"/>
      <c r="WZG72" s="34"/>
      <c r="WZH72" s="34"/>
      <c r="WZI72" s="34"/>
      <c r="WZJ72" s="34"/>
      <c r="WZK72" s="34"/>
      <c r="WZL72" s="34"/>
      <c r="WZM72" s="34"/>
      <c r="WZN72" s="34"/>
      <c r="WZO72" s="34"/>
      <c r="WZP72" s="34"/>
      <c r="WZQ72" s="34"/>
      <c r="WZR72" s="34"/>
      <c r="WZS72" s="34"/>
      <c r="WZT72" s="34"/>
      <c r="WZU72" s="34"/>
      <c r="WZV72" s="34"/>
      <c r="WZW72" s="34"/>
      <c r="WZX72" s="34"/>
      <c r="WZY72" s="34"/>
      <c r="WZZ72" s="34"/>
      <c r="XAA72" s="34"/>
      <c r="XAB72" s="34"/>
      <c r="XAC72" s="34"/>
      <c r="XAD72" s="34"/>
      <c r="XAE72" s="34"/>
      <c r="XAF72" s="34"/>
      <c r="XAG72" s="34"/>
      <c r="XAH72" s="34"/>
      <c r="XAI72" s="34"/>
      <c r="XAJ72" s="34"/>
      <c r="XAK72" s="34"/>
      <c r="XAL72" s="34"/>
      <c r="XAM72" s="34"/>
      <c r="XAN72" s="34"/>
      <c r="XAO72" s="34"/>
      <c r="XAP72" s="34"/>
      <c r="XAQ72" s="34"/>
      <c r="XAR72" s="34"/>
      <c r="XAS72" s="34"/>
      <c r="XAT72" s="34"/>
      <c r="XAU72" s="34"/>
      <c r="XAV72" s="34"/>
      <c r="XAW72" s="34"/>
      <c r="XAX72" s="34"/>
      <c r="XAY72" s="34"/>
      <c r="XAZ72" s="34"/>
      <c r="XBA72" s="34"/>
      <c r="XBB72" s="34"/>
      <c r="XBC72" s="34"/>
      <c r="XBD72" s="34"/>
      <c r="XBE72" s="34"/>
      <c r="XBF72" s="34"/>
      <c r="XBG72" s="34"/>
      <c r="XBH72" s="34"/>
      <c r="XBI72" s="34"/>
      <c r="XBJ72" s="34"/>
      <c r="XBK72" s="34"/>
      <c r="XBL72" s="34"/>
      <c r="XBM72" s="34"/>
      <c r="XBN72" s="34"/>
      <c r="XBO72" s="34"/>
      <c r="XBP72" s="34"/>
      <c r="XBQ72" s="34"/>
      <c r="XBR72" s="34"/>
      <c r="XBS72" s="34"/>
      <c r="XBT72" s="34"/>
      <c r="XBU72" s="34"/>
      <c r="XBV72" s="34"/>
      <c r="XBW72" s="34"/>
      <c r="XBX72" s="34"/>
      <c r="XBY72" s="34"/>
      <c r="XBZ72" s="34"/>
      <c r="XCA72" s="34"/>
      <c r="XCB72" s="34"/>
      <c r="XCC72" s="34"/>
      <c r="XCD72" s="34"/>
      <c r="XCE72" s="34"/>
      <c r="XCF72" s="34"/>
      <c r="XCG72" s="34"/>
      <c r="XCH72" s="34"/>
      <c r="XCI72" s="34"/>
      <c r="XCJ72" s="34"/>
      <c r="XCK72" s="34"/>
      <c r="XCL72" s="34"/>
      <c r="XCM72" s="34"/>
      <c r="XCN72" s="34"/>
      <c r="XCO72" s="34"/>
      <c r="XCP72" s="34"/>
      <c r="XCQ72" s="34"/>
      <c r="XCR72" s="34"/>
      <c r="XCS72" s="34"/>
      <c r="XCT72" s="34"/>
      <c r="XCU72" s="34"/>
      <c r="XCV72" s="34"/>
      <c r="XCW72" s="34"/>
      <c r="XCX72" s="34"/>
      <c r="XCY72" s="34"/>
      <c r="XCZ72" s="34"/>
      <c r="XDA72" s="34"/>
      <c r="XDB72" s="34"/>
      <c r="XDC72" s="34"/>
      <c r="XDD72" s="34"/>
      <c r="XDE72" s="34"/>
      <c r="XDF72" s="34"/>
      <c r="XDG72" s="34"/>
      <c r="XDH72" s="34"/>
      <c r="XDI72" s="34"/>
      <c r="XDJ72" s="34"/>
      <c r="XDK72" s="34"/>
      <c r="XDL72" s="34"/>
      <c r="XDM72" s="34"/>
      <c r="XDN72" s="34"/>
      <c r="XDO72" s="34"/>
      <c r="XDP72" s="34"/>
      <c r="XDQ72" s="34"/>
      <c r="XDR72" s="34"/>
      <c r="XDS72" s="34"/>
      <c r="XDT72" s="34"/>
      <c r="XDU72" s="34"/>
      <c r="XDV72" s="34"/>
      <c r="XDW72" s="34"/>
      <c r="XDX72" s="34"/>
      <c r="XDY72" s="34"/>
      <c r="XDZ72" s="34"/>
      <c r="XEA72" s="34"/>
      <c r="XEB72" s="34"/>
      <c r="XEC72" s="34"/>
      <c r="XED72" s="34"/>
      <c r="XEE72" s="34"/>
      <c r="XEF72" s="34"/>
      <c r="XEG72" s="34"/>
      <c r="XEH72" s="34"/>
      <c r="XEI72" s="34"/>
      <c r="XEJ72" s="34"/>
      <c r="XEK72" s="34"/>
      <c r="XEL72" s="34"/>
      <c r="XEM72" s="34"/>
      <c r="XEN72" s="34"/>
      <c r="XEO72" s="34"/>
      <c r="XEP72" s="34"/>
      <c r="XEQ72" s="34"/>
      <c r="XER72" s="34"/>
      <c r="XES72" s="34"/>
      <c r="XET72" s="34"/>
      <c r="XEU72" s="34"/>
      <c r="XEV72" s="34"/>
      <c r="XEW72" s="34"/>
      <c r="XEX72" s="34"/>
      <c r="XEY72" s="34"/>
      <c r="XEZ72" s="34"/>
      <c r="XFA72" s="34"/>
      <c r="XFB72" s="34"/>
      <c r="XFC72" s="34"/>
    </row>
    <row r="73" spans="1:16384" s="1" customFormat="1" ht="36.75" customHeight="1" x14ac:dyDescent="0.2">
      <c r="A73" s="5">
        <v>70</v>
      </c>
      <c r="B73" s="8">
        <v>4067507340101</v>
      </c>
      <c r="C73" s="5" t="s">
        <v>507</v>
      </c>
      <c r="D73" s="5">
        <v>2</v>
      </c>
      <c r="E73" s="5">
        <v>9</v>
      </c>
      <c r="F73" s="5" t="s">
        <v>8</v>
      </c>
      <c r="G73" s="5"/>
      <c r="H73" s="7"/>
      <c r="I73" s="6" t="s">
        <v>424</v>
      </c>
      <c r="J73" s="6" t="s">
        <v>340</v>
      </c>
      <c r="K73" s="6" t="s">
        <v>34</v>
      </c>
      <c r="L73" s="5" t="s">
        <v>102</v>
      </c>
      <c r="M73" s="5" t="s">
        <v>103</v>
      </c>
      <c r="N73" s="7">
        <v>45751</v>
      </c>
      <c r="O73" s="5" t="s">
        <v>46</v>
      </c>
      <c r="P73" s="5" t="s">
        <v>444</v>
      </c>
      <c r="Q73" s="6" t="s">
        <v>472</v>
      </c>
      <c r="R73" s="6" t="s">
        <v>47</v>
      </c>
      <c r="S73" s="5"/>
      <c r="T73" s="5" t="s">
        <v>23</v>
      </c>
      <c r="U73" s="5" t="s">
        <v>24</v>
      </c>
      <c r="V73" s="5" t="s">
        <v>508</v>
      </c>
      <c r="W73" s="7">
        <v>45749</v>
      </c>
      <c r="X73" s="6" t="s">
        <v>34</v>
      </c>
      <c r="Y73" s="48">
        <v>484</v>
      </c>
      <c r="Z73" s="5" t="s">
        <v>186</v>
      </c>
      <c r="AA73" s="6"/>
      <c r="AB73" s="5" t="s">
        <v>39</v>
      </c>
      <c r="AC73" s="6"/>
      <c r="AD73" s="39"/>
      <c r="AE73" s="79" t="s">
        <v>521</v>
      </c>
      <c r="AF73" s="132" t="s">
        <v>522</v>
      </c>
      <c r="AG73" s="5" t="s">
        <v>456</v>
      </c>
    </row>
    <row r="74" spans="1:16384" s="1" customFormat="1" ht="107.25" customHeight="1" x14ac:dyDescent="0.2">
      <c r="A74" s="6">
        <v>71</v>
      </c>
      <c r="B74" s="80">
        <v>179289764</v>
      </c>
      <c r="C74" s="62" t="s">
        <v>523</v>
      </c>
      <c r="D74" s="62">
        <v>45</v>
      </c>
      <c r="E74" s="62"/>
      <c r="F74" s="62" t="s">
        <v>8</v>
      </c>
      <c r="G74" s="62"/>
      <c r="H74" s="62"/>
      <c r="I74" s="62" t="s">
        <v>192</v>
      </c>
      <c r="J74" s="10" t="s">
        <v>348</v>
      </c>
      <c r="K74" s="62" t="s">
        <v>32</v>
      </c>
      <c r="L74" s="62" t="s">
        <v>154</v>
      </c>
      <c r="M74" s="62" t="s">
        <v>155</v>
      </c>
      <c r="N74" s="81">
        <v>45755</v>
      </c>
      <c r="O74" s="62" t="s">
        <v>46</v>
      </c>
      <c r="P74" s="62" t="s">
        <v>12</v>
      </c>
      <c r="Q74" s="62" t="s">
        <v>524</v>
      </c>
      <c r="R74" s="62" t="s">
        <v>525</v>
      </c>
      <c r="S74" s="62"/>
      <c r="T74" s="80" t="s">
        <v>23</v>
      </c>
      <c r="U74" s="80" t="s">
        <v>24</v>
      </c>
      <c r="V74" s="62" t="s">
        <v>526</v>
      </c>
      <c r="W74" s="62" t="s">
        <v>15</v>
      </c>
      <c r="X74" s="62" t="s">
        <v>32</v>
      </c>
      <c r="Y74" s="62"/>
      <c r="Z74" s="62"/>
      <c r="AA74" s="62" t="s">
        <v>532</v>
      </c>
      <c r="AB74" s="62" t="s">
        <v>39</v>
      </c>
      <c r="AC74" s="62"/>
      <c r="AE74" s="82" t="s">
        <v>531</v>
      </c>
      <c r="AF74" s="82" t="s">
        <v>533</v>
      </c>
      <c r="AG74" s="5" t="s">
        <v>350</v>
      </c>
    </row>
    <row r="75" spans="1:16384" s="39" customFormat="1" ht="72" x14ac:dyDescent="0.2">
      <c r="A75" s="5">
        <v>72</v>
      </c>
      <c r="B75" s="8">
        <v>4128546000101</v>
      </c>
      <c r="C75" s="6" t="s">
        <v>527</v>
      </c>
      <c r="D75" s="6">
        <v>1</v>
      </c>
      <c r="E75" s="6">
        <v>6</v>
      </c>
      <c r="F75" s="6" t="s">
        <v>8</v>
      </c>
      <c r="G75" s="6"/>
      <c r="H75" s="6"/>
      <c r="I75" s="6" t="s">
        <v>192</v>
      </c>
      <c r="J75" s="5" t="s">
        <v>348</v>
      </c>
      <c r="K75" s="6" t="s">
        <v>34</v>
      </c>
      <c r="L75" s="5" t="s">
        <v>102</v>
      </c>
      <c r="M75" s="5" t="s">
        <v>103</v>
      </c>
      <c r="N75" s="7">
        <v>45754</v>
      </c>
      <c r="O75" s="5" t="s">
        <v>46</v>
      </c>
      <c r="P75" s="5" t="s">
        <v>444</v>
      </c>
      <c r="Q75" s="6" t="s">
        <v>472</v>
      </c>
      <c r="R75" s="6" t="s">
        <v>528</v>
      </c>
      <c r="S75" s="6" t="s">
        <v>529</v>
      </c>
      <c r="T75" s="5" t="s">
        <v>23</v>
      </c>
      <c r="U75" s="5" t="s">
        <v>24</v>
      </c>
      <c r="V75" s="6" t="s">
        <v>530</v>
      </c>
      <c r="W75" s="6" t="s">
        <v>15</v>
      </c>
      <c r="X75" s="6" t="s">
        <v>34</v>
      </c>
      <c r="Y75" s="6"/>
      <c r="Z75" s="6"/>
      <c r="AA75" s="6"/>
      <c r="AB75" s="6" t="s">
        <v>39</v>
      </c>
      <c r="AC75" s="6"/>
      <c r="AE75" s="79" t="s">
        <v>534</v>
      </c>
      <c r="AF75" s="36" t="s">
        <v>245</v>
      </c>
      <c r="AG75" s="5" t="s">
        <v>351</v>
      </c>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30"/>
    </row>
    <row r="76" spans="1:16384" s="92" customFormat="1" ht="51" customHeight="1" x14ac:dyDescent="0.2">
      <c r="A76" s="5">
        <v>73</v>
      </c>
      <c r="B76" s="8">
        <v>4075194400101</v>
      </c>
      <c r="C76" s="6" t="s">
        <v>535</v>
      </c>
      <c r="D76" s="6">
        <v>2</v>
      </c>
      <c r="E76" s="6">
        <v>7</v>
      </c>
      <c r="F76" s="6" t="s">
        <v>66</v>
      </c>
      <c r="G76" s="6"/>
      <c r="H76" s="6"/>
      <c r="I76" s="6" t="s">
        <v>192</v>
      </c>
      <c r="J76" s="5" t="s">
        <v>348</v>
      </c>
      <c r="K76" s="6" t="s">
        <v>34</v>
      </c>
      <c r="L76" s="5" t="s">
        <v>113</v>
      </c>
      <c r="M76" s="5" t="s">
        <v>114</v>
      </c>
      <c r="N76" s="25">
        <v>45757</v>
      </c>
      <c r="O76" s="6" t="s">
        <v>46</v>
      </c>
      <c r="P76" s="6" t="s">
        <v>12</v>
      </c>
      <c r="Q76" s="6" t="s">
        <v>472</v>
      </c>
      <c r="R76" s="6" t="s">
        <v>536</v>
      </c>
      <c r="S76" s="6"/>
      <c r="T76" s="5" t="s">
        <v>23</v>
      </c>
      <c r="U76" s="5" t="s">
        <v>24</v>
      </c>
      <c r="V76" s="6" t="s">
        <v>537</v>
      </c>
      <c r="W76" s="6" t="s">
        <v>15</v>
      </c>
      <c r="X76" s="6" t="s">
        <v>34</v>
      </c>
      <c r="Y76" s="6"/>
      <c r="Z76" s="6"/>
      <c r="AA76" s="6"/>
      <c r="AB76" s="6" t="s">
        <v>39</v>
      </c>
      <c r="AC76" s="6"/>
      <c r="AD76" s="39"/>
      <c r="AE76" s="79" t="s">
        <v>543</v>
      </c>
      <c r="AF76" s="132" t="s">
        <v>544</v>
      </c>
      <c r="AG76" s="5" t="s">
        <v>350</v>
      </c>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row>
    <row r="77" spans="1:16384" s="39" customFormat="1" ht="84" x14ac:dyDescent="0.2">
      <c r="A77" s="5">
        <v>74</v>
      </c>
      <c r="B77" s="8">
        <v>3964579080101</v>
      </c>
      <c r="C77" s="6" t="s">
        <v>539</v>
      </c>
      <c r="D77" s="6">
        <v>4</v>
      </c>
      <c r="E77" s="6">
        <v>7</v>
      </c>
      <c r="F77" s="6" t="s">
        <v>8</v>
      </c>
      <c r="G77" s="6"/>
      <c r="H77" s="6"/>
      <c r="I77" s="6" t="s">
        <v>192</v>
      </c>
      <c r="J77" s="5" t="s">
        <v>348</v>
      </c>
      <c r="K77" s="6" t="s">
        <v>34</v>
      </c>
      <c r="L77" s="5" t="s">
        <v>113</v>
      </c>
      <c r="M77" s="5" t="s">
        <v>114</v>
      </c>
      <c r="N77" s="25">
        <v>45758</v>
      </c>
      <c r="O77" s="6" t="s">
        <v>46</v>
      </c>
      <c r="P77" s="6" t="s">
        <v>444</v>
      </c>
      <c r="Q77" s="6" t="s">
        <v>472</v>
      </c>
      <c r="R77" s="6" t="s">
        <v>47</v>
      </c>
      <c r="S77" s="6"/>
      <c r="T77" s="5" t="s">
        <v>23</v>
      </c>
      <c r="U77" s="5" t="s">
        <v>24</v>
      </c>
      <c r="V77" s="6" t="s">
        <v>540</v>
      </c>
      <c r="W77" s="6" t="s">
        <v>15</v>
      </c>
      <c r="X77" s="6"/>
      <c r="Y77" s="6"/>
      <c r="Z77" s="6"/>
      <c r="AA77" s="6" t="s">
        <v>434</v>
      </c>
      <c r="AB77" s="6"/>
      <c r="AC77" s="6"/>
      <c r="AE77" s="79" t="s">
        <v>541</v>
      </c>
      <c r="AF77" s="132" t="s">
        <v>542</v>
      </c>
      <c r="AG77" s="5" t="s">
        <v>350</v>
      </c>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30"/>
    </row>
    <row r="78" spans="1:16384" ht="48" x14ac:dyDescent="0.25">
      <c r="A78" s="5">
        <v>75</v>
      </c>
      <c r="B78" s="8">
        <v>4190105480101</v>
      </c>
      <c r="C78" s="6" t="s">
        <v>545</v>
      </c>
      <c r="D78" s="6">
        <v>0</v>
      </c>
      <c r="E78" s="6">
        <v>1</v>
      </c>
      <c r="F78" s="6" t="s">
        <v>8</v>
      </c>
      <c r="G78" s="6"/>
      <c r="H78" s="6"/>
      <c r="I78" s="6" t="s">
        <v>230</v>
      </c>
      <c r="J78" s="6" t="s">
        <v>331</v>
      </c>
      <c r="K78" s="6" t="s">
        <v>34</v>
      </c>
      <c r="L78" s="6" t="s">
        <v>113</v>
      </c>
      <c r="M78" s="6" t="s">
        <v>114</v>
      </c>
      <c r="N78" s="25">
        <v>45762</v>
      </c>
      <c r="O78" s="25" t="s">
        <v>46</v>
      </c>
      <c r="P78" s="6" t="s">
        <v>178</v>
      </c>
      <c r="Q78" s="6" t="s">
        <v>546</v>
      </c>
      <c r="R78" s="6" t="s">
        <v>47</v>
      </c>
      <c r="S78" s="5"/>
      <c r="T78" s="5" t="s">
        <v>23</v>
      </c>
      <c r="U78" s="5" t="s">
        <v>24</v>
      </c>
      <c r="V78" s="6" t="s">
        <v>231</v>
      </c>
      <c r="W78" s="81">
        <v>45761</v>
      </c>
      <c r="X78" s="6" t="s">
        <v>34</v>
      </c>
      <c r="Y78" s="62">
        <v>120</v>
      </c>
      <c r="Z78" s="62">
        <v>0.22</v>
      </c>
      <c r="AA78" s="62"/>
      <c r="AB78" s="62" t="s">
        <v>39</v>
      </c>
      <c r="AC78" s="5"/>
      <c r="AD78" s="5"/>
      <c r="AE78" s="6" t="s">
        <v>549</v>
      </c>
      <c r="AF78" s="132" t="s">
        <v>522</v>
      </c>
      <c r="AG78" s="5" t="s">
        <v>474</v>
      </c>
    </row>
    <row r="79" spans="1:16384" ht="48" x14ac:dyDescent="0.25">
      <c r="A79" s="5">
        <v>76</v>
      </c>
      <c r="B79" s="8">
        <v>2983367660105</v>
      </c>
      <c r="C79" s="6" t="s">
        <v>547</v>
      </c>
      <c r="D79" s="6">
        <v>29</v>
      </c>
      <c r="E79" s="6"/>
      <c r="F79" s="6" t="s">
        <v>66</v>
      </c>
      <c r="G79" s="6" t="s">
        <v>548</v>
      </c>
      <c r="H79" s="25">
        <v>45797</v>
      </c>
      <c r="I79" s="6" t="s">
        <v>424</v>
      </c>
      <c r="J79" s="6" t="s">
        <v>340</v>
      </c>
      <c r="K79" s="6" t="s">
        <v>34</v>
      </c>
      <c r="L79" s="5" t="s">
        <v>102</v>
      </c>
      <c r="M79" s="5" t="s">
        <v>103</v>
      </c>
      <c r="N79" s="25">
        <v>45762</v>
      </c>
      <c r="O79" s="7" t="s">
        <v>46</v>
      </c>
      <c r="P79" s="5" t="s">
        <v>71</v>
      </c>
      <c r="Q79" s="6" t="s">
        <v>425</v>
      </c>
      <c r="R79" s="6" t="s">
        <v>47</v>
      </c>
      <c r="S79" s="6"/>
      <c r="T79" s="6" t="s">
        <v>23</v>
      </c>
      <c r="U79" s="6" t="s">
        <v>24</v>
      </c>
      <c r="V79" s="6" t="s">
        <v>426</v>
      </c>
      <c r="W79" s="25">
        <v>45757</v>
      </c>
      <c r="X79" s="6" t="s">
        <v>34</v>
      </c>
      <c r="Y79" s="6">
        <v>3236</v>
      </c>
      <c r="Z79" s="6" t="s">
        <v>78</v>
      </c>
      <c r="AA79" s="6"/>
      <c r="AB79" s="6" t="s">
        <v>39</v>
      </c>
      <c r="AC79" s="5"/>
      <c r="AD79" s="5"/>
      <c r="AE79" s="6" t="s">
        <v>550</v>
      </c>
      <c r="AF79" s="6" t="s">
        <v>245</v>
      </c>
      <c r="AG79" s="5" t="s">
        <v>351</v>
      </c>
    </row>
    <row r="80" spans="1:16384" ht="48" x14ac:dyDescent="0.25">
      <c r="A80" s="5">
        <v>77</v>
      </c>
      <c r="B80" s="8">
        <v>3948838960101</v>
      </c>
      <c r="C80" s="6" t="s">
        <v>551</v>
      </c>
      <c r="D80" s="6">
        <v>4</v>
      </c>
      <c r="E80" s="6">
        <v>11</v>
      </c>
      <c r="F80" s="6" t="s">
        <v>8</v>
      </c>
      <c r="G80" s="6"/>
      <c r="H80" s="6"/>
      <c r="I80" s="6" t="s">
        <v>101</v>
      </c>
      <c r="J80" s="6" t="s">
        <v>339</v>
      </c>
      <c r="K80" s="6" t="s">
        <v>34</v>
      </c>
      <c r="L80" s="5" t="s">
        <v>102</v>
      </c>
      <c r="M80" s="5" t="s">
        <v>103</v>
      </c>
      <c r="N80" s="25">
        <v>45769</v>
      </c>
      <c r="O80" s="5" t="s">
        <v>55</v>
      </c>
      <c r="P80" s="5" t="s">
        <v>117</v>
      </c>
      <c r="Q80" s="6" t="s">
        <v>552</v>
      </c>
      <c r="R80" s="6" t="s">
        <v>553</v>
      </c>
      <c r="S80" s="6" t="s">
        <v>554</v>
      </c>
      <c r="T80" s="5" t="s">
        <v>59</v>
      </c>
      <c r="U80" s="5" t="s">
        <v>60</v>
      </c>
      <c r="V80" s="6" t="s">
        <v>555</v>
      </c>
      <c r="W80" s="6" t="s">
        <v>15</v>
      </c>
      <c r="X80" s="6"/>
      <c r="Y80" s="6"/>
      <c r="Z80" s="6"/>
      <c r="AA80" s="6"/>
      <c r="AB80" s="6" t="s">
        <v>39</v>
      </c>
      <c r="AC80" s="5"/>
      <c r="AD80" s="5"/>
      <c r="AE80" s="6" t="s">
        <v>562</v>
      </c>
      <c r="AF80" s="6" t="s">
        <v>563</v>
      </c>
      <c r="AG80" s="5" t="s">
        <v>351</v>
      </c>
    </row>
    <row r="81" spans="1:33" ht="96" x14ac:dyDescent="0.25">
      <c r="A81" s="5">
        <v>78</v>
      </c>
      <c r="B81" s="8">
        <v>3970890310101</v>
      </c>
      <c r="C81" s="6" t="s">
        <v>556</v>
      </c>
      <c r="D81" s="6">
        <v>4</v>
      </c>
      <c r="E81" s="6">
        <v>6</v>
      </c>
      <c r="F81" s="6" t="s">
        <v>8</v>
      </c>
      <c r="G81" s="6"/>
      <c r="H81" s="6"/>
      <c r="I81" s="6" t="s">
        <v>557</v>
      </c>
      <c r="J81" s="6" t="s">
        <v>340</v>
      </c>
      <c r="K81" s="6" t="s">
        <v>34</v>
      </c>
      <c r="L81" s="6" t="s">
        <v>68</v>
      </c>
      <c r="M81" s="6" t="s">
        <v>69</v>
      </c>
      <c r="N81" s="25">
        <v>45769</v>
      </c>
      <c r="O81" s="5" t="s">
        <v>55</v>
      </c>
      <c r="P81" s="5" t="s">
        <v>117</v>
      </c>
      <c r="Q81" s="6" t="s">
        <v>558</v>
      </c>
      <c r="R81" s="6" t="s">
        <v>559</v>
      </c>
      <c r="S81" s="6"/>
      <c r="T81" s="5" t="s">
        <v>59</v>
      </c>
      <c r="U81" s="5" t="s">
        <v>60</v>
      </c>
      <c r="V81" s="6" t="s">
        <v>560</v>
      </c>
      <c r="W81" s="6" t="s">
        <v>561</v>
      </c>
      <c r="X81" s="6"/>
      <c r="Y81" s="6"/>
      <c r="Z81" s="6"/>
      <c r="AA81" s="6"/>
      <c r="AB81" s="6" t="s">
        <v>39</v>
      </c>
      <c r="AC81" s="5"/>
      <c r="AD81" s="5"/>
      <c r="AE81" s="6" t="s">
        <v>564</v>
      </c>
      <c r="AF81" s="6" t="s">
        <v>565</v>
      </c>
      <c r="AG81" s="5" t="s">
        <v>351</v>
      </c>
    </row>
    <row r="82" spans="1:33" s="39" customFormat="1" ht="60" x14ac:dyDescent="0.2">
      <c r="A82" s="5">
        <v>79</v>
      </c>
      <c r="B82" s="8">
        <v>4126290972011</v>
      </c>
      <c r="C82" s="6" t="s">
        <v>570</v>
      </c>
      <c r="D82" s="6">
        <v>1</v>
      </c>
      <c r="E82" s="6">
        <v>7</v>
      </c>
      <c r="F82" s="6" t="s">
        <v>66</v>
      </c>
      <c r="G82" s="6"/>
      <c r="H82" s="6"/>
      <c r="I82" s="6" t="s">
        <v>101</v>
      </c>
      <c r="J82" s="6"/>
      <c r="K82" s="6" t="s">
        <v>34</v>
      </c>
      <c r="L82" s="5" t="s">
        <v>102</v>
      </c>
      <c r="M82" s="5" t="s">
        <v>103</v>
      </c>
      <c r="N82" s="25">
        <v>45771</v>
      </c>
      <c r="O82" s="7" t="s">
        <v>46</v>
      </c>
      <c r="P82" s="5" t="s">
        <v>104</v>
      </c>
      <c r="Q82" s="6" t="s">
        <v>571</v>
      </c>
      <c r="R82" s="6" t="s">
        <v>47</v>
      </c>
      <c r="S82" s="6"/>
      <c r="T82" s="6" t="s">
        <v>23</v>
      </c>
      <c r="U82" s="6" t="s">
        <v>24</v>
      </c>
      <c r="V82" s="6" t="s">
        <v>397</v>
      </c>
      <c r="W82" s="25">
        <v>45608</v>
      </c>
      <c r="X82" s="6" t="s">
        <v>34</v>
      </c>
      <c r="Y82" s="6">
        <v>135</v>
      </c>
      <c r="Z82" s="6" t="s">
        <v>78</v>
      </c>
      <c r="AA82" s="6" t="s">
        <v>572</v>
      </c>
      <c r="AB82" s="6" t="s">
        <v>398</v>
      </c>
      <c r="AC82" s="6"/>
      <c r="AE82" s="6" t="s">
        <v>575</v>
      </c>
      <c r="AF82" s="6" t="s">
        <v>565</v>
      </c>
      <c r="AG82" s="5" t="s">
        <v>351</v>
      </c>
    </row>
    <row r="83" spans="1:33" s="39" customFormat="1" ht="48" x14ac:dyDescent="0.2">
      <c r="A83" s="5">
        <v>80</v>
      </c>
      <c r="B83" s="8">
        <v>4129874220101</v>
      </c>
      <c r="C83" s="6" t="s">
        <v>573</v>
      </c>
      <c r="D83" s="6">
        <v>1</v>
      </c>
      <c r="E83" s="6">
        <v>6</v>
      </c>
      <c r="F83" s="6" t="s">
        <v>8</v>
      </c>
      <c r="G83" s="6"/>
      <c r="H83" s="6"/>
      <c r="I83" s="6" t="s">
        <v>177</v>
      </c>
      <c r="J83" s="6"/>
      <c r="K83" s="6" t="s">
        <v>35</v>
      </c>
      <c r="L83" s="6" t="s">
        <v>113</v>
      </c>
      <c r="M83" s="6" t="s">
        <v>114</v>
      </c>
      <c r="N83" s="25">
        <v>45771</v>
      </c>
      <c r="O83" s="25" t="s">
        <v>46</v>
      </c>
      <c r="P83" s="6" t="s">
        <v>178</v>
      </c>
      <c r="Q83" s="6" t="s">
        <v>387</v>
      </c>
      <c r="R83" s="6" t="s">
        <v>47</v>
      </c>
      <c r="S83" s="6"/>
      <c r="T83" s="6" t="s">
        <v>23</v>
      </c>
      <c r="U83" s="6" t="s">
        <v>24</v>
      </c>
      <c r="V83" s="6" t="s">
        <v>574</v>
      </c>
      <c r="W83" s="25">
        <v>45703</v>
      </c>
      <c r="X83" s="6" t="s">
        <v>34</v>
      </c>
      <c r="Y83" s="6">
        <v>15.2</v>
      </c>
      <c r="Z83" s="6">
        <v>0.26</v>
      </c>
      <c r="AA83" s="6"/>
      <c r="AB83" s="6" t="s">
        <v>39</v>
      </c>
      <c r="AC83" s="6"/>
      <c r="AE83" s="6" t="s">
        <v>576</v>
      </c>
      <c r="AF83" s="6" t="s">
        <v>577</v>
      </c>
      <c r="AG83" s="5" t="s">
        <v>350</v>
      </c>
    </row>
    <row r="84" spans="1:33" ht="48" x14ac:dyDescent="0.25">
      <c r="A84" s="5">
        <v>81</v>
      </c>
      <c r="B84" s="8">
        <v>201601538673</v>
      </c>
      <c r="C84" s="6" t="s">
        <v>578</v>
      </c>
      <c r="D84" s="6">
        <v>27</v>
      </c>
      <c r="E84" s="6" t="s">
        <v>58</v>
      </c>
      <c r="F84" s="6" t="s">
        <v>66</v>
      </c>
      <c r="G84" s="6" t="s">
        <v>58</v>
      </c>
      <c r="H84" s="6" t="s">
        <v>58</v>
      </c>
      <c r="I84" s="6" t="s">
        <v>579</v>
      </c>
      <c r="J84" s="6"/>
      <c r="K84" s="6" t="s">
        <v>33</v>
      </c>
      <c r="L84" s="5" t="s">
        <v>580</v>
      </c>
      <c r="M84" s="5" t="s">
        <v>581</v>
      </c>
      <c r="N84" s="25">
        <v>45776</v>
      </c>
      <c r="O84" s="7" t="s">
        <v>55</v>
      </c>
      <c r="P84" s="5" t="s">
        <v>12</v>
      </c>
      <c r="Q84" s="6" t="s">
        <v>582</v>
      </c>
      <c r="R84" s="6" t="s">
        <v>583</v>
      </c>
      <c r="S84" s="6" t="s">
        <v>584</v>
      </c>
      <c r="T84" s="5" t="s">
        <v>59</v>
      </c>
      <c r="U84" s="5" t="s">
        <v>60</v>
      </c>
      <c r="V84" s="6" t="s">
        <v>585</v>
      </c>
      <c r="W84" s="6" t="s">
        <v>15</v>
      </c>
      <c r="X84" s="10" t="s">
        <v>93</v>
      </c>
      <c r="Y84" s="6" t="s">
        <v>58</v>
      </c>
      <c r="Z84" s="6" t="s">
        <v>58</v>
      </c>
      <c r="AA84" s="6"/>
      <c r="AB84" s="6" t="s">
        <v>39</v>
      </c>
      <c r="AC84" s="5"/>
      <c r="AD84" s="5"/>
      <c r="AE84" s="6" t="s">
        <v>602</v>
      </c>
      <c r="AF84" s="6" t="s">
        <v>603</v>
      </c>
      <c r="AG84" s="5" t="s">
        <v>350</v>
      </c>
    </row>
    <row r="85" spans="1:33" ht="72" x14ac:dyDescent="0.25">
      <c r="A85" s="6">
        <v>82</v>
      </c>
      <c r="B85" s="8">
        <v>246071245</v>
      </c>
      <c r="C85" s="6" t="s">
        <v>586</v>
      </c>
      <c r="D85" s="6">
        <v>79</v>
      </c>
      <c r="E85" s="6" t="s">
        <v>58</v>
      </c>
      <c r="F85" s="6" t="s">
        <v>66</v>
      </c>
      <c r="G85" s="6" t="s">
        <v>58</v>
      </c>
      <c r="H85" s="6" t="s">
        <v>58</v>
      </c>
      <c r="I85" s="6" t="s">
        <v>101</v>
      </c>
      <c r="J85" s="6"/>
      <c r="K85" s="6" t="s">
        <v>32</v>
      </c>
      <c r="L85" s="5" t="s">
        <v>587</v>
      </c>
      <c r="M85" s="5" t="s">
        <v>588</v>
      </c>
      <c r="N85" s="25">
        <v>45782</v>
      </c>
      <c r="O85" s="7" t="s">
        <v>55</v>
      </c>
      <c r="P85" s="5" t="s">
        <v>589</v>
      </c>
      <c r="Q85" s="6" t="s">
        <v>590</v>
      </c>
      <c r="R85" s="6" t="s">
        <v>591</v>
      </c>
      <c r="S85" s="6"/>
      <c r="T85" s="5" t="s">
        <v>59</v>
      </c>
      <c r="U85" s="5" t="s">
        <v>60</v>
      </c>
      <c r="V85" s="6" t="s">
        <v>592</v>
      </c>
      <c r="W85" s="6" t="s">
        <v>15</v>
      </c>
      <c r="X85" s="6" t="s">
        <v>32</v>
      </c>
      <c r="Y85" s="6"/>
      <c r="Z85" s="6"/>
      <c r="AA85" s="6"/>
      <c r="AB85" s="6" t="s">
        <v>39</v>
      </c>
      <c r="AC85" s="5"/>
      <c r="AD85" s="5"/>
      <c r="AE85" s="6" t="s">
        <v>604</v>
      </c>
      <c r="AF85" s="6" t="s">
        <v>605</v>
      </c>
      <c r="AG85" s="5" t="s">
        <v>351</v>
      </c>
    </row>
    <row r="86" spans="1:33" ht="84" x14ac:dyDescent="0.25">
      <c r="A86" s="6">
        <v>83</v>
      </c>
      <c r="B86" s="8">
        <v>201601602228</v>
      </c>
      <c r="C86" s="6" t="s">
        <v>593</v>
      </c>
      <c r="D86" s="6">
        <v>32</v>
      </c>
      <c r="E86" s="6" t="s">
        <v>58</v>
      </c>
      <c r="F86" s="6" t="s">
        <v>8</v>
      </c>
      <c r="G86" s="6" t="s">
        <v>58</v>
      </c>
      <c r="H86" s="6" t="s">
        <v>58</v>
      </c>
      <c r="I86" s="6" t="s">
        <v>150</v>
      </c>
      <c r="J86" s="6"/>
      <c r="K86" s="6" t="s">
        <v>33</v>
      </c>
      <c r="L86" s="6" t="s">
        <v>411</v>
      </c>
      <c r="M86" s="6" t="s">
        <v>412</v>
      </c>
      <c r="N86" s="25">
        <v>45777</v>
      </c>
      <c r="O86" s="7" t="s">
        <v>55</v>
      </c>
      <c r="P86" s="6" t="s">
        <v>594</v>
      </c>
      <c r="Q86" s="6" t="s">
        <v>595</v>
      </c>
      <c r="R86" s="6" t="s">
        <v>596</v>
      </c>
      <c r="S86" s="6" t="s">
        <v>597</v>
      </c>
      <c r="T86" s="5" t="s">
        <v>23</v>
      </c>
      <c r="U86" s="5" t="s">
        <v>24</v>
      </c>
      <c r="V86" s="6" t="s">
        <v>598</v>
      </c>
      <c r="W86" s="6" t="s">
        <v>15</v>
      </c>
      <c r="X86" s="6"/>
      <c r="Y86" s="6"/>
      <c r="Z86" s="6"/>
      <c r="AA86" s="6"/>
      <c r="AB86" s="6" t="s">
        <v>39</v>
      </c>
      <c r="AC86" s="5"/>
      <c r="AD86" s="5"/>
      <c r="AE86" s="6" t="s">
        <v>606</v>
      </c>
      <c r="AF86" s="6" t="s">
        <v>607</v>
      </c>
      <c r="AG86" s="5" t="s">
        <v>350</v>
      </c>
    </row>
    <row r="87" spans="1:33" ht="36" x14ac:dyDescent="0.25">
      <c r="A87" s="6">
        <v>84</v>
      </c>
      <c r="B87" s="137">
        <v>4149749130101</v>
      </c>
      <c r="C87" s="138" t="s">
        <v>599</v>
      </c>
      <c r="D87" s="138">
        <v>1</v>
      </c>
      <c r="E87" s="138">
        <v>1</v>
      </c>
      <c r="F87" s="6" t="s">
        <v>8</v>
      </c>
      <c r="G87" s="6" t="s">
        <v>58</v>
      </c>
      <c r="H87" s="6" t="s">
        <v>58</v>
      </c>
      <c r="I87" s="12" t="s">
        <v>230</v>
      </c>
      <c r="J87" s="6"/>
      <c r="K87" s="12" t="s">
        <v>34</v>
      </c>
      <c r="L87" s="138" t="s">
        <v>68</v>
      </c>
      <c r="M87" s="138" t="s">
        <v>69</v>
      </c>
      <c r="N87" s="25">
        <v>45777</v>
      </c>
      <c r="O87" s="25" t="s">
        <v>46</v>
      </c>
      <c r="P87" s="6" t="s">
        <v>178</v>
      </c>
      <c r="Q87" s="12" t="s">
        <v>445</v>
      </c>
      <c r="R87" s="6" t="s">
        <v>600</v>
      </c>
      <c r="S87" s="6"/>
      <c r="T87" s="6" t="s">
        <v>23</v>
      </c>
      <c r="U87" s="6" t="s">
        <v>24</v>
      </c>
      <c r="V87" s="12" t="s">
        <v>601</v>
      </c>
      <c r="W87" s="47">
        <v>45771</v>
      </c>
      <c r="X87" s="12" t="s">
        <v>34</v>
      </c>
      <c r="Y87" s="139">
        <v>17.5</v>
      </c>
      <c r="Z87" s="138">
        <v>1.83</v>
      </c>
      <c r="AA87" s="12"/>
      <c r="AB87" s="5" t="s">
        <v>398</v>
      </c>
      <c r="AC87" s="5"/>
      <c r="AD87" s="5"/>
      <c r="AE87" s="6" t="s">
        <v>608</v>
      </c>
      <c r="AF87" s="6" t="s">
        <v>609</v>
      </c>
      <c r="AG87" s="5" t="s">
        <v>351</v>
      </c>
    </row>
    <row r="88" spans="1:33" ht="48" x14ac:dyDescent="0.25">
      <c r="A88" s="5">
        <v>85</v>
      </c>
      <c r="B88" s="8">
        <v>201302944462</v>
      </c>
      <c r="C88" s="6" t="s">
        <v>610</v>
      </c>
      <c r="D88" s="6">
        <v>13</v>
      </c>
      <c r="E88" s="6">
        <v>4</v>
      </c>
      <c r="F88" s="6" t="s">
        <v>8</v>
      </c>
      <c r="G88" s="6" t="s">
        <v>58</v>
      </c>
      <c r="H88" s="6" t="s">
        <v>58</v>
      </c>
      <c r="I88" s="6" t="s">
        <v>101</v>
      </c>
      <c r="J88" s="6"/>
      <c r="K88" s="6" t="s">
        <v>34</v>
      </c>
      <c r="L88" s="5" t="s">
        <v>102</v>
      </c>
      <c r="M88" s="5" t="s">
        <v>103</v>
      </c>
      <c r="N88" s="25">
        <v>45783</v>
      </c>
      <c r="O88" s="7" t="s">
        <v>46</v>
      </c>
      <c r="P88" s="5" t="s">
        <v>104</v>
      </c>
      <c r="Q88" s="6" t="s">
        <v>611</v>
      </c>
      <c r="R88" s="6" t="s">
        <v>47</v>
      </c>
      <c r="S88" s="6"/>
      <c r="T88" s="6" t="s">
        <v>23</v>
      </c>
      <c r="U88" s="6" t="s">
        <v>24</v>
      </c>
      <c r="V88" s="6" t="s">
        <v>612</v>
      </c>
      <c r="W88" s="25">
        <v>45783</v>
      </c>
      <c r="X88" s="6" t="s">
        <v>34</v>
      </c>
      <c r="Y88" s="6">
        <v>24.3</v>
      </c>
      <c r="Z88" s="6" t="s">
        <v>643</v>
      </c>
      <c r="AA88" s="6"/>
      <c r="AB88" s="6" t="s">
        <v>398</v>
      </c>
      <c r="AC88" s="5"/>
      <c r="AD88" s="5"/>
      <c r="AE88" s="6" t="s">
        <v>644</v>
      </c>
      <c r="AF88" s="6" t="s">
        <v>295</v>
      </c>
      <c r="AG88" s="5" t="s">
        <v>350</v>
      </c>
    </row>
    <row r="89" spans="1:33" ht="36" x14ac:dyDescent="0.25">
      <c r="A89" s="5">
        <v>86</v>
      </c>
      <c r="B89" s="8">
        <v>4112803680101</v>
      </c>
      <c r="C89" s="6" t="s">
        <v>613</v>
      </c>
      <c r="D89" s="6">
        <v>1</v>
      </c>
      <c r="E89" s="6">
        <v>10</v>
      </c>
      <c r="F89" s="6" t="s">
        <v>66</v>
      </c>
      <c r="G89" s="6" t="s">
        <v>58</v>
      </c>
      <c r="H89" s="6" t="s">
        <v>58</v>
      </c>
      <c r="I89" s="6" t="s">
        <v>424</v>
      </c>
      <c r="J89" s="6"/>
      <c r="K89" s="6" t="s">
        <v>34</v>
      </c>
      <c r="L89" s="5" t="s">
        <v>102</v>
      </c>
      <c r="M89" s="5" t="s">
        <v>103</v>
      </c>
      <c r="N89" s="25">
        <v>45783</v>
      </c>
      <c r="O89" s="7" t="s">
        <v>46</v>
      </c>
      <c r="P89" s="5" t="s">
        <v>444</v>
      </c>
      <c r="Q89" s="6" t="s">
        <v>614</v>
      </c>
      <c r="R89" s="6" t="s">
        <v>615</v>
      </c>
      <c r="S89" s="6" t="s">
        <v>554</v>
      </c>
      <c r="T89" s="6" t="s">
        <v>23</v>
      </c>
      <c r="U89" s="6" t="s">
        <v>24</v>
      </c>
      <c r="V89" s="6" t="s">
        <v>616</v>
      </c>
      <c r="W89" s="6" t="s">
        <v>15</v>
      </c>
      <c r="X89" s="6"/>
      <c r="Y89" s="6"/>
      <c r="Z89" s="6"/>
      <c r="AA89" s="6"/>
      <c r="AB89" s="6" t="s">
        <v>39</v>
      </c>
      <c r="AC89" s="5"/>
      <c r="AD89" s="5"/>
      <c r="AE89" s="6" t="s">
        <v>645</v>
      </c>
      <c r="AF89" s="6" t="s">
        <v>295</v>
      </c>
      <c r="AG89" s="5" t="s">
        <v>350</v>
      </c>
    </row>
    <row r="90" spans="1:33" s="39" customFormat="1" ht="36" x14ac:dyDescent="0.2">
      <c r="A90" s="5">
        <v>87</v>
      </c>
      <c r="B90" s="8">
        <v>4125722140101</v>
      </c>
      <c r="C90" s="6" t="s">
        <v>617</v>
      </c>
      <c r="D90" s="6">
        <v>1</v>
      </c>
      <c r="E90" s="6">
        <v>7</v>
      </c>
      <c r="F90" s="6" t="s">
        <v>66</v>
      </c>
      <c r="G90" s="6" t="s">
        <v>58</v>
      </c>
      <c r="H90" s="6" t="s">
        <v>58</v>
      </c>
      <c r="I90" s="6" t="s">
        <v>101</v>
      </c>
      <c r="J90" s="6"/>
      <c r="K90" s="6" t="s">
        <v>34</v>
      </c>
      <c r="L90" s="5" t="s">
        <v>102</v>
      </c>
      <c r="M90" s="5" t="s">
        <v>103</v>
      </c>
      <c r="N90" s="25">
        <v>45784</v>
      </c>
      <c r="O90" s="7" t="s">
        <v>46</v>
      </c>
      <c r="P90" s="5" t="s">
        <v>104</v>
      </c>
      <c r="Q90" s="6" t="s">
        <v>618</v>
      </c>
      <c r="R90" s="6" t="s">
        <v>47</v>
      </c>
      <c r="S90" s="6"/>
      <c r="T90" s="6" t="s">
        <v>23</v>
      </c>
      <c r="U90" s="6" t="s">
        <v>24</v>
      </c>
      <c r="V90" s="6" t="s">
        <v>612</v>
      </c>
      <c r="W90" s="25">
        <v>45611</v>
      </c>
      <c r="X90" s="6" t="s">
        <v>34</v>
      </c>
      <c r="Y90" s="6">
        <v>13.88</v>
      </c>
      <c r="Z90" s="6">
        <v>2.2200000000000002</v>
      </c>
      <c r="AA90" s="6" t="s">
        <v>619</v>
      </c>
      <c r="AB90" s="6" t="s">
        <v>398</v>
      </c>
      <c r="AC90" s="6"/>
      <c r="AE90" s="79" t="s">
        <v>646</v>
      </c>
      <c r="AF90" s="39" t="s">
        <v>295</v>
      </c>
      <c r="AG90" s="39" t="s">
        <v>350</v>
      </c>
    </row>
    <row r="91" spans="1:33" ht="72" x14ac:dyDescent="0.25">
      <c r="A91" s="5">
        <v>88</v>
      </c>
      <c r="B91" s="8">
        <v>4108527830101</v>
      </c>
      <c r="C91" s="6" t="s">
        <v>620</v>
      </c>
      <c r="D91" s="6">
        <v>2</v>
      </c>
      <c r="E91" s="6">
        <v>0</v>
      </c>
      <c r="F91" s="6" t="s">
        <v>8</v>
      </c>
      <c r="G91" s="6" t="s">
        <v>58</v>
      </c>
      <c r="H91" s="6" t="s">
        <v>58</v>
      </c>
      <c r="I91" s="6" t="s">
        <v>230</v>
      </c>
      <c r="J91" s="6"/>
      <c r="K91" s="6" t="s">
        <v>35</v>
      </c>
      <c r="L91" s="6" t="s">
        <v>113</v>
      </c>
      <c r="M91" s="6" t="s">
        <v>114</v>
      </c>
      <c r="N91" s="25">
        <v>45771</v>
      </c>
      <c r="O91" s="25" t="s">
        <v>46</v>
      </c>
      <c r="P91" s="6" t="s">
        <v>178</v>
      </c>
      <c r="Q91" s="6" t="s">
        <v>621</v>
      </c>
      <c r="R91" s="6" t="s">
        <v>47</v>
      </c>
      <c r="S91" s="6"/>
      <c r="T91" s="6" t="s">
        <v>23</v>
      </c>
      <c r="U91" s="6" t="s">
        <v>24</v>
      </c>
      <c r="V91" s="6" t="s">
        <v>622</v>
      </c>
      <c r="W91" s="25">
        <v>45772</v>
      </c>
      <c r="X91" s="6" t="s">
        <v>35</v>
      </c>
      <c r="Y91" s="6">
        <v>500</v>
      </c>
      <c r="Z91" s="6">
        <v>0.25</v>
      </c>
      <c r="AA91" s="6" t="s">
        <v>623</v>
      </c>
      <c r="AB91" s="6" t="s">
        <v>39</v>
      </c>
      <c r="AC91" s="5"/>
      <c r="AD91" s="5"/>
      <c r="AE91" s="6" t="s">
        <v>647</v>
      </c>
      <c r="AF91" s="6" t="s">
        <v>295</v>
      </c>
      <c r="AG91" s="5" t="s">
        <v>350</v>
      </c>
    </row>
    <row r="92" spans="1:33" ht="90.75" customHeight="1" x14ac:dyDescent="0.25">
      <c r="A92" s="5">
        <v>89</v>
      </c>
      <c r="B92" s="8">
        <v>4193197510101</v>
      </c>
      <c r="C92" s="6" t="s">
        <v>624</v>
      </c>
      <c r="D92" s="6">
        <v>0</v>
      </c>
      <c r="E92" s="6">
        <v>1</v>
      </c>
      <c r="F92" s="6" t="s">
        <v>8</v>
      </c>
      <c r="G92" s="6" t="s">
        <v>58</v>
      </c>
      <c r="H92" s="6" t="s">
        <v>58</v>
      </c>
      <c r="I92" s="6" t="s">
        <v>424</v>
      </c>
      <c r="J92" s="6"/>
      <c r="K92" s="6" t="s">
        <v>35</v>
      </c>
      <c r="L92" s="6" t="s">
        <v>113</v>
      </c>
      <c r="M92" s="6" t="s">
        <v>114</v>
      </c>
      <c r="N92" s="7">
        <v>45793</v>
      </c>
      <c r="O92" s="7" t="s">
        <v>46</v>
      </c>
      <c r="P92" s="5" t="s">
        <v>444</v>
      </c>
      <c r="Q92" s="6" t="s">
        <v>625</v>
      </c>
      <c r="R92" s="6" t="s">
        <v>47</v>
      </c>
      <c r="S92" s="6"/>
      <c r="T92" s="6" t="s">
        <v>23</v>
      </c>
      <c r="U92" s="6" t="s">
        <v>24</v>
      </c>
      <c r="V92" s="6" t="s">
        <v>626</v>
      </c>
      <c r="W92" s="25" t="s">
        <v>15</v>
      </c>
      <c r="X92" s="6" t="s">
        <v>35</v>
      </c>
      <c r="Y92" s="6"/>
      <c r="Z92" s="6"/>
      <c r="AA92" s="6" t="s">
        <v>627</v>
      </c>
      <c r="AB92" s="6" t="s">
        <v>398</v>
      </c>
      <c r="AC92" s="5"/>
      <c r="AD92" s="5"/>
      <c r="AE92" s="6" t="s">
        <v>648</v>
      </c>
      <c r="AF92" s="6" t="s">
        <v>649</v>
      </c>
      <c r="AG92" s="5" t="s">
        <v>350</v>
      </c>
    </row>
    <row r="93" spans="1:33" ht="60" x14ac:dyDescent="0.25">
      <c r="A93" s="5">
        <v>90</v>
      </c>
      <c r="B93" s="8">
        <v>4077360420502</v>
      </c>
      <c r="C93" s="6" t="s">
        <v>628</v>
      </c>
      <c r="D93" s="6">
        <v>2</v>
      </c>
      <c r="E93" s="6">
        <v>8</v>
      </c>
      <c r="F93" s="6" t="s">
        <v>66</v>
      </c>
      <c r="G93" s="6" t="s">
        <v>58</v>
      </c>
      <c r="H93" s="6" t="s">
        <v>58</v>
      </c>
      <c r="I93" s="6" t="s">
        <v>101</v>
      </c>
      <c r="J93" s="6"/>
      <c r="K93" s="6" t="s">
        <v>34</v>
      </c>
      <c r="L93" s="5" t="s">
        <v>102</v>
      </c>
      <c r="M93" s="5" t="s">
        <v>103</v>
      </c>
      <c r="N93" s="25">
        <v>45799</v>
      </c>
      <c r="O93" s="7" t="s">
        <v>46</v>
      </c>
      <c r="P93" s="5" t="s">
        <v>104</v>
      </c>
      <c r="Q93" s="6" t="s">
        <v>618</v>
      </c>
      <c r="R93" s="6" t="s">
        <v>47</v>
      </c>
      <c r="S93" s="6"/>
      <c r="T93" s="6" t="s">
        <v>23</v>
      </c>
      <c r="U93" s="6" t="s">
        <v>24</v>
      </c>
      <c r="V93" s="6" t="s">
        <v>612</v>
      </c>
      <c r="W93" s="25">
        <v>45799</v>
      </c>
      <c r="X93" s="6" t="s">
        <v>34</v>
      </c>
      <c r="Y93" s="6">
        <v>397</v>
      </c>
      <c r="Z93" s="6">
        <v>1.05</v>
      </c>
      <c r="AA93" s="6" t="s">
        <v>655</v>
      </c>
      <c r="AB93" s="6" t="s">
        <v>398</v>
      </c>
      <c r="AC93" s="5"/>
      <c r="AD93" s="5"/>
      <c r="AE93" s="6" t="s">
        <v>657</v>
      </c>
      <c r="AF93" s="6" t="s">
        <v>656</v>
      </c>
      <c r="AG93" s="5" t="s">
        <v>350</v>
      </c>
    </row>
    <row r="94" spans="1:33" ht="36" x14ac:dyDescent="0.25">
      <c r="A94" s="5">
        <v>91</v>
      </c>
      <c r="B94" s="8">
        <v>201004521250</v>
      </c>
      <c r="C94" s="6" t="s">
        <v>629</v>
      </c>
      <c r="D94" s="6">
        <v>32</v>
      </c>
      <c r="E94" s="6" t="s">
        <v>58</v>
      </c>
      <c r="F94" s="6" t="s">
        <v>8</v>
      </c>
      <c r="G94" s="6" t="s">
        <v>630</v>
      </c>
      <c r="H94" s="25">
        <v>45943</v>
      </c>
      <c r="I94" s="6" t="s">
        <v>122</v>
      </c>
      <c r="J94" s="6"/>
      <c r="K94" s="6" t="s">
        <v>34</v>
      </c>
      <c r="L94" s="5" t="s">
        <v>102</v>
      </c>
      <c r="M94" s="5" t="s">
        <v>103</v>
      </c>
      <c r="N94" s="25">
        <v>45799</v>
      </c>
      <c r="O94" s="7" t="s">
        <v>46</v>
      </c>
      <c r="P94" s="5" t="s">
        <v>71</v>
      </c>
      <c r="Q94" s="6" t="s">
        <v>369</v>
      </c>
      <c r="R94" s="6" t="s">
        <v>47</v>
      </c>
      <c r="S94" s="6"/>
      <c r="T94" s="6" t="s">
        <v>23</v>
      </c>
      <c r="U94" s="6" t="s">
        <v>24</v>
      </c>
      <c r="V94" s="6" t="s">
        <v>631</v>
      </c>
      <c r="W94" s="25">
        <v>45756</v>
      </c>
      <c r="X94" s="6" t="s">
        <v>34</v>
      </c>
      <c r="Y94" s="6">
        <v>806</v>
      </c>
      <c r="Z94" s="6">
        <v>1.26</v>
      </c>
      <c r="AA94" s="6"/>
      <c r="AB94" s="6" t="s">
        <v>398</v>
      </c>
      <c r="AC94" s="5"/>
      <c r="AD94" s="5"/>
      <c r="AE94" s="6" t="s">
        <v>658</v>
      </c>
      <c r="AF94" s="6" t="s">
        <v>659</v>
      </c>
      <c r="AG94" s="5" t="s">
        <v>350</v>
      </c>
    </row>
    <row r="95" spans="1:33" ht="36" x14ac:dyDescent="0.25">
      <c r="A95" s="5">
        <v>92</v>
      </c>
      <c r="B95" s="137">
        <v>3915033242101</v>
      </c>
      <c r="C95" s="138" t="s">
        <v>632</v>
      </c>
      <c r="D95" s="138">
        <v>5</v>
      </c>
      <c r="E95" s="138">
        <v>7</v>
      </c>
      <c r="F95" s="6" t="s">
        <v>8</v>
      </c>
      <c r="G95" s="6" t="s">
        <v>58</v>
      </c>
      <c r="H95" s="6" t="s">
        <v>58</v>
      </c>
      <c r="I95" s="12" t="s">
        <v>410</v>
      </c>
      <c r="J95" s="6"/>
      <c r="K95" s="6" t="s">
        <v>37</v>
      </c>
      <c r="L95" s="6" t="s">
        <v>42</v>
      </c>
      <c r="M95" s="6" t="s">
        <v>43</v>
      </c>
      <c r="N95" s="25">
        <v>45799</v>
      </c>
      <c r="O95" s="7" t="s">
        <v>46</v>
      </c>
      <c r="P95" s="6" t="s">
        <v>444</v>
      </c>
      <c r="Q95" s="12" t="s">
        <v>633</v>
      </c>
      <c r="R95" s="6" t="s">
        <v>634</v>
      </c>
      <c r="S95" s="6"/>
      <c r="T95" s="6" t="s">
        <v>23</v>
      </c>
      <c r="U95" s="6" t="s">
        <v>24</v>
      </c>
      <c r="V95" s="12" t="s">
        <v>635</v>
      </c>
      <c r="W95" s="47" t="s">
        <v>15</v>
      </c>
      <c r="X95" s="12"/>
      <c r="Y95" s="139"/>
      <c r="Z95" s="138"/>
      <c r="AA95" s="12"/>
      <c r="AB95" s="5"/>
      <c r="AC95" s="5"/>
      <c r="AD95" s="5"/>
      <c r="AE95" s="6" t="s">
        <v>666</v>
      </c>
      <c r="AF95" s="6" t="s">
        <v>667</v>
      </c>
      <c r="AG95" s="5" t="s">
        <v>350</v>
      </c>
    </row>
    <row r="96" spans="1:33" ht="36" x14ac:dyDescent="0.25">
      <c r="A96" s="5">
        <v>93</v>
      </c>
      <c r="B96" s="137">
        <v>280230517</v>
      </c>
      <c r="C96" s="138" t="s">
        <v>636</v>
      </c>
      <c r="D96" s="138">
        <v>44</v>
      </c>
      <c r="E96" s="138" t="s">
        <v>58</v>
      </c>
      <c r="F96" s="6" t="s">
        <v>66</v>
      </c>
      <c r="G96" s="6" t="s">
        <v>58</v>
      </c>
      <c r="H96" s="6" t="s">
        <v>58</v>
      </c>
      <c r="I96" s="12" t="s">
        <v>410</v>
      </c>
      <c r="J96" s="6"/>
      <c r="K96" s="6" t="s">
        <v>37</v>
      </c>
      <c r="L96" s="6" t="s">
        <v>42</v>
      </c>
      <c r="M96" s="6" t="s">
        <v>43</v>
      </c>
      <c r="N96" s="25">
        <v>45800</v>
      </c>
      <c r="O96" s="5" t="s">
        <v>55</v>
      </c>
      <c r="P96" s="6" t="s">
        <v>193</v>
      </c>
      <c r="Q96" s="12" t="s">
        <v>637</v>
      </c>
      <c r="R96" s="6" t="s">
        <v>638</v>
      </c>
      <c r="S96" s="6" t="s">
        <v>639</v>
      </c>
      <c r="T96" s="5" t="s">
        <v>23</v>
      </c>
      <c r="U96" s="5" t="s">
        <v>24</v>
      </c>
      <c r="V96" s="12" t="s">
        <v>640</v>
      </c>
      <c r="W96" s="47" t="s">
        <v>15</v>
      </c>
      <c r="X96" s="12"/>
      <c r="Y96" s="139"/>
      <c r="Z96" s="138"/>
      <c r="AA96" s="12"/>
      <c r="AB96" s="5"/>
      <c r="AC96" s="5"/>
      <c r="AD96" s="5"/>
      <c r="AE96" s="6"/>
      <c r="AF96" s="6" t="s">
        <v>641</v>
      </c>
      <c r="AG96" s="5" t="s">
        <v>642</v>
      </c>
    </row>
    <row r="97" spans="1:34" ht="60" x14ac:dyDescent="0.25">
      <c r="A97" s="6">
        <v>94</v>
      </c>
      <c r="B97" s="8">
        <v>3968398782101</v>
      </c>
      <c r="C97" s="6" t="s">
        <v>650</v>
      </c>
      <c r="D97" s="6">
        <v>4</v>
      </c>
      <c r="E97" s="6">
        <v>7</v>
      </c>
      <c r="F97" s="6" t="s">
        <v>8</v>
      </c>
      <c r="G97" s="6" t="s">
        <v>58</v>
      </c>
      <c r="H97" s="6" t="s">
        <v>58</v>
      </c>
      <c r="I97" s="6" t="s">
        <v>410</v>
      </c>
      <c r="J97" s="6"/>
      <c r="K97" s="6" t="s">
        <v>37</v>
      </c>
      <c r="L97" s="5" t="s">
        <v>42</v>
      </c>
      <c r="M97" s="5" t="s">
        <v>43</v>
      </c>
      <c r="N97" s="25">
        <v>45803</v>
      </c>
      <c r="O97" s="7" t="s">
        <v>46</v>
      </c>
      <c r="P97" s="5" t="s">
        <v>117</v>
      </c>
      <c r="Q97" s="6" t="s">
        <v>651</v>
      </c>
      <c r="R97" s="6" t="s">
        <v>652</v>
      </c>
      <c r="S97" s="6" t="s">
        <v>653</v>
      </c>
      <c r="T97" s="5" t="s">
        <v>59</v>
      </c>
      <c r="U97" s="5" t="s">
        <v>60</v>
      </c>
      <c r="V97" s="12" t="s">
        <v>635</v>
      </c>
      <c r="W97" s="25" t="s">
        <v>15</v>
      </c>
      <c r="X97" s="6"/>
      <c r="Y97" s="6"/>
      <c r="Z97" s="6"/>
      <c r="AA97" s="6" t="s">
        <v>654</v>
      </c>
      <c r="AB97" s="5" t="s">
        <v>490</v>
      </c>
      <c r="AC97" s="5"/>
      <c r="AD97" s="5"/>
      <c r="AE97" s="6" t="s">
        <v>663</v>
      </c>
      <c r="AF97" s="6" t="s">
        <v>641</v>
      </c>
      <c r="AG97" s="80" t="s">
        <v>642</v>
      </c>
    </row>
    <row r="98" spans="1:34" s="146" customFormat="1" ht="58.5" customHeight="1" x14ac:dyDescent="0.2">
      <c r="A98" s="140">
        <v>95</v>
      </c>
      <c r="B98" s="141">
        <v>4140894210101</v>
      </c>
      <c r="C98" s="142" t="s">
        <v>660</v>
      </c>
      <c r="D98" s="142">
        <v>1</v>
      </c>
      <c r="E98" s="142">
        <v>4</v>
      </c>
      <c r="F98" s="142" t="s">
        <v>66</v>
      </c>
      <c r="G98" s="142" t="s">
        <v>58</v>
      </c>
      <c r="H98" s="142" t="s">
        <v>58</v>
      </c>
      <c r="I98" s="142" t="s">
        <v>101</v>
      </c>
      <c r="J98" s="145"/>
      <c r="K98" s="142" t="s">
        <v>34</v>
      </c>
      <c r="L98" s="5" t="s">
        <v>102</v>
      </c>
      <c r="M98" s="5" t="s">
        <v>103</v>
      </c>
      <c r="N98" s="143">
        <v>45810</v>
      </c>
      <c r="O98" s="7" t="s">
        <v>46</v>
      </c>
      <c r="P98" s="5" t="s">
        <v>104</v>
      </c>
      <c r="Q98" s="142" t="s">
        <v>661</v>
      </c>
      <c r="R98" s="6" t="s">
        <v>47</v>
      </c>
      <c r="S98" s="142"/>
      <c r="T98" s="5" t="s">
        <v>59</v>
      </c>
      <c r="U98" s="5" t="s">
        <v>60</v>
      </c>
      <c r="V98" s="144" t="s">
        <v>397</v>
      </c>
      <c r="W98" s="143">
        <v>45720</v>
      </c>
      <c r="X98" s="142" t="s">
        <v>34</v>
      </c>
      <c r="Y98" s="142">
        <v>164.22</v>
      </c>
      <c r="Z98" s="142">
        <v>1.99</v>
      </c>
      <c r="AA98" s="142" t="s">
        <v>662</v>
      </c>
      <c r="AB98" s="142" t="s">
        <v>398</v>
      </c>
      <c r="AC98" s="142"/>
      <c r="AD98" s="145"/>
      <c r="AE98" s="142" t="s">
        <v>664</v>
      </c>
      <c r="AF98" s="147" t="s">
        <v>665</v>
      </c>
      <c r="AG98" s="140" t="s">
        <v>642</v>
      </c>
    </row>
    <row r="99" spans="1:34" ht="48" x14ac:dyDescent="0.25">
      <c r="A99" s="6">
        <v>96</v>
      </c>
      <c r="B99" s="141">
        <v>288043953</v>
      </c>
      <c r="C99" s="142" t="s">
        <v>668</v>
      </c>
      <c r="D99" s="142">
        <v>37</v>
      </c>
      <c r="E99" s="142" t="s">
        <v>58</v>
      </c>
      <c r="F99" s="142" t="s">
        <v>66</v>
      </c>
      <c r="G99" s="142" t="s">
        <v>58</v>
      </c>
      <c r="H99" s="142" t="s">
        <v>58</v>
      </c>
      <c r="I99" s="142" t="s">
        <v>669</v>
      </c>
      <c r="J99" s="6"/>
      <c r="K99" s="142" t="s">
        <v>34</v>
      </c>
      <c r="L99" s="5" t="s">
        <v>68</v>
      </c>
      <c r="M99" s="5" t="s">
        <v>69</v>
      </c>
      <c r="N99" s="143">
        <v>45818</v>
      </c>
      <c r="O99" s="7" t="s">
        <v>46</v>
      </c>
      <c r="P99" s="5" t="s">
        <v>12</v>
      </c>
      <c r="Q99" s="142" t="s">
        <v>670</v>
      </c>
      <c r="R99" s="6" t="s">
        <v>47</v>
      </c>
      <c r="S99" s="142"/>
      <c r="T99" s="5" t="s">
        <v>59</v>
      </c>
      <c r="U99" s="5" t="s">
        <v>60</v>
      </c>
      <c r="V99" s="144" t="s">
        <v>671</v>
      </c>
      <c r="W99" s="143">
        <v>45817</v>
      </c>
      <c r="X99" s="142" t="s">
        <v>34</v>
      </c>
      <c r="Y99" s="148">
        <v>454</v>
      </c>
      <c r="Z99" s="142">
        <v>0.26</v>
      </c>
      <c r="AA99" s="142" t="s">
        <v>672</v>
      </c>
      <c r="AB99" s="143">
        <v>45818</v>
      </c>
      <c r="AC99" s="5"/>
      <c r="AD99" s="5"/>
      <c r="AE99" s="6" t="s">
        <v>680</v>
      </c>
      <c r="AF99" s="6" t="s">
        <v>681</v>
      </c>
      <c r="AG99" s="5" t="s">
        <v>642</v>
      </c>
    </row>
    <row r="100" spans="1:34" ht="48" x14ac:dyDescent="0.25">
      <c r="A100" s="140">
        <v>97</v>
      </c>
      <c r="B100" s="141">
        <v>4112838550101</v>
      </c>
      <c r="C100" s="142" t="s">
        <v>673</v>
      </c>
      <c r="D100" s="142">
        <v>2</v>
      </c>
      <c r="E100" s="142">
        <v>1</v>
      </c>
      <c r="F100" s="142" t="s">
        <v>66</v>
      </c>
      <c r="G100" s="142" t="s">
        <v>58</v>
      </c>
      <c r="H100" s="142" t="s">
        <v>58</v>
      </c>
      <c r="I100" s="6" t="s">
        <v>192</v>
      </c>
      <c r="J100" s="6"/>
      <c r="K100" s="6" t="s">
        <v>37</v>
      </c>
      <c r="L100" s="6" t="s">
        <v>42</v>
      </c>
      <c r="M100" s="6" t="s">
        <v>43</v>
      </c>
      <c r="N100" s="25">
        <v>45821</v>
      </c>
      <c r="O100" s="25" t="s">
        <v>46</v>
      </c>
      <c r="P100" s="5" t="s">
        <v>444</v>
      </c>
      <c r="Q100" s="142" t="s">
        <v>674</v>
      </c>
      <c r="R100" s="6" t="s">
        <v>675</v>
      </c>
      <c r="S100" s="142"/>
      <c r="T100" s="5" t="s">
        <v>59</v>
      </c>
      <c r="U100" s="5" t="s">
        <v>60</v>
      </c>
      <c r="V100" s="144" t="s">
        <v>676</v>
      </c>
      <c r="W100" s="6" t="s">
        <v>15</v>
      </c>
      <c r="X100" s="6" t="s">
        <v>37</v>
      </c>
      <c r="Y100" s="148"/>
      <c r="Z100" s="142"/>
      <c r="AA100" s="142" t="s">
        <v>677</v>
      </c>
      <c r="AB100" s="143" t="s">
        <v>39</v>
      </c>
      <c r="AC100" s="5"/>
      <c r="AD100" s="5"/>
      <c r="AE100" s="142" t="s">
        <v>678</v>
      </c>
      <c r="AF100" s="6" t="s">
        <v>682</v>
      </c>
      <c r="AG100" s="5" t="s">
        <v>679</v>
      </c>
    </row>
    <row r="101" spans="1:34" s="145" customFormat="1" ht="58.5" customHeight="1" x14ac:dyDescent="0.2">
      <c r="A101" s="140">
        <v>98</v>
      </c>
      <c r="B101" s="141">
        <v>3549508860101</v>
      </c>
      <c r="C101" s="142" t="s">
        <v>683</v>
      </c>
      <c r="D101" s="142">
        <v>23</v>
      </c>
      <c r="E101" s="142" t="s">
        <v>58</v>
      </c>
      <c r="F101" s="142" t="s">
        <v>66</v>
      </c>
      <c r="G101" s="142" t="s">
        <v>684</v>
      </c>
      <c r="H101" s="142" t="s">
        <v>58</v>
      </c>
      <c r="I101" s="6" t="s">
        <v>122</v>
      </c>
      <c r="J101" s="6"/>
      <c r="K101" s="6" t="s">
        <v>34</v>
      </c>
      <c r="L101" s="6" t="s">
        <v>102</v>
      </c>
      <c r="M101" s="6" t="s">
        <v>103</v>
      </c>
      <c r="N101" s="25">
        <v>45834</v>
      </c>
      <c r="O101" s="7" t="s">
        <v>46</v>
      </c>
      <c r="P101" s="5" t="s">
        <v>71</v>
      </c>
      <c r="Q101" s="6" t="s">
        <v>369</v>
      </c>
      <c r="R101" s="6" t="s">
        <v>47</v>
      </c>
      <c r="S101" s="6"/>
      <c r="T101" s="6" t="s">
        <v>23</v>
      </c>
      <c r="U101" s="6" t="s">
        <v>24</v>
      </c>
      <c r="V101" s="144" t="s">
        <v>685</v>
      </c>
      <c r="W101" s="25">
        <v>45827</v>
      </c>
      <c r="X101" s="6" t="s">
        <v>34</v>
      </c>
      <c r="Y101" s="148">
        <v>16.2</v>
      </c>
      <c r="Z101" s="142" t="s">
        <v>370</v>
      </c>
      <c r="AA101" s="142" t="s">
        <v>686</v>
      </c>
      <c r="AB101" s="143" t="s">
        <v>398</v>
      </c>
      <c r="AE101" s="142" t="s">
        <v>687</v>
      </c>
      <c r="AF101" s="142" t="s">
        <v>696</v>
      </c>
      <c r="AG101" s="145" t="s">
        <v>350</v>
      </c>
    </row>
    <row r="102" spans="1:34" s="145" customFormat="1" ht="143.25" customHeight="1" x14ac:dyDescent="0.2">
      <c r="A102" s="149">
        <v>99</v>
      </c>
      <c r="B102" s="141">
        <v>4133504870101</v>
      </c>
      <c r="C102" s="142" t="s">
        <v>688</v>
      </c>
      <c r="D102" s="142">
        <v>1</v>
      </c>
      <c r="E102" s="142">
        <v>7</v>
      </c>
      <c r="F102" s="142" t="s">
        <v>66</v>
      </c>
      <c r="G102" s="142" t="s">
        <v>58</v>
      </c>
      <c r="H102" s="142" t="s">
        <v>58</v>
      </c>
      <c r="I102" s="6" t="s">
        <v>557</v>
      </c>
      <c r="K102" s="6" t="s">
        <v>37</v>
      </c>
      <c r="L102" s="6" t="s">
        <v>199</v>
      </c>
      <c r="M102" s="6" t="s">
        <v>200</v>
      </c>
      <c r="N102" s="25">
        <v>45838</v>
      </c>
      <c r="O102" s="7" t="s">
        <v>55</v>
      </c>
      <c r="P102" s="5" t="s">
        <v>117</v>
      </c>
      <c r="Q102" s="6" t="s">
        <v>689</v>
      </c>
      <c r="R102" s="6" t="s">
        <v>690</v>
      </c>
      <c r="S102" s="6" t="s">
        <v>691</v>
      </c>
      <c r="T102" s="6" t="s">
        <v>59</v>
      </c>
      <c r="U102" s="6" t="s">
        <v>692</v>
      </c>
      <c r="V102" s="144" t="s">
        <v>693</v>
      </c>
      <c r="W102" s="25">
        <v>45838</v>
      </c>
      <c r="X102" s="6" t="s">
        <v>37</v>
      </c>
      <c r="Y102" s="148" t="s">
        <v>58</v>
      </c>
      <c r="Z102" s="142" t="s">
        <v>58</v>
      </c>
      <c r="AA102" s="142" t="s">
        <v>694</v>
      </c>
      <c r="AB102" s="143">
        <v>45839</v>
      </c>
      <c r="AE102" s="142" t="s">
        <v>695</v>
      </c>
      <c r="AF102" s="142" t="s">
        <v>698</v>
      </c>
      <c r="AG102" s="150" t="s">
        <v>697</v>
      </c>
    </row>
    <row r="103" spans="1:34" ht="48" x14ac:dyDescent="0.25">
      <c r="A103" s="140">
        <v>100</v>
      </c>
      <c r="B103" s="141">
        <v>2750729160115</v>
      </c>
      <c r="C103" s="142" t="s">
        <v>699</v>
      </c>
      <c r="D103" s="142">
        <v>25</v>
      </c>
      <c r="E103" s="142" t="s">
        <v>58</v>
      </c>
      <c r="F103" s="142" t="s">
        <v>66</v>
      </c>
      <c r="G103" s="142" t="s">
        <v>700</v>
      </c>
      <c r="H103" s="143">
        <v>45978</v>
      </c>
      <c r="I103" s="142" t="s">
        <v>360</v>
      </c>
      <c r="J103" s="6"/>
      <c r="K103" s="142" t="s">
        <v>34</v>
      </c>
      <c r="L103" s="5" t="s">
        <v>102</v>
      </c>
      <c r="M103" s="5" t="s">
        <v>103</v>
      </c>
      <c r="N103" s="143">
        <v>45847</v>
      </c>
      <c r="O103" s="7" t="s">
        <v>46</v>
      </c>
      <c r="P103" s="5" t="s">
        <v>88</v>
      </c>
      <c r="Q103" s="6" t="s">
        <v>89</v>
      </c>
      <c r="R103" s="6" t="s">
        <v>47</v>
      </c>
      <c r="S103" s="142"/>
      <c r="T103" s="6" t="s">
        <v>23</v>
      </c>
      <c r="U103" s="6" t="s">
        <v>24</v>
      </c>
      <c r="V103" s="144" t="s">
        <v>90</v>
      </c>
      <c r="W103" s="143">
        <v>45833</v>
      </c>
      <c r="X103" s="142" t="s">
        <v>34</v>
      </c>
      <c r="Y103" s="142">
        <v>1.0169999999999999</v>
      </c>
      <c r="Z103" s="142">
        <v>4.18</v>
      </c>
      <c r="AA103" s="142"/>
      <c r="AB103" s="147" t="s">
        <v>39</v>
      </c>
      <c r="AC103" s="5"/>
      <c r="AD103" s="5"/>
      <c r="AE103" s="6" t="s">
        <v>759</v>
      </c>
      <c r="AF103" s="6" t="s">
        <v>760</v>
      </c>
      <c r="AG103" s="66" t="s">
        <v>456</v>
      </c>
      <c r="AH103" t="s">
        <v>767</v>
      </c>
    </row>
    <row r="104" spans="1:34" ht="36" x14ac:dyDescent="0.25">
      <c r="A104" s="157">
        <v>101</v>
      </c>
      <c r="B104" s="141">
        <v>4150208670101</v>
      </c>
      <c r="C104" s="142" t="s">
        <v>701</v>
      </c>
      <c r="D104" s="142">
        <v>1</v>
      </c>
      <c r="E104" s="142">
        <v>3</v>
      </c>
      <c r="F104" s="142" t="s">
        <v>8</v>
      </c>
      <c r="G104" s="142" t="s">
        <v>58</v>
      </c>
      <c r="H104" s="142" t="s">
        <v>58</v>
      </c>
      <c r="I104" s="142" t="s">
        <v>101</v>
      </c>
      <c r="J104" s="6"/>
      <c r="K104" s="142" t="s">
        <v>34</v>
      </c>
      <c r="L104" s="5" t="s">
        <v>102</v>
      </c>
      <c r="M104" s="5" t="s">
        <v>103</v>
      </c>
      <c r="N104" s="143">
        <v>45849</v>
      </c>
      <c r="O104" s="7" t="s">
        <v>46</v>
      </c>
      <c r="P104" s="140" t="s">
        <v>104</v>
      </c>
      <c r="Q104" s="142" t="s">
        <v>702</v>
      </c>
      <c r="R104" s="6" t="s">
        <v>703</v>
      </c>
      <c r="S104" s="142"/>
      <c r="T104" s="6" t="s">
        <v>23</v>
      </c>
      <c r="U104" s="6" t="s">
        <v>24</v>
      </c>
      <c r="V104" s="142" t="s">
        <v>397</v>
      </c>
      <c r="W104" s="143">
        <v>45813</v>
      </c>
      <c r="X104" s="142" t="s">
        <v>34</v>
      </c>
      <c r="Y104" s="142">
        <v>16.3</v>
      </c>
      <c r="Z104" s="142">
        <v>5.38</v>
      </c>
      <c r="AA104" s="142" t="s">
        <v>704</v>
      </c>
      <c r="AB104" s="158">
        <v>45849</v>
      </c>
      <c r="AC104" s="5"/>
      <c r="AD104" s="5"/>
      <c r="AE104" s="6" t="s">
        <v>761</v>
      </c>
      <c r="AF104" s="6" t="s">
        <v>762</v>
      </c>
      <c r="AG104" s="5" t="s">
        <v>763</v>
      </c>
    </row>
    <row r="105" spans="1:34" ht="72" x14ac:dyDescent="0.25">
      <c r="A105" s="140">
        <v>102</v>
      </c>
      <c r="B105" s="151">
        <v>4151418181801</v>
      </c>
      <c r="C105" s="152" t="s">
        <v>705</v>
      </c>
      <c r="D105" s="152">
        <v>1</v>
      </c>
      <c r="E105" s="152">
        <v>3</v>
      </c>
      <c r="F105" s="142" t="s">
        <v>8</v>
      </c>
      <c r="G105" s="142" t="s">
        <v>58</v>
      </c>
      <c r="H105" s="142" t="s">
        <v>58</v>
      </c>
      <c r="I105" s="144" t="s">
        <v>215</v>
      </c>
      <c r="J105" s="6"/>
      <c r="K105" s="6" t="s">
        <v>37</v>
      </c>
      <c r="L105" s="6" t="s">
        <v>42</v>
      </c>
      <c r="M105" s="6" t="s">
        <v>43</v>
      </c>
      <c r="N105" s="143">
        <v>45848</v>
      </c>
      <c r="O105" s="5" t="s">
        <v>55</v>
      </c>
      <c r="P105" s="6" t="s">
        <v>117</v>
      </c>
      <c r="Q105" s="12" t="s">
        <v>706</v>
      </c>
      <c r="R105" s="6" t="s">
        <v>707</v>
      </c>
      <c r="S105" s="6" t="s">
        <v>708</v>
      </c>
      <c r="T105" s="5" t="s">
        <v>59</v>
      </c>
      <c r="U105" s="5" t="s">
        <v>60</v>
      </c>
      <c r="V105" s="144" t="s">
        <v>709</v>
      </c>
      <c r="W105" s="153" t="s">
        <v>58</v>
      </c>
      <c r="X105" s="6" t="s">
        <v>37</v>
      </c>
      <c r="Y105" s="153" t="s">
        <v>58</v>
      </c>
      <c r="Z105" s="153" t="s">
        <v>58</v>
      </c>
      <c r="AA105" s="144"/>
      <c r="AB105" s="159" t="s">
        <v>490</v>
      </c>
      <c r="AC105" s="5"/>
      <c r="AD105" s="5"/>
      <c r="AE105" s="6" t="s">
        <v>764</v>
      </c>
      <c r="AF105" s="6" t="s">
        <v>765</v>
      </c>
      <c r="AG105" s="66" t="s">
        <v>456</v>
      </c>
    </row>
    <row r="106" spans="1:34" ht="60" x14ac:dyDescent="0.25">
      <c r="A106" s="157">
        <v>103</v>
      </c>
      <c r="B106" s="151">
        <v>201502826754</v>
      </c>
      <c r="C106" s="152" t="s">
        <v>710</v>
      </c>
      <c r="D106" s="152">
        <v>30</v>
      </c>
      <c r="E106" s="152" t="s">
        <v>58</v>
      </c>
      <c r="F106" s="142" t="s">
        <v>66</v>
      </c>
      <c r="G106" s="142" t="s">
        <v>368</v>
      </c>
      <c r="H106" s="143">
        <v>45993</v>
      </c>
      <c r="I106" s="144" t="s">
        <v>360</v>
      </c>
      <c r="J106" s="6"/>
      <c r="K106" s="142" t="s">
        <v>34</v>
      </c>
      <c r="L106" s="5" t="s">
        <v>68</v>
      </c>
      <c r="M106" s="5" t="s">
        <v>69</v>
      </c>
      <c r="N106" s="143">
        <v>45839</v>
      </c>
      <c r="O106" s="7" t="s">
        <v>46</v>
      </c>
      <c r="P106" s="5" t="s">
        <v>88</v>
      </c>
      <c r="Q106" s="12" t="s">
        <v>711</v>
      </c>
      <c r="R106" s="6" t="s">
        <v>47</v>
      </c>
      <c r="S106" s="6"/>
      <c r="T106" s="6" t="s">
        <v>23</v>
      </c>
      <c r="U106" s="6" t="s">
        <v>24</v>
      </c>
      <c r="V106" s="144" t="s">
        <v>466</v>
      </c>
      <c r="W106" s="153">
        <v>45834</v>
      </c>
      <c r="X106" s="142" t="s">
        <v>34</v>
      </c>
      <c r="Y106" s="154">
        <v>107</v>
      </c>
      <c r="Z106" s="152">
        <v>5.38</v>
      </c>
      <c r="AA106" s="144" t="s">
        <v>712</v>
      </c>
      <c r="AB106" s="155" t="s">
        <v>398</v>
      </c>
      <c r="AC106" s="5"/>
      <c r="AD106" s="5"/>
      <c r="AE106" s="6" t="s">
        <v>766</v>
      </c>
      <c r="AF106" s="6" t="s">
        <v>768</v>
      </c>
      <c r="AG106" s="66" t="s">
        <v>456</v>
      </c>
      <c r="AH106" t="s">
        <v>767</v>
      </c>
    </row>
    <row r="107" spans="1:34" ht="204" x14ac:dyDescent="0.25">
      <c r="A107" s="140">
        <v>104</v>
      </c>
      <c r="B107" s="141">
        <v>1830360181204</v>
      </c>
      <c r="C107" s="140" t="s">
        <v>713</v>
      </c>
      <c r="D107" s="140">
        <v>36</v>
      </c>
      <c r="E107" s="140" t="s">
        <v>58</v>
      </c>
      <c r="F107" s="140" t="s">
        <v>66</v>
      </c>
      <c r="G107" s="140" t="s">
        <v>714</v>
      </c>
      <c r="H107" s="156"/>
      <c r="I107" s="142" t="s">
        <v>122</v>
      </c>
      <c r="J107" s="6"/>
      <c r="K107" s="6" t="s">
        <v>37</v>
      </c>
      <c r="L107" s="6" t="s">
        <v>199</v>
      </c>
      <c r="M107" s="5" t="s">
        <v>200</v>
      </c>
      <c r="N107" s="156">
        <v>45851</v>
      </c>
      <c r="O107" s="5" t="s">
        <v>55</v>
      </c>
      <c r="P107" s="5" t="s">
        <v>71</v>
      </c>
      <c r="Q107" s="6" t="s">
        <v>715</v>
      </c>
      <c r="R107" s="6" t="s">
        <v>716</v>
      </c>
      <c r="S107" s="140" t="s">
        <v>717</v>
      </c>
      <c r="T107" s="5" t="s">
        <v>59</v>
      </c>
      <c r="U107" s="5" t="s">
        <v>60</v>
      </c>
      <c r="V107" s="140" t="s">
        <v>123</v>
      </c>
      <c r="W107" s="153" t="s">
        <v>58</v>
      </c>
      <c r="X107" s="6" t="s">
        <v>37</v>
      </c>
      <c r="Y107" s="153" t="s">
        <v>58</v>
      </c>
      <c r="Z107" s="153" t="s">
        <v>58</v>
      </c>
      <c r="AA107" s="142" t="s">
        <v>718</v>
      </c>
      <c r="AB107" s="159" t="s">
        <v>39</v>
      </c>
      <c r="AC107" s="5"/>
      <c r="AD107" s="5"/>
      <c r="AE107" s="6" t="s">
        <v>769</v>
      </c>
      <c r="AF107" s="6" t="s">
        <v>770</v>
      </c>
      <c r="AG107" s="5" t="s">
        <v>456</v>
      </c>
      <c r="AH107" s="167">
        <v>0</v>
      </c>
    </row>
    <row r="108" spans="1:34" ht="36" x14ac:dyDescent="0.25">
      <c r="A108" s="157">
        <v>105</v>
      </c>
      <c r="B108" s="8">
        <v>3428028362205</v>
      </c>
      <c r="C108" s="5" t="s">
        <v>719</v>
      </c>
      <c r="D108" s="5">
        <v>23</v>
      </c>
      <c r="E108" s="5" t="s">
        <v>58</v>
      </c>
      <c r="F108" s="5" t="s">
        <v>66</v>
      </c>
      <c r="G108" s="5" t="s">
        <v>630</v>
      </c>
      <c r="H108" s="7">
        <v>45986</v>
      </c>
      <c r="I108" s="6" t="s">
        <v>230</v>
      </c>
      <c r="J108" s="6"/>
      <c r="K108" s="142" t="s">
        <v>34</v>
      </c>
      <c r="L108" s="5" t="s">
        <v>102</v>
      </c>
      <c r="M108" s="5" t="s">
        <v>103</v>
      </c>
      <c r="N108" s="143">
        <v>45842</v>
      </c>
      <c r="O108" s="7" t="s">
        <v>46</v>
      </c>
      <c r="P108" s="6" t="s">
        <v>383</v>
      </c>
      <c r="Q108" s="6" t="s">
        <v>720</v>
      </c>
      <c r="R108" s="6" t="s">
        <v>47</v>
      </c>
      <c r="S108" s="5"/>
      <c r="T108" s="6" t="s">
        <v>23</v>
      </c>
      <c r="U108" s="6" t="s">
        <v>24</v>
      </c>
      <c r="V108" s="5" t="s">
        <v>721</v>
      </c>
      <c r="W108" s="7">
        <v>45845</v>
      </c>
      <c r="X108" s="142" t="s">
        <v>34</v>
      </c>
      <c r="Y108" s="5">
        <v>247</v>
      </c>
      <c r="Z108" s="5" t="s">
        <v>124</v>
      </c>
      <c r="AA108" s="6" t="s">
        <v>722</v>
      </c>
      <c r="AB108" s="58" t="s">
        <v>398</v>
      </c>
      <c r="AC108" s="5"/>
      <c r="AD108" s="5"/>
      <c r="AE108" s="6" t="s">
        <v>772</v>
      </c>
      <c r="AF108" s="6" t="s">
        <v>773</v>
      </c>
      <c r="AG108" s="5" t="s">
        <v>456</v>
      </c>
      <c r="AH108" s="167" t="s">
        <v>771</v>
      </c>
    </row>
    <row r="109" spans="1:34" ht="36" x14ac:dyDescent="0.25">
      <c r="A109" s="140">
        <v>106</v>
      </c>
      <c r="B109" s="8">
        <v>4114017500101</v>
      </c>
      <c r="C109" s="5" t="s">
        <v>723</v>
      </c>
      <c r="D109" s="5">
        <v>2</v>
      </c>
      <c r="E109" s="5">
        <v>1</v>
      </c>
      <c r="F109" s="5" t="s">
        <v>8</v>
      </c>
      <c r="G109" s="5" t="s">
        <v>58</v>
      </c>
      <c r="H109" s="5" t="s">
        <v>58</v>
      </c>
      <c r="I109" s="6" t="s">
        <v>230</v>
      </c>
      <c r="J109" s="6"/>
      <c r="K109" s="142" t="s">
        <v>34</v>
      </c>
      <c r="L109" s="5" t="s">
        <v>102</v>
      </c>
      <c r="M109" s="5" t="s">
        <v>103</v>
      </c>
      <c r="N109" s="7">
        <v>45852</v>
      </c>
      <c r="O109" s="25" t="s">
        <v>46</v>
      </c>
      <c r="P109" s="5" t="s">
        <v>444</v>
      </c>
      <c r="Q109" s="5" t="s">
        <v>724</v>
      </c>
      <c r="R109" s="6" t="s">
        <v>47</v>
      </c>
      <c r="S109" s="5"/>
      <c r="T109" s="6" t="s">
        <v>23</v>
      </c>
      <c r="U109" s="6" t="s">
        <v>24</v>
      </c>
      <c r="V109" s="5" t="s">
        <v>725</v>
      </c>
      <c r="W109" s="7">
        <v>45821</v>
      </c>
      <c r="X109" s="142" t="s">
        <v>34</v>
      </c>
      <c r="Y109" s="5">
        <v>22.8</v>
      </c>
      <c r="Z109" s="5">
        <v>4.03</v>
      </c>
      <c r="AA109" s="5"/>
      <c r="AB109" s="58" t="s">
        <v>39</v>
      </c>
      <c r="AC109" s="5"/>
      <c r="AD109" s="5"/>
      <c r="AE109" s="6" t="s">
        <v>774</v>
      </c>
      <c r="AF109" s="6" t="s">
        <v>775</v>
      </c>
      <c r="AG109" s="45" t="s">
        <v>456</v>
      </c>
      <c r="AH109" s="167" t="s">
        <v>771</v>
      </c>
    </row>
    <row r="110" spans="1:34" ht="36" x14ac:dyDescent="0.25">
      <c r="A110" s="160">
        <v>107</v>
      </c>
      <c r="B110" s="161">
        <v>3864112200101</v>
      </c>
      <c r="C110" s="80" t="s">
        <v>726</v>
      </c>
      <c r="D110" s="80">
        <v>22</v>
      </c>
      <c r="E110" s="80" t="s">
        <v>58</v>
      </c>
      <c r="F110" s="80" t="s">
        <v>8</v>
      </c>
      <c r="G110" s="80" t="s">
        <v>58</v>
      </c>
      <c r="H110" s="80" t="s">
        <v>58</v>
      </c>
      <c r="I110" s="62" t="s">
        <v>192</v>
      </c>
      <c r="J110" s="62"/>
      <c r="K110" s="80" t="s">
        <v>33</v>
      </c>
      <c r="L110" s="62" t="s">
        <v>580</v>
      </c>
      <c r="M110" s="80" t="s">
        <v>581</v>
      </c>
      <c r="N110" s="162">
        <v>45849</v>
      </c>
      <c r="O110" s="81" t="s">
        <v>46</v>
      </c>
      <c r="P110" s="62" t="s">
        <v>12</v>
      </c>
      <c r="Q110" s="80" t="s">
        <v>727</v>
      </c>
      <c r="R110" s="62" t="s">
        <v>728</v>
      </c>
      <c r="S110" s="80"/>
      <c r="T110" s="62" t="s">
        <v>23</v>
      </c>
      <c r="U110" s="62" t="s">
        <v>24</v>
      </c>
      <c r="V110" s="80" t="s">
        <v>729</v>
      </c>
      <c r="W110" s="80" t="s">
        <v>58</v>
      </c>
      <c r="X110" s="62" t="s">
        <v>580</v>
      </c>
      <c r="Y110" s="80" t="s">
        <v>58</v>
      </c>
      <c r="Z110" s="80" t="s">
        <v>58</v>
      </c>
      <c r="AA110" s="80" t="s">
        <v>730</v>
      </c>
      <c r="AB110" s="163" t="s">
        <v>39</v>
      </c>
      <c r="AC110" s="80"/>
      <c r="AD110" s="80"/>
      <c r="AE110" s="62" t="s">
        <v>776</v>
      </c>
      <c r="AF110" s="62" t="s">
        <v>777</v>
      </c>
      <c r="AG110" s="80" t="s">
        <v>456</v>
      </c>
      <c r="AH110" s="167" t="s">
        <v>771</v>
      </c>
    </row>
    <row r="111" spans="1:34" s="51" customFormat="1" ht="96" x14ac:dyDescent="0.25">
      <c r="A111" s="181">
        <v>109</v>
      </c>
      <c r="B111" s="8">
        <v>3066437820401</v>
      </c>
      <c r="C111" s="5" t="s">
        <v>731</v>
      </c>
      <c r="D111" s="5">
        <v>26</v>
      </c>
      <c r="E111" s="5"/>
      <c r="F111" s="5" t="s">
        <v>66</v>
      </c>
      <c r="G111" s="5" t="s">
        <v>732</v>
      </c>
      <c r="H111" s="7">
        <v>45861</v>
      </c>
      <c r="I111" s="6" t="s">
        <v>122</v>
      </c>
      <c r="J111" s="6"/>
      <c r="K111" s="5" t="s">
        <v>34</v>
      </c>
      <c r="L111" s="6" t="s">
        <v>68</v>
      </c>
      <c r="M111" s="5" t="s">
        <v>69</v>
      </c>
      <c r="N111" s="7">
        <v>45840</v>
      </c>
      <c r="O111" s="5" t="s">
        <v>46</v>
      </c>
      <c r="P111" s="6" t="s">
        <v>71</v>
      </c>
      <c r="Q111" s="5" t="s">
        <v>735</v>
      </c>
      <c r="R111" s="6" t="s">
        <v>734</v>
      </c>
      <c r="S111" s="5" t="s">
        <v>736</v>
      </c>
      <c r="T111" s="5" t="s">
        <v>23</v>
      </c>
      <c r="U111" s="5" t="s">
        <v>24</v>
      </c>
      <c r="V111" s="5" t="s">
        <v>733</v>
      </c>
      <c r="W111" s="7">
        <v>45827</v>
      </c>
      <c r="X111" s="5" t="s">
        <v>34</v>
      </c>
      <c r="Y111" s="5">
        <v>29.71</v>
      </c>
      <c r="Z111" s="5">
        <v>2.48</v>
      </c>
      <c r="AA111" s="5" t="s">
        <v>737</v>
      </c>
      <c r="AB111" s="5" t="s">
        <v>39</v>
      </c>
      <c r="AC111" s="5"/>
      <c r="AD111" s="5"/>
      <c r="AE111" s="6" t="s">
        <v>778</v>
      </c>
      <c r="AF111" s="6" t="s">
        <v>779</v>
      </c>
      <c r="AG111" s="5" t="s">
        <v>642</v>
      </c>
    </row>
    <row r="112" spans="1:34" s="51" customFormat="1" ht="48" x14ac:dyDescent="0.25">
      <c r="A112" s="181">
        <v>110</v>
      </c>
      <c r="B112" s="8">
        <v>4062288090502</v>
      </c>
      <c r="C112" s="5" t="s">
        <v>738</v>
      </c>
      <c r="D112" s="5">
        <v>3</v>
      </c>
      <c r="E112" s="5">
        <v>1</v>
      </c>
      <c r="F112" s="5" t="s">
        <v>8</v>
      </c>
      <c r="G112" s="5" t="s">
        <v>58</v>
      </c>
      <c r="H112" s="5" t="s">
        <v>58</v>
      </c>
      <c r="I112" s="6" t="s">
        <v>218</v>
      </c>
      <c r="J112" s="6"/>
      <c r="K112" s="5" t="s">
        <v>34</v>
      </c>
      <c r="L112" s="6" t="s">
        <v>113</v>
      </c>
      <c r="M112" s="6" t="s">
        <v>114</v>
      </c>
      <c r="N112" s="7">
        <v>45860</v>
      </c>
      <c r="O112" s="5" t="s">
        <v>46</v>
      </c>
      <c r="P112" s="164" t="s">
        <v>739</v>
      </c>
      <c r="Q112" s="165" t="s">
        <v>445</v>
      </c>
      <c r="R112" s="165" t="s">
        <v>740</v>
      </c>
      <c r="S112" s="165" t="s">
        <v>741</v>
      </c>
      <c r="T112" s="165" t="s">
        <v>23</v>
      </c>
      <c r="U112" s="165" t="s">
        <v>24</v>
      </c>
      <c r="V112" s="166" t="s">
        <v>742</v>
      </c>
      <c r="W112" s="7">
        <v>45846</v>
      </c>
      <c r="X112" s="5" t="s">
        <v>34</v>
      </c>
      <c r="Y112" s="5">
        <v>570</v>
      </c>
      <c r="Z112" s="5">
        <v>0.44</v>
      </c>
      <c r="AA112" s="5" t="s">
        <v>743</v>
      </c>
      <c r="AB112" s="5" t="s">
        <v>39</v>
      </c>
      <c r="AC112" s="5"/>
      <c r="AD112" s="5"/>
      <c r="AE112" s="6" t="s">
        <v>780</v>
      </c>
      <c r="AF112" s="6" t="s">
        <v>781</v>
      </c>
      <c r="AG112" s="5" t="s">
        <v>642</v>
      </c>
    </row>
    <row r="113" spans="1:34" s="51" customFormat="1" ht="48" x14ac:dyDescent="0.25">
      <c r="A113" s="181">
        <v>111</v>
      </c>
      <c r="B113" s="8">
        <v>3012028930101</v>
      </c>
      <c r="C113" s="5" t="s">
        <v>744</v>
      </c>
      <c r="D113" s="5">
        <v>24</v>
      </c>
      <c r="E113" s="5" t="s">
        <v>58</v>
      </c>
      <c r="F113" s="5" t="s">
        <v>66</v>
      </c>
      <c r="G113" s="5" t="s">
        <v>82</v>
      </c>
      <c r="H113" s="5"/>
      <c r="I113" s="6" t="s">
        <v>122</v>
      </c>
      <c r="J113" s="6"/>
      <c r="K113" s="5" t="s">
        <v>34</v>
      </c>
      <c r="L113" s="6" t="s">
        <v>68</v>
      </c>
      <c r="M113" s="5" t="s">
        <v>69</v>
      </c>
      <c r="N113" s="7">
        <v>45862</v>
      </c>
      <c r="O113" s="5" t="s">
        <v>46</v>
      </c>
      <c r="P113" s="6" t="s">
        <v>71</v>
      </c>
      <c r="Q113" s="5" t="s">
        <v>735</v>
      </c>
      <c r="R113" s="6" t="s">
        <v>740</v>
      </c>
      <c r="S113" s="5" t="s">
        <v>741</v>
      </c>
      <c r="T113" s="5" t="s">
        <v>23</v>
      </c>
      <c r="U113" s="5" t="s">
        <v>24</v>
      </c>
      <c r="V113" s="5" t="s">
        <v>745</v>
      </c>
      <c r="W113" s="7">
        <v>45852</v>
      </c>
      <c r="X113" s="5" t="s">
        <v>34</v>
      </c>
      <c r="Y113" s="5">
        <v>53.5</v>
      </c>
      <c r="Z113" s="5" t="s">
        <v>58</v>
      </c>
      <c r="AA113" s="142" t="s">
        <v>746</v>
      </c>
      <c r="AB113" s="5" t="s">
        <v>39</v>
      </c>
      <c r="AC113" s="5"/>
      <c r="AD113" s="5"/>
      <c r="AE113" s="6" t="s">
        <v>782</v>
      </c>
      <c r="AF113" s="6" t="s">
        <v>783</v>
      </c>
      <c r="AG113" s="5" t="s">
        <v>456</v>
      </c>
    </row>
    <row r="114" spans="1:34" s="51" customFormat="1" ht="60" x14ac:dyDescent="0.25">
      <c r="A114" s="181">
        <v>112</v>
      </c>
      <c r="B114" s="8">
        <v>4090348940101</v>
      </c>
      <c r="C114" s="5" t="s">
        <v>749</v>
      </c>
      <c r="D114" s="5">
        <v>2</v>
      </c>
      <c r="E114" s="5">
        <v>9</v>
      </c>
      <c r="F114" s="5" t="s">
        <v>8</v>
      </c>
      <c r="G114" s="5" t="s">
        <v>58</v>
      </c>
      <c r="H114" s="5" t="s">
        <v>58</v>
      </c>
      <c r="I114" s="6" t="s">
        <v>748</v>
      </c>
      <c r="J114" s="6"/>
      <c r="K114" s="5" t="s">
        <v>37</v>
      </c>
      <c r="L114" s="6" t="s">
        <v>747</v>
      </c>
      <c r="M114" s="5" t="s">
        <v>200</v>
      </c>
      <c r="N114" s="7">
        <v>45859</v>
      </c>
      <c r="O114" s="5" t="s">
        <v>46</v>
      </c>
      <c r="P114" s="6" t="s">
        <v>739</v>
      </c>
      <c r="Q114" s="5" t="s">
        <v>751</v>
      </c>
      <c r="R114" s="6" t="s">
        <v>750</v>
      </c>
      <c r="S114" s="5"/>
      <c r="T114" s="5" t="s">
        <v>23</v>
      </c>
      <c r="U114" s="5" t="s">
        <v>24</v>
      </c>
      <c r="V114" s="5" t="s">
        <v>752</v>
      </c>
      <c r="W114" s="5" t="s">
        <v>58</v>
      </c>
      <c r="X114" s="5" t="s">
        <v>37</v>
      </c>
      <c r="Y114" s="5" t="s">
        <v>58</v>
      </c>
      <c r="Z114" s="5" t="s">
        <v>58</v>
      </c>
      <c r="AA114" s="5" t="s">
        <v>755</v>
      </c>
      <c r="AB114" s="5" t="s">
        <v>39</v>
      </c>
      <c r="AC114" s="5"/>
      <c r="AD114" s="5"/>
      <c r="AE114" s="6" t="s">
        <v>784</v>
      </c>
      <c r="AF114" s="6" t="s">
        <v>785</v>
      </c>
      <c r="AG114" s="168" t="s">
        <v>697</v>
      </c>
      <c r="AH114" s="51" t="s">
        <v>790</v>
      </c>
    </row>
    <row r="115" spans="1:34" s="51" customFormat="1" ht="60" x14ac:dyDescent="0.25">
      <c r="A115" s="181">
        <v>113</v>
      </c>
      <c r="B115" s="8">
        <v>4171889780101</v>
      </c>
      <c r="C115" s="5" t="s">
        <v>753</v>
      </c>
      <c r="D115" s="5">
        <v>0</v>
      </c>
      <c r="E115" s="5">
        <v>10</v>
      </c>
      <c r="F115" s="5" t="s">
        <v>66</v>
      </c>
      <c r="G115" s="5" t="s">
        <v>58</v>
      </c>
      <c r="H115" s="5" t="s">
        <v>58</v>
      </c>
      <c r="I115" s="6" t="s">
        <v>748</v>
      </c>
      <c r="J115" s="6"/>
      <c r="K115" s="5" t="s">
        <v>37</v>
      </c>
      <c r="L115" s="6" t="s">
        <v>747</v>
      </c>
      <c r="M115" s="5" t="s">
        <v>200</v>
      </c>
      <c r="N115" s="7">
        <v>45860</v>
      </c>
      <c r="O115" s="5" t="s">
        <v>46</v>
      </c>
      <c r="P115" s="6" t="s">
        <v>739</v>
      </c>
      <c r="Q115" s="5" t="s">
        <v>751</v>
      </c>
      <c r="R115" s="6" t="s">
        <v>754</v>
      </c>
      <c r="S115" s="5"/>
      <c r="T115" s="5" t="s">
        <v>23</v>
      </c>
      <c r="U115" s="5" t="s">
        <v>24</v>
      </c>
      <c r="V115" s="5" t="s">
        <v>752</v>
      </c>
      <c r="W115" s="5" t="s">
        <v>58</v>
      </c>
      <c r="X115" s="5" t="s">
        <v>37</v>
      </c>
      <c r="Y115" s="5" t="s">
        <v>58</v>
      </c>
      <c r="Z115" s="5" t="s">
        <v>58</v>
      </c>
      <c r="AA115" s="5" t="s">
        <v>755</v>
      </c>
      <c r="AB115" s="5" t="s">
        <v>39</v>
      </c>
      <c r="AC115" s="5"/>
      <c r="AD115" s="5"/>
      <c r="AE115" s="6" t="s">
        <v>786</v>
      </c>
      <c r="AF115" s="6" t="s">
        <v>785</v>
      </c>
      <c r="AG115" s="168" t="s">
        <v>697</v>
      </c>
      <c r="AH115" s="51" t="s">
        <v>790</v>
      </c>
    </row>
    <row r="116" spans="1:34" ht="24" x14ac:dyDescent="0.25">
      <c r="A116" s="6">
        <v>114</v>
      </c>
      <c r="B116" s="5">
        <v>269043584</v>
      </c>
      <c r="C116" s="5" t="s">
        <v>756</v>
      </c>
      <c r="D116" s="5">
        <v>56</v>
      </c>
      <c r="E116" s="5" t="s">
        <v>58</v>
      </c>
      <c r="F116" s="5" t="s">
        <v>66</v>
      </c>
      <c r="G116" s="5" t="s">
        <v>58</v>
      </c>
      <c r="H116" s="5" t="s">
        <v>58</v>
      </c>
      <c r="I116" s="6" t="s">
        <v>192</v>
      </c>
      <c r="J116" s="6"/>
      <c r="K116" s="142" t="s">
        <v>34</v>
      </c>
      <c r="L116" s="5" t="s">
        <v>102</v>
      </c>
      <c r="M116" s="5" t="s">
        <v>103</v>
      </c>
      <c r="N116" s="143">
        <v>45863</v>
      </c>
      <c r="O116" s="25" t="s">
        <v>46</v>
      </c>
      <c r="P116" s="6" t="s">
        <v>12</v>
      </c>
      <c r="Q116" s="5" t="s">
        <v>757</v>
      </c>
      <c r="R116" s="6" t="s">
        <v>47</v>
      </c>
      <c r="S116" s="5"/>
      <c r="T116" s="5" t="s">
        <v>23</v>
      </c>
      <c r="U116" s="5" t="s">
        <v>24</v>
      </c>
      <c r="V116" s="5" t="s">
        <v>758</v>
      </c>
      <c r="W116" s="5" t="s">
        <v>58</v>
      </c>
      <c r="X116" s="5" t="s">
        <v>34</v>
      </c>
      <c r="Y116" s="5" t="s">
        <v>58</v>
      </c>
      <c r="Z116" s="5" t="s">
        <v>58</v>
      </c>
      <c r="AA116" s="5"/>
      <c r="AB116" s="5" t="s">
        <v>39</v>
      </c>
      <c r="AC116" s="5"/>
      <c r="AD116" s="5"/>
      <c r="AE116" s="6" t="s">
        <v>787</v>
      </c>
      <c r="AF116" s="6" t="s">
        <v>788</v>
      </c>
      <c r="AG116" s="5" t="s">
        <v>763</v>
      </c>
    </row>
    <row r="117" spans="1:34" ht="15" customHeight="1" x14ac:dyDescent="0.25">
      <c r="A117" s="13">
        <v>116</v>
      </c>
      <c r="B117" s="183">
        <v>201400865441</v>
      </c>
      <c r="C117" s="10" t="s">
        <v>983</v>
      </c>
      <c r="D117" s="10">
        <v>34</v>
      </c>
      <c r="E117" s="212" t="s">
        <v>58</v>
      </c>
      <c r="F117" s="212" t="s">
        <v>66</v>
      </c>
      <c r="G117" s="5" t="s">
        <v>984</v>
      </c>
      <c r="H117" s="7">
        <v>45983</v>
      </c>
      <c r="I117" s="13" t="s">
        <v>122</v>
      </c>
      <c r="K117" s="142" t="s">
        <v>34</v>
      </c>
      <c r="L117" s="6" t="s">
        <v>68</v>
      </c>
      <c r="M117" s="5" t="s">
        <v>69</v>
      </c>
      <c r="N117" s="182">
        <v>45870</v>
      </c>
      <c r="O117" s="5" t="s">
        <v>46</v>
      </c>
      <c r="P117" s="13" t="s">
        <v>71</v>
      </c>
      <c r="Q117" s="180" t="s">
        <v>369</v>
      </c>
      <c r="R117" s="6" t="s">
        <v>47</v>
      </c>
      <c r="T117" s="5" t="s">
        <v>23</v>
      </c>
      <c r="U117" s="5" t="s">
        <v>24</v>
      </c>
      <c r="V117" s="10" t="s">
        <v>985</v>
      </c>
      <c r="W117" s="182">
        <v>45862</v>
      </c>
      <c r="X117" s="5" t="s">
        <v>34</v>
      </c>
      <c r="Y117" s="5">
        <v>2094</v>
      </c>
      <c r="Z117" s="5">
        <v>1.34</v>
      </c>
      <c r="AA117" s="5" t="s">
        <v>986</v>
      </c>
      <c r="AB117" s="7">
        <v>45870</v>
      </c>
    </row>
    <row r="118" spans="1:34" ht="24" x14ac:dyDescent="0.25">
      <c r="A118" s="13">
        <v>117</v>
      </c>
      <c r="B118" s="183">
        <v>2069238722211</v>
      </c>
      <c r="C118" s="10" t="s">
        <v>987</v>
      </c>
      <c r="D118" s="10">
        <v>34</v>
      </c>
      <c r="E118" s="5" t="s">
        <v>58</v>
      </c>
      <c r="F118" s="5" t="s">
        <v>66</v>
      </c>
      <c r="G118" s="10" t="s">
        <v>988</v>
      </c>
      <c r="H118" s="182">
        <v>46048</v>
      </c>
      <c r="I118" s="13" t="s">
        <v>122</v>
      </c>
      <c r="K118" s="142" t="s">
        <v>34</v>
      </c>
      <c r="L118" s="6" t="s">
        <v>68</v>
      </c>
      <c r="M118" s="5" t="s">
        <v>69</v>
      </c>
      <c r="N118" s="182">
        <v>45873</v>
      </c>
      <c r="O118" s="10" t="s">
        <v>46</v>
      </c>
      <c r="P118" s="13" t="s">
        <v>71</v>
      </c>
      <c r="Q118" s="5" t="s">
        <v>989</v>
      </c>
      <c r="R118" s="6" t="s">
        <v>47</v>
      </c>
      <c r="T118" s="5" t="s">
        <v>23</v>
      </c>
      <c r="U118" s="5" t="s">
        <v>24</v>
      </c>
      <c r="V118" s="10" t="s">
        <v>990</v>
      </c>
      <c r="W118" s="182">
        <v>45842</v>
      </c>
      <c r="X118" s="5" t="s">
        <v>34</v>
      </c>
      <c r="Y118" s="10">
        <v>22.7</v>
      </c>
      <c r="Z118" s="10">
        <v>1.1499999999999999</v>
      </c>
      <c r="AA118" s="10" t="s">
        <v>991</v>
      </c>
      <c r="AB118" s="182">
        <v>45873</v>
      </c>
    </row>
    <row r="119" spans="1:34" ht="60" x14ac:dyDescent="0.25">
      <c r="A119" s="13">
        <v>118</v>
      </c>
      <c r="B119" s="183">
        <v>4152793720101</v>
      </c>
      <c r="C119" s="10" t="s">
        <v>992</v>
      </c>
      <c r="D119" s="10">
        <v>1</v>
      </c>
      <c r="E119" s="5">
        <v>3</v>
      </c>
      <c r="F119" s="5" t="s">
        <v>66</v>
      </c>
      <c r="G119" s="10" t="s">
        <v>58</v>
      </c>
      <c r="H119" s="10" t="s">
        <v>58</v>
      </c>
      <c r="I119" s="13" t="s">
        <v>101</v>
      </c>
      <c r="K119" s="142" t="s">
        <v>34</v>
      </c>
      <c r="L119" s="5" t="s">
        <v>102</v>
      </c>
      <c r="M119" s="5" t="s">
        <v>103</v>
      </c>
      <c r="N119" s="182">
        <v>45875</v>
      </c>
      <c r="O119" s="10" t="s">
        <v>46</v>
      </c>
      <c r="P119" s="13" t="s">
        <v>104</v>
      </c>
      <c r="Q119" s="10" t="s">
        <v>993</v>
      </c>
      <c r="R119" s="6" t="s">
        <v>994</v>
      </c>
      <c r="S119" s="10" t="s">
        <v>995</v>
      </c>
      <c r="T119" s="5" t="s">
        <v>23</v>
      </c>
      <c r="U119" s="5" t="s">
        <v>24</v>
      </c>
      <c r="V119" s="10" t="s">
        <v>397</v>
      </c>
      <c r="W119" s="182">
        <v>45870</v>
      </c>
      <c r="X119" s="5" t="s">
        <v>34</v>
      </c>
      <c r="Y119" s="10">
        <v>16.989999999999998</v>
      </c>
      <c r="Z119" s="10">
        <v>1.19</v>
      </c>
      <c r="AA119" s="13" t="s">
        <v>996</v>
      </c>
      <c r="AB119" s="182">
        <v>45875</v>
      </c>
    </row>
    <row r="120" spans="1:34" x14ac:dyDescent="0.25">
      <c r="A120"/>
      <c r="B120"/>
      <c r="C120"/>
      <c r="D120"/>
      <c r="E120"/>
      <c r="F120"/>
      <c r="G120"/>
      <c r="H120"/>
      <c r="I120"/>
      <c r="J120"/>
      <c r="K120"/>
      <c r="L120"/>
      <c r="M120"/>
      <c r="N120"/>
      <c r="O120"/>
      <c r="P120"/>
      <c r="Q120"/>
      <c r="R120"/>
      <c r="S120"/>
      <c r="T120"/>
      <c r="U120"/>
      <c r="V120"/>
      <c r="W120"/>
      <c r="X120"/>
      <c r="Y120"/>
      <c r="Z120"/>
      <c r="AA120"/>
      <c r="AB120"/>
      <c r="AC120"/>
      <c r="AD120"/>
      <c r="AE120"/>
      <c r="AF120"/>
      <c r="AG120"/>
    </row>
    <row r="121" spans="1:34" x14ac:dyDescent="0.25">
      <c r="A121" s="13"/>
    </row>
    <row r="122" spans="1:34" x14ac:dyDescent="0.25">
      <c r="A122" s="13"/>
    </row>
    <row r="123" spans="1:34" x14ac:dyDescent="0.25">
      <c r="A123" s="13"/>
    </row>
    <row r="124" spans="1:34" x14ac:dyDescent="0.25">
      <c r="A124" s="13"/>
    </row>
    <row r="125" spans="1:34" x14ac:dyDescent="0.25">
      <c r="A125" s="13"/>
    </row>
    <row r="126" spans="1:34" x14ac:dyDescent="0.25">
      <c r="A126" s="13"/>
    </row>
    <row r="127" spans="1:34" x14ac:dyDescent="0.25">
      <c r="A127" s="13"/>
    </row>
    <row r="128" spans="1:34" x14ac:dyDescent="0.25">
      <c r="A128" s="13"/>
    </row>
    <row r="129" spans="1:1" x14ac:dyDescent="0.25">
      <c r="A129" s="53"/>
    </row>
    <row r="130" spans="1:1" x14ac:dyDescent="0.25">
      <c r="A130" s="54"/>
    </row>
    <row r="131" spans="1:1" x14ac:dyDescent="0.25">
      <c r="A131" s="54"/>
    </row>
    <row r="132" spans="1:1" x14ac:dyDescent="0.25">
      <c r="A132" s="54"/>
    </row>
    <row r="133" spans="1:1" x14ac:dyDescent="0.25">
      <c r="A133" s="54"/>
    </row>
  </sheetData>
  <autoFilter ref="A3:AG120">
    <filterColumn colId="19" showButton="0"/>
  </autoFilter>
  <mergeCells count="1">
    <mergeCell ref="T3:U3"/>
  </mergeCells>
  <dataValidations count="3">
    <dataValidation type="list" allowBlank="1" showInputMessage="1" showErrorMessage="1" sqref="X58">
      <formula1>#REF!</formula1>
    </dataValidation>
    <dataValidation type="list" allowBlank="1" showInputMessage="1" showErrorMessage="1" sqref="X50 J82:K82 J84:K84 K80 X82:X83 K85 K87:K90 J90 X86:X90 K93:K94 X93:X96 K60:K63 X61"/>
    <dataValidation type="list" allowBlank="1" showInputMessage="1" showErrorMessage="1" sqref="K105 K107 X105 X107">
      <formula1>#REF!</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'Numero de casos'!$A$1:$A$9</xm:f>
          </x14:formula1>
          <xm:sqref>X46:X47 X7:X9 X11:X13 X15 X17:X22 X25 K15:K23 K11:K13 X4 K4:K9 K57:K58 K49 K26:K27 K29 K35 K43 K45 X40:X44 K51:K52 K37:K40 X27:X35</xm:sqref>
        </x14:dataValidation>
        <x14:dataValidation type="list" allowBlank="1" showInputMessage="1" showErrorMessage="1">
          <x14:formula1>
            <xm:f>'Numero de casos'!#REF!</xm:f>
          </x14:formula1>
          <xm:sqref>K71 K95:K96 K100</xm:sqref>
        </x14:dataValidation>
        <x14:dataValidation type="list" allowBlank="1" showInputMessage="1" showErrorMessage="1">
          <x14:formula1>
            <xm:f>[1]Hoja2!#REF!</xm:f>
          </x14:formula1>
          <xm:sqref>K97:K99 X97:X99 K106 X106 K103:K104 X103:X104 K108:K109 X108:X109 K116:K119</xm:sqref>
        </x14:dataValidation>
        <x14:dataValidation type="list" allowBlank="1" showInputMessage="1" showErrorMessage="1">
          <x14:formula1>
            <xm:f>'[1]Numero de casos'!#REF!</xm:f>
          </x14:formula1>
          <xm:sqref>J101:K101 K102 X101:X102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
  <dimension ref="A1:J101"/>
  <sheetViews>
    <sheetView topLeftCell="A66" workbookViewId="0">
      <selection activeCell="A51" sqref="A50:XFD51"/>
    </sheetView>
  </sheetViews>
  <sheetFormatPr baseColWidth="10" defaultRowHeight="15" x14ac:dyDescent="0.25"/>
  <cols>
    <col min="2" max="2" width="49.5703125" customWidth="1"/>
    <col min="3" max="3" width="11.85546875" bestFit="1" customWidth="1"/>
  </cols>
  <sheetData>
    <row r="1" spans="1:7" x14ac:dyDescent="0.25">
      <c r="A1" s="21" t="s">
        <v>39</v>
      </c>
      <c r="B1" s="21" t="s">
        <v>0</v>
      </c>
      <c r="C1" s="21" t="s">
        <v>329</v>
      </c>
      <c r="D1" s="29" t="s">
        <v>393</v>
      </c>
      <c r="F1" s="13"/>
      <c r="G1" s="13"/>
    </row>
    <row r="2" spans="1:7" x14ac:dyDescent="0.25">
      <c r="A2" s="20">
        <v>1</v>
      </c>
      <c r="B2" s="6" t="s">
        <v>101</v>
      </c>
      <c r="C2" s="20">
        <f>COUNTIF(Base!$J:$J,"HGE")</f>
        <v>9</v>
      </c>
      <c r="D2" s="30">
        <f t="shared" ref="D2:D23" si="0">C2/$C$27</f>
        <v>0.11538461538461539</v>
      </c>
      <c r="F2" s="13"/>
      <c r="G2" s="13"/>
    </row>
    <row r="3" spans="1:7" x14ac:dyDescent="0.25">
      <c r="A3" s="20">
        <v>2</v>
      </c>
      <c r="B3" s="6" t="s">
        <v>122</v>
      </c>
      <c r="C3" s="20">
        <f>COUNTIF(Base!$J:$J,"HGINE")</f>
        <v>8</v>
      </c>
      <c r="D3" s="30">
        <f t="shared" si="0"/>
        <v>0.10256410256410256</v>
      </c>
      <c r="F3" s="13"/>
      <c r="G3" s="13"/>
    </row>
    <row r="4" spans="1:7" x14ac:dyDescent="0.25">
      <c r="A4" s="20">
        <v>3</v>
      </c>
      <c r="B4" s="6" t="s">
        <v>177</v>
      </c>
      <c r="C4" s="20">
        <f>COUNTIF(Base!$J:$J,"UPZ5")</f>
        <v>7</v>
      </c>
      <c r="D4" s="30">
        <f t="shared" si="0"/>
        <v>8.9743589743589744E-2</v>
      </c>
      <c r="F4" s="13"/>
      <c r="G4" s="13"/>
    </row>
    <row r="5" spans="1:7" x14ac:dyDescent="0.25">
      <c r="A5" s="20">
        <v>4</v>
      </c>
      <c r="B5" s="6" t="s">
        <v>205</v>
      </c>
      <c r="C5" s="20">
        <f>COUNTIF(Base!$J:$J,"POLI")</f>
        <v>4</v>
      </c>
      <c r="D5" s="30">
        <f t="shared" si="0"/>
        <v>5.128205128205128E-2</v>
      </c>
      <c r="F5" s="13"/>
      <c r="G5" s="13"/>
    </row>
    <row r="6" spans="1:7" x14ac:dyDescent="0.25">
      <c r="A6" s="20">
        <v>5</v>
      </c>
      <c r="B6" s="6" t="s">
        <v>192</v>
      </c>
      <c r="C6" s="20">
        <f>COUNTIF(Base!$J:$J,"UPZ11")</f>
        <v>8</v>
      </c>
      <c r="D6" s="30">
        <f t="shared" si="0"/>
        <v>0.10256410256410256</v>
      </c>
      <c r="F6" s="13"/>
      <c r="G6" s="13"/>
    </row>
    <row r="7" spans="1:7" ht="24" x14ac:dyDescent="0.25">
      <c r="A7" s="20">
        <v>6</v>
      </c>
      <c r="B7" s="6" t="s">
        <v>218</v>
      </c>
      <c r="C7" s="20">
        <f>COUNTIF(Base!$J:$J,"HSLC")</f>
        <v>4</v>
      </c>
      <c r="D7" s="30">
        <f t="shared" si="0"/>
        <v>5.128205128205128E-2</v>
      </c>
      <c r="F7" s="13"/>
      <c r="G7" s="13"/>
    </row>
    <row r="8" spans="1:7" ht="36" x14ac:dyDescent="0.25">
      <c r="A8" s="20">
        <v>7</v>
      </c>
      <c r="B8" s="6" t="s">
        <v>230</v>
      </c>
      <c r="C8" s="20">
        <f>COUNTIF(Base!$J:$J,"CSVN")</f>
        <v>7</v>
      </c>
      <c r="D8" s="30">
        <f t="shared" si="0"/>
        <v>8.9743589743589744E-2</v>
      </c>
      <c r="F8" s="13"/>
      <c r="G8" s="13"/>
    </row>
    <row r="9" spans="1:7" x14ac:dyDescent="0.25">
      <c r="A9" s="20">
        <v>8</v>
      </c>
      <c r="B9" s="6" t="s">
        <v>41</v>
      </c>
      <c r="C9" s="20">
        <f>COUNTIF(Base!$J:$J,"CSM")</f>
        <v>2</v>
      </c>
      <c r="D9" s="30">
        <f t="shared" si="0"/>
        <v>2.564102564102564E-2</v>
      </c>
      <c r="F9" s="13"/>
      <c r="G9" s="13"/>
    </row>
    <row r="10" spans="1:7" ht="24" x14ac:dyDescent="0.25">
      <c r="A10" s="20">
        <v>9</v>
      </c>
      <c r="B10" s="6" t="s">
        <v>67</v>
      </c>
      <c r="C10" s="20">
        <f>COUNTIF(Base!$J:$J,"HGDJJAB")</f>
        <v>8</v>
      </c>
      <c r="D10" s="30">
        <f t="shared" si="0"/>
        <v>0.10256410256410256</v>
      </c>
      <c r="F10" s="13"/>
      <c r="G10" s="13"/>
    </row>
    <row r="11" spans="1:7" x14ac:dyDescent="0.25">
      <c r="A11" s="20">
        <v>10</v>
      </c>
      <c r="B11" s="6" t="s">
        <v>138</v>
      </c>
      <c r="C11" s="20">
        <f>COUNTIF(Base!$J:$J,"HCOBAN")</f>
        <v>2</v>
      </c>
      <c r="D11" s="30">
        <f t="shared" si="0"/>
        <v>2.564102564102564E-2</v>
      </c>
      <c r="F11" s="13"/>
      <c r="G11" s="13"/>
    </row>
    <row r="12" spans="1:7" x14ac:dyDescent="0.25">
      <c r="A12" s="20">
        <v>11</v>
      </c>
      <c r="B12" s="6" t="s">
        <v>150</v>
      </c>
      <c r="C12" s="20">
        <f>COUNTIF(Base!$J:$J,"HQUETZ")</f>
        <v>2</v>
      </c>
      <c r="D12" s="30">
        <f t="shared" si="0"/>
        <v>2.564102564102564E-2</v>
      </c>
      <c r="F12" s="13"/>
      <c r="G12" s="13"/>
    </row>
    <row r="13" spans="1:7" x14ac:dyDescent="0.25">
      <c r="A13" s="20">
        <v>12</v>
      </c>
      <c r="B13" s="6" t="s">
        <v>161</v>
      </c>
      <c r="C13" s="20">
        <f>COUNTIF(Base!$J:$J,"HRETAL")</f>
        <v>2</v>
      </c>
      <c r="D13" s="30">
        <f t="shared" si="0"/>
        <v>2.564102564102564E-2</v>
      </c>
      <c r="F13" s="13"/>
      <c r="G13" s="13"/>
    </row>
    <row r="14" spans="1:7" x14ac:dyDescent="0.25">
      <c r="A14" s="20">
        <v>13</v>
      </c>
      <c r="B14" s="6" t="s">
        <v>4</v>
      </c>
      <c r="C14" s="20">
        <f>COUNTIF(Base!$J:$J,"AMATI")</f>
        <v>1</v>
      </c>
      <c r="D14" s="30">
        <f t="shared" si="0"/>
        <v>1.282051282051282E-2</v>
      </c>
      <c r="F14" s="13"/>
      <c r="G14" s="13"/>
    </row>
    <row r="15" spans="1:7" x14ac:dyDescent="0.25">
      <c r="A15" s="20">
        <v>14</v>
      </c>
      <c r="B15" s="6" t="s">
        <v>87</v>
      </c>
      <c r="C15" s="20">
        <f>COUNTIF(Base!$J:$J,"HOSPCHI")</f>
        <v>3</v>
      </c>
      <c r="D15" s="30">
        <f t="shared" si="0"/>
        <v>3.8461538461538464E-2</v>
      </c>
      <c r="F15" s="13"/>
      <c r="G15" s="13"/>
    </row>
    <row r="16" spans="1:7" x14ac:dyDescent="0.25">
      <c r="A16" s="20">
        <v>15</v>
      </c>
      <c r="B16" s="6" t="s">
        <v>92</v>
      </c>
      <c r="C16" s="20">
        <f>COUNTIF(Base!$J:$J,"HTSM")</f>
        <v>1</v>
      </c>
      <c r="D16" s="30">
        <f t="shared" si="0"/>
        <v>1.282051282051282E-2</v>
      </c>
      <c r="F16" s="13"/>
      <c r="G16" s="13"/>
    </row>
    <row r="17" spans="1:10" x14ac:dyDescent="0.25">
      <c r="A17" s="20">
        <v>16</v>
      </c>
      <c r="B17" s="6" t="s">
        <v>170</v>
      </c>
      <c r="C17" s="20">
        <f>COUNTIF(Base!$J:$J,"CLAI")</f>
        <v>1</v>
      </c>
      <c r="D17" s="30">
        <f t="shared" si="0"/>
        <v>1.282051282051282E-2</v>
      </c>
      <c r="F17" s="13"/>
      <c r="G17" s="13"/>
    </row>
    <row r="18" spans="1:10" x14ac:dyDescent="0.25">
      <c r="A18" s="20">
        <v>17</v>
      </c>
      <c r="B18" s="6" t="s">
        <v>174</v>
      </c>
      <c r="C18" s="20">
        <f>COUNTIF(Base!$J:$J,"CSP")</f>
        <v>3</v>
      </c>
      <c r="D18" s="30">
        <f t="shared" si="0"/>
        <v>3.8461538461538464E-2</v>
      </c>
      <c r="F18" s="13"/>
      <c r="G18" s="13"/>
    </row>
    <row r="19" spans="1:10" x14ac:dyDescent="0.25">
      <c r="A19" s="20">
        <v>18</v>
      </c>
      <c r="B19" s="6" t="s">
        <v>215</v>
      </c>
      <c r="C19" s="20">
        <f>COUNTIF(Base!$J:$J,"HPBI")</f>
        <v>1</v>
      </c>
      <c r="D19" s="30">
        <f t="shared" si="0"/>
        <v>1.282051282051282E-2</v>
      </c>
      <c r="F19" s="13"/>
      <c r="G19" s="13"/>
    </row>
    <row r="20" spans="1:10" x14ac:dyDescent="0.25">
      <c r="A20" s="20">
        <v>19</v>
      </c>
      <c r="B20" s="6" t="s">
        <v>224</v>
      </c>
      <c r="C20" s="20">
        <f>COUNTIF(Base!$J:$J,"SIQUINALA")</f>
        <v>1</v>
      </c>
      <c r="D20" s="30">
        <f t="shared" si="0"/>
        <v>1.282051282051282E-2</v>
      </c>
      <c r="F20" s="13"/>
      <c r="G20" s="13"/>
    </row>
    <row r="21" spans="1:10" x14ac:dyDescent="0.25">
      <c r="A21" s="20">
        <v>20</v>
      </c>
      <c r="B21" s="6" t="s">
        <v>228</v>
      </c>
      <c r="C21" s="20">
        <f>COUNTIF(Base!$J:$J,"VILLACANALES")</f>
        <v>0</v>
      </c>
      <c r="D21" s="30">
        <f t="shared" si="0"/>
        <v>0</v>
      </c>
    </row>
    <row r="22" spans="1:10" x14ac:dyDescent="0.25">
      <c r="A22" s="20">
        <v>21</v>
      </c>
      <c r="B22" s="28" t="s">
        <v>392</v>
      </c>
      <c r="C22" s="20">
        <f>COUNTIF(Base!$J:$J,"CAMIP 3")</f>
        <v>1</v>
      </c>
      <c r="D22" s="30">
        <f t="shared" si="0"/>
        <v>1.282051282051282E-2</v>
      </c>
    </row>
    <row r="23" spans="1:10" x14ac:dyDescent="0.25">
      <c r="A23" s="20">
        <v>22</v>
      </c>
      <c r="B23" s="6" t="s">
        <v>566</v>
      </c>
      <c r="C23" s="20">
        <f>COUNTIF(Base!$J:$J,"CJAL")</f>
        <v>1</v>
      </c>
      <c r="D23" s="30">
        <f t="shared" si="0"/>
        <v>1.282051282051282E-2</v>
      </c>
    </row>
    <row r="24" spans="1:10" x14ac:dyDescent="0.25">
      <c r="A24" s="20">
        <v>24</v>
      </c>
      <c r="B24" s="6" t="s">
        <v>441</v>
      </c>
      <c r="C24" s="20">
        <f>COUNTIF(Base!$J:$J,"HCSR")</f>
        <v>2</v>
      </c>
      <c r="D24" s="30">
        <f>C24/C27</f>
        <v>2.564102564102564E-2</v>
      </c>
    </row>
    <row r="25" spans="1:10" x14ac:dyDescent="0.25">
      <c r="A25" s="20"/>
      <c r="B25" s="6"/>
      <c r="C25" s="20"/>
      <c r="D25" s="30"/>
    </row>
    <row r="26" spans="1:10" x14ac:dyDescent="0.25">
      <c r="A26" s="51"/>
      <c r="B26" s="51"/>
      <c r="C26" s="51"/>
      <c r="D26" s="51"/>
      <c r="J26" t="s">
        <v>567</v>
      </c>
    </row>
    <row r="27" spans="1:10" x14ac:dyDescent="0.25">
      <c r="A27" s="237" t="s">
        <v>275</v>
      </c>
      <c r="B27" s="238"/>
      <c r="C27" s="21">
        <f>SUM(C2:C26)</f>
        <v>78</v>
      </c>
      <c r="D27" s="30">
        <f>C27/$C$27</f>
        <v>1</v>
      </c>
    </row>
    <row r="28" spans="1:10" x14ac:dyDescent="0.25">
      <c r="B28" s="18"/>
    </row>
    <row r="29" spans="1:10" x14ac:dyDescent="0.25">
      <c r="B29" s="18"/>
    </row>
    <row r="30" spans="1:10" x14ac:dyDescent="0.25">
      <c r="B30" s="176" t="s">
        <v>878</v>
      </c>
      <c r="C30" t="str">
        <f>UPPER(B30)</f>
        <v>HOSPITAL GENERAL DOCTOR JUAN JOSÉ ARÉVALO BERMEJO</v>
      </c>
    </row>
    <row r="31" spans="1:10" x14ac:dyDescent="0.25">
      <c r="B31" s="176" t="s">
        <v>879</v>
      </c>
      <c r="C31" t="str">
        <f t="shared" ref="C31:C74" si="1">UPPER(B31)</f>
        <v>HOSPITAL DE REHABILITACIÓN</v>
      </c>
    </row>
    <row r="32" spans="1:10" x14ac:dyDescent="0.25">
      <c r="B32" s="176" t="s">
        <v>880</v>
      </c>
      <c r="C32" t="str">
        <f t="shared" si="1"/>
        <v>HOSPITAL GENERAL DE ENFERMEDADES</v>
      </c>
    </row>
    <row r="33" spans="2:3" x14ac:dyDescent="0.25">
      <c r="B33" s="176" t="s">
        <v>881</v>
      </c>
      <c r="C33" t="str">
        <f t="shared" si="1"/>
        <v>HOSPITAL DE GINECO OBSTETRICIA</v>
      </c>
    </row>
    <row r="34" spans="2:3" x14ac:dyDescent="0.25">
      <c r="B34" s="176" t="s">
        <v>882</v>
      </c>
      <c r="C34" t="str">
        <f t="shared" si="1"/>
        <v>HOSPITAL GENERAL DE ACCIDENTES "CEIBAL"</v>
      </c>
    </row>
    <row r="35" spans="2:3" x14ac:dyDescent="0.25">
      <c r="B35" s="176" t="s">
        <v>883</v>
      </c>
      <c r="C35" t="str">
        <f t="shared" si="1"/>
        <v>CENTRO DE ATENCIÓN INTEGRAL DE SALUD MENTAL</v>
      </c>
    </row>
    <row r="36" spans="2:3" ht="30" x14ac:dyDescent="0.25">
      <c r="B36" s="176" t="s">
        <v>884</v>
      </c>
      <c r="C36" t="str">
        <f t="shared" si="1"/>
        <v>CENTRO DE ATENCIÓN MÉDICA INTEGRAL  PARA PENSIONADOS PAMPLONA</v>
      </c>
    </row>
    <row r="37" spans="2:3" ht="30" x14ac:dyDescent="0.25">
      <c r="B37" s="176" t="s">
        <v>885</v>
      </c>
      <c r="C37" t="str">
        <f t="shared" si="1"/>
        <v>CENTRO DE ATENCIÓN MÉDICA INTEGRAL PARA PENSIONADOS CAMIP 2 BARRANQUILLA</v>
      </c>
    </row>
    <row r="38" spans="2:3" ht="30" x14ac:dyDescent="0.25">
      <c r="B38" s="176" t="s">
        <v>886</v>
      </c>
      <c r="C38" t="str">
        <f t="shared" si="1"/>
        <v>CENTRO DE ATENCIÓN MÉDICA INTEGRAL PARA PENSIONADOS  CAMIP 3 ZUNIL</v>
      </c>
    </row>
    <row r="39" spans="2:3" ht="30" x14ac:dyDescent="0.25">
      <c r="B39" s="176" t="s">
        <v>887</v>
      </c>
      <c r="C39" t="str">
        <f t="shared" si="1"/>
        <v xml:space="preserve">UNIDAD DE CONSULTA EXTERNA DE ESPECIALIDADES MÉDICO QUIRÚRGICAS GERONA </v>
      </c>
    </row>
    <row r="40" spans="2:3" x14ac:dyDescent="0.25">
      <c r="B40" s="176" t="s">
        <v>888</v>
      </c>
      <c r="C40" t="str">
        <f t="shared" si="1"/>
        <v xml:space="preserve">UNIDAD DE CONSULTA EXTERNA DE ENFERMEDADES </v>
      </c>
    </row>
    <row r="41" spans="2:3" x14ac:dyDescent="0.25">
      <c r="B41" s="176" t="s">
        <v>889</v>
      </c>
      <c r="C41" t="str">
        <f t="shared" si="1"/>
        <v>POLICLÍNICA</v>
      </c>
    </row>
    <row r="42" spans="2:3" x14ac:dyDescent="0.25">
      <c r="B42" s="176" t="s">
        <v>890</v>
      </c>
      <c r="C42" t="str">
        <f t="shared" si="1"/>
        <v>UNIDAD PERIFÉRICA ZONA ONCE</v>
      </c>
    </row>
    <row r="43" spans="2:3" x14ac:dyDescent="0.25">
      <c r="B43" s="176" t="s">
        <v>891</v>
      </c>
      <c r="C43" t="str">
        <f t="shared" si="1"/>
        <v xml:space="preserve">UNIDAD PERIFÉRICA ZONA CINCO </v>
      </c>
    </row>
    <row r="44" spans="2:3" x14ac:dyDescent="0.25">
      <c r="B44" s="176" t="s">
        <v>892</v>
      </c>
      <c r="C44" t="str">
        <f t="shared" si="1"/>
        <v>CONSULTORIO FINCA SANTA LEONARDA, VILLA CANALES</v>
      </c>
    </row>
    <row r="45" spans="2:3" x14ac:dyDescent="0.25">
      <c r="B45" s="176" t="s">
        <v>893</v>
      </c>
      <c r="C45" t="str">
        <f t="shared" si="1"/>
        <v>CONSULTORIO PALENCIA</v>
      </c>
    </row>
    <row r="46" spans="2:3" x14ac:dyDescent="0.25">
      <c r="B46" s="176" t="s">
        <v>894</v>
      </c>
      <c r="C46" t="str">
        <f t="shared" si="1"/>
        <v>CONSULTORIO VILLA CANALES</v>
      </c>
    </row>
    <row r="47" spans="2:3" x14ac:dyDescent="0.25">
      <c r="B47" s="176" t="s">
        <v>895</v>
      </c>
      <c r="C47" t="str">
        <f t="shared" si="1"/>
        <v>CONSULTORIO SAN JOSÉ PÍNULA</v>
      </c>
    </row>
    <row r="48" spans="2:3" x14ac:dyDescent="0.25">
      <c r="B48" s="176" t="s">
        <v>896</v>
      </c>
      <c r="C48" t="str">
        <f t="shared" si="1"/>
        <v>CONSULTORIO VILLA NUEVA</v>
      </c>
    </row>
    <row r="49" spans="2:3" x14ac:dyDescent="0.25">
      <c r="B49" s="176" t="s">
        <v>897</v>
      </c>
      <c r="C49" t="str">
        <f t="shared" si="1"/>
        <v>CONSULTORIO FRAIJANES</v>
      </c>
    </row>
    <row r="50" spans="2:3" x14ac:dyDescent="0.25">
      <c r="B50" s="176" t="s">
        <v>898</v>
      </c>
      <c r="C50" t="str">
        <f t="shared" si="1"/>
        <v>CLÍNICA DE PERSONAL</v>
      </c>
    </row>
    <row r="51" spans="2:3" x14ac:dyDescent="0.25">
      <c r="B51" s="177" t="s">
        <v>899</v>
      </c>
      <c r="C51" t="str">
        <f t="shared" si="1"/>
        <v xml:space="preserve">CONSULTORIO DE ANTIGUA GUATEMALA  </v>
      </c>
    </row>
    <row r="52" spans="2:3" x14ac:dyDescent="0.25">
      <c r="B52" s="178" t="s">
        <v>900</v>
      </c>
      <c r="C52" t="str">
        <f t="shared" si="1"/>
        <v>HOSPITAL CHIMALTENANGO</v>
      </c>
    </row>
    <row r="53" spans="2:3" x14ac:dyDescent="0.25">
      <c r="B53" s="178" t="s">
        <v>901</v>
      </c>
      <c r="C53" t="str">
        <f t="shared" si="1"/>
        <v>HOSPITAL POCHUTA</v>
      </c>
    </row>
    <row r="54" spans="2:3" x14ac:dyDescent="0.25">
      <c r="B54" s="178" t="s">
        <v>902</v>
      </c>
      <c r="C54" t="str">
        <f t="shared" si="1"/>
        <v>HOSPITAL ESCUINTLA</v>
      </c>
    </row>
    <row r="55" spans="2:3" x14ac:dyDescent="0.25">
      <c r="B55" s="178" t="s">
        <v>903</v>
      </c>
      <c r="C55" t="str">
        <f t="shared" si="1"/>
        <v>HOSPITAL DE SANTA LUCÍA COTZUMALGUAPA</v>
      </c>
    </row>
    <row r="56" spans="2:3" x14ac:dyDescent="0.25">
      <c r="B56" s="178" t="s">
        <v>904</v>
      </c>
      <c r="C56" t="str">
        <f t="shared" si="1"/>
        <v>HOSPITAL TIQUISATE</v>
      </c>
    </row>
    <row r="57" spans="2:3" x14ac:dyDescent="0.25">
      <c r="B57" s="178" t="s">
        <v>905</v>
      </c>
      <c r="C57" t="str">
        <f t="shared" si="1"/>
        <v>CONSULTORIO LA GOMERA</v>
      </c>
    </row>
    <row r="58" spans="2:3" x14ac:dyDescent="0.25">
      <c r="B58" s="178" t="s">
        <v>906</v>
      </c>
      <c r="C58" t="str">
        <f t="shared" si="1"/>
        <v>CONSULTORIO SIQUINALÁ</v>
      </c>
    </row>
    <row r="59" spans="2:3" x14ac:dyDescent="0.25">
      <c r="B59" s="178" t="s">
        <v>907</v>
      </c>
      <c r="C59" t="str">
        <f t="shared" si="1"/>
        <v>CONSULTORIO EN PALÍN</v>
      </c>
    </row>
    <row r="60" spans="2:3" x14ac:dyDescent="0.25">
      <c r="B60" s="178" t="s">
        <v>908</v>
      </c>
      <c r="C60" t="str">
        <f t="shared" si="1"/>
        <v>CONSULTORIO PUERTO DE SAN JOSÉ</v>
      </c>
    </row>
    <row r="61" spans="2:3" x14ac:dyDescent="0.25">
      <c r="B61" s="178" t="s">
        <v>909</v>
      </c>
      <c r="C61" t="str">
        <f t="shared" si="1"/>
        <v>CONSULTORIO LA DEMOCRACIA</v>
      </c>
    </row>
    <row r="62" spans="2:3" x14ac:dyDescent="0.25">
      <c r="B62" s="178" t="s">
        <v>910</v>
      </c>
      <c r="C62" t="str">
        <f t="shared" si="1"/>
        <v>CONSULTORIO MASAGUA</v>
      </c>
    </row>
    <row r="63" spans="2:3" x14ac:dyDescent="0.25">
      <c r="B63" s="178" t="s">
        <v>911</v>
      </c>
      <c r="C63" t="str">
        <f t="shared" si="1"/>
        <v>HOSPITAL DE MAZATENANGO</v>
      </c>
    </row>
    <row r="64" spans="2:3" x14ac:dyDescent="0.25">
      <c r="B64" s="178" t="s">
        <v>912</v>
      </c>
      <c r="C64" t="str">
        <f t="shared" si="1"/>
        <v>HOSPITAL CHICACAO</v>
      </c>
    </row>
    <row r="65" spans="2:3" x14ac:dyDescent="0.25">
      <c r="B65" s="178" t="s">
        <v>913</v>
      </c>
      <c r="C65" t="str">
        <f t="shared" si="1"/>
        <v>HOSPITAL PATULUL</v>
      </c>
    </row>
    <row r="66" spans="2:3" x14ac:dyDescent="0.25">
      <c r="B66" s="178" t="s">
        <v>914</v>
      </c>
      <c r="C66" t="str">
        <f t="shared" si="1"/>
        <v>HOSPITAL RETALHULEU</v>
      </c>
    </row>
    <row r="67" spans="2:3" x14ac:dyDescent="0.25">
      <c r="B67" s="178" t="s">
        <v>915</v>
      </c>
      <c r="C67" t="str">
        <f t="shared" si="1"/>
        <v>CONSULTORIO PUERTO CHAMPERICO</v>
      </c>
    </row>
    <row r="68" spans="2:3" x14ac:dyDescent="0.25">
      <c r="B68" s="178" t="s">
        <v>916</v>
      </c>
      <c r="C68" t="str">
        <f t="shared" si="1"/>
        <v>CONSULTORIO SAN FELIPE</v>
      </c>
    </row>
    <row r="69" spans="2:3" x14ac:dyDescent="0.25">
      <c r="B69" s="178" t="s">
        <v>917</v>
      </c>
      <c r="C69" t="str">
        <f t="shared" si="1"/>
        <v>HOSPITAL MALACATÁN</v>
      </c>
    </row>
    <row r="70" spans="2:3" x14ac:dyDescent="0.25">
      <c r="B70" s="178" t="s">
        <v>918</v>
      </c>
      <c r="C70" t="str">
        <f t="shared" si="1"/>
        <v>HOSPITAL EL TUMBADOR</v>
      </c>
    </row>
    <row r="71" spans="2:3" x14ac:dyDescent="0.25">
      <c r="B71" s="178" t="s">
        <v>919</v>
      </c>
      <c r="C71" t="str">
        <f t="shared" si="1"/>
        <v>CONSULTORIO SAN MARCOS</v>
      </c>
    </row>
    <row r="72" spans="2:3" x14ac:dyDescent="0.25">
      <c r="B72" s="178" t="s">
        <v>920</v>
      </c>
      <c r="C72" t="str">
        <f t="shared" si="1"/>
        <v>CONSULTORIO TECÚN UMÁN</v>
      </c>
    </row>
    <row r="73" spans="2:3" x14ac:dyDescent="0.25">
      <c r="B73" s="178" t="s">
        <v>921</v>
      </c>
      <c r="C73" t="str">
        <f t="shared" si="1"/>
        <v>PUESTO DE SALUD DE LA REFORMA</v>
      </c>
    </row>
    <row r="74" spans="2:3" x14ac:dyDescent="0.25">
      <c r="B74" s="178" t="s">
        <v>922</v>
      </c>
      <c r="C74" t="str">
        <f t="shared" si="1"/>
        <v>PUESTO DE SALUD DE SAN RAFAEL PIE DE LA CUESTA</v>
      </c>
    </row>
    <row r="75" spans="2:3" x14ac:dyDescent="0.25">
      <c r="B75" s="178" t="s">
        <v>923</v>
      </c>
      <c r="C75" t="str">
        <f t="shared" ref="C75:C101" si="2">UPPER(B75)</f>
        <v>PUESTO DE SALUD DE EL QUETZAL</v>
      </c>
    </row>
    <row r="76" spans="2:3" x14ac:dyDescent="0.25">
      <c r="B76" s="178" t="s">
        <v>924</v>
      </c>
      <c r="C76" t="str">
        <f t="shared" si="2"/>
        <v>PUESTO DE SALUD, IGSS, NUEVO PROGRESO</v>
      </c>
    </row>
    <row r="77" spans="2:3" x14ac:dyDescent="0.25">
      <c r="B77" s="178" t="s">
        <v>925</v>
      </c>
      <c r="C77" t="str">
        <f t="shared" si="2"/>
        <v>HOSPITAL COLOMBA COSTA CUCA</v>
      </c>
    </row>
    <row r="78" spans="2:3" x14ac:dyDescent="0.25">
      <c r="B78" s="178" t="s">
        <v>926</v>
      </c>
      <c r="C78" t="str">
        <f t="shared" si="2"/>
        <v>HOSPITAL GENERAL DE QUETZALTENANGO</v>
      </c>
    </row>
    <row r="79" spans="2:3" x14ac:dyDescent="0.25">
      <c r="B79" s="178" t="s">
        <v>927</v>
      </c>
      <c r="C79" t="str">
        <f t="shared" si="2"/>
        <v>HOSPITAL COATEPEQUE</v>
      </c>
    </row>
    <row r="80" spans="2:3" x14ac:dyDescent="0.25">
      <c r="B80" s="178" t="s">
        <v>928</v>
      </c>
      <c r="C80" t="str">
        <f t="shared" si="2"/>
        <v>HOSPITAL HUEHUETENANGO</v>
      </c>
    </row>
    <row r="81" spans="2:3" x14ac:dyDescent="0.25">
      <c r="B81" s="178" t="s">
        <v>929</v>
      </c>
      <c r="C81" t="str">
        <f t="shared" si="2"/>
        <v>CONSULTORIO TOTONICAPÁN</v>
      </c>
    </row>
    <row r="82" spans="2:3" x14ac:dyDescent="0.25">
      <c r="B82" s="178" t="s">
        <v>930</v>
      </c>
      <c r="C82" t="str">
        <f t="shared" si="2"/>
        <v>CONSULTORIO SOLOLÁ Y SALA ANEXA HOSPITAL NACIONAL</v>
      </c>
    </row>
    <row r="83" spans="2:3" x14ac:dyDescent="0.25">
      <c r="B83" s="179" t="s">
        <v>931</v>
      </c>
      <c r="C83" t="str">
        <f t="shared" si="2"/>
        <v>CONSULTORIO SAN LUCAS TOLIMÁN</v>
      </c>
    </row>
    <row r="84" spans="2:3" x14ac:dyDescent="0.25">
      <c r="B84" s="178" t="s">
        <v>932</v>
      </c>
      <c r="C84" t="str">
        <f t="shared" si="2"/>
        <v>CONSULTORIO SANTA CRUZ DEL QUICHÉ</v>
      </c>
    </row>
    <row r="85" spans="2:3" x14ac:dyDescent="0.25">
      <c r="B85" s="177" t="s">
        <v>933</v>
      </c>
      <c r="C85" t="str">
        <f t="shared" si="2"/>
        <v>CONSULTORIO SAN JUAN COTZAL</v>
      </c>
    </row>
    <row r="86" spans="2:3" x14ac:dyDescent="0.25">
      <c r="B86" s="178" t="s">
        <v>934</v>
      </c>
      <c r="C86" t="str">
        <f t="shared" si="2"/>
        <v>SALA ANEXA HOSPITAL NACIONAL SAN BENITO PETÉN</v>
      </c>
    </row>
    <row r="87" spans="2:3" x14ac:dyDescent="0.25">
      <c r="B87" s="178" t="s">
        <v>935</v>
      </c>
      <c r="C87" t="str">
        <f t="shared" si="2"/>
        <v>SALA ANEXA HOSPITAL NACIONAL POPTÚN</v>
      </c>
    </row>
    <row r="88" spans="2:3" x14ac:dyDescent="0.25">
      <c r="B88" s="179" t="s">
        <v>936</v>
      </c>
      <c r="C88" t="str">
        <f t="shared" si="2"/>
        <v>HOSPITAL PUERTO BARRIOS</v>
      </c>
    </row>
    <row r="89" spans="2:3" x14ac:dyDescent="0.25">
      <c r="B89" s="177" t="s">
        <v>937</v>
      </c>
      <c r="C89" t="str">
        <f t="shared" si="2"/>
        <v>CONSULTORIO MORALES</v>
      </c>
    </row>
    <row r="90" spans="2:3" x14ac:dyDescent="0.25">
      <c r="B90" s="178" t="s">
        <v>938</v>
      </c>
      <c r="C90" t="str">
        <f t="shared" si="2"/>
        <v>CONSULTORIO LOS AMATES</v>
      </c>
    </row>
    <row r="91" spans="2:3" x14ac:dyDescent="0.25">
      <c r="B91" s="178" t="s">
        <v>939</v>
      </c>
      <c r="C91" t="str">
        <f t="shared" si="2"/>
        <v>CONSULTORIO EL ESTOR</v>
      </c>
    </row>
    <row r="92" spans="2:3" x14ac:dyDescent="0.25">
      <c r="B92" s="178" t="s">
        <v>940</v>
      </c>
      <c r="C92" t="str">
        <f t="shared" si="2"/>
        <v>CONSULTORIO ZACAPA</v>
      </c>
    </row>
    <row r="93" spans="2:3" x14ac:dyDescent="0.25">
      <c r="B93" s="178" t="s">
        <v>941</v>
      </c>
      <c r="C93" t="str">
        <f t="shared" si="2"/>
        <v>CONSULTORIO GUALÁN</v>
      </c>
    </row>
    <row r="94" spans="2:3" x14ac:dyDescent="0.25">
      <c r="B94" s="177" t="s">
        <v>942</v>
      </c>
      <c r="C94" t="str">
        <f t="shared" si="2"/>
        <v>CONSULTORIO CHIQUIMULA</v>
      </c>
    </row>
    <row r="95" spans="2:3" x14ac:dyDescent="0.25">
      <c r="B95" s="178" t="s">
        <v>943</v>
      </c>
      <c r="C95" t="str">
        <f t="shared" si="2"/>
        <v>CONSULTORIO GUASTATOYA</v>
      </c>
    </row>
    <row r="96" spans="2:3" x14ac:dyDescent="0.25">
      <c r="B96" s="178" t="s">
        <v>944</v>
      </c>
      <c r="C96" t="str">
        <f t="shared" si="2"/>
        <v xml:space="preserve">CONSULTORIO JALAPA </v>
      </c>
    </row>
    <row r="97" spans="2:3" x14ac:dyDescent="0.25">
      <c r="B97" s="178" t="s">
        <v>945</v>
      </c>
      <c r="C97" t="str">
        <f t="shared" si="2"/>
        <v>CONSULTORIO JUTIAPA</v>
      </c>
    </row>
    <row r="98" spans="2:3" x14ac:dyDescent="0.25">
      <c r="B98" s="178" t="s">
        <v>946</v>
      </c>
      <c r="C98" t="str">
        <f t="shared" si="2"/>
        <v>HOSPITAL CUILAPA</v>
      </c>
    </row>
    <row r="99" spans="2:3" x14ac:dyDescent="0.25">
      <c r="B99" s="178" t="s">
        <v>947</v>
      </c>
      <c r="C99" t="str">
        <f t="shared" si="2"/>
        <v>CONSULTORIO DE GUAZACAPÁN</v>
      </c>
    </row>
    <row r="100" spans="2:3" x14ac:dyDescent="0.25">
      <c r="B100" s="178" t="s">
        <v>948</v>
      </c>
      <c r="C100" t="str">
        <f t="shared" si="2"/>
        <v>CONSULTORIO SALAMÁ</v>
      </c>
    </row>
    <row r="101" spans="2:3" x14ac:dyDescent="0.25">
      <c r="B101" s="179" t="s">
        <v>949</v>
      </c>
      <c r="C101" t="str">
        <f t="shared" si="2"/>
        <v>HOSPITAL COBÁN</v>
      </c>
    </row>
  </sheetData>
  <sortState ref="B2:C21">
    <sortCondition descending="1" ref="C21"/>
  </sortState>
  <mergeCells count="1">
    <mergeCell ref="A27:B27"/>
  </mergeCells>
  <pageMargins left="0.7" right="0.7" top="0.75" bottom="0.75" header="0.3" footer="0.3"/>
  <pageSetup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
  <dimension ref="A1:I61"/>
  <sheetViews>
    <sheetView workbookViewId="0">
      <selection activeCell="F1" sqref="F1:I61"/>
    </sheetView>
  </sheetViews>
  <sheetFormatPr baseColWidth="10" defaultRowHeight="15" x14ac:dyDescent="0.25"/>
  <cols>
    <col min="1" max="1" width="34.5703125" customWidth="1"/>
    <col min="3" max="3" width="17.5703125" style="18" customWidth="1"/>
    <col min="6" max="6" width="36.42578125" customWidth="1"/>
  </cols>
  <sheetData>
    <row r="1" spans="1:9" x14ac:dyDescent="0.25">
      <c r="A1" s="9" t="s">
        <v>38</v>
      </c>
      <c r="I1" s="205"/>
    </row>
    <row r="2" spans="1:9" x14ac:dyDescent="0.25">
      <c r="A2" s="9" t="s">
        <v>30</v>
      </c>
      <c r="I2" s="205"/>
    </row>
    <row r="3" spans="1:9" x14ac:dyDescent="0.25">
      <c r="A3" s="9" t="s">
        <v>31</v>
      </c>
      <c r="I3" s="205"/>
    </row>
    <row r="4" spans="1:9" x14ac:dyDescent="0.25">
      <c r="A4" s="9" t="s">
        <v>32</v>
      </c>
      <c r="I4" s="205"/>
    </row>
    <row r="5" spans="1:9" x14ac:dyDescent="0.25">
      <c r="A5" s="9" t="s">
        <v>34</v>
      </c>
      <c r="I5" s="205"/>
    </row>
    <row r="6" spans="1:9" x14ac:dyDescent="0.25">
      <c r="A6" s="9" t="s">
        <v>33</v>
      </c>
      <c r="I6" s="205"/>
    </row>
    <row r="7" spans="1:9" x14ac:dyDescent="0.25">
      <c r="A7" s="9" t="s">
        <v>35</v>
      </c>
      <c r="I7" s="205"/>
    </row>
    <row r="8" spans="1:9" x14ac:dyDescent="0.25">
      <c r="A8" s="9" t="s">
        <v>36</v>
      </c>
      <c r="I8" s="205"/>
    </row>
    <row r="9" spans="1:9" x14ac:dyDescent="0.25">
      <c r="A9" s="9" t="s">
        <v>37</v>
      </c>
      <c r="I9" s="205"/>
    </row>
    <row r="10" spans="1:9" x14ac:dyDescent="0.25">
      <c r="I10" s="205"/>
    </row>
    <row r="11" spans="1:9" x14ac:dyDescent="0.25">
      <c r="I11" s="205"/>
    </row>
    <row r="12" spans="1:9" ht="15.75" x14ac:dyDescent="0.25">
      <c r="A12" s="239" t="s">
        <v>274</v>
      </c>
      <c r="B12" s="239"/>
      <c r="I12" s="205"/>
    </row>
    <row r="13" spans="1:9" x14ac:dyDescent="0.25">
      <c r="A13" s="15" t="s">
        <v>38</v>
      </c>
      <c r="B13" s="16">
        <f>COUNTIF(Base!$K:$K,"Difteria")</f>
        <v>0</v>
      </c>
      <c r="I13" s="205"/>
    </row>
    <row r="14" spans="1:9" x14ac:dyDescent="0.25">
      <c r="A14" s="15" t="s">
        <v>30</v>
      </c>
      <c r="B14" s="16">
        <f>COUNTIF(Base!$K:$K,"Meningitis tuberculosa")</f>
        <v>0</v>
      </c>
      <c r="I14" s="205"/>
    </row>
    <row r="15" spans="1:9" x14ac:dyDescent="0.25">
      <c r="A15" s="15" t="s">
        <v>31</v>
      </c>
      <c r="B15" s="16">
        <f>COUNTIF(Base!$K:$K,"Parálisis Flácida Aguda")</f>
        <v>1</v>
      </c>
      <c r="I15" s="205"/>
    </row>
    <row r="16" spans="1:9" x14ac:dyDescent="0.25">
      <c r="A16" s="15" t="s">
        <v>32</v>
      </c>
      <c r="B16" s="16">
        <f>COUNTIF(Base!$K:$K,"Poliomelitis")</f>
        <v>3</v>
      </c>
      <c r="I16" s="205"/>
    </row>
    <row r="17" spans="1:9" x14ac:dyDescent="0.25">
      <c r="A17" s="15" t="s">
        <v>34</v>
      </c>
      <c r="B17" s="16">
        <f>COUNTIF(Base!$K:$K,"Rubéola")</f>
        <v>67</v>
      </c>
      <c r="I17" s="205"/>
    </row>
    <row r="18" spans="1:9" x14ac:dyDescent="0.25">
      <c r="A18" s="15" t="s">
        <v>33</v>
      </c>
      <c r="B18" s="16">
        <f>COUNTIF(Base!$K:$K,"Sarampión")</f>
        <v>2</v>
      </c>
      <c r="I18" s="205"/>
    </row>
    <row r="19" spans="1:9" x14ac:dyDescent="0.25">
      <c r="A19" s="15" t="s">
        <v>35</v>
      </c>
      <c r="B19" s="16">
        <f>COUNTIF(Base!$K:$K,"Síndrome de Rubéola Congénita")</f>
        <v>20</v>
      </c>
      <c r="I19" s="205"/>
    </row>
    <row r="20" spans="1:9" x14ac:dyDescent="0.25">
      <c r="A20" s="15" t="s">
        <v>36</v>
      </c>
      <c r="B20" s="16">
        <f>COUNTIF(Base!$K:$K,"Tétanos neonatal")</f>
        <v>0</v>
      </c>
      <c r="I20" s="205"/>
    </row>
    <row r="21" spans="1:9" x14ac:dyDescent="0.25">
      <c r="A21" s="15" t="s">
        <v>37</v>
      </c>
      <c r="B21" s="16">
        <f>COUNTIF(Base!$K:$K,"Tos Ferina")</f>
        <v>19</v>
      </c>
      <c r="I21" s="205"/>
    </row>
    <row r="22" spans="1:9" ht="18" x14ac:dyDescent="0.25">
      <c r="A22" s="17" t="s">
        <v>275</v>
      </c>
      <c r="B22" s="17">
        <f>SUM(B13:B21)</f>
        <v>112</v>
      </c>
      <c r="I22" s="205"/>
    </row>
    <row r="23" spans="1:9" x14ac:dyDescent="0.25">
      <c r="I23" s="205"/>
    </row>
    <row r="24" spans="1:9" x14ac:dyDescent="0.25">
      <c r="I24" s="205"/>
    </row>
    <row r="25" spans="1:9" x14ac:dyDescent="0.25">
      <c r="I25" s="205"/>
    </row>
    <row r="26" spans="1:9" x14ac:dyDescent="0.25">
      <c r="I26" s="205"/>
    </row>
    <row r="27" spans="1:9" x14ac:dyDescent="0.25">
      <c r="I27" s="205"/>
    </row>
    <row r="28" spans="1:9" x14ac:dyDescent="0.25">
      <c r="I28" s="205"/>
    </row>
    <row r="29" spans="1:9" x14ac:dyDescent="0.25">
      <c r="I29" s="205"/>
    </row>
    <row r="30" spans="1:9" x14ac:dyDescent="0.25">
      <c r="I30" s="205"/>
    </row>
    <row r="31" spans="1:9" x14ac:dyDescent="0.25">
      <c r="I31" s="205"/>
    </row>
    <row r="32" spans="1:9" x14ac:dyDescent="0.25">
      <c r="I32" s="205"/>
    </row>
    <row r="33" spans="9:9" x14ac:dyDescent="0.25">
      <c r="I33" s="205"/>
    </row>
    <row r="34" spans="9:9" x14ac:dyDescent="0.25">
      <c r="I34" s="205"/>
    </row>
    <row r="35" spans="9:9" x14ac:dyDescent="0.25">
      <c r="I35" s="205"/>
    </row>
    <row r="36" spans="9:9" x14ac:dyDescent="0.25">
      <c r="I36" s="205"/>
    </row>
    <row r="37" spans="9:9" x14ac:dyDescent="0.25">
      <c r="I37" s="205"/>
    </row>
    <row r="38" spans="9:9" x14ac:dyDescent="0.25">
      <c r="I38" s="205"/>
    </row>
    <row r="39" spans="9:9" x14ac:dyDescent="0.25">
      <c r="I39" s="205"/>
    </row>
    <row r="40" spans="9:9" x14ac:dyDescent="0.25">
      <c r="I40" s="205"/>
    </row>
    <row r="41" spans="9:9" x14ac:dyDescent="0.25">
      <c r="I41" s="205"/>
    </row>
    <row r="42" spans="9:9" x14ac:dyDescent="0.25">
      <c r="I42" s="205"/>
    </row>
    <row r="43" spans="9:9" x14ac:dyDescent="0.25">
      <c r="I43" s="205"/>
    </row>
    <row r="44" spans="9:9" x14ac:dyDescent="0.25">
      <c r="I44" s="205"/>
    </row>
    <row r="45" spans="9:9" x14ac:dyDescent="0.25">
      <c r="I45" s="205"/>
    </row>
    <row r="46" spans="9:9" x14ac:dyDescent="0.25">
      <c r="I46" s="205"/>
    </row>
    <row r="47" spans="9:9" x14ac:dyDescent="0.25">
      <c r="I47" s="205"/>
    </row>
    <row r="48" spans="9:9" x14ac:dyDescent="0.25">
      <c r="I48" s="205"/>
    </row>
    <row r="49" spans="9:9" x14ac:dyDescent="0.25">
      <c r="I49" s="205"/>
    </row>
    <row r="50" spans="9:9" x14ac:dyDescent="0.25">
      <c r="I50" s="205"/>
    </row>
    <row r="51" spans="9:9" x14ac:dyDescent="0.25">
      <c r="I51" s="205"/>
    </row>
    <row r="52" spans="9:9" x14ac:dyDescent="0.25">
      <c r="I52" s="205"/>
    </row>
    <row r="53" spans="9:9" x14ac:dyDescent="0.25">
      <c r="I53" s="205"/>
    </row>
    <row r="54" spans="9:9" x14ac:dyDescent="0.25">
      <c r="I54" s="205"/>
    </row>
    <row r="55" spans="9:9" x14ac:dyDescent="0.25">
      <c r="I55" s="205"/>
    </row>
    <row r="56" spans="9:9" x14ac:dyDescent="0.25">
      <c r="I56" s="205"/>
    </row>
    <row r="57" spans="9:9" x14ac:dyDescent="0.25">
      <c r="I57" s="205"/>
    </row>
    <row r="58" spans="9:9" x14ac:dyDescent="0.25">
      <c r="I58" s="205"/>
    </row>
    <row r="59" spans="9:9" x14ac:dyDescent="0.25">
      <c r="I59" s="205"/>
    </row>
    <row r="60" spans="9:9" x14ac:dyDescent="0.25">
      <c r="I60" s="205"/>
    </row>
    <row r="61" spans="9:9" x14ac:dyDescent="0.25">
      <c r="I61" s="205"/>
    </row>
  </sheetData>
  <sortState ref="A1:A9">
    <sortCondition ref="A1"/>
  </sortState>
  <mergeCells count="1">
    <mergeCell ref="A12:B12"/>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tabColor theme="4"/>
  </sheetPr>
  <dimension ref="A1:AR2825"/>
  <sheetViews>
    <sheetView topLeftCell="Z7" zoomScale="91" zoomScaleNormal="91" workbookViewId="0">
      <selection activeCell="AP29" sqref="AP29"/>
    </sheetView>
  </sheetViews>
  <sheetFormatPr baseColWidth="10" defaultRowHeight="12" x14ac:dyDescent="0.2"/>
  <cols>
    <col min="1" max="1" width="5.28515625" style="1" customWidth="1"/>
    <col min="2" max="2" width="31" style="1" customWidth="1"/>
    <col min="3" max="3" width="11.42578125" style="205"/>
    <col min="4" max="4" width="51.5703125" style="1" customWidth="1"/>
    <col min="5" max="5" width="14.7109375" style="1" customWidth="1"/>
    <col min="6" max="6" width="13.140625" style="205" customWidth="1"/>
    <col min="7" max="7" width="16" style="1" customWidth="1"/>
    <col min="8" max="8" width="16.42578125" style="1" customWidth="1"/>
    <col min="9" max="9" width="50.7109375" style="1" customWidth="1"/>
    <col min="10" max="11" width="9.140625" style="1" customWidth="1"/>
    <col min="12" max="12" width="11.42578125" style="1"/>
    <col min="13" max="13" width="15.7109375" style="1" customWidth="1"/>
    <col min="14" max="14" width="18.28515625" style="1" customWidth="1"/>
    <col min="15" max="19" width="11.42578125" style="1"/>
    <col min="20" max="20" width="22.85546875" style="1" customWidth="1"/>
    <col min="21" max="32" width="11.42578125" style="1"/>
    <col min="33" max="33" width="12.28515625" style="1" customWidth="1"/>
    <col min="34" max="34" width="14.140625" style="1" customWidth="1"/>
    <col min="35" max="41" width="11.42578125" style="1"/>
    <col min="42" max="42" width="19.5703125" style="10" bestFit="1" customWidth="1"/>
    <col min="43" max="43" width="11.42578125" style="10"/>
    <col min="44" max="44" width="71.140625" style="1" customWidth="1"/>
    <col min="45" max="16384" width="11.42578125" style="1"/>
  </cols>
  <sheetData>
    <row r="1" spans="1:44" ht="12.75" thickBot="1" x14ac:dyDescent="0.25"/>
    <row r="2" spans="1:44" s="184" customFormat="1" ht="18.75" customHeight="1" thickBot="1" x14ac:dyDescent="0.3">
      <c r="B2" s="231" t="s">
        <v>1087</v>
      </c>
      <c r="C2" s="232"/>
      <c r="D2" s="232"/>
      <c r="E2" s="232"/>
      <c r="F2" s="233"/>
      <c r="AP2" s="222"/>
      <c r="AQ2" s="222"/>
    </row>
    <row r="3" spans="1:44" ht="84.75" thickBot="1" x14ac:dyDescent="0.25">
      <c r="A3" s="185" t="s">
        <v>791</v>
      </c>
      <c r="B3" s="186" t="s">
        <v>792</v>
      </c>
      <c r="C3" s="186" t="s">
        <v>1094</v>
      </c>
      <c r="D3" s="187" t="s">
        <v>794</v>
      </c>
      <c r="E3" s="186" t="s">
        <v>795</v>
      </c>
      <c r="F3" s="188" t="s">
        <v>796</v>
      </c>
      <c r="G3" s="186" t="s">
        <v>797</v>
      </c>
      <c r="H3" s="187" t="s">
        <v>798</v>
      </c>
      <c r="I3" s="186" t="s">
        <v>799</v>
      </c>
      <c r="J3" s="186" t="s">
        <v>800</v>
      </c>
      <c r="K3" s="186" t="s">
        <v>801</v>
      </c>
      <c r="L3" s="187" t="s">
        <v>802</v>
      </c>
      <c r="M3" s="186" t="s">
        <v>803</v>
      </c>
      <c r="N3" s="186" t="s">
        <v>804</v>
      </c>
      <c r="O3" s="187" t="s">
        <v>805</v>
      </c>
      <c r="P3" s="186" t="s">
        <v>806</v>
      </c>
      <c r="Q3" s="186" t="s">
        <v>807</v>
      </c>
      <c r="R3" s="186" t="s">
        <v>808</v>
      </c>
      <c r="S3" s="186" t="s">
        <v>809</v>
      </c>
      <c r="T3" s="189" t="s">
        <v>810</v>
      </c>
      <c r="U3" s="186" t="s">
        <v>811</v>
      </c>
      <c r="V3" s="190" t="s">
        <v>812</v>
      </c>
      <c r="W3" s="190" t="s">
        <v>813</v>
      </c>
      <c r="X3" s="191" t="s">
        <v>814</v>
      </c>
      <c r="Y3" s="191" t="s">
        <v>815</v>
      </c>
      <c r="Z3" s="191" t="s">
        <v>816</v>
      </c>
      <c r="AA3" s="191" t="s">
        <v>817</v>
      </c>
      <c r="AB3" s="191" t="s">
        <v>818</v>
      </c>
      <c r="AC3" s="191" t="s">
        <v>819</v>
      </c>
      <c r="AD3" s="191" t="s">
        <v>820</v>
      </c>
      <c r="AE3" s="191" t="s">
        <v>821</v>
      </c>
      <c r="AF3" s="192" t="s">
        <v>822</v>
      </c>
      <c r="AG3" s="192" t="s">
        <v>823</v>
      </c>
      <c r="AH3" s="186" t="s">
        <v>824</v>
      </c>
      <c r="AI3" s="190" t="s">
        <v>825</v>
      </c>
      <c r="AJ3" s="190" t="s">
        <v>826</v>
      </c>
      <c r="AK3" s="189" t="s">
        <v>827</v>
      </c>
      <c r="AL3" s="189" t="s">
        <v>828</v>
      </c>
      <c r="AM3" s="190" t="s">
        <v>829</v>
      </c>
      <c r="AN3" s="190" t="s">
        <v>830</v>
      </c>
      <c r="AO3" s="186" t="s">
        <v>831</v>
      </c>
      <c r="AP3" s="192" t="s">
        <v>832</v>
      </c>
      <c r="AQ3" s="192" t="s">
        <v>833</v>
      </c>
      <c r="AR3" s="193" t="s">
        <v>834</v>
      </c>
    </row>
    <row r="4" spans="1:44" ht="24" x14ac:dyDescent="0.2">
      <c r="A4" s="217">
        <v>1</v>
      </c>
      <c r="B4" s="1" t="s">
        <v>42</v>
      </c>
      <c r="C4" s="205" t="str">
        <f>VLOOKUP(B4,[2]Códigos!$D$11:$E$15,2,0)</f>
        <v>A379</v>
      </c>
      <c r="D4" s="1" t="s">
        <v>950</v>
      </c>
      <c r="E4" s="194">
        <v>45719</v>
      </c>
      <c r="F4" s="205">
        <v>10</v>
      </c>
      <c r="G4" s="1" t="s">
        <v>951</v>
      </c>
      <c r="H4" s="195">
        <v>2730972101205</v>
      </c>
      <c r="I4" s="1" t="s">
        <v>40</v>
      </c>
      <c r="J4" s="1">
        <v>30</v>
      </c>
      <c r="L4" s="1" t="s">
        <v>952</v>
      </c>
      <c r="M4" s="1" t="s">
        <v>953</v>
      </c>
      <c r="N4" s="1" t="s">
        <v>954</v>
      </c>
      <c r="O4" s="1" t="s">
        <v>1144</v>
      </c>
      <c r="P4" s="82" t="s">
        <v>1144</v>
      </c>
      <c r="Q4" s="1" t="s">
        <v>1144</v>
      </c>
      <c r="R4" s="1" t="s">
        <v>1144</v>
      </c>
      <c r="S4" s="1" t="s">
        <v>1144</v>
      </c>
      <c r="T4" s="180" t="s">
        <v>956</v>
      </c>
      <c r="U4" s="194">
        <v>45682</v>
      </c>
      <c r="V4" s="1" t="s">
        <v>39</v>
      </c>
      <c r="X4" s="1" t="s">
        <v>39</v>
      </c>
      <c r="Y4" s="1" t="s">
        <v>39</v>
      </c>
      <c r="Z4" s="1" t="s">
        <v>398</v>
      </c>
      <c r="AA4" s="1" t="s">
        <v>39</v>
      </c>
      <c r="AB4" s="1" t="s">
        <v>39</v>
      </c>
      <c r="AC4" s="1" t="s">
        <v>39</v>
      </c>
      <c r="AD4" s="1" t="s">
        <v>39</v>
      </c>
      <c r="AE4" s="1" t="s">
        <v>39</v>
      </c>
      <c r="AF4" s="1" t="s">
        <v>39</v>
      </c>
      <c r="AG4" s="1" t="s">
        <v>39</v>
      </c>
      <c r="AH4" s="1" t="s">
        <v>39</v>
      </c>
      <c r="AJ4" s="1" t="s">
        <v>39</v>
      </c>
      <c r="AP4" s="10" t="b">
        <v>0</v>
      </c>
      <c r="AQ4" s="10" t="s">
        <v>1144</v>
      </c>
      <c r="AR4" s="1" t="s">
        <v>480</v>
      </c>
    </row>
    <row r="5" spans="1:44" ht="24" x14ac:dyDescent="0.2">
      <c r="A5" s="217">
        <v>2</v>
      </c>
      <c r="B5" s="1" t="s">
        <v>53</v>
      </c>
      <c r="C5" s="205" t="str">
        <f>VLOOKUP(B5,[2]Códigos!$D$11:$E$15,2,0)</f>
        <v>A37</v>
      </c>
      <c r="D5" s="1" t="s">
        <v>950</v>
      </c>
      <c r="E5" s="194">
        <v>45674</v>
      </c>
      <c r="F5" s="205">
        <v>3</v>
      </c>
      <c r="G5" s="1" t="s">
        <v>55</v>
      </c>
      <c r="H5" s="196">
        <v>4010863051202</v>
      </c>
      <c r="I5" s="197" t="s">
        <v>51</v>
      </c>
      <c r="J5" s="197">
        <v>3</v>
      </c>
      <c r="K5" s="197">
        <v>8</v>
      </c>
      <c r="L5" s="1" t="s">
        <v>952</v>
      </c>
      <c r="M5" s="1" t="s">
        <v>957</v>
      </c>
      <c r="N5" s="1" t="s">
        <v>958</v>
      </c>
      <c r="O5" s="1" t="s">
        <v>1144</v>
      </c>
      <c r="P5" s="1" t="s">
        <v>1144</v>
      </c>
      <c r="Q5" s="1" t="s">
        <v>1144</v>
      </c>
      <c r="R5" s="1" t="s">
        <v>1144</v>
      </c>
      <c r="S5" s="1" t="s">
        <v>1144</v>
      </c>
      <c r="T5" s="180" t="s">
        <v>57</v>
      </c>
      <c r="U5" s="194">
        <v>45671</v>
      </c>
      <c r="V5" s="1" t="s">
        <v>39</v>
      </c>
      <c r="X5" s="1" t="s">
        <v>39</v>
      </c>
      <c r="Y5" s="1" t="s">
        <v>39</v>
      </c>
      <c r="Z5" s="1" t="s">
        <v>398</v>
      </c>
      <c r="AA5" s="1" t="s">
        <v>39</v>
      </c>
      <c r="AB5" s="1" t="s">
        <v>39</v>
      </c>
      <c r="AC5" s="1" t="s">
        <v>39</v>
      </c>
      <c r="AD5" s="1" t="s">
        <v>39</v>
      </c>
      <c r="AE5" s="1" t="s">
        <v>39</v>
      </c>
      <c r="AF5" s="1" t="s">
        <v>39</v>
      </c>
      <c r="AG5" s="1" t="s">
        <v>39</v>
      </c>
      <c r="AH5" s="1" t="s">
        <v>39</v>
      </c>
      <c r="AJ5" s="1" t="s">
        <v>39</v>
      </c>
      <c r="AP5" s="10" t="b">
        <v>0</v>
      </c>
      <c r="AQ5" s="10" t="s">
        <v>1144</v>
      </c>
      <c r="AR5" s="1" t="s">
        <v>480</v>
      </c>
    </row>
    <row r="6" spans="1:44" x14ac:dyDescent="0.2">
      <c r="A6" s="217">
        <v>3</v>
      </c>
      <c r="B6" s="1" t="s">
        <v>199</v>
      </c>
      <c r="C6" s="205" t="str">
        <f>VLOOKUP(B6,[2]Códigos!$D$11:$E$15,2,0)</f>
        <v>A370</v>
      </c>
      <c r="D6" s="1" t="s">
        <v>959</v>
      </c>
      <c r="E6" s="194">
        <v>45693</v>
      </c>
      <c r="F6" s="205">
        <v>6</v>
      </c>
      <c r="G6" s="1" t="s">
        <v>951</v>
      </c>
      <c r="H6" s="195">
        <v>3963378990108</v>
      </c>
      <c r="I6" s="1" t="s">
        <v>198</v>
      </c>
      <c r="J6" s="1">
        <v>4</v>
      </c>
      <c r="K6" s="1">
        <v>6</v>
      </c>
      <c r="L6" s="1" t="s">
        <v>952</v>
      </c>
      <c r="M6" s="1" t="s">
        <v>960</v>
      </c>
      <c r="N6" s="1" t="s">
        <v>961</v>
      </c>
      <c r="O6" s="1" t="s">
        <v>1144</v>
      </c>
      <c r="P6" s="1" t="s">
        <v>1144</v>
      </c>
      <c r="Q6" s="1" t="s">
        <v>1144</v>
      </c>
      <c r="R6" s="1" t="s">
        <v>1144</v>
      </c>
      <c r="S6" s="1" t="s">
        <v>1144</v>
      </c>
      <c r="T6" s="1" t="s">
        <v>202</v>
      </c>
      <c r="U6" s="194">
        <v>45693</v>
      </c>
      <c r="V6" s="1" t="s">
        <v>39</v>
      </c>
      <c r="X6" s="1" t="s">
        <v>39</v>
      </c>
      <c r="Y6" s="1" t="s">
        <v>39</v>
      </c>
      <c r="Z6" s="1" t="s">
        <v>39</v>
      </c>
      <c r="AA6" s="1" t="s">
        <v>39</v>
      </c>
      <c r="AB6" s="1" t="s">
        <v>39</v>
      </c>
      <c r="AC6" s="1" t="s">
        <v>39</v>
      </c>
      <c r="AD6" s="1" t="s">
        <v>39</v>
      </c>
      <c r="AE6" s="1" t="s">
        <v>39</v>
      </c>
      <c r="AF6" s="1" t="s">
        <v>39</v>
      </c>
      <c r="AG6" s="1" t="s">
        <v>39</v>
      </c>
      <c r="AH6" s="1" t="s">
        <v>39</v>
      </c>
      <c r="AJ6" s="1" t="s">
        <v>39</v>
      </c>
      <c r="AP6" s="10" t="b">
        <v>0</v>
      </c>
      <c r="AQ6" s="10" t="s">
        <v>1144</v>
      </c>
      <c r="AR6" s="1" t="s">
        <v>480</v>
      </c>
    </row>
    <row r="7" spans="1:44" x14ac:dyDescent="0.2">
      <c r="A7" s="217">
        <v>4</v>
      </c>
      <c r="B7" s="1" t="s">
        <v>42</v>
      </c>
      <c r="C7" s="205" t="str">
        <f>VLOOKUP(B7,[2]Códigos!$D$11:$E$15,2,0)</f>
        <v>A379</v>
      </c>
      <c r="D7" s="1" t="s">
        <v>205</v>
      </c>
      <c r="E7" s="194">
        <v>45671</v>
      </c>
      <c r="F7" s="205">
        <v>3</v>
      </c>
      <c r="G7" s="1" t="s">
        <v>951</v>
      </c>
      <c r="H7" s="195">
        <v>200901123599</v>
      </c>
      <c r="I7" s="1" t="s">
        <v>204</v>
      </c>
      <c r="J7" s="1">
        <v>54</v>
      </c>
      <c r="L7" s="1" t="s">
        <v>962</v>
      </c>
      <c r="M7" s="1" t="s">
        <v>960</v>
      </c>
      <c r="N7" s="1" t="s">
        <v>960</v>
      </c>
      <c r="O7" s="1" t="s">
        <v>39</v>
      </c>
      <c r="R7" s="1" t="s">
        <v>955</v>
      </c>
      <c r="T7" s="1" t="s">
        <v>963</v>
      </c>
      <c r="U7" s="194">
        <v>45610</v>
      </c>
      <c r="V7" s="1" t="s">
        <v>39</v>
      </c>
      <c r="X7" s="1" t="s">
        <v>39</v>
      </c>
      <c r="Y7" s="1" t="s">
        <v>39</v>
      </c>
      <c r="Z7" s="1" t="s">
        <v>398</v>
      </c>
      <c r="AA7" s="1" t="s">
        <v>39</v>
      </c>
      <c r="AB7" s="1" t="s">
        <v>39</v>
      </c>
      <c r="AC7" s="1" t="s">
        <v>39</v>
      </c>
      <c r="AD7" s="1" t="s">
        <v>39</v>
      </c>
      <c r="AE7" s="1" t="s">
        <v>39</v>
      </c>
      <c r="AF7" s="1" t="s">
        <v>39</v>
      </c>
      <c r="AG7" s="1" t="s">
        <v>39</v>
      </c>
      <c r="AH7" s="1" t="s">
        <v>39</v>
      </c>
      <c r="AJ7" s="1" t="s">
        <v>39</v>
      </c>
      <c r="AP7" s="10" t="b">
        <v>0</v>
      </c>
      <c r="AQ7" s="10" t="s">
        <v>1144</v>
      </c>
      <c r="AR7" s="1" t="s">
        <v>480</v>
      </c>
    </row>
    <row r="8" spans="1:44" x14ac:dyDescent="0.2">
      <c r="A8" s="217">
        <v>5</v>
      </c>
      <c r="B8" s="1" t="s">
        <v>42</v>
      </c>
      <c r="C8" s="205" t="str">
        <f>VLOOKUP(B8,[2]Códigos!$D$11:$E$15,2,0)</f>
        <v>A379</v>
      </c>
      <c r="D8" s="1" t="s">
        <v>205</v>
      </c>
      <c r="E8" s="194">
        <v>45665</v>
      </c>
      <c r="F8" s="205">
        <v>2</v>
      </c>
      <c r="G8" s="1" t="s">
        <v>951</v>
      </c>
      <c r="H8" s="1">
        <v>258064328</v>
      </c>
      <c r="I8" s="1" t="s">
        <v>208</v>
      </c>
      <c r="J8" s="1">
        <v>67</v>
      </c>
      <c r="L8" s="1" t="s">
        <v>962</v>
      </c>
      <c r="M8" s="1" t="s">
        <v>960</v>
      </c>
      <c r="N8" s="1" t="s">
        <v>960</v>
      </c>
      <c r="O8" s="1" t="s">
        <v>39</v>
      </c>
      <c r="R8" s="1" t="s">
        <v>955</v>
      </c>
      <c r="T8" s="1" t="s">
        <v>209</v>
      </c>
      <c r="U8" s="194">
        <v>45665</v>
      </c>
      <c r="V8" s="1" t="s">
        <v>39</v>
      </c>
      <c r="X8" s="1" t="s">
        <v>39</v>
      </c>
      <c r="Y8" s="1" t="s">
        <v>39</v>
      </c>
      <c r="Z8" s="1" t="s">
        <v>39</v>
      </c>
      <c r="AA8" s="1" t="s">
        <v>39</v>
      </c>
      <c r="AB8" s="1" t="s">
        <v>39</v>
      </c>
      <c r="AC8" s="1" t="s">
        <v>39</v>
      </c>
      <c r="AD8" s="1" t="s">
        <v>39</v>
      </c>
      <c r="AE8" s="1" t="s">
        <v>39</v>
      </c>
      <c r="AF8" s="1" t="s">
        <v>39</v>
      </c>
      <c r="AG8" s="1" t="s">
        <v>39</v>
      </c>
      <c r="AH8" s="1" t="s">
        <v>39</v>
      </c>
      <c r="AJ8" s="1" t="s">
        <v>39</v>
      </c>
      <c r="AP8" s="10" t="b">
        <v>0</v>
      </c>
      <c r="AQ8" s="10" t="s">
        <v>1144</v>
      </c>
      <c r="AR8" s="1" t="s">
        <v>480</v>
      </c>
    </row>
    <row r="9" spans="1:44" x14ac:dyDescent="0.2">
      <c r="A9" s="217">
        <v>6</v>
      </c>
      <c r="B9" s="1" t="s">
        <v>53</v>
      </c>
      <c r="C9" s="205" t="str">
        <f>VLOOKUP(B9,[2]Códigos!$D$11:$E$15,2,0)</f>
        <v>A37</v>
      </c>
      <c r="D9" s="1" t="s">
        <v>964</v>
      </c>
      <c r="E9" s="194">
        <v>45729</v>
      </c>
      <c r="F9" s="205">
        <v>3</v>
      </c>
      <c r="G9" s="1" t="s">
        <v>951</v>
      </c>
      <c r="H9" s="195">
        <v>152187969</v>
      </c>
      <c r="I9" s="1" t="s">
        <v>353</v>
      </c>
      <c r="J9" s="1">
        <v>72</v>
      </c>
      <c r="L9" s="1" t="s">
        <v>952</v>
      </c>
      <c r="M9" s="1" t="s">
        <v>960</v>
      </c>
      <c r="N9" s="1" t="s">
        <v>960</v>
      </c>
      <c r="O9" s="1" t="s">
        <v>1144</v>
      </c>
      <c r="P9" s="1" t="s">
        <v>1144</v>
      </c>
      <c r="Q9" s="1" t="s">
        <v>1144</v>
      </c>
      <c r="R9" s="1" t="s">
        <v>1144</v>
      </c>
      <c r="S9" s="1" t="s">
        <v>1144</v>
      </c>
      <c r="T9" s="1" t="s">
        <v>355</v>
      </c>
      <c r="U9" s="194">
        <v>45729</v>
      </c>
      <c r="V9" s="1" t="s">
        <v>39</v>
      </c>
      <c r="X9" s="1" t="s">
        <v>39</v>
      </c>
      <c r="Y9" s="1" t="s">
        <v>39</v>
      </c>
      <c r="Z9" s="1" t="s">
        <v>39</v>
      </c>
      <c r="AA9" s="1" t="s">
        <v>39</v>
      </c>
      <c r="AB9" s="1" t="s">
        <v>39</v>
      </c>
      <c r="AC9" s="1" t="s">
        <v>39</v>
      </c>
      <c r="AD9" s="1" t="s">
        <v>39</v>
      </c>
      <c r="AE9" s="1" t="s">
        <v>39</v>
      </c>
      <c r="AF9" s="1" t="s">
        <v>39</v>
      </c>
      <c r="AG9" s="1" t="s">
        <v>39</v>
      </c>
      <c r="AH9" s="1" t="s">
        <v>39</v>
      </c>
      <c r="AJ9" s="1" t="s">
        <v>39</v>
      </c>
      <c r="AP9" s="10" t="b">
        <v>0</v>
      </c>
      <c r="AQ9" s="10" t="s">
        <v>1144</v>
      </c>
      <c r="AR9" s="1" t="s">
        <v>480</v>
      </c>
    </row>
    <row r="10" spans="1:44" ht="36" x14ac:dyDescent="0.2">
      <c r="A10" s="217">
        <v>7</v>
      </c>
      <c r="B10" s="1" t="s">
        <v>42</v>
      </c>
      <c r="C10" s="205" t="str">
        <f>VLOOKUP(B10,[2]Códigos!$D$11:$E$15,2,0)</f>
        <v>A379</v>
      </c>
      <c r="D10" s="1" t="s">
        <v>101</v>
      </c>
      <c r="E10" s="194">
        <v>45730</v>
      </c>
      <c r="F10" s="205">
        <v>3</v>
      </c>
      <c r="G10" s="1" t="s">
        <v>55</v>
      </c>
      <c r="H10" s="195">
        <v>4175790630101</v>
      </c>
      <c r="I10" s="1" t="s">
        <v>375</v>
      </c>
      <c r="J10" s="1">
        <v>0</v>
      </c>
      <c r="K10" s="1">
        <v>4</v>
      </c>
      <c r="L10" s="1" t="s">
        <v>962</v>
      </c>
      <c r="M10" s="1" t="s">
        <v>960</v>
      </c>
      <c r="N10" s="1" t="s">
        <v>965</v>
      </c>
      <c r="O10" s="1" t="s">
        <v>1144</v>
      </c>
      <c r="P10" s="1" t="s">
        <v>1144</v>
      </c>
      <c r="Q10" s="1" t="s">
        <v>1144</v>
      </c>
      <c r="R10" s="1" t="s">
        <v>1144</v>
      </c>
      <c r="S10" s="1" t="s">
        <v>1144</v>
      </c>
      <c r="T10" s="1" t="s">
        <v>376</v>
      </c>
      <c r="U10" s="194">
        <v>45728</v>
      </c>
      <c r="V10" s="1" t="s">
        <v>39</v>
      </c>
      <c r="X10" s="1" t="s">
        <v>39</v>
      </c>
      <c r="Y10" s="1" t="s">
        <v>39</v>
      </c>
      <c r="Z10" s="1" t="s">
        <v>398</v>
      </c>
      <c r="AA10" s="1" t="s">
        <v>39</v>
      </c>
      <c r="AB10" s="1" t="s">
        <v>39</v>
      </c>
      <c r="AC10" s="1" t="s">
        <v>39</v>
      </c>
      <c r="AD10" s="1" t="s">
        <v>39</v>
      </c>
      <c r="AE10" s="1" t="s">
        <v>39</v>
      </c>
      <c r="AF10" s="1" t="s">
        <v>39</v>
      </c>
      <c r="AG10" s="1" t="s">
        <v>398</v>
      </c>
      <c r="AH10" s="1" t="s">
        <v>39</v>
      </c>
      <c r="AI10" s="1" t="s">
        <v>966</v>
      </c>
      <c r="AJ10" s="1" t="s">
        <v>398</v>
      </c>
      <c r="AK10" s="194">
        <v>45730</v>
      </c>
      <c r="AL10" s="1" t="s">
        <v>967</v>
      </c>
      <c r="AM10" s="1" t="s">
        <v>967</v>
      </c>
      <c r="AP10" s="10" t="s">
        <v>1141</v>
      </c>
      <c r="AQ10" s="10" t="s">
        <v>39</v>
      </c>
      <c r="AR10" s="82" t="s">
        <v>1159</v>
      </c>
    </row>
    <row r="11" spans="1:44" ht="48" x14ac:dyDescent="0.2">
      <c r="A11" s="217">
        <v>8</v>
      </c>
      <c r="B11" s="1" t="s">
        <v>42</v>
      </c>
      <c r="C11" s="205" t="str">
        <f>VLOOKUP(B11,[2]Códigos!$D$11:$E$15,2,0)</f>
        <v>A379</v>
      </c>
      <c r="D11" s="1" t="s">
        <v>205</v>
      </c>
      <c r="E11" s="194">
        <v>45686</v>
      </c>
      <c r="F11" s="205">
        <v>5</v>
      </c>
      <c r="G11" s="1" t="s">
        <v>951</v>
      </c>
      <c r="H11" s="195">
        <v>282040773</v>
      </c>
      <c r="I11" s="1" t="s">
        <v>210</v>
      </c>
      <c r="J11" s="1">
        <v>42</v>
      </c>
      <c r="L11" s="1" t="s">
        <v>962</v>
      </c>
      <c r="M11" s="1" t="s">
        <v>960</v>
      </c>
      <c r="N11" s="1" t="s">
        <v>960</v>
      </c>
      <c r="O11" s="1" t="s">
        <v>39</v>
      </c>
      <c r="R11" s="1" t="s">
        <v>955</v>
      </c>
      <c r="T11" s="1" t="s">
        <v>968</v>
      </c>
      <c r="U11" s="194">
        <v>45666</v>
      </c>
      <c r="V11" s="1" t="s">
        <v>39</v>
      </c>
      <c r="X11" s="1" t="s">
        <v>39</v>
      </c>
      <c r="Y11" s="1" t="s">
        <v>39</v>
      </c>
      <c r="Z11" s="1" t="s">
        <v>398</v>
      </c>
      <c r="AA11" s="1" t="s">
        <v>39</v>
      </c>
      <c r="AB11" s="1" t="s">
        <v>39</v>
      </c>
      <c r="AC11" s="1" t="s">
        <v>39</v>
      </c>
      <c r="AD11" s="1" t="s">
        <v>39</v>
      </c>
      <c r="AE11" s="1" t="s">
        <v>39</v>
      </c>
      <c r="AF11" s="1" t="s">
        <v>39</v>
      </c>
      <c r="AG11" s="1" t="s">
        <v>39</v>
      </c>
      <c r="AH11" s="1" t="s">
        <v>39</v>
      </c>
      <c r="AJ11" s="1" t="s">
        <v>39</v>
      </c>
      <c r="AK11" s="1" t="s">
        <v>1144</v>
      </c>
      <c r="AL11" s="1" t="s">
        <v>1144</v>
      </c>
      <c r="AM11" s="1" t="s">
        <v>1144</v>
      </c>
      <c r="AN11" s="1" t="s">
        <v>1144</v>
      </c>
      <c r="AO11" s="1" t="s">
        <v>1144</v>
      </c>
      <c r="AP11" s="10" t="b">
        <v>0</v>
      </c>
      <c r="AQ11" s="10" t="s">
        <v>1144</v>
      </c>
      <c r="AR11" s="82" t="s">
        <v>493</v>
      </c>
    </row>
    <row r="12" spans="1:44" ht="60" x14ac:dyDescent="0.2">
      <c r="A12" s="217">
        <v>9</v>
      </c>
      <c r="B12" s="1" t="s">
        <v>53</v>
      </c>
      <c r="C12" s="205" t="str">
        <f>VLOOKUP(B12,[2]Códigos!$D$11:$E$15,2,0)</f>
        <v>A37</v>
      </c>
      <c r="D12" s="1" t="s">
        <v>205</v>
      </c>
      <c r="E12" s="194">
        <v>45667</v>
      </c>
      <c r="F12" s="205">
        <v>2</v>
      </c>
      <c r="G12" s="1" t="s">
        <v>951</v>
      </c>
      <c r="H12" s="195">
        <v>266089440</v>
      </c>
      <c r="I12" s="1" t="s">
        <v>211</v>
      </c>
      <c r="J12" s="1">
        <v>58</v>
      </c>
      <c r="L12" s="1" t="s">
        <v>962</v>
      </c>
      <c r="M12" s="1" t="s">
        <v>960</v>
      </c>
      <c r="N12" s="1" t="s">
        <v>960</v>
      </c>
      <c r="O12" s="1" t="s">
        <v>39</v>
      </c>
      <c r="R12" s="1" t="s">
        <v>955</v>
      </c>
      <c r="T12" s="1" t="s">
        <v>212</v>
      </c>
      <c r="U12" s="194">
        <v>45667</v>
      </c>
      <c r="V12" s="1" t="s">
        <v>39</v>
      </c>
      <c r="X12" s="1" t="s">
        <v>39</v>
      </c>
      <c r="Y12" s="1" t="s">
        <v>39</v>
      </c>
      <c r="Z12" s="1" t="s">
        <v>39</v>
      </c>
      <c r="AA12" s="1" t="s">
        <v>39</v>
      </c>
      <c r="AB12" s="1" t="s">
        <v>39</v>
      </c>
      <c r="AC12" s="1" t="s">
        <v>39</v>
      </c>
      <c r="AD12" s="1" t="s">
        <v>39</v>
      </c>
      <c r="AE12" s="1" t="s">
        <v>39</v>
      </c>
      <c r="AF12" s="1" t="s">
        <v>39</v>
      </c>
      <c r="AG12" s="1" t="s">
        <v>39</v>
      </c>
      <c r="AH12" s="1" t="s">
        <v>39</v>
      </c>
      <c r="AJ12" s="1" t="s">
        <v>39</v>
      </c>
      <c r="AK12" s="1" t="s">
        <v>1144</v>
      </c>
      <c r="AL12" s="1" t="s">
        <v>1144</v>
      </c>
      <c r="AM12" s="1" t="s">
        <v>1144</v>
      </c>
      <c r="AN12" s="1" t="s">
        <v>1144</v>
      </c>
      <c r="AO12" s="1" t="s">
        <v>1144</v>
      </c>
      <c r="AP12" s="10" t="b">
        <v>0</v>
      </c>
      <c r="AQ12" s="10" t="s">
        <v>1144</v>
      </c>
      <c r="AR12" s="82" t="s">
        <v>496</v>
      </c>
    </row>
    <row r="13" spans="1:44" ht="48" x14ac:dyDescent="0.2">
      <c r="A13" s="217">
        <v>10</v>
      </c>
      <c r="B13" s="1" t="s">
        <v>199</v>
      </c>
      <c r="C13" s="205" t="str">
        <f>VLOOKUP(B13,[2]Códigos!$D$11:$E$15,2,0)</f>
        <v>A370</v>
      </c>
      <c r="D13" s="1" t="s">
        <v>959</v>
      </c>
      <c r="E13" s="194">
        <v>45728</v>
      </c>
      <c r="F13" s="205">
        <v>11</v>
      </c>
      <c r="G13" s="1" t="s">
        <v>951</v>
      </c>
      <c r="H13" s="195">
        <v>183388248</v>
      </c>
      <c r="I13" s="1" t="s">
        <v>390</v>
      </c>
      <c r="J13" s="1">
        <v>41</v>
      </c>
      <c r="L13" s="1" t="s">
        <v>952</v>
      </c>
      <c r="M13" s="1" t="s">
        <v>960</v>
      </c>
      <c r="N13" s="1" t="s">
        <v>960</v>
      </c>
      <c r="O13" s="1" t="s">
        <v>1144</v>
      </c>
      <c r="P13" s="1" t="s">
        <v>1144</v>
      </c>
      <c r="Q13" s="1" t="s">
        <v>1144</v>
      </c>
      <c r="R13" s="1" t="s">
        <v>1144</v>
      </c>
      <c r="S13" s="1" t="s">
        <v>1144</v>
      </c>
      <c r="T13" s="1" t="s">
        <v>969</v>
      </c>
      <c r="U13" s="194">
        <v>45728</v>
      </c>
      <c r="V13" s="1" t="s">
        <v>39</v>
      </c>
      <c r="X13" s="1" t="s">
        <v>39</v>
      </c>
      <c r="Y13" s="1" t="s">
        <v>39</v>
      </c>
      <c r="Z13" s="1" t="s">
        <v>398</v>
      </c>
      <c r="AA13" s="1" t="s">
        <v>39</v>
      </c>
      <c r="AB13" s="1" t="s">
        <v>39</v>
      </c>
      <c r="AC13" s="1" t="s">
        <v>39</v>
      </c>
      <c r="AD13" s="1" t="s">
        <v>398</v>
      </c>
      <c r="AE13" s="1" t="s">
        <v>39</v>
      </c>
      <c r="AF13" s="1" t="s">
        <v>398</v>
      </c>
      <c r="AG13" s="1" t="s">
        <v>39</v>
      </c>
      <c r="AH13" s="1" t="s">
        <v>39</v>
      </c>
      <c r="AJ13" s="1" t="s">
        <v>398</v>
      </c>
      <c r="AK13" s="194">
        <v>45728</v>
      </c>
      <c r="AL13" s="1" t="s">
        <v>970</v>
      </c>
      <c r="AP13" s="10" t="s">
        <v>1141</v>
      </c>
      <c r="AQ13" s="10" t="s">
        <v>39</v>
      </c>
      <c r="AR13" s="82" t="s">
        <v>1149</v>
      </c>
    </row>
    <row r="14" spans="1:44" ht="36" x14ac:dyDescent="0.2">
      <c r="A14" s="217">
        <v>11</v>
      </c>
      <c r="B14" s="1" t="s">
        <v>42</v>
      </c>
      <c r="C14" s="205" t="str">
        <f>VLOOKUP(B14,[2]Códigos!$D$11:$E$15,2,0)</f>
        <v>A379</v>
      </c>
      <c r="D14" s="1" t="s">
        <v>971</v>
      </c>
      <c r="E14" s="194">
        <v>45799</v>
      </c>
      <c r="F14" s="205">
        <v>21</v>
      </c>
      <c r="G14" s="1" t="s">
        <v>951</v>
      </c>
      <c r="H14" s="195">
        <v>3915033242101</v>
      </c>
      <c r="I14" s="1" t="s">
        <v>632</v>
      </c>
      <c r="J14" s="1">
        <v>5</v>
      </c>
      <c r="K14" s="1">
        <v>7</v>
      </c>
      <c r="L14" s="1" t="s">
        <v>952</v>
      </c>
      <c r="M14" s="1" t="s">
        <v>972</v>
      </c>
      <c r="N14" s="1" t="s">
        <v>973</v>
      </c>
      <c r="O14" s="1" t="s">
        <v>1144</v>
      </c>
      <c r="P14" s="1" t="s">
        <v>1144</v>
      </c>
      <c r="Q14" s="1" t="s">
        <v>1144</v>
      </c>
      <c r="R14" s="1" t="s">
        <v>1144</v>
      </c>
      <c r="S14" s="1" t="s">
        <v>1144</v>
      </c>
      <c r="T14" s="1" t="s">
        <v>633</v>
      </c>
      <c r="U14" s="194">
        <v>45789</v>
      </c>
      <c r="V14" s="1" t="s">
        <v>39</v>
      </c>
      <c r="X14" s="1" t="s">
        <v>39</v>
      </c>
      <c r="Y14" s="1" t="s">
        <v>39</v>
      </c>
      <c r="Z14" s="1" t="s">
        <v>39</v>
      </c>
      <c r="AA14" s="1" t="s">
        <v>39</v>
      </c>
      <c r="AB14" s="1" t="s">
        <v>39</v>
      </c>
      <c r="AC14" s="1" t="s">
        <v>39</v>
      </c>
      <c r="AD14" s="1" t="s">
        <v>398</v>
      </c>
      <c r="AE14" s="1" t="s">
        <v>39</v>
      </c>
      <c r="AF14" s="1" t="s">
        <v>39</v>
      </c>
      <c r="AG14" s="1" t="s">
        <v>39</v>
      </c>
      <c r="AH14" s="1" t="s">
        <v>39</v>
      </c>
      <c r="AI14" s="1" t="s">
        <v>1144</v>
      </c>
      <c r="AJ14" s="1" t="s">
        <v>39</v>
      </c>
      <c r="AK14" s="1" t="s">
        <v>1144</v>
      </c>
      <c r="AL14" s="1" t="s">
        <v>1144</v>
      </c>
      <c r="AM14" s="1" t="s">
        <v>1144</v>
      </c>
      <c r="AN14" s="1" t="s">
        <v>1144</v>
      </c>
      <c r="AO14" s="1" t="s">
        <v>1144</v>
      </c>
      <c r="AP14" s="10" t="b">
        <v>0</v>
      </c>
      <c r="AQ14" s="10" t="s">
        <v>1144</v>
      </c>
      <c r="AR14" s="82" t="s">
        <v>1158</v>
      </c>
    </row>
    <row r="15" spans="1:44" ht="72" x14ac:dyDescent="0.2">
      <c r="A15" s="217">
        <v>12</v>
      </c>
      <c r="B15" s="1" t="s">
        <v>42</v>
      </c>
      <c r="C15" s="205" t="str">
        <f>VLOOKUP(B15,[2]Códigos!$D$11:$E$15,2,0)</f>
        <v>A379</v>
      </c>
      <c r="D15" s="1" t="s">
        <v>971</v>
      </c>
      <c r="E15" s="194">
        <v>45800</v>
      </c>
      <c r="F15" s="205">
        <v>21</v>
      </c>
      <c r="G15" s="1" t="s">
        <v>55</v>
      </c>
      <c r="H15" s="195">
        <v>280230517</v>
      </c>
      <c r="I15" s="1" t="s">
        <v>636</v>
      </c>
      <c r="J15" s="1">
        <v>44</v>
      </c>
      <c r="L15" s="1" t="s">
        <v>962</v>
      </c>
      <c r="M15" s="1" t="s">
        <v>972</v>
      </c>
      <c r="N15" s="1" t="s">
        <v>972</v>
      </c>
      <c r="O15" s="1" t="s">
        <v>39</v>
      </c>
      <c r="R15" s="1" t="s">
        <v>955</v>
      </c>
      <c r="T15" s="1" t="s">
        <v>637</v>
      </c>
      <c r="U15" s="194">
        <v>45788</v>
      </c>
      <c r="V15" s="1" t="s">
        <v>39</v>
      </c>
      <c r="X15" s="1" t="s">
        <v>39</v>
      </c>
      <c r="Y15" s="1" t="s">
        <v>39</v>
      </c>
      <c r="Z15" s="1" t="s">
        <v>39</v>
      </c>
      <c r="AA15" s="1" t="s">
        <v>39</v>
      </c>
      <c r="AB15" s="1" t="s">
        <v>39</v>
      </c>
      <c r="AC15" s="1" t="s">
        <v>39</v>
      </c>
      <c r="AD15" s="1" t="s">
        <v>398</v>
      </c>
      <c r="AE15" s="1" t="s">
        <v>39</v>
      </c>
      <c r="AF15" s="1" t="s">
        <v>39</v>
      </c>
      <c r="AG15" s="1" t="s">
        <v>39</v>
      </c>
      <c r="AH15" s="1" t="s">
        <v>39</v>
      </c>
      <c r="AI15" s="1" t="s">
        <v>1144</v>
      </c>
      <c r="AJ15" s="1" t="s">
        <v>398</v>
      </c>
      <c r="AK15" s="194">
        <v>45799</v>
      </c>
      <c r="AL15" s="1" t="s">
        <v>967</v>
      </c>
      <c r="AM15" s="1" t="s">
        <v>967</v>
      </c>
      <c r="AP15" s="10" t="s">
        <v>1141</v>
      </c>
      <c r="AQ15" s="10" t="s">
        <v>39</v>
      </c>
      <c r="AR15" s="82" t="s">
        <v>1157</v>
      </c>
    </row>
    <row r="16" spans="1:44" ht="72" x14ac:dyDescent="0.2">
      <c r="A16" s="217">
        <v>13</v>
      </c>
      <c r="B16" s="1" t="s">
        <v>42</v>
      </c>
      <c r="C16" s="205" t="str">
        <f>VLOOKUP(B16,[2]Códigos!$D$11:$E$15,2,0)</f>
        <v>A379</v>
      </c>
      <c r="D16" s="1" t="s">
        <v>971</v>
      </c>
      <c r="E16" s="194">
        <v>45803</v>
      </c>
      <c r="F16" s="205">
        <v>22</v>
      </c>
      <c r="G16" s="1" t="s">
        <v>55</v>
      </c>
      <c r="H16" s="195">
        <v>3968398782101</v>
      </c>
      <c r="I16" s="1" t="s">
        <v>650</v>
      </c>
      <c r="J16" s="1">
        <v>4</v>
      </c>
      <c r="K16" s="1">
        <v>7</v>
      </c>
      <c r="L16" s="1" t="s">
        <v>952</v>
      </c>
      <c r="M16" s="1" t="s">
        <v>972</v>
      </c>
      <c r="N16" s="1" t="s">
        <v>972</v>
      </c>
      <c r="O16" s="1" t="s">
        <v>1144</v>
      </c>
      <c r="P16" s="1" t="s">
        <v>1144</v>
      </c>
      <c r="Q16" s="1" t="s">
        <v>1144</v>
      </c>
      <c r="R16" s="1" t="s">
        <v>1144</v>
      </c>
      <c r="S16" s="1" t="s">
        <v>1144</v>
      </c>
      <c r="T16" s="1" t="s">
        <v>651</v>
      </c>
      <c r="U16" s="194">
        <v>45803</v>
      </c>
      <c r="V16" s="1" t="s">
        <v>39</v>
      </c>
      <c r="X16" s="1" t="s">
        <v>39</v>
      </c>
      <c r="Y16" s="1" t="s">
        <v>398</v>
      </c>
      <c r="Z16" s="1" t="s">
        <v>398</v>
      </c>
      <c r="AA16" s="1" t="s">
        <v>39</v>
      </c>
      <c r="AB16" s="1" t="s">
        <v>39</v>
      </c>
      <c r="AC16" s="1" t="s">
        <v>39</v>
      </c>
      <c r="AD16" s="1" t="s">
        <v>39</v>
      </c>
      <c r="AE16" s="1" t="s">
        <v>39</v>
      </c>
      <c r="AF16" s="1" t="s">
        <v>39</v>
      </c>
      <c r="AG16" s="1" t="s">
        <v>39</v>
      </c>
      <c r="AH16" s="1" t="s">
        <v>39</v>
      </c>
      <c r="AI16" s="1" t="s">
        <v>1144</v>
      </c>
      <c r="AJ16" s="1" t="s">
        <v>398</v>
      </c>
      <c r="AK16" s="194">
        <v>45803</v>
      </c>
      <c r="AL16" s="1" t="s">
        <v>967</v>
      </c>
      <c r="AM16" s="1" t="s">
        <v>967</v>
      </c>
      <c r="AP16" s="10" t="s">
        <v>1141</v>
      </c>
      <c r="AQ16" s="10" t="s">
        <v>39</v>
      </c>
      <c r="AR16" s="82" t="s">
        <v>1157</v>
      </c>
    </row>
    <row r="17" spans="1:44" ht="24" x14ac:dyDescent="0.2">
      <c r="A17" s="217">
        <v>14</v>
      </c>
      <c r="B17" s="1" t="s">
        <v>42</v>
      </c>
      <c r="C17" s="205" t="str">
        <f>VLOOKUP(B17,[2]Códigos!$D$11:$E$15,2,0)</f>
        <v>A379</v>
      </c>
      <c r="D17" s="1" t="s">
        <v>959</v>
      </c>
      <c r="E17" s="194">
        <v>45821</v>
      </c>
      <c r="F17" s="205">
        <v>24</v>
      </c>
      <c r="G17" s="1" t="s">
        <v>951</v>
      </c>
      <c r="H17" s="195">
        <v>4112838550101</v>
      </c>
      <c r="I17" s="1" t="s">
        <v>673</v>
      </c>
      <c r="J17" s="1">
        <v>2</v>
      </c>
      <c r="K17" s="1">
        <v>1</v>
      </c>
      <c r="L17" s="1" t="s">
        <v>962</v>
      </c>
      <c r="M17" s="1" t="s">
        <v>960</v>
      </c>
      <c r="N17" s="1" t="s">
        <v>960</v>
      </c>
      <c r="O17" s="1" t="s">
        <v>1144</v>
      </c>
      <c r="P17" s="1" t="s">
        <v>1144</v>
      </c>
      <c r="Q17" s="1" t="s">
        <v>1144</v>
      </c>
      <c r="R17" s="1" t="s">
        <v>1144</v>
      </c>
      <c r="S17" s="1" t="s">
        <v>1144</v>
      </c>
      <c r="T17" s="1" t="s">
        <v>674</v>
      </c>
      <c r="U17" s="194">
        <v>45799</v>
      </c>
      <c r="V17" s="1" t="s">
        <v>39</v>
      </c>
      <c r="X17" s="1" t="s">
        <v>39</v>
      </c>
      <c r="Y17" s="1" t="s">
        <v>398</v>
      </c>
      <c r="Z17" s="1" t="s">
        <v>398</v>
      </c>
      <c r="AA17" s="1" t="s">
        <v>39</v>
      </c>
      <c r="AB17" s="1" t="s">
        <v>39</v>
      </c>
      <c r="AC17" s="1" t="s">
        <v>39</v>
      </c>
      <c r="AD17" s="1" t="s">
        <v>39</v>
      </c>
      <c r="AE17" s="1" t="s">
        <v>39</v>
      </c>
      <c r="AF17" s="1" t="s">
        <v>39</v>
      </c>
      <c r="AG17" s="1" t="s">
        <v>39</v>
      </c>
      <c r="AH17" s="1" t="s">
        <v>39</v>
      </c>
      <c r="AI17" s="1" t="s">
        <v>1144</v>
      </c>
      <c r="AJ17" s="1" t="s">
        <v>39</v>
      </c>
      <c r="AK17" s="1" t="s">
        <v>1144</v>
      </c>
      <c r="AL17" s="1" t="s">
        <v>1144</v>
      </c>
      <c r="AM17" s="1" t="s">
        <v>1144</v>
      </c>
      <c r="AN17" s="1" t="s">
        <v>1144</v>
      </c>
      <c r="AO17" s="1" t="s">
        <v>1144</v>
      </c>
      <c r="AP17" s="10" t="b">
        <v>0</v>
      </c>
      <c r="AQ17" s="10" t="s">
        <v>1144</v>
      </c>
      <c r="AR17" s="82" t="s">
        <v>1155</v>
      </c>
    </row>
    <row r="18" spans="1:44" ht="24" x14ac:dyDescent="0.2">
      <c r="A18" s="217">
        <v>15</v>
      </c>
      <c r="B18" s="1" t="s">
        <v>199</v>
      </c>
      <c r="C18" s="205" t="str">
        <f>VLOOKUP(B18,[2]Códigos!$D$11:$E$15,2,0)</f>
        <v>A370</v>
      </c>
      <c r="D18" s="1" t="s">
        <v>557</v>
      </c>
      <c r="E18" s="194">
        <v>45838</v>
      </c>
      <c r="F18" s="205">
        <v>27</v>
      </c>
      <c r="G18" s="1" t="s">
        <v>55</v>
      </c>
      <c r="H18" s="195">
        <v>4133504870101</v>
      </c>
      <c r="I18" s="1" t="s">
        <v>688</v>
      </c>
      <c r="J18" s="1">
        <v>1</v>
      </c>
      <c r="K18" s="1">
        <v>7</v>
      </c>
      <c r="L18" s="1" t="s">
        <v>962</v>
      </c>
      <c r="M18" s="1" t="s">
        <v>960</v>
      </c>
      <c r="N18" s="1" t="s">
        <v>974</v>
      </c>
      <c r="O18" s="1" t="s">
        <v>1144</v>
      </c>
      <c r="P18" s="1" t="s">
        <v>1144</v>
      </c>
      <c r="Q18" s="1" t="s">
        <v>1144</v>
      </c>
      <c r="R18" s="1" t="s">
        <v>1144</v>
      </c>
      <c r="S18" s="1" t="s">
        <v>1144</v>
      </c>
      <c r="T18" s="1" t="s">
        <v>689</v>
      </c>
      <c r="U18" s="194">
        <v>45838</v>
      </c>
      <c r="V18" s="1" t="s">
        <v>39</v>
      </c>
      <c r="X18" s="1" t="s">
        <v>398</v>
      </c>
      <c r="Y18" s="1" t="s">
        <v>39</v>
      </c>
      <c r="Z18" s="1" t="s">
        <v>39</v>
      </c>
      <c r="AA18" s="1" t="s">
        <v>39</v>
      </c>
      <c r="AB18" s="1" t="s">
        <v>39</v>
      </c>
      <c r="AC18" s="1" t="s">
        <v>39</v>
      </c>
      <c r="AD18" s="1" t="s">
        <v>39</v>
      </c>
      <c r="AE18" s="1" t="s">
        <v>39</v>
      </c>
      <c r="AF18" s="1" t="s">
        <v>398</v>
      </c>
      <c r="AG18" s="1" t="s">
        <v>398</v>
      </c>
      <c r="AH18" s="1" t="s">
        <v>39</v>
      </c>
      <c r="AI18" s="1" t="s">
        <v>966</v>
      </c>
      <c r="AJ18" s="1" t="s">
        <v>398</v>
      </c>
      <c r="AK18" s="194">
        <v>45838</v>
      </c>
      <c r="AL18" s="1" t="s">
        <v>970</v>
      </c>
      <c r="AM18" s="1" t="s">
        <v>970</v>
      </c>
      <c r="AP18" s="10" t="s">
        <v>1142</v>
      </c>
      <c r="AR18" s="82" t="s">
        <v>1148</v>
      </c>
    </row>
    <row r="19" spans="1:44" ht="36" x14ac:dyDescent="0.2">
      <c r="A19" s="217">
        <v>16</v>
      </c>
      <c r="B19" s="1" t="s">
        <v>42</v>
      </c>
      <c r="C19" s="205" t="str">
        <f>VLOOKUP(B19,[2]Códigos!$D$11:$E$15,2,0)</f>
        <v>A379</v>
      </c>
      <c r="D19" s="1" t="s">
        <v>975</v>
      </c>
      <c r="E19" s="194">
        <v>45848</v>
      </c>
      <c r="F19" s="205">
        <v>28</v>
      </c>
      <c r="G19" s="1" t="s">
        <v>55</v>
      </c>
      <c r="H19" s="195">
        <v>4151418181801</v>
      </c>
      <c r="I19" s="1" t="s">
        <v>705</v>
      </c>
      <c r="J19" s="1">
        <v>1</v>
      </c>
      <c r="K19" s="1">
        <v>3</v>
      </c>
      <c r="L19" s="1" t="s">
        <v>952</v>
      </c>
      <c r="M19" s="1" t="s">
        <v>976</v>
      </c>
      <c r="N19" s="1" t="s">
        <v>977</v>
      </c>
      <c r="O19" s="1" t="s">
        <v>1144</v>
      </c>
      <c r="P19" s="1" t="s">
        <v>1144</v>
      </c>
      <c r="Q19" s="1" t="s">
        <v>1144</v>
      </c>
      <c r="R19" s="1" t="s">
        <v>1144</v>
      </c>
      <c r="S19" s="1" t="s">
        <v>1144</v>
      </c>
      <c r="T19" s="1" t="s">
        <v>706</v>
      </c>
      <c r="U19" s="194">
        <v>45818</v>
      </c>
      <c r="V19" s="1" t="s">
        <v>39</v>
      </c>
      <c r="X19" s="1" t="s">
        <v>39</v>
      </c>
      <c r="Y19" s="1" t="s">
        <v>398</v>
      </c>
      <c r="Z19" s="1" t="s">
        <v>398</v>
      </c>
      <c r="AA19" s="1" t="s">
        <v>39</v>
      </c>
      <c r="AB19" s="1" t="s">
        <v>39</v>
      </c>
      <c r="AC19" s="1" t="s">
        <v>39</v>
      </c>
      <c r="AD19" s="1" t="s">
        <v>398</v>
      </c>
      <c r="AE19" s="1" t="s">
        <v>398</v>
      </c>
      <c r="AF19" s="1" t="s">
        <v>398</v>
      </c>
      <c r="AG19" s="1" t="s">
        <v>398</v>
      </c>
      <c r="AH19" s="1" t="s">
        <v>39</v>
      </c>
      <c r="AI19" s="1" t="s">
        <v>966</v>
      </c>
      <c r="AJ19" s="1" t="s">
        <v>39</v>
      </c>
      <c r="AK19" s="1" t="s">
        <v>1144</v>
      </c>
      <c r="AL19" s="1" t="s">
        <v>1144</v>
      </c>
      <c r="AM19" s="1" t="s">
        <v>1144</v>
      </c>
      <c r="AN19" s="1" t="s">
        <v>1144</v>
      </c>
      <c r="AO19" s="1" t="s">
        <v>1144</v>
      </c>
      <c r="AP19" s="10" t="s">
        <v>1154</v>
      </c>
      <c r="AQ19" s="10" t="s">
        <v>39</v>
      </c>
      <c r="AR19" s="82" t="s">
        <v>1153</v>
      </c>
    </row>
    <row r="20" spans="1:44" ht="36" x14ac:dyDescent="0.2">
      <c r="A20" s="217">
        <v>17</v>
      </c>
      <c r="B20" s="1" t="s">
        <v>199</v>
      </c>
      <c r="C20" s="205" t="str">
        <f>VLOOKUP(B20,[2]Códigos!$D$11:$E$15,2,0)</f>
        <v>A370</v>
      </c>
      <c r="D20" s="1" t="s">
        <v>122</v>
      </c>
      <c r="E20" s="194">
        <v>45851</v>
      </c>
      <c r="F20" s="205">
        <v>29</v>
      </c>
      <c r="G20" s="1" t="s">
        <v>55</v>
      </c>
      <c r="H20" s="195">
        <v>1830360181204</v>
      </c>
      <c r="I20" s="1" t="s">
        <v>713</v>
      </c>
      <c r="J20" s="1">
        <v>36</v>
      </c>
      <c r="L20" s="1" t="s">
        <v>962</v>
      </c>
      <c r="M20" s="1" t="s">
        <v>960</v>
      </c>
      <c r="N20" s="1" t="s">
        <v>960</v>
      </c>
      <c r="O20" s="1" t="s">
        <v>398</v>
      </c>
      <c r="P20" s="1" t="s">
        <v>714</v>
      </c>
      <c r="Q20" s="194">
        <v>46068</v>
      </c>
      <c r="R20" s="1" t="s">
        <v>955</v>
      </c>
      <c r="T20" s="1" t="s">
        <v>715</v>
      </c>
      <c r="U20" s="194">
        <v>45847</v>
      </c>
      <c r="V20" s="1" t="s">
        <v>39</v>
      </c>
      <c r="X20" s="1" t="s">
        <v>39</v>
      </c>
      <c r="Y20" s="1" t="s">
        <v>39</v>
      </c>
      <c r="Z20" s="1" t="s">
        <v>398</v>
      </c>
      <c r="AA20" s="1" t="s">
        <v>39</v>
      </c>
      <c r="AB20" s="1" t="s">
        <v>39</v>
      </c>
      <c r="AC20" s="1" t="s">
        <v>39</v>
      </c>
      <c r="AD20" s="1" t="s">
        <v>39</v>
      </c>
      <c r="AE20" s="1" t="s">
        <v>39</v>
      </c>
      <c r="AF20" s="1" t="s">
        <v>39</v>
      </c>
      <c r="AG20" s="1" t="s">
        <v>39</v>
      </c>
      <c r="AH20" s="1" t="s">
        <v>39</v>
      </c>
      <c r="AI20" s="1" t="s">
        <v>1144</v>
      </c>
      <c r="AJ20" s="1" t="s">
        <v>39</v>
      </c>
      <c r="AK20" s="1" t="s">
        <v>1144</v>
      </c>
      <c r="AL20" s="1" t="s">
        <v>1144</v>
      </c>
      <c r="AM20" s="1" t="s">
        <v>1144</v>
      </c>
      <c r="AN20" s="1" t="s">
        <v>1144</v>
      </c>
      <c r="AO20" s="1" t="s">
        <v>1144</v>
      </c>
      <c r="AP20" s="10" t="s">
        <v>1162</v>
      </c>
      <c r="AR20" s="82" t="s">
        <v>1151</v>
      </c>
    </row>
    <row r="21" spans="1:44" ht="24" x14ac:dyDescent="0.2">
      <c r="A21" s="217">
        <v>18</v>
      </c>
      <c r="B21" s="1" t="s">
        <v>199</v>
      </c>
      <c r="C21" s="205" t="str">
        <f>VLOOKUP(B21,[2]Códigos!$D$11:$E$15,2,0)</f>
        <v>A370</v>
      </c>
      <c r="D21" s="1" t="s">
        <v>557</v>
      </c>
      <c r="E21" s="194">
        <v>45859</v>
      </c>
      <c r="F21" s="205">
        <v>30</v>
      </c>
      <c r="G21" s="1" t="s">
        <v>951</v>
      </c>
      <c r="H21" s="195">
        <v>4090348940101</v>
      </c>
      <c r="I21" s="1" t="s">
        <v>749</v>
      </c>
      <c r="J21" s="1">
        <v>2</v>
      </c>
      <c r="K21" s="1">
        <v>9</v>
      </c>
      <c r="L21" s="1" t="s">
        <v>952</v>
      </c>
      <c r="M21" s="1" t="s">
        <v>960</v>
      </c>
      <c r="N21" s="1" t="s">
        <v>960</v>
      </c>
      <c r="O21" s="1" t="s">
        <v>1144</v>
      </c>
      <c r="P21" s="1" t="s">
        <v>1144</v>
      </c>
      <c r="Q21" s="1" t="s">
        <v>1144</v>
      </c>
      <c r="R21" s="1" t="s">
        <v>1144</v>
      </c>
      <c r="S21" s="1" t="s">
        <v>1144</v>
      </c>
      <c r="T21" s="1" t="s">
        <v>751</v>
      </c>
      <c r="U21" s="194">
        <v>45850</v>
      </c>
      <c r="V21" s="1" t="s">
        <v>398</v>
      </c>
      <c r="X21" s="1" t="s">
        <v>39</v>
      </c>
      <c r="Y21" s="1" t="s">
        <v>39</v>
      </c>
      <c r="Z21" s="1" t="s">
        <v>398</v>
      </c>
      <c r="AA21" s="1" t="s">
        <v>39</v>
      </c>
      <c r="AB21" s="1" t="s">
        <v>39</v>
      </c>
      <c r="AC21" s="1" t="s">
        <v>39</v>
      </c>
      <c r="AD21" s="1" t="s">
        <v>39</v>
      </c>
      <c r="AE21" s="1" t="s">
        <v>39</v>
      </c>
      <c r="AF21" s="1" t="s">
        <v>39</v>
      </c>
      <c r="AG21" s="1" t="s">
        <v>39</v>
      </c>
      <c r="AH21" s="1" t="s">
        <v>39</v>
      </c>
      <c r="AI21" s="1" t="s">
        <v>1144</v>
      </c>
      <c r="AJ21" s="1" t="s">
        <v>398</v>
      </c>
      <c r="AK21" s="194">
        <v>45860</v>
      </c>
      <c r="AL21" s="1" t="s">
        <v>970</v>
      </c>
      <c r="AM21" s="1" t="s">
        <v>967</v>
      </c>
      <c r="AP21" s="10" t="s">
        <v>1142</v>
      </c>
      <c r="AQ21" s="10" t="s">
        <v>398</v>
      </c>
      <c r="AR21" s="82" t="s">
        <v>1147</v>
      </c>
    </row>
    <row r="22" spans="1:44" ht="24" x14ac:dyDescent="0.2">
      <c r="A22" s="217">
        <v>19</v>
      </c>
      <c r="B22" s="1" t="s">
        <v>199</v>
      </c>
      <c r="C22" s="205" t="str">
        <f>VLOOKUP(B22,[2]Códigos!$D$11:$E$15,2,0)</f>
        <v>A370</v>
      </c>
      <c r="D22" s="1" t="s">
        <v>557</v>
      </c>
      <c r="E22" s="194">
        <v>45860</v>
      </c>
      <c r="F22" s="205">
        <v>30</v>
      </c>
      <c r="G22" s="1" t="s">
        <v>951</v>
      </c>
      <c r="H22" s="195">
        <v>4171889780101</v>
      </c>
      <c r="I22" s="221" t="s">
        <v>753</v>
      </c>
      <c r="J22" s="1">
        <v>0</v>
      </c>
      <c r="K22" s="1">
        <v>10</v>
      </c>
      <c r="L22" s="1" t="s">
        <v>962</v>
      </c>
      <c r="M22" s="1" t="s">
        <v>960</v>
      </c>
      <c r="N22" s="1" t="s">
        <v>960</v>
      </c>
      <c r="O22" s="1" t="s">
        <v>1144</v>
      </c>
      <c r="P22" s="1" t="s">
        <v>1144</v>
      </c>
      <c r="Q22" s="1" t="s">
        <v>1144</v>
      </c>
      <c r="R22" s="1" t="s">
        <v>1144</v>
      </c>
      <c r="S22" s="1" t="s">
        <v>1144</v>
      </c>
      <c r="T22" s="1" t="s">
        <v>751</v>
      </c>
      <c r="U22" s="194">
        <v>45859</v>
      </c>
      <c r="V22" s="1" t="s">
        <v>398</v>
      </c>
      <c r="X22" s="1" t="s">
        <v>39</v>
      </c>
      <c r="Y22" s="1" t="s">
        <v>39</v>
      </c>
      <c r="Z22" s="1" t="s">
        <v>398</v>
      </c>
      <c r="AA22" s="1" t="s">
        <v>39</v>
      </c>
      <c r="AB22" s="1" t="s">
        <v>39</v>
      </c>
      <c r="AC22" s="1" t="s">
        <v>39</v>
      </c>
      <c r="AD22" s="1" t="s">
        <v>39</v>
      </c>
      <c r="AE22" s="1" t="s">
        <v>39</v>
      </c>
      <c r="AF22" s="1" t="s">
        <v>39</v>
      </c>
      <c r="AG22" s="1" t="s">
        <v>39</v>
      </c>
      <c r="AH22" s="1" t="s">
        <v>39</v>
      </c>
      <c r="AI22" s="1" t="s">
        <v>1144</v>
      </c>
      <c r="AJ22" s="1" t="s">
        <v>398</v>
      </c>
      <c r="AK22" s="194">
        <v>45860</v>
      </c>
      <c r="AL22" s="1" t="s">
        <v>970</v>
      </c>
      <c r="AM22" s="1" t="s">
        <v>970</v>
      </c>
      <c r="AP22" s="10" t="s">
        <v>1142</v>
      </c>
      <c r="AQ22" s="10" t="s">
        <v>39</v>
      </c>
      <c r="AR22" s="82" t="s">
        <v>1145</v>
      </c>
    </row>
    <row r="23" spans="1:44" ht="36" x14ac:dyDescent="0.2">
      <c r="A23" s="218">
        <v>20</v>
      </c>
      <c r="B23" s="1" t="s">
        <v>53</v>
      </c>
      <c r="C23" s="205" t="str">
        <f>VLOOKUP(B23,[2]Códigos!$D$11:$E$15,2,0)</f>
        <v>A37</v>
      </c>
      <c r="D23" s="1" t="s">
        <v>978</v>
      </c>
      <c r="E23" s="194">
        <v>45866</v>
      </c>
      <c r="F23" s="205">
        <v>31</v>
      </c>
      <c r="G23" s="1" t="s">
        <v>55</v>
      </c>
      <c r="H23" s="195">
        <v>4156882481001</v>
      </c>
      <c r="I23" s="1" t="s">
        <v>979</v>
      </c>
      <c r="J23" s="1">
        <v>1</v>
      </c>
      <c r="K23" s="1">
        <v>2</v>
      </c>
      <c r="L23" s="1" t="s">
        <v>962</v>
      </c>
      <c r="M23" s="1" t="s">
        <v>980</v>
      </c>
      <c r="N23" s="1" t="s">
        <v>981</v>
      </c>
      <c r="O23" s="1" t="s">
        <v>1144</v>
      </c>
      <c r="P23" s="1" t="s">
        <v>1144</v>
      </c>
      <c r="Q23" s="1" t="s">
        <v>1144</v>
      </c>
      <c r="R23" s="1" t="s">
        <v>1144</v>
      </c>
      <c r="S23" s="1" t="s">
        <v>1144</v>
      </c>
      <c r="T23" s="1" t="s">
        <v>982</v>
      </c>
      <c r="U23" s="194">
        <v>45846</v>
      </c>
      <c r="V23" s="1" t="s">
        <v>39</v>
      </c>
      <c r="X23" s="1" t="s">
        <v>39</v>
      </c>
      <c r="Y23" s="1" t="s">
        <v>398</v>
      </c>
      <c r="Z23" s="1" t="s">
        <v>398</v>
      </c>
      <c r="AA23" s="1" t="s">
        <v>39</v>
      </c>
      <c r="AB23" s="1" t="s">
        <v>39</v>
      </c>
      <c r="AC23" s="1" t="s">
        <v>39</v>
      </c>
      <c r="AD23" s="1" t="s">
        <v>39</v>
      </c>
      <c r="AE23" s="1" t="s">
        <v>39</v>
      </c>
      <c r="AF23" s="1" t="s">
        <v>39</v>
      </c>
      <c r="AG23" s="1" t="s">
        <v>398</v>
      </c>
      <c r="AH23" s="1" t="s">
        <v>39</v>
      </c>
      <c r="AI23" s="1" t="s">
        <v>966</v>
      </c>
      <c r="AJ23" s="1" t="s">
        <v>39</v>
      </c>
      <c r="AK23" s="1" t="s">
        <v>1144</v>
      </c>
      <c r="AL23" s="1" t="s">
        <v>1144</v>
      </c>
      <c r="AM23" s="1" t="s">
        <v>1144</v>
      </c>
      <c r="AN23" s="1" t="s">
        <v>1144</v>
      </c>
      <c r="AO23" s="1" t="s">
        <v>1144</v>
      </c>
      <c r="AP23" s="10" t="s">
        <v>1162</v>
      </c>
      <c r="AR23" s="82" t="s">
        <v>1150</v>
      </c>
    </row>
    <row r="24" spans="1:44" ht="36" x14ac:dyDescent="0.2">
      <c r="A24" s="198">
        <v>21</v>
      </c>
      <c r="B24" s="1" t="s">
        <v>199</v>
      </c>
      <c r="C24" s="205" t="str">
        <f>VLOOKUP(B24,[2]Códigos!$D$11:$E$15,2,0)</f>
        <v>A370</v>
      </c>
      <c r="D24" s="198" t="s">
        <v>101</v>
      </c>
      <c r="E24" s="199">
        <v>45878</v>
      </c>
      <c r="F24" s="220">
        <v>32</v>
      </c>
      <c r="G24" s="198" t="s">
        <v>55</v>
      </c>
      <c r="H24" s="200">
        <v>287028328</v>
      </c>
      <c r="I24" s="219" t="s">
        <v>1138</v>
      </c>
      <c r="J24" s="1">
        <v>38</v>
      </c>
      <c r="L24" s="1" t="s">
        <v>962</v>
      </c>
      <c r="M24" s="1" t="s">
        <v>960</v>
      </c>
      <c r="N24" s="1" t="s">
        <v>1110</v>
      </c>
      <c r="O24" s="1" t="s">
        <v>398</v>
      </c>
      <c r="P24" s="1" t="s">
        <v>548</v>
      </c>
      <c r="Q24" s="194">
        <v>45914</v>
      </c>
      <c r="R24" s="1" t="s">
        <v>955</v>
      </c>
      <c r="T24" s="1" t="s">
        <v>637</v>
      </c>
      <c r="U24" s="194">
        <v>45865</v>
      </c>
      <c r="V24" s="1" t="s">
        <v>39</v>
      </c>
      <c r="X24" s="1" t="s">
        <v>39</v>
      </c>
      <c r="Y24" s="1" t="s">
        <v>39</v>
      </c>
      <c r="Z24" s="1" t="s">
        <v>398</v>
      </c>
      <c r="AA24" s="1" t="s">
        <v>39</v>
      </c>
      <c r="AB24" s="1" t="s">
        <v>39</v>
      </c>
      <c r="AC24" s="1" t="s">
        <v>39</v>
      </c>
      <c r="AD24" s="1" t="s">
        <v>39</v>
      </c>
      <c r="AE24" s="1" t="s">
        <v>398</v>
      </c>
      <c r="AF24" s="1" t="s">
        <v>39</v>
      </c>
      <c r="AG24" s="1" t="s">
        <v>398</v>
      </c>
      <c r="AH24" s="1" t="s">
        <v>39</v>
      </c>
      <c r="AI24" s="1" t="s">
        <v>1146</v>
      </c>
      <c r="AJ24" s="1" t="s">
        <v>398</v>
      </c>
      <c r="AK24" s="194">
        <v>45881</v>
      </c>
      <c r="AL24" s="1" t="s">
        <v>970</v>
      </c>
      <c r="AM24" s="1" t="s">
        <v>970</v>
      </c>
      <c r="AP24" s="10" t="s">
        <v>1142</v>
      </c>
      <c r="AQ24" s="10" t="s">
        <v>398</v>
      </c>
      <c r="AR24" s="82" t="s">
        <v>1143</v>
      </c>
    </row>
    <row r="25" spans="1:44" x14ac:dyDescent="0.2">
      <c r="A25" s="1">
        <v>22</v>
      </c>
      <c r="B25" s="1" t="s">
        <v>53</v>
      </c>
      <c r="C25" s="205" t="str">
        <f>VLOOKUP(B25,[2]Códigos!$D$11:$E$15,2,0)</f>
        <v>A37</v>
      </c>
      <c r="D25" s="1" t="s">
        <v>138</v>
      </c>
      <c r="E25" s="194">
        <v>45882</v>
      </c>
      <c r="G25" s="1" t="s">
        <v>55</v>
      </c>
      <c r="H25" s="195">
        <v>4204210760101</v>
      </c>
      <c r="I25" s="1" t="s">
        <v>1190</v>
      </c>
      <c r="J25" s="1">
        <v>0</v>
      </c>
      <c r="K25" s="1">
        <v>6</v>
      </c>
      <c r="L25" s="1" t="s">
        <v>962</v>
      </c>
      <c r="M25" s="1" t="s">
        <v>1124</v>
      </c>
      <c r="N25" s="1" t="s">
        <v>1191</v>
      </c>
      <c r="O25" s="1" t="s">
        <v>1144</v>
      </c>
      <c r="P25" s="1" t="s">
        <v>1144</v>
      </c>
      <c r="Q25" s="1" t="s">
        <v>1144</v>
      </c>
      <c r="R25" s="1" t="s">
        <v>1144</v>
      </c>
      <c r="S25" s="1" t="s">
        <v>1144</v>
      </c>
      <c r="T25" s="1" t="s">
        <v>1192</v>
      </c>
      <c r="U25" s="194">
        <v>45870</v>
      </c>
      <c r="V25" s="1" t="s">
        <v>955</v>
      </c>
      <c r="X25" s="1" t="s">
        <v>39</v>
      </c>
      <c r="Y25" s="1" t="s">
        <v>39</v>
      </c>
      <c r="Z25" s="1" t="s">
        <v>398</v>
      </c>
      <c r="AA25" s="1" t="s">
        <v>39</v>
      </c>
      <c r="AB25" s="1" t="s">
        <v>39</v>
      </c>
      <c r="AC25" s="1" t="s">
        <v>39</v>
      </c>
      <c r="AD25" s="1" t="s">
        <v>39</v>
      </c>
      <c r="AE25" s="1" t="s">
        <v>398</v>
      </c>
      <c r="AF25" s="1" t="s">
        <v>39</v>
      </c>
      <c r="AG25" s="1" t="s">
        <v>398</v>
      </c>
      <c r="AH25" s="1" t="s">
        <v>39</v>
      </c>
      <c r="AI25" s="1" t="s">
        <v>1144</v>
      </c>
      <c r="AJ25" s="1" t="s">
        <v>39</v>
      </c>
      <c r="AK25" s="1" t="s">
        <v>1144</v>
      </c>
      <c r="AL25" s="1" t="s">
        <v>1144</v>
      </c>
      <c r="AM25" s="1" t="s">
        <v>1144</v>
      </c>
      <c r="AN25" s="1" t="s">
        <v>1144</v>
      </c>
      <c r="AO25" s="1" t="s">
        <v>1144</v>
      </c>
      <c r="AP25" s="10" t="s">
        <v>1142</v>
      </c>
      <c r="AQ25" s="10" t="s">
        <v>398</v>
      </c>
    </row>
    <row r="26" spans="1:44" x14ac:dyDescent="0.2">
      <c r="A26" s="1">
        <v>23</v>
      </c>
      <c r="B26" s="1" t="s">
        <v>199</v>
      </c>
      <c r="C26" s="205" t="str">
        <f>VLOOKUP(B26,Códigos!$D$11:$E$15,2,0)</f>
        <v>A370</v>
      </c>
      <c r="D26" s="198" t="s">
        <v>101</v>
      </c>
      <c r="E26" s="194">
        <v>45880</v>
      </c>
      <c r="G26" s="1" t="s">
        <v>55</v>
      </c>
      <c r="H26" s="195">
        <v>201402467163</v>
      </c>
      <c r="I26" s="1" t="s">
        <v>1211</v>
      </c>
      <c r="J26" s="1">
        <v>30</v>
      </c>
      <c r="L26" s="1" t="s">
        <v>962</v>
      </c>
      <c r="M26" s="1" t="s">
        <v>960</v>
      </c>
      <c r="N26" s="1" t="s">
        <v>965</v>
      </c>
      <c r="O26" s="1" t="s">
        <v>398</v>
      </c>
      <c r="P26" s="1" t="s">
        <v>1137</v>
      </c>
      <c r="Q26" s="194">
        <v>45973</v>
      </c>
      <c r="R26" s="1" t="s">
        <v>955</v>
      </c>
      <c r="T26" s="1" t="s">
        <v>1212</v>
      </c>
      <c r="U26" s="194">
        <v>45866</v>
      </c>
      <c r="V26" s="1" t="s">
        <v>955</v>
      </c>
      <c r="X26" s="1" t="s">
        <v>39</v>
      </c>
      <c r="Y26" s="1" t="s">
        <v>39</v>
      </c>
      <c r="Z26" s="1" t="s">
        <v>398</v>
      </c>
      <c r="AA26" s="1" t="s">
        <v>39</v>
      </c>
      <c r="AB26" s="1" t="s">
        <v>39</v>
      </c>
      <c r="AC26" s="1" t="s">
        <v>39</v>
      </c>
      <c r="AD26" s="1" t="s">
        <v>39</v>
      </c>
      <c r="AE26" s="1" t="s">
        <v>398</v>
      </c>
      <c r="AF26" s="1" t="s">
        <v>39</v>
      </c>
      <c r="AG26" s="1" t="s">
        <v>398</v>
      </c>
      <c r="AH26" s="1" t="s">
        <v>39</v>
      </c>
      <c r="AI26" s="1" t="s">
        <v>966</v>
      </c>
      <c r="AJ26" s="1" t="s">
        <v>398</v>
      </c>
      <c r="AK26" s="194">
        <v>45880</v>
      </c>
      <c r="AL26" s="1" t="s">
        <v>970</v>
      </c>
      <c r="AM26" s="1" t="s">
        <v>967</v>
      </c>
      <c r="AP26" s="10" t="s">
        <v>1142</v>
      </c>
      <c r="AQ26" s="10" t="s">
        <v>398</v>
      </c>
      <c r="AR26" s="1" t="s">
        <v>1213</v>
      </c>
    </row>
    <row r="27" spans="1:44" x14ac:dyDescent="0.2">
      <c r="A27" s="1">
        <v>24</v>
      </c>
      <c r="B27" s="1" t="s">
        <v>199</v>
      </c>
      <c r="C27" s="205" t="str">
        <f>VLOOKUP(B27,Códigos!$D$11:$E$15,2,0)</f>
        <v>A370</v>
      </c>
      <c r="D27" s="1" t="s">
        <v>101</v>
      </c>
      <c r="E27" s="194">
        <v>45901</v>
      </c>
      <c r="G27" s="1" t="s">
        <v>55</v>
      </c>
      <c r="H27" s="195">
        <v>2146760210101</v>
      </c>
      <c r="I27" s="1" t="s">
        <v>1218</v>
      </c>
      <c r="J27" s="1">
        <v>33</v>
      </c>
      <c r="L27" s="1" t="s">
        <v>952</v>
      </c>
      <c r="M27" s="1" t="s">
        <v>960</v>
      </c>
      <c r="N27" s="1" t="s">
        <v>1100</v>
      </c>
      <c r="O27" s="1" t="s">
        <v>1144</v>
      </c>
      <c r="P27" s="1" t="s">
        <v>1144</v>
      </c>
      <c r="Q27" s="1" t="s">
        <v>1144</v>
      </c>
      <c r="R27" s="1" t="s">
        <v>1144</v>
      </c>
      <c r="S27" s="1" t="s">
        <v>1144</v>
      </c>
      <c r="T27" s="1" t="s">
        <v>1219</v>
      </c>
      <c r="U27" s="194">
        <v>45887</v>
      </c>
      <c r="V27" s="1" t="s">
        <v>955</v>
      </c>
      <c r="X27" s="1" t="s">
        <v>39</v>
      </c>
      <c r="Y27" s="1" t="s">
        <v>39</v>
      </c>
      <c r="Z27" s="1" t="s">
        <v>398</v>
      </c>
      <c r="AA27" s="1" t="s">
        <v>39</v>
      </c>
      <c r="AB27" s="1" t="s">
        <v>39</v>
      </c>
      <c r="AC27" s="1" t="s">
        <v>39</v>
      </c>
      <c r="AD27" s="1" t="s">
        <v>39</v>
      </c>
      <c r="AE27" s="1" t="s">
        <v>398</v>
      </c>
      <c r="AF27" s="1" t="s">
        <v>39</v>
      </c>
      <c r="AG27" s="1" t="s">
        <v>398</v>
      </c>
      <c r="AH27" s="1" t="s">
        <v>39</v>
      </c>
      <c r="AI27" s="1" t="s">
        <v>966</v>
      </c>
      <c r="AJ27" s="1" t="s">
        <v>398</v>
      </c>
      <c r="AK27" s="194">
        <v>45902</v>
      </c>
      <c r="AL27" s="1" t="s">
        <v>970</v>
      </c>
      <c r="AM27" s="1" t="s">
        <v>967</v>
      </c>
      <c r="AP27" s="10" t="s">
        <v>1142</v>
      </c>
      <c r="AQ27" s="10" t="s">
        <v>398</v>
      </c>
    </row>
    <row r="28" spans="1:44" x14ac:dyDescent="0.2">
      <c r="A28" s="1">
        <v>25</v>
      </c>
      <c r="B28" s="1" t="s">
        <v>199</v>
      </c>
      <c r="C28" s="205" t="str">
        <f>VLOOKUP(B28,Códigos!$D$11:$E$15,2,0)</f>
        <v>A370</v>
      </c>
      <c r="D28" s="1" t="s">
        <v>1222</v>
      </c>
      <c r="E28" s="194">
        <v>45905</v>
      </c>
      <c r="G28" s="1" t="s">
        <v>55</v>
      </c>
      <c r="H28" s="195">
        <v>201401014591</v>
      </c>
      <c r="I28" s="1" t="s">
        <v>1223</v>
      </c>
      <c r="J28" s="1">
        <v>13</v>
      </c>
      <c r="L28" s="1" t="s">
        <v>952</v>
      </c>
      <c r="M28" s="1" t="s">
        <v>1121</v>
      </c>
      <c r="N28" s="1" t="s">
        <v>1224</v>
      </c>
      <c r="O28" s="1" t="s">
        <v>1144</v>
      </c>
      <c r="P28" s="1" t="s">
        <v>1144</v>
      </c>
      <c r="Q28" s="1" t="s">
        <v>1144</v>
      </c>
      <c r="R28" s="1" t="s">
        <v>1144</v>
      </c>
      <c r="S28" s="1" t="s">
        <v>1144</v>
      </c>
      <c r="T28" s="1" t="s">
        <v>1225</v>
      </c>
      <c r="U28" s="194">
        <v>45891</v>
      </c>
      <c r="V28" s="1" t="s">
        <v>955</v>
      </c>
      <c r="X28" s="1" t="s">
        <v>39</v>
      </c>
      <c r="Y28" s="1" t="s">
        <v>398</v>
      </c>
      <c r="Z28" s="1" t="s">
        <v>398</v>
      </c>
      <c r="AA28" s="1" t="s">
        <v>39</v>
      </c>
      <c r="AB28" s="1" t="s">
        <v>39</v>
      </c>
      <c r="AC28" s="1" t="s">
        <v>39</v>
      </c>
      <c r="AD28" s="1" t="s">
        <v>39</v>
      </c>
      <c r="AE28" s="1" t="s">
        <v>398</v>
      </c>
      <c r="AF28" s="1" t="s">
        <v>39</v>
      </c>
      <c r="AG28" s="1" t="s">
        <v>39</v>
      </c>
      <c r="AH28" s="1" t="s">
        <v>39</v>
      </c>
      <c r="AI28" s="1" t="s">
        <v>1144</v>
      </c>
      <c r="AJ28" s="1" t="s">
        <v>398</v>
      </c>
      <c r="AK28" s="228">
        <v>45901</v>
      </c>
      <c r="AL28" s="1" t="s">
        <v>970</v>
      </c>
      <c r="AM28" s="1" t="s">
        <v>967</v>
      </c>
      <c r="AP28" s="10" t="s">
        <v>1142</v>
      </c>
      <c r="AQ28" s="10" t="s">
        <v>398</v>
      </c>
    </row>
    <row r="29" spans="1:44" x14ac:dyDescent="0.2">
      <c r="A29" s="1">
        <v>26</v>
      </c>
      <c r="B29" s="1" t="s">
        <v>53</v>
      </c>
      <c r="C29" s="205" t="str">
        <f>VLOOKUP(B29,Códigos!$D$11:$E$15,2,0)</f>
        <v>A37</v>
      </c>
      <c r="D29" s="1" t="s">
        <v>1226</v>
      </c>
      <c r="E29" s="194">
        <v>45905</v>
      </c>
      <c r="G29" s="1" t="s">
        <v>951</v>
      </c>
      <c r="H29" s="195">
        <v>4186249250101</v>
      </c>
      <c r="I29" s="1" t="s">
        <v>1227</v>
      </c>
      <c r="J29" s="1">
        <v>0</v>
      </c>
      <c r="K29" s="1">
        <v>8</v>
      </c>
      <c r="M29" s="1" t="s">
        <v>960</v>
      </c>
      <c r="N29" s="1" t="s">
        <v>965</v>
      </c>
      <c r="O29" s="1" t="s">
        <v>1144</v>
      </c>
      <c r="P29" s="1" t="s">
        <v>1144</v>
      </c>
      <c r="Q29" s="1" t="s">
        <v>1144</v>
      </c>
      <c r="R29" s="1" t="s">
        <v>1144</v>
      </c>
      <c r="S29" s="1" t="s">
        <v>1144</v>
      </c>
      <c r="T29" s="1" t="s">
        <v>1228</v>
      </c>
      <c r="U29" s="194">
        <v>45901</v>
      </c>
      <c r="V29" s="1" t="s">
        <v>955</v>
      </c>
      <c r="X29" s="1" t="s">
        <v>39</v>
      </c>
      <c r="Y29" s="1" t="s">
        <v>39</v>
      </c>
      <c r="Z29" s="1" t="s">
        <v>39</v>
      </c>
      <c r="AA29" s="1" t="s">
        <v>39</v>
      </c>
      <c r="AB29" s="1" t="s">
        <v>39</v>
      </c>
      <c r="AC29" s="1" t="s">
        <v>39</v>
      </c>
      <c r="AD29" s="1" t="s">
        <v>398</v>
      </c>
      <c r="AE29" s="1" t="s">
        <v>39</v>
      </c>
      <c r="AF29" s="1" t="s">
        <v>398</v>
      </c>
      <c r="AG29" s="1" t="s">
        <v>39</v>
      </c>
      <c r="AH29" s="1" t="s">
        <v>39</v>
      </c>
      <c r="AI29" s="1" t="s">
        <v>1144</v>
      </c>
      <c r="AJ29" s="1" t="s">
        <v>39</v>
      </c>
      <c r="AK29" s="1" t="s">
        <v>1144</v>
      </c>
      <c r="AL29" s="1" t="s">
        <v>1144</v>
      </c>
      <c r="AM29" s="1" t="s">
        <v>1144</v>
      </c>
      <c r="AN29" s="1" t="s">
        <v>1144</v>
      </c>
      <c r="AO29" s="1" t="s">
        <v>1144</v>
      </c>
      <c r="AP29" s="10" t="b">
        <v>0</v>
      </c>
      <c r="AR29" s="1" t="s">
        <v>480</v>
      </c>
    </row>
    <row r="30" spans="1:44" x14ac:dyDescent="0.2">
      <c r="C30" s="205" t="e">
        <f>VLOOKUP(B30,Códigos!$D$11:$E$15,2,0)</f>
        <v>#N/A</v>
      </c>
    </row>
    <row r="31" spans="1:44" x14ac:dyDescent="0.2">
      <c r="C31" s="205" t="e">
        <f>VLOOKUP(B31,Códigos!$D$11:$E$15,2,0)</f>
        <v>#N/A</v>
      </c>
    </row>
    <row r="32" spans="1:44" x14ac:dyDescent="0.2">
      <c r="C32" s="205" t="e">
        <f>VLOOKUP(B32,Códigos!$D$11:$E$15,2,0)</f>
        <v>#N/A</v>
      </c>
    </row>
    <row r="33" spans="3:3" x14ac:dyDescent="0.2">
      <c r="C33" s="205" t="e">
        <f>VLOOKUP(B33,Códigos!$D$11:$E$15,2,0)</f>
        <v>#N/A</v>
      </c>
    </row>
    <row r="34" spans="3:3" x14ac:dyDescent="0.2">
      <c r="C34" s="205" t="e">
        <f>VLOOKUP(B34,Códigos!$D$11:$E$15,2,0)</f>
        <v>#N/A</v>
      </c>
    </row>
    <row r="35" spans="3:3" x14ac:dyDescent="0.2">
      <c r="C35" s="205" t="e">
        <f>VLOOKUP(B35,Códigos!$D$11:$E$15,2,0)</f>
        <v>#N/A</v>
      </c>
    </row>
    <row r="36" spans="3:3" x14ac:dyDescent="0.2">
      <c r="C36" s="205" t="e">
        <f>VLOOKUP(B36,Códigos!$D$11:$E$15,2,0)</f>
        <v>#N/A</v>
      </c>
    </row>
    <row r="37" spans="3:3" x14ac:dyDescent="0.2">
      <c r="C37" s="205" t="e">
        <f>VLOOKUP(B37,Códigos!$D$11:$E$15,2,0)</f>
        <v>#N/A</v>
      </c>
    </row>
    <row r="38" spans="3:3" x14ac:dyDescent="0.2">
      <c r="C38" s="205" t="e">
        <f>VLOOKUP(B38,Códigos!$D$11:$E$15,2,0)</f>
        <v>#N/A</v>
      </c>
    </row>
    <row r="39" spans="3:3" x14ac:dyDescent="0.2">
      <c r="C39" s="205" t="e">
        <f>VLOOKUP(B39,Códigos!$D$11:$E$15,2,0)</f>
        <v>#N/A</v>
      </c>
    </row>
    <row r="40" spans="3:3" x14ac:dyDescent="0.2">
      <c r="C40" s="205" t="e">
        <f>VLOOKUP(B40,Códigos!$D$11:$E$15,2,0)</f>
        <v>#N/A</v>
      </c>
    </row>
    <row r="41" spans="3:3" x14ac:dyDescent="0.2">
      <c r="C41" s="205" t="e">
        <f>VLOOKUP(B41,Códigos!$D$11:$E$15,2,0)</f>
        <v>#N/A</v>
      </c>
    </row>
    <row r="42" spans="3:3" x14ac:dyDescent="0.2">
      <c r="C42" s="205" t="e">
        <f>VLOOKUP(B42,Códigos!$D$11:$E$15,2,0)</f>
        <v>#N/A</v>
      </c>
    </row>
    <row r="43" spans="3:3" x14ac:dyDescent="0.2">
      <c r="C43" s="205" t="e">
        <f>VLOOKUP(B43,Códigos!$D$11:$E$15,2,0)</f>
        <v>#N/A</v>
      </c>
    </row>
    <row r="44" spans="3:3" x14ac:dyDescent="0.2">
      <c r="C44" s="205" t="e">
        <f>VLOOKUP(B44,Códigos!$D$11:$E$15,2,0)</f>
        <v>#N/A</v>
      </c>
    </row>
    <row r="45" spans="3:3" x14ac:dyDescent="0.2">
      <c r="C45" s="205" t="e">
        <f>VLOOKUP(B45,Códigos!$D$11:$E$15,2,0)</f>
        <v>#N/A</v>
      </c>
    </row>
    <row r="46" spans="3:3" x14ac:dyDescent="0.2">
      <c r="C46" s="205" t="e">
        <f>VLOOKUP(B46,Códigos!$D$11:$E$15,2,0)</f>
        <v>#N/A</v>
      </c>
    </row>
    <row r="47" spans="3:3" x14ac:dyDescent="0.2">
      <c r="C47" s="205" t="e">
        <f>VLOOKUP(B47,Códigos!$D$11:$E$15,2,0)</f>
        <v>#N/A</v>
      </c>
    </row>
    <row r="48" spans="3:3" x14ac:dyDescent="0.2">
      <c r="C48" s="205" t="e">
        <f>VLOOKUP(B48,Códigos!$D$11:$E$15,2,0)</f>
        <v>#N/A</v>
      </c>
    </row>
    <row r="49" spans="3:3" x14ac:dyDescent="0.2">
      <c r="C49" s="205" t="e">
        <f>VLOOKUP(B49,Códigos!$D$11:$E$15,2,0)</f>
        <v>#N/A</v>
      </c>
    </row>
    <row r="50" spans="3:3" x14ac:dyDescent="0.2">
      <c r="C50" s="205" t="e">
        <f>VLOOKUP(B50,Códigos!$D$11:$E$15,2,0)</f>
        <v>#N/A</v>
      </c>
    </row>
    <row r="51" spans="3:3" x14ac:dyDescent="0.2">
      <c r="C51" s="205" t="e">
        <f>VLOOKUP(B51,Códigos!$D$11:$E$15,2,0)</f>
        <v>#N/A</v>
      </c>
    </row>
    <row r="52" spans="3:3" x14ac:dyDescent="0.2">
      <c r="C52" s="205" t="e">
        <f>VLOOKUP(B52,Códigos!$D$11:$E$15,2,0)</f>
        <v>#N/A</v>
      </c>
    </row>
    <row r="53" spans="3:3" x14ac:dyDescent="0.2">
      <c r="C53" s="205" t="e">
        <f>VLOOKUP(B53,Códigos!$D$11:$E$15,2,0)</f>
        <v>#N/A</v>
      </c>
    </row>
    <row r="54" spans="3:3" x14ac:dyDescent="0.2">
      <c r="C54" s="205" t="e">
        <f>VLOOKUP(B54,Códigos!$D$11:$E$15,2,0)</f>
        <v>#N/A</v>
      </c>
    </row>
    <row r="55" spans="3:3" x14ac:dyDescent="0.2">
      <c r="C55" s="205" t="e">
        <f>VLOOKUP(B55,Códigos!$D$11:$E$15,2,0)</f>
        <v>#N/A</v>
      </c>
    </row>
    <row r="56" spans="3:3" x14ac:dyDescent="0.2">
      <c r="C56" s="205" t="e">
        <f>VLOOKUP(B56,Códigos!$D$11:$E$15,2,0)</f>
        <v>#N/A</v>
      </c>
    </row>
    <row r="57" spans="3:3" x14ac:dyDescent="0.2">
      <c r="C57" s="205" t="e">
        <f>VLOOKUP(B57,Códigos!$D$11:$E$15,2,0)</f>
        <v>#N/A</v>
      </c>
    </row>
    <row r="58" spans="3:3" x14ac:dyDescent="0.2">
      <c r="C58" s="205" t="e">
        <f>VLOOKUP(B58,Códigos!$D$11:$E$15,2,0)</f>
        <v>#N/A</v>
      </c>
    </row>
    <row r="59" spans="3:3" x14ac:dyDescent="0.2">
      <c r="C59" s="205" t="e">
        <f>VLOOKUP(B59,Códigos!$D$11:$E$15,2,0)</f>
        <v>#N/A</v>
      </c>
    </row>
    <row r="60" spans="3:3" x14ac:dyDescent="0.2">
      <c r="C60" s="205" t="e">
        <f>VLOOKUP(B60,Códigos!$D$11:$E$15,2,0)</f>
        <v>#N/A</v>
      </c>
    </row>
    <row r="61" spans="3:3" x14ac:dyDescent="0.2">
      <c r="C61" s="205" t="e">
        <f>VLOOKUP(B61,Códigos!$D$11:$E$15,2,0)</f>
        <v>#N/A</v>
      </c>
    </row>
    <row r="62" spans="3:3" x14ac:dyDescent="0.2">
      <c r="C62" s="205" t="e">
        <f>VLOOKUP(B62,Códigos!$D$11:$E$15,2,0)</f>
        <v>#N/A</v>
      </c>
    </row>
    <row r="63" spans="3:3" x14ac:dyDescent="0.2">
      <c r="C63" s="205" t="e">
        <f>VLOOKUP(B63,Códigos!$D$11:$E$15,2,0)</f>
        <v>#N/A</v>
      </c>
    </row>
    <row r="64" spans="3:3" x14ac:dyDescent="0.2">
      <c r="C64" s="205" t="e">
        <f>VLOOKUP(B64,Códigos!$D$11:$E$15,2,0)</f>
        <v>#N/A</v>
      </c>
    </row>
    <row r="65" spans="3:3" x14ac:dyDescent="0.2">
      <c r="C65" s="205" t="e">
        <f>VLOOKUP(B65,Códigos!$D$11:$E$15,2,0)</f>
        <v>#N/A</v>
      </c>
    </row>
    <row r="66" spans="3:3" x14ac:dyDescent="0.2">
      <c r="C66" s="205" t="e">
        <f>VLOOKUP(B66,Códigos!$D$11:$E$15,2,0)</f>
        <v>#N/A</v>
      </c>
    </row>
    <row r="67" spans="3:3" x14ac:dyDescent="0.2">
      <c r="C67" s="205" t="e">
        <f>VLOOKUP(B67,Códigos!$D$11:$E$15,2,0)</f>
        <v>#N/A</v>
      </c>
    </row>
    <row r="68" spans="3:3" x14ac:dyDescent="0.2">
      <c r="C68" s="205" t="e">
        <f>VLOOKUP(B68,Códigos!$D$11:$E$15,2,0)</f>
        <v>#N/A</v>
      </c>
    </row>
    <row r="69" spans="3:3" x14ac:dyDescent="0.2">
      <c r="C69" s="205" t="e">
        <f>VLOOKUP(B69,Códigos!$D$11:$E$15,2,0)</f>
        <v>#N/A</v>
      </c>
    </row>
    <row r="70" spans="3:3" x14ac:dyDescent="0.2">
      <c r="C70" s="205" t="e">
        <f>VLOOKUP(B70,Códigos!$D$11:$E$15,2,0)</f>
        <v>#N/A</v>
      </c>
    </row>
    <row r="71" spans="3:3" x14ac:dyDescent="0.2">
      <c r="C71" s="205" t="e">
        <f>VLOOKUP(B71,Códigos!$D$11:$E$15,2,0)</f>
        <v>#N/A</v>
      </c>
    </row>
    <row r="72" spans="3:3" x14ac:dyDescent="0.2">
      <c r="C72" s="205" t="e">
        <f>VLOOKUP(B72,Códigos!$D$11:$E$15,2,0)</f>
        <v>#N/A</v>
      </c>
    </row>
    <row r="73" spans="3:3" x14ac:dyDescent="0.2">
      <c r="C73" s="205" t="e">
        <f>VLOOKUP(B73,Códigos!$D$11:$E$15,2,0)</f>
        <v>#N/A</v>
      </c>
    </row>
    <row r="74" spans="3:3" x14ac:dyDescent="0.2">
      <c r="C74" s="205" t="e">
        <f>VLOOKUP(B74,Códigos!$D$11:$E$15,2,0)</f>
        <v>#N/A</v>
      </c>
    </row>
    <row r="75" spans="3:3" x14ac:dyDescent="0.2">
      <c r="C75" s="205" t="e">
        <f>VLOOKUP(B75,Códigos!$D$11:$E$15,2,0)</f>
        <v>#N/A</v>
      </c>
    </row>
    <row r="76" spans="3:3" x14ac:dyDescent="0.2">
      <c r="C76" s="205" t="e">
        <f>VLOOKUP(B76,Códigos!$D$11:$E$15,2,0)</f>
        <v>#N/A</v>
      </c>
    </row>
    <row r="77" spans="3:3" x14ac:dyDescent="0.2">
      <c r="C77" s="205" t="e">
        <f>VLOOKUP(B77,Códigos!$D$11:$E$15,2,0)</f>
        <v>#N/A</v>
      </c>
    </row>
    <row r="78" spans="3:3" x14ac:dyDescent="0.2">
      <c r="C78" s="205" t="e">
        <f>VLOOKUP(B78,Códigos!$D$11:$E$15,2,0)</f>
        <v>#N/A</v>
      </c>
    </row>
    <row r="79" spans="3:3" x14ac:dyDescent="0.2">
      <c r="C79" s="205" t="e">
        <f>VLOOKUP(B79,Códigos!$D$11:$E$15,2,0)</f>
        <v>#N/A</v>
      </c>
    </row>
    <row r="80" spans="3:3" x14ac:dyDescent="0.2">
      <c r="C80" s="205" t="e">
        <f>VLOOKUP(B80,Códigos!$D$11:$E$15,2,0)</f>
        <v>#N/A</v>
      </c>
    </row>
    <row r="81" spans="3:3" x14ac:dyDescent="0.2">
      <c r="C81" s="205" t="e">
        <f>VLOOKUP(B81,Códigos!$D$11:$E$15,2,0)</f>
        <v>#N/A</v>
      </c>
    </row>
    <row r="82" spans="3:3" x14ac:dyDescent="0.2">
      <c r="C82" s="205" t="e">
        <f>VLOOKUP(B82,Códigos!$D$11:$E$15,2,0)</f>
        <v>#N/A</v>
      </c>
    </row>
    <row r="83" spans="3:3" x14ac:dyDescent="0.2">
      <c r="C83" s="205" t="e">
        <f>VLOOKUP(B83,Códigos!$D$11:$E$15,2,0)</f>
        <v>#N/A</v>
      </c>
    </row>
    <row r="84" spans="3:3" x14ac:dyDescent="0.2">
      <c r="C84" s="205" t="e">
        <f>VLOOKUP(B84,Códigos!$D$11:$E$15,2,0)</f>
        <v>#N/A</v>
      </c>
    </row>
    <row r="85" spans="3:3" x14ac:dyDescent="0.2">
      <c r="C85" s="205" t="e">
        <f>VLOOKUP(B85,Códigos!$D$11:$E$15,2,0)</f>
        <v>#N/A</v>
      </c>
    </row>
    <row r="86" spans="3:3" x14ac:dyDescent="0.2">
      <c r="C86" s="205" t="e">
        <f>VLOOKUP(B86,Códigos!$D$11:$E$15,2,0)</f>
        <v>#N/A</v>
      </c>
    </row>
    <row r="87" spans="3:3" x14ac:dyDescent="0.2">
      <c r="C87" s="205" t="e">
        <f>VLOOKUP(B87,Códigos!$D$11:$E$15,2,0)</f>
        <v>#N/A</v>
      </c>
    </row>
    <row r="88" spans="3:3" x14ac:dyDescent="0.2">
      <c r="C88" s="205" t="e">
        <f>VLOOKUP(B88,Códigos!$D$11:$E$15,2,0)</f>
        <v>#N/A</v>
      </c>
    </row>
    <row r="89" spans="3:3" x14ac:dyDescent="0.2">
      <c r="C89" s="205" t="e">
        <f>VLOOKUP(B89,Códigos!$D$11:$E$15,2,0)</f>
        <v>#N/A</v>
      </c>
    </row>
    <row r="90" spans="3:3" x14ac:dyDescent="0.2">
      <c r="C90" s="205" t="e">
        <f>VLOOKUP(B90,Códigos!$D$11:$E$15,2,0)</f>
        <v>#N/A</v>
      </c>
    </row>
    <row r="91" spans="3:3" x14ac:dyDescent="0.2">
      <c r="C91" s="205" t="e">
        <f>VLOOKUP(B91,Códigos!$D$11:$E$15,2,0)</f>
        <v>#N/A</v>
      </c>
    </row>
    <row r="92" spans="3:3" x14ac:dyDescent="0.2">
      <c r="C92" s="205" t="e">
        <f>VLOOKUP(B92,Códigos!$D$11:$E$15,2,0)</f>
        <v>#N/A</v>
      </c>
    </row>
    <row r="93" spans="3:3" x14ac:dyDescent="0.2">
      <c r="C93" s="205" t="e">
        <f>VLOOKUP(B93,Códigos!$D$11:$E$15,2,0)</f>
        <v>#N/A</v>
      </c>
    </row>
    <row r="94" spans="3:3" x14ac:dyDescent="0.2">
      <c r="C94" s="205" t="e">
        <f>VLOOKUP(B94,Códigos!$D$11:$E$15,2,0)</f>
        <v>#N/A</v>
      </c>
    </row>
    <row r="95" spans="3:3" x14ac:dyDescent="0.2">
      <c r="C95" s="205" t="e">
        <f>VLOOKUP(B95,Códigos!$D$11:$E$15,2,0)</f>
        <v>#N/A</v>
      </c>
    </row>
    <row r="96" spans="3:3" x14ac:dyDescent="0.2">
      <c r="C96" s="205" t="e">
        <f>VLOOKUP(B96,Códigos!$D$11:$E$15,2,0)</f>
        <v>#N/A</v>
      </c>
    </row>
    <row r="97" spans="3:3" x14ac:dyDescent="0.2">
      <c r="C97" s="205" t="e">
        <f>VLOOKUP(B97,Códigos!$D$11:$E$15,2,0)</f>
        <v>#N/A</v>
      </c>
    </row>
    <row r="98" spans="3:3" x14ac:dyDescent="0.2">
      <c r="C98" s="205" t="e">
        <f>VLOOKUP(B98,Códigos!$D$11:$E$15,2,0)</f>
        <v>#N/A</v>
      </c>
    </row>
    <row r="99" spans="3:3" x14ac:dyDescent="0.2">
      <c r="C99" s="205" t="e">
        <f>VLOOKUP(B99,Códigos!$D$11:$E$15,2,0)</f>
        <v>#N/A</v>
      </c>
    </row>
    <row r="100" spans="3:3" x14ac:dyDescent="0.2">
      <c r="C100" s="205" t="e">
        <f>VLOOKUP(B100,Códigos!$D$11:$E$15,2,0)</f>
        <v>#N/A</v>
      </c>
    </row>
    <row r="101" spans="3:3" x14ac:dyDescent="0.2">
      <c r="C101" s="205" t="e">
        <f>VLOOKUP(B101,Códigos!$D$11:$E$15,2,0)</f>
        <v>#N/A</v>
      </c>
    </row>
    <row r="102" spans="3:3" x14ac:dyDescent="0.2">
      <c r="C102" s="205" t="e">
        <f>VLOOKUP(B102,Códigos!$D$11:$E$15,2,0)</f>
        <v>#N/A</v>
      </c>
    </row>
    <row r="103" spans="3:3" x14ac:dyDescent="0.2">
      <c r="C103" s="205" t="e">
        <f>VLOOKUP(B103,Códigos!$D$11:$E$15,2,0)</f>
        <v>#N/A</v>
      </c>
    </row>
    <row r="104" spans="3:3" x14ac:dyDescent="0.2">
      <c r="C104" s="205" t="e">
        <f>VLOOKUP(B104,Códigos!$D$11:$E$15,2,0)</f>
        <v>#N/A</v>
      </c>
    </row>
    <row r="105" spans="3:3" x14ac:dyDescent="0.2">
      <c r="C105" s="205" t="e">
        <f>VLOOKUP(B105,Códigos!$D$11:$E$15,2,0)</f>
        <v>#N/A</v>
      </c>
    </row>
    <row r="106" spans="3:3" x14ac:dyDescent="0.2">
      <c r="C106" s="205" t="e">
        <f>VLOOKUP(B106,Códigos!$D$11:$E$15,2,0)</f>
        <v>#N/A</v>
      </c>
    </row>
    <row r="107" spans="3:3" x14ac:dyDescent="0.2">
      <c r="C107" s="205" t="e">
        <f>VLOOKUP(B107,Códigos!$D$11:$E$15,2,0)</f>
        <v>#N/A</v>
      </c>
    </row>
    <row r="108" spans="3:3" x14ac:dyDescent="0.2">
      <c r="C108" s="205" t="e">
        <f>VLOOKUP(B108,Códigos!$D$11:$E$15,2,0)</f>
        <v>#N/A</v>
      </c>
    </row>
    <row r="109" spans="3:3" x14ac:dyDescent="0.2">
      <c r="C109" s="205" t="e">
        <f>VLOOKUP(B109,Códigos!$D$11:$E$15,2,0)</f>
        <v>#N/A</v>
      </c>
    </row>
    <row r="110" spans="3:3" x14ac:dyDescent="0.2">
      <c r="C110" s="205" t="e">
        <f>VLOOKUP(B110,Códigos!$D$11:$E$15,2,0)</f>
        <v>#N/A</v>
      </c>
    </row>
    <row r="111" spans="3:3" x14ac:dyDescent="0.2">
      <c r="C111" s="205" t="e">
        <f>VLOOKUP(B111,Códigos!$D$11:$E$15,2,0)</f>
        <v>#N/A</v>
      </c>
    </row>
    <row r="112" spans="3:3" x14ac:dyDescent="0.2">
      <c r="C112" s="205" t="e">
        <f>VLOOKUP(B112,Códigos!$D$11:$E$15,2,0)</f>
        <v>#N/A</v>
      </c>
    </row>
    <row r="113" spans="3:3" x14ac:dyDescent="0.2">
      <c r="C113" s="205" t="e">
        <f>VLOOKUP(B113,Códigos!$D$11:$E$15,2,0)</f>
        <v>#N/A</v>
      </c>
    </row>
    <row r="114" spans="3:3" x14ac:dyDescent="0.2">
      <c r="C114" s="205" t="e">
        <f>VLOOKUP(B114,Códigos!$D$11:$E$15,2,0)</f>
        <v>#N/A</v>
      </c>
    </row>
    <row r="115" spans="3:3" x14ac:dyDescent="0.2">
      <c r="C115" s="205" t="e">
        <f>VLOOKUP(B115,Códigos!$D$11:$E$15,2,0)</f>
        <v>#N/A</v>
      </c>
    </row>
    <row r="116" spans="3:3" x14ac:dyDescent="0.2">
      <c r="C116" s="205" t="e">
        <f>VLOOKUP(B116,Códigos!$D$11:$E$15,2,0)</f>
        <v>#N/A</v>
      </c>
    </row>
    <row r="117" spans="3:3" x14ac:dyDescent="0.2">
      <c r="C117" s="205" t="e">
        <f>VLOOKUP(B117,Códigos!$D$11:$E$15,2,0)</f>
        <v>#N/A</v>
      </c>
    </row>
    <row r="118" spans="3:3" x14ac:dyDescent="0.2">
      <c r="C118" s="205" t="e">
        <f>VLOOKUP(B118,Códigos!$D$11:$E$15,2,0)</f>
        <v>#N/A</v>
      </c>
    </row>
    <row r="119" spans="3:3" x14ac:dyDescent="0.2">
      <c r="C119" s="205" t="e">
        <f>VLOOKUP(B119,Códigos!$D$11:$E$15,2,0)</f>
        <v>#N/A</v>
      </c>
    </row>
    <row r="120" spans="3:3" x14ac:dyDescent="0.2">
      <c r="C120" s="205" t="e">
        <f>VLOOKUP(B120,Códigos!$D$11:$E$15,2,0)</f>
        <v>#N/A</v>
      </c>
    </row>
    <row r="121" spans="3:3" x14ac:dyDescent="0.2">
      <c r="C121" s="205" t="e">
        <f>VLOOKUP(B121,Códigos!$D$11:$E$15,2,0)</f>
        <v>#N/A</v>
      </c>
    </row>
    <row r="122" spans="3:3" x14ac:dyDescent="0.2">
      <c r="C122" s="205" t="e">
        <f>VLOOKUP(B122,Códigos!$D$11:$E$15,2,0)</f>
        <v>#N/A</v>
      </c>
    </row>
    <row r="123" spans="3:3" x14ac:dyDescent="0.2">
      <c r="C123" s="205" t="e">
        <f>VLOOKUP(B123,Códigos!$D$11:$E$15,2,0)</f>
        <v>#N/A</v>
      </c>
    </row>
    <row r="124" spans="3:3" x14ac:dyDescent="0.2">
      <c r="C124" s="205" t="e">
        <f>VLOOKUP(B124,Códigos!$D$11:$E$15,2,0)</f>
        <v>#N/A</v>
      </c>
    </row>
    <row r="125" spans="3:3" x14ac:dyDescent="0.2">
      <c r="C125" s="205" t="e">
        <f>VLOOKUP(B125,Códigos!$D$11:$E$15,2,0)</f>
        <v>#N/A</v>
      </c>
    </row>
    <row r="126" spans="3:3" x14ac:dyDescent="0.2">
      <c r="C126" s="205" t="e">
        <f>VLOOKUP(B126,Códigos!$D$11:$E$15,2,0)</f>
        <v>#N/A</v>
      </c>
    </row>
    <row r="127" spans="3:3" x14ac:dyDescent="0.2">
      <c r="C127" s="205" t="e">
        <f>VLOOKUP(B127,Códigos!$D$11:$E$15,2,0)</f>
        <v>#N/A</v>
      </c>
    </row>
    <row r="128" spans="3:3" x14ac:dyDescent="0.2">
      <c r="C128" s="205" t="e">
        <f>VLOOKUP(B128,Códigos!$D$11:$E$15,2,0)</f>
        <v>#N/A</v>
      </c>
    </row>
    <row r="129" spans="3:3" x14ac:dyDescent="0.2">
      <c r="C129" s="205" t="e">
        <f>VLOOKUP(B129,Códigos!$D$11:$E$15,2,0)</f>
        <v>#N/A</v>
      </c>
    </row>
    <row r="130" spans="3:3" x14ac:dyDescent="0.2">
      <c r="C130" s="205" t="e">
        <f>VLOOKUP(B130,Códigos!$D$11:$E$15,2,0)</f>
        <v>#N/A</v>
      </c>
    </row>
    <row r="131" spans="3:3" x14ac:dyDescent="0.2">
      <c r="C131" s="205" t="e">
        <f>VLOOKUP(B131,Códigos!$D$11:$E$15,2,0)</f>
        <v>#N/A</v>
      </c>
    </row>
    <row r="132" spans="3:3" x14ac:dyDescent="0.2">
      <c r="C132" s="205" t="e">
        <f>VLOOKUP(B132,Códigos!$D$11:$E$15,2,0)</f>
        <v>#N/A</v>
      </c>
    </row>
    <row r="133" spans="3:3" x14ac:dyDescent="0.2">
      <c r="C133" s="205" t="e">
        <f>VLOOKUP(B133,Códigos!$D$11:$E$15,2,0)</f>
        <v>#N/A</v>
      </c>
    </row>
    <row r="134" spans="3:3" x14ac:dyDescent="0.2">
      <c r="C134" s="205" t="e">
        <f>VLOOKUP(B134,Códigos!$D$11:$E$15,2,0)</f>
        <v>#N/A</v>
      </c>
    </row>
    <row r="135" spans="3:3" x14ac:dyDescent="0.2">
      <c r="C135" s="205" t="e">
        <f>VLOOKUP(B135,Códigos!$D$11:$E$15,2,0)</f>
        <v>#N/A</v>
      </c>
    </row>
    <row r="136" spans="3:3" x14ac:dyDescent="0.2">
      <c r="C136" s="205" t="e">
        <f>VLOOKUP(B136,Códigos!$D$11:$E$15,2,0)</f>
        <v>#N/A</v>
      </c>
    </row>
    <row r="137" spans="3:3" x14ac:dyDescent="0.2">
      <c r="C137" s="205" t="e">
        <f>VLOOKUP(B137,Códigos!$D$11:$E$15,2,0)</f>
        <v>#N/A</v>
      </c>
    </row>
    <row r="138" spans="3:3" x14ac:dyDescent="0.2">
      <c r="C138" s="205" t="e">
        <f>VLOOKUP(B138,Códigos!$D$11:$E$15,2,0)</f>
        <v>#N/A</v>
      </c>
    </row>
    <row r="139" spans="3:3" x14ac:dyDescent="0.2">
      <c r="C139" s="205" t="e">
        <f>VLOOKUP(B139,Códigos!$D$11:$E$15,2,0)</f>
        <v>#N/A</v>
      </c>
    </row>
    <row r="140" spans="3:3" x14ac:dyDescent="0.2">
      <c r="C140" s="205" t="e">
        <f>VLOOKUP(B140,Códigos!$D$11:$E$15,2,0)</f>
        <v>#N/A</v>
      </c>
    </row>
    <row r="141" spans="3:3" x14ac:dyDescent="0.2">
      <c r="C141" s="205" t="e">
        <f>VLOOKUP(B141,Códigos!$D$11:$E$15,2,0)</f>
        <v>#N/A</v>
      </c>
    </row>
    <row r="142" spans="3:3" x14ac:dyDescent="0.2">
      <c r="C142" s="205" t="e">
        <f>VLOOKUP(B142,Códigos!$D$11:$E$15,2,0)</f>
        <v>#N/A</v>
      </c>
    </row>
    <row r="143" spans="3:3" x14ac:dyDescent="0.2">
      <c r="C143" s="205" t="e">
        <f>VLOOKUP(B143,Códigos!$D$11:$E$15,2,0)</f>
        <v>#N/A</v>
      </c>
    </row>
    <row r="144" spans="3:3" x14ac:dyDescent="0.2">
      <c r="C144" s="205" t="e">
        <f>VLOOKUP(B144,Códigos!$D$11:$E$15,2,0)</f>
        <v>#N/A</v>
      </c>
    </row>
    <row r="145" spans="3:3" x14ac:dyDescent="0.2">
      <c r="C145" s="205" t="e">
        <f>VLOOKUP(B145,Códigos!$D$11:$E$15,2,0)</f>
        <v>#N/A</v>
      </c>
    </row>
    <row r="146" spans="3:3" x14ac:dyDescent="0.2">
      <c r="C146" s="205" t="e">
        <f>VLOOKUP(B146,Códigos!$D$11:$E$15,2,0)</f>
        <v>#N/A</v>
      </c>
    </row>
    <row r="147" spans="3:3" x14ac:dyDescent="0.2">
      <c r="C147" s="205" t="e">
        <f>VLOOKUP(B147,Códigos!$D$11:$E$15,2,0)</f>
        <v>#N/A</v>
      </c>
    </row>
    <row r="148" spans="3:3" x14ac:dyDescent="0.2">
      <c r="C148" s="205" t="e">
        <f>VLOOKUP(B148,Códigos!$D$11:$E$15,2,0)</f>
        <v>#N/A</v>
      </c>
    </row>
    <row r="149" spans="3:3" x14ac:dyDescent="0.2">
      <c r="C149" s="205" t="e">
        <f>VLOOKUP(B149,Códigos!$D$11:$E$15,2,0)</f>
        <v>#N/A</v>
      </c>
    </row>
    <row r="150" spans="3:3" x14ac:dyDescent="0.2">
      <c r="C150" s="205" t="e">
        <f>VLOOKUP(B150,Códigos!$D$11:$E$15,2,0)</f>
        <v>#N/A</v>
      </c>
    </row>
    <row r="151" spans="3:3" x14ac:dyDescent="0.2">
      <c r="C151" s="205" t="e">
        <f>VLOOKUP(B151,Códigos!$D$11:$E$15,2,0)</f>
        <v>#N/A</v>
      </c>
    </row>
    <row r="152" spans="3:3" x14ac:dyDescent="0.2">
      <c r="C152" s="205" t="e">
        <f>VLOOKUP(B152,Códigos!$D$11:$E$15,2,0)</f>
        <v>#N/A</v>
      </c>
    </row>
    <row r="153" spans="3:3" x14ac:dyDescent="0.2">
      <c r="C153" s="205" t="e">
        <f>VLOOKUP(B153,Códigos!$D$11:$E$15,2,0)</f>
        <v>#N/A</v>
      </c>
    </row>
    <row r="154" spans="3:3" x14ac:dyDescent="0.2">
      <c r="C154" s="205" t="e">
        <f>VLOOKUP(B154,Códigos!$D$11:$E$15,2,0)</f>
        <v>#N/A</v>
      </c>
    </row>
    <row r="155" spans="3:3" x14ac:dyDescent="0.2">
      <c r="C155" s="205" t="e">
        <f>VLOOKUP(B155,Códigos!$D$11:$E$15,2,0)</f>
        <v>#N/A</v>
      </c>
    </row>
    <row r="156" spans="3:3" x14ac:dyDescent="0.2">
      <c r="C156" s="205" t="e">
        <f>VLOOKUP(B156,Códigos!$D$11:$E$15,2,0)</f>
        <v>#N/A</v>
      </c>
    </row>
    <row r="157" spans="3:3" x14ac:dyDescent="0.2">
      <c r="C157" s="205" t="e">
        <f>VLOOKUP(B157,Códigos!$D$11:$E$15,2,0)</f>
        <v>#N/A</v>
      </c>
    </row>
    <row r="158" spans="3:3" x14ac:dyDescent="0.2">
      <c r="C158" s="205" t="e">
        <f>VLOOKUP(B158,Códigos!$D$11:$E$15,2,0)</f>
        <v>#N/A</v>
      </c>
    </row>
    <row r="159" spans="3:3" x14ac:dyDescent="0.2">
      <c r="C159" s="205" t="e">
        <f>VLOOKUP(B159,Códigos!$D$11:$E$15,2,0)</f>
        <v>#N/A</v>
      </c>
    </row>
    <row r="160" spans="3:3" x14ac:dyDescent="0.2">
      <c r="C160" s="205" t="e">
        <f>VLOOKUP(B160,Códigos!$D$11:$E$15,2,0)</f>
        <v>#N/A</v>
      </c>
    </row>
    <row r="161" spans="3:3" x14ac:dyDescent="0.2">
      <c r="C161" s="205" t="e">
        <f>VLOOKUP(B161,Códigos!$D$11:$E$15,2,0)</f>
        <v>#N/A</v>
      </c>
    </row>
    <row r="162" spans="3:3" x14ac:dyDescent="0.2">
      <c r="C162" s="205" t="e">
        <f>VLOOKUP(B162,Códigos!$D$11:$E$15,2,0)</f>
        <v>#N/A</v>
      </c>
    </row>
    <row r="163" spans="3:3" x14ac:dyDescent="0.2">
      <c r="C163" s="205" t="e">
        <f>VLOOKUP(B163,Códigos!$D$11:$E$15,2,0)</f>
        <v>#N/A</v>
      </c>
    </row>
    <row r="164" spans="3:3" x14ac:dyDescent="0.2">
      <c r="C164" s="205" t="e">
        <f>VLOOKUP(B164,Códigos!$D$11:$E$15,2,0)</f>
        <v>#N/A</v>
      </c>
    </row>
    <row r="165" spans="3:3" x14ac:dyDescent="0.2">
      <c r="C165" s="205" t="e">
        <f>VLOOKUP(B165,Códigos!$D$11:$E$15,2,0)</f>
        <v>#N/A</v>
      </c>
    </row>
    <row r="166" spans="3:3" x14ac:dyDescent="0.2">
      <c r="C166" s="205" t="e">
        <f>VLOOKUP(B166,Códigos!$D$11:$E$15,2,0)</f>
        <v>#N/A</v>
      </c>
    </row>
    <row r="167" spans="3:3" x14ac:dyDescent="0.2">
      <c r="C167" s="205" t="e">
        <f>VLOOKUP(B167,Códigos!$D$11:$E$15,2,0)</f>
        <v>#N/A</v>
      </c>
    </row>
    <row r="168" spans="3:3" x14ac:dyDescent="0.2">
      <c r="C168" s="205" t="e">
        <f>VLOOKUP(B168,Códigos!$D$11:$E$15,2,0)</f>
        <v>#N/A</v>
      </c>
    </row>
    <row r="169" spans="3:3" x14ac:dyDescent="0.2">
      <c r="C169" s="205" t="e">
        <f>VLOOKUP(B169,Códigos!$D$11:$E$15,2,0)</f>
        <v>#N/A</v>
      </c>
    </row>
    <row r="170" spans="3:3" x14ac:dyDescent="0.2">
      <c r="C170" s="205" t="e">
        <f>VLOOKUP(B170,Códigos!$D$11:$E$15,2,0)</f>
        <v>#N/A</v>
      </c>
    </row>
    <row r="171" spans="3:3" x14ac:dyDescent="0.2">
      <c r="C171" s="205" t="e">
        <f>VLOOKUP(B171,Códigos!$D$11:$E$15,2,0)</f>
        <v>#N/A</v>
      </c>
    </row>
    <row r="172" spans="3:3" x14ac:dyDescent="0.2">
      <c r="C172" s="205" t="e">
        <f>VLOOKUP(B172,Códigos!$D$11:$E$15,2,0)</f>
        <v>#N/A</v>
      </c>
    </row>
    <row r="173" spans="3:3" x14ac:dyDescent="0.2">
      <c r="C173" s="205" t="e">
        <f>VLOOKUP(B173,Códigos!$D$11:$E$15,2,0)</f>
        <v>#N/A</v>
      </c>
    </row>
    <row r="174" spans="3:3" x14ac:dyDescent="0.2">
      <c r="C174" s="205" t="e">
        <f>VLOOKUP(B174,Códigos!$D$11:$E$15,2,0)</f>
        <v>#N/A</v>
      </c>
    </row>
    <row r="175" spans="3:3" x14ac:dyDescent="0.2">
      <c r="C175" s="205" t="e">
        <f>VLOOKUP(B175,Códigos!$D$11:$E$15,2,0)</f>
        <v>#N/A</v>
      </c>
    </row>
    <row r="176" spans="3:3" x14ac:dyDescent="0.2">
      <c r="C176" s="205" t="e">
        <f>VLOOKUP(B176,Códigos!$D$11:$E$15,2,0)</f>
        <v>#N/A</v>
      </c>
    </row>
    <row r="177" spans="3:3" x14ac:dyDescent="0.2">
      <c r="C177" s="205" t="e">
        <f>VLOOKUP(B177,Códigos!$D$11:$E$15,2,0)</f>
        <v>#N/A</v>
      </c>
    </row>
    <row r="178" spans="3:3" x14ac:dyDescent="0.2">
      <c r="C178" s="205" t="e">
        <f>VLOOKUP(B178,Códigos!$D$11:$E$15,2,0)</f>
        <v>#N/A</v>
      </c>
    </row>
    <row r="179" spans="3:3" x14ac:dyDescent="0.2">
      <c r="C179" s="205" t="e">
        <f>VLOOKUP(B179,Códigos!$D$11:$E$15,2,0)</f>
        <v>#N/A</v>
      </c>
    </row>
    <row r="180" spans="3:3" x14ac:dyDescent="0.2">
      <c r="C180" s="205" t="e">
        <f>VLOOKUP(B180,Códigos!$D$11:$E$15,2,0)</f>
        <v>#N/A</v>
      </c>
    </row>
    <row r="181" spans="3:3" x14ac:dyDescent="0.2">
      <c r="C181" s="205" t="e">
        <f>VLOOKUP(B181,Códigos!$D$11:$E$15,2,0)</f>
        <v>#N/A</v>
      </c>
    </row>
    <row r="182" spans="3:3" x14ac:dyDescent="0.2">
      <c r="C182" s="205" t="e">
        <f>VLOOKUP(B182,Códigos!$D$11:$E$15,2,0)</f>
        <v>#N/A</v>
      </c>
    </row>
    <row r="183" spans="3:3" x14ac:dyDescent="0.2">
      <c r="C183" s="205" t="e">
        <f>VLOOKUP(B183,Códigos!$D$11:$E$15,2,0)</f>
        <v>#N/A</v>
      </c>
    </row>
    <row r="184" spans="3:3" x14ac:dyDescent="0.2">
      <c r="C184" s="205" t="e">
        <f>VLOOKUP(B184,Códigos!$D$11:$E$15,2,0)</f>
        <v>#N/A</v>
      </c>
    </row>
    <row r="185" spans="3:3" x14ac:dyDescent="0.2">
      <c r="C185" s="205" t="e">
        <f>VLOOKUP(B185,Códigos!$D$11:$E$15,2,0)</f>
        <v>#N/A</v>
      </c>
    </row>
    <row r="186" spans="3:3" x14ac:dyDescent="0.2">
      <c r="C186" s="205" t="e">
        <f>VLOOKUP(B186,Códigos!$D$11:$E$15,2,0)</f>
        <v>#N/A</v>
      </c>
    </row>
    <row r="187" spans="3:3" x14ac:dyDescent="0.2">
      <c r="C187" s="205" t="e">
        <f>VLOOKUP(B187,Códigos!$D$11:$E$15,2,0)</f>
        <v>#N/A</v>
      </c>
    </row>
    <row r="188" spans="3:3" x14ac:dyDescent="0.2">
      <c r="C188" s="205" t="e">
        <f>VLOOKUP(B188,Códigos!$D$11:$E$15,2,0)</f>
        <v>#N/A</v>
      </c>
    </row>
    <row r="189" spans="3:3" x14ac:dyDescent="0.2">
      <c r="C189" s="205" t="e">
        <f>VLOOKUP(B189,Códigos!$D$11:$E$15,2,0)</f>
        <v>#N/A</v>
      </c>
    </row>
    <row r="190" spans="3:3" x14ac:dyDescent="0.2">
      <c r="C190" s="205" t="e">
        <f>VLOOKUP(B190,Códigos!$D$11:$E$15,2,0)</f>
        <v>#N/A</v>
      </c>
    </row>
    <row r="191" spans="3:3" x14ac:dyDescent="0.2">
      <c r="C191" s="205" t="e">
        <f>VLOOKUP(B191,Códigos!$D$11:$E$15,2,0)</f>
        <v>#N/A</v>
      </c>
    </row>
    <row r="192" spans="3:3" x14ac:dyDescent="0.2">
      <c r="C192" s="205" t="e">
        <f>VLOOKUP(B192,Códigos!$D$11:$E$15,2,0)</f>
        <v>#N/A</v>
      </c>
    </row>
    <row r="193" spans="3:3" x14ac:dyDescent="0.2">
      <c r="C193" s="205" t="e">
        <f>VLOOKUP(B193,Códigos!$D$11:$E$15,2,0)</f>
        <v>#N/A</v>
      </c>
    </row>
    <row r="194" spans="3:3" x14ac:dyDescent="0.2">
      <c r="C194" s="205" t="e">
        <f>VLOOKUP(B194,Códigos!$D$11:$E$15,2,0)</f>
        <v>#N/A</v>
      </c>
    </row>
    <row r="195" spans="3:3" x14ac:dyDescent="0.2">
      <c r="C195" s="205" t="e">
        <f>VLOOKUP(B195,Códigos!$D$11:$E$15,2,0)</f>
        <v>#N/A</v>
      </c>
    </row>
    <row r="196" spans="3:3" x14ac:dyDescent="0.2">
      <c r="C196" s="205" t="e">
        <f>VLOOKUP(B196,Códigos!$D$11:$E$15,2,0)</f>
        <v>#N/A</v>
      </c>
    </row>
    <row r="197" spans="3:3" x14ac:dyDescent="0.2">
      <c r="C197" s="205" t="e">
        <f>VLOOKUP(B197,Códigos!$D$11:$E$15,2,0)</f>
        <v>#N/A</v>
      </c>
    </row>
    <row r="198" spans="3:3" x14ac:dyDescent="0.2">
      <c r="C198" s="205" t="e">
        <f>VLOOKUP(B198,Códigos!$D$11:$E$15,2,0)</f>
        <v>#N/A</v>
      </c>
    </row>
    <row r="199" spans="3:3" x14ac:dyDescent="0.2">
      <c r="C199" s="205" t="e">
        <f>VLOOKUP(B199,Códigos!$D$11:$E$15,2,0)</f>
        <v>#N/A</v>
      </c>
    </row>
    <row r="200" spans="3:3" x14ac:dyDescent="0.2">
      <c r="C200" s="205" t="e">
        <f>VLOOKUP(B200,Códigos!$D$11:$E$15,2,0)</f>
        <v>#N/A</v>
      </c>
    </row>
    <row r="201" spans="3:3" x14ac:dyDescent="0.2">
      <c r="C201" s="205" t="e">
        <f>VLOOKUP(B201,Códigos!$D$11:$E$15,2,0)</f>
        <v>#N/A</v>
      </c>
    </row>
    <row r="202" spans="3:3" x14ac:dyDescent="0.2">
      <c r="C202" s="205" t="e">
        <f>VLOOKUP(B202,Códigos!$D$11:$E$15,2,0)</f>
        <v>#N/A</v>
      </c>
    </row>
    <row r="203" spans="3:3" x14ac:dyDescent="0.2">
      <c r="C203" s="205" t="e">
        <f>VLOOKUP(B203,Códigos!$D$11:$E$15,2,0)</f>
        <v>#N/A</v>
      </c>
    </row>
    <row r="204" spans="3:3" x14ac:dyDescent="0.2">
      <c r="C204" s="205" t="e">
        <f>VLOOKUP(B204,Códigos!$D$11:$E$15,2,0)</f>
        <v>#N/A</v>
      </c>
    </row>
    <row r="205" spans="3:3" x14ac:dyDescent="0.2">
      <c r="C205" s="205" t="e">
        <f>VLOOKUP(B205,Códigos!$D$11:$E$15,2,0)</f>
        <v>#N/A</v>
      </c>
    </row>
    <row r="206" spans="3:3" x14ac:dyDescent="0.2">
      <c r="C206" s="205" t="e">
        <f>VLOOKUP(B206,Códigos!$D$11:$E$15,2,0)</f>
        <v>#N/A</v>
      </c>
    </row>
    <row r="207" spans="3:3" x14ac:dyDescent="0.2">
      <c r="C207" s="205" t="e">
        <f>VLOOKUP(B207,Códigos!$D$11:$E$15,2,0)</f>
        <v>#N/A</v>
      </c>
    </row>
    <row r="208" spans="3:3" x14ac:dyDescent="0.2">
      <c r="C208" s="205" t="e">
        <f>VLOOKUP(B208,Códigos!$D$11:$E$15,2,0)</f>
        <v>#N/A</v>
      </c>
    </row>
    <row r="209" spans="3:3" x14ac:dyDescent="0.2">
      <c r="C209" s="205" t="e">
        <f>VLOOKUP(B209,Códigos!$D$11:$E$15,2,0)</f>
        <v>#N/A</v>
      </c>
    </row>
    <row r="210" spans="3:3" x14ac:dyDescent="0.2">
      <c r="C210" s="205" t="e">
        <f>VLOOKUP(B210,Códigos!$D$11:$E$15,2,0)</f>
        <v>#N/A</v>
      </c>
    </row>
    <row r="211" spans="3:3" x14ac:dyDescent="0.2">
      <c r="C211" s="205" t="e">
        <f>VLOOKUP(B211,Códigos!$D$11:$E$15,2,0)</f>
        <v>#N/A</v>
      </c>
    </row>
    <row r="212" spans="3:3" x14ac:dyDescent="0.2">
      <c r="C212" s="205" t="e">
        <f>VLOOKUP(B212,Códigos!$D$11:$E$15,2,0)</f>
        <v>#N/A</v>
      </c>
    </row>
    <row r="213" spans="3:3" x14ac:dyDescent="0.2">
      <c r="C213" s="205" t="e">
        <f>VLOOKUP(B213,Códigos!$D$11:$E$15,2,0)</f>
        <v>#N/A</v>
      </c>
    </row>
    <row r="214" spans="3:3" x14ac:dyDescent="0.2">
      <c r="C214" s="205" t="e">
        <f>VLOOKUP(B214,Códigos!$D$11:$E$15,2,0)</f>
        <v>#N/A</v>
      </c>
    </row>
    <row r="215" spans="3:3" x14ac:dyDescent="0.2">
      <c r="C215" s="205" t="e">
        <f>VLOOKUP(B215,Códigos!$D$11:$E$15,2,0)</f>
        <v>#N/A</v>
      </c>
    </row>
    <row r="216" spans="3:3" x14ac:dyDescent="0.2">
      <c r="C216" s="205" t="e">
        <f>VLOOKUP(B216,Códigos!$D$11:$E$15,2,0)</f>
        <v>#N/A</v>
      </c>
    </row>
    <row r="217" spans="3:3" x14ac:dyDescent="0.2">
      <c r="C217" s="205" t="e">
        <f>VLOOKUP(B217,Códigos!$D$11:$E$15,2,0)</f>
        <v>#N/A</v>
      </c>
    </row>
    <row r="218" spans="3:3" x14ac:dyDescent="0.2">
      <c r="C218" s="205" t="e">
        <f>VLOOKUP(B218,Códigos!$D$11:$E$15,2,0)</f>
        <v>#N/A</v>
      </c>
    </row>
    <row r="219" spans="3:3" x14ac:dyDescent="0.2">
      <c r="C219" s="205" t="e">
        <f>VLOOKUP(B219,Códigos!$D$11:$E$15,2,0)</f>
        <v>#N/A</v>
      </c>
    </row>
    <row r="220" spans="3:3" x14ac:dyDescent="0.2">
      <c r="C220" s="205" t="e">
        <f>VLOOKUP(B220,Códigos!$D$11:$E$15,2,0)</f>
        <v>#N/A</v>
      </c>
    </row>
    <row r="221" spans="3:3" x14ac:dyDescent="0.2">
      <c r="C221" s="205" t="e">
        <f>VLOOKUP(B221,Códigos!$D$11:$E$15,2,0)</f>
        <v>#N/A</v>
      </c>
    </row>
    <row r="222" spans="3:3" x14ac:dyDescent="0.2">
      <c r="C222" s="205" t="e">
        <f>VLOOKUP(B222,Códigos!$D$11:$E$15,2,0)</f>
        <v>#N/A</v>
      </c>
    </row>
    <row r="223" spans="3:3" x14ac:dyDescent="0.2">
      <c r="C223" s="205" t="e">
        <f>VLOOKUP(B223,Códigos!$D$11:$E$15,2,0)</f>
        <v>#N/A</v>
      </c>
    </row>
    <row r="224" spans="3:3" x14ac:dyDescent="0.2">
      <c r="C224" s="205" t="e">
        <f>VLOOKUP(B224,Códigos!$D$11:$E$15,2,0)</f>
        <v>#N/A</v>
      </c>
    </row>
    <row r="225" spans="3:3" x14ac:dyDescent="0.2">
      <c r="C225" s="205" t="e">
        <f>VLOOKUP(B225,Códigos!$D$11:$E$15,2,0)</f>
        <v>#N/A</v>
      </c>
    </row>
    <row r="226" spans="3:3" x14ac:dyDescent="0.2">
      <c r="C226" s="205" t="e">
        <f>VLOOKUP(B226,Códigos!$D$11:$E$15,2,0)</f>
        <v>#N/A</v>
      </c>
    </row>
    <row r="227" spans="3:3" x14ac:dyDescent="0.2">
      <c r="C227" s="205" t="e">
        <f>VLOOKUP(B227,Códigos!$D$11:$E$15,2,0)</f>
        <v>#N/A</v>
      </c>
    </row>
    <row r="228" spans="3:3" x14ac:dyDescent="0.2">
      <c r="C228" s="205" t="e">
        <f>VLOOKUP(B228,Códigos!$D$11:$E$15,2,0)</f>
        <v>#N/A</v>
      </c>
    </row>
    <row r="229" spans="3:3" x14ac:dyDescent="0.2">
      <c r="C229" s="205" t="e">
        <f>VLOOKUP(B229,Códigos!$D$11:$E$15,2,0)</f>
        <v>#N/A</v>
      </c>
    </row>
    <row r="230" spans="3:3" x14ac:dyDescent="0.2">
      <c r="C230" s="205" t="e">
        <f>VLOOKUP(B230,Códigos!$D$11:$E$15,2,0)</f>
        <v>#N/A</v>
      </c>
    </row>
    <row r="231" spans="3:3" x14ac:dyDescent="0.2">
      <c r="C231" s="205" t="e">
        <f>VLOOKUP(B231,Códigos!$D$11:$E$15,2,0)</f>
        <v>#N/A</v>
      </c>
    </row>
    <row r="232" spans="3:3" x14ac:dyDescent="0.2">
      <c r="C232" s="205" t="e">
        <f>VLOOKUP(B232,Códigos!$D$11:$E$15,2,0)</f>
        <v>#N/A</v>
      </c>
    </row>
    <row r="233" spans="3:3" x14ac:dyDescent="0.2">
      <c r="C233" s="205" t="e">
        <f>VLOOKUP(B233,Códigos!$D$11:$E$15,2,0)</f>
        <v>#N/A</v>
      </c>
    </row>
    <row r="234" spans="3:3" x14ac:dyDescent="0.2">
      <c r="C234" s="205" t="e">
        <f>VLOOKUP(B234,Códigos!$D$11:$E$15,2,0)</f>
        <v>#N/A</v>
      </c>
    </row>
    <row r="235" spans="3:3" x14ac:dyDescent="0.2">
      <c r="C235" s="205" t="e">
        <f>VLOOKUP(B235,Códigos!$D$11:$E$15,2,0)</f>
        <v>#N/A</v>
      </c>
    </row>
    <row r="236" spans="3:3" x14ac:dyDescent="0.2">
      <c r="C236" s="205" t="e">
        <f>VLOOKUP(B236,Códigos!$D$11:$E$15,2,0)</f>
        <v>#N/A</v>
      </c>
    </row>
    <row r="237" spans="3:3" x14ac:dyDescent="0.2">
      <c r="C237" s="205" t="e">
        <f>VLOOKUP(B237,Códigos!$D$11:$E$15,2,0)</f>
        <v>#N/A</v>
      </c>
    </row>
    <row r="238" spans="3:3" x14ac:dyDescent="0.2">
      <c r="C238" s="205" t="e">
        <f>VLOOKUP(B238,Códigos!$D$11:$E$15,2,0)</f>
        <v>#N/A</v>
      </c>
    </row>
    <row r="239" spans="3:3" x14ac:dyDescent="0.2">
      <c r="C239" s="205" t="e">
        <f>VLOOKUP(B239,Códigos!$D$11:$E$15,2,0)</f>
        <v>#N/A</v>
      </c>
    </row>
    <row r="240" spans="3:3" x14ac:dyDescent="0.2">
      <c r="C240" s="205" t="e">
        <f>VLOOKUP(B240,Códigos!$D$11:$E$15,2,0)</f>
        <v>#N/A</v>
      </c>
    </row>
    <row r="241" spans="3:3" x14ac:dyDescent="0.2">
      <c r="C241" s="205" t="e">
        <f>VLOOKUP(B241,Códigos!$D$11:$E$15,2,0)</f>
        <v>#N/A</v>
      </c>
    </row>
    <row r="242" spans="3:3" x14ac:dyDescent="0.2">
      <c r="C242" s="205" t="e">
        <f>VLOOKUP(B242,Códigos!$D$11:$E$15,2,0)</f>
        <v>#N/A</v>
      </c>
    </row>
    <row r="243" spans="3:3" x14ac:dyDescent="0.2">
      <c r="C243" s="205" t="e">
        <f>VLOOKUP(B243,Códigos!$D$11:$E$15,2,0)</f>
        <v>#N/A</v>
      </c>
    </row>
    <row r="244" spans="3:3" x14ac:dyDescent="0.2">
      <c r="C244" s="205" t="e">
        <f>VLOOKUP(B244,Códigos!$D$11:$E$15,2,0)</f>
        <v>#N/A</v>
      </c>
    </row>
    <row r="245" spans="3:3" x14ac:dyDescent="0.2">
      <c r="C245" s="205" t="e">
        <f>VLOOKUP(B245,Códigos!$D$11:$E$15,2,0)</f>
        <v>#N/A</v>
      </c>
    </row>
    <row r="246" spans="3:3" x14ac:dyDescent="0.2">
      <c r="C246" s="205" t="e">
        <f>VLOOKUP(B246,Códigos!$D$11:$E$15,2,0)</f>
        <v>#N/A</v>
      </c>
    </row>
    <row r="247" spans="3:3" x14ac:dyDescent="0.2">
      <c r="C247" s="205" t="e">
        <f>VLOOKUP(B247,Códigos!$D$11:$E$15,2,0)</f>
        <v>#N/A</v>
      </c>
    </row>
    <row r="248" spans="3:3" x14ac:dyDescent="0.2">
      <c r="C248" s="205" t="e">
        <f>VLOOKUP(B248,Códigos!$D$11:$E$15,2,0)</f>
        <v>#N/A</v>
      </c>
    </row>
    <row r="249" spans="3:3" x14ac:dyDescent="0.2">
      <c r="C249" s="205" t="e">
        <f>VLOOKUP(B249,Códigos!$D$11:$E$15,2,0)</f>
        <v>#N/A</v>
      </c>
    </row>
    <row r="250" spans="3:3" x14ac:dyDescent="0.2">
      <c r="C250" s="205" t="e">
        <f>VLOOKUP(B250,Códigos!$D$11:$E$15,2,0)</f>
        <v>#N/A</v>
      </c>
    </row>
    <row r="251" spans="3:3" x14ac:dyDescent="0.2">
      <c r="C251" s="205" t="e">
        <f>VLOOKUP(B251,Códigos!$D$11:$E$15,2,0)</f>
        <v>#N/A</v>
      </c>
    </row>
    <row r="252" spans="3:3" x14ac:dyDescent="0.2">
      <c r="C252" s="205" t="e">
        <f>VLOOKUP(B252,Códigos!$D$11:$E$15,2,0)</f>
        <v>#N/A</v>
      </c>
    </row>
    <row r="253" spans="3:3" x14ac:dyDescent="0.2">
      <c r="C253" s="205" t="e">
        <f>VLOOKUP(B253,Códigos!$D$11:$E$15,2,0)</f>
        <v>#N/A</v>
      </c>
    </row>
    <row r="254" spans="3:3" x14ac:dyDescent="0.2">
      <c r="C254" s="205" t="e">
        <f>VLOOKUP(B254,Códigos!$D$11:$E$15,2,0)</f>
        <v>#N/A</v>
      </c>
    </row>
    <row r="255" spans="3:3" x14ac:dyDescent="0.2">
      <c r="C255" s="205" t="e">
        <f>VLOOKUP(B255,Códigos!$D$11:$E$15,2,0)</f>
        <v>#N/A</v>
      </c>
    </row>
    <row r="256" spans="3:3" x14ac:dyDescent="0.2">
      <c r="C256" s="205" t="e">
        <f>VLOOKUP(B256,Códigos!$D$11:$E$15,2,0)</f>
        <v>#N/A</v>
      </c>
    </row>
    <row r="257" spans="3:3" x14ac:dyDescent="0.2">
      <c r="C257" s="205" t="e">
        <f>VLOOKUP(B257,Códigos!$D$11:$E$15,2,0)</f>
        <v>#N/A</v>
      </c>
    </row>
    <row r="258" spans="3:3" x14ac:dyDescent="0.2">
      <c r="C258" s="205" t="e">
        <f>VLOOKUP(B258,Códigos!$D$11:$E$15,2,0)</f>
        <v>#N/A</v>
      </c>
    </row>
    <row r="259" spans="3:3" x14ac:dyDescent="0.2">
      <c r="C259" s="205" t="e">
        <f>VLOOKUP(B259,Códigos!$D$11:$E$15,2,0)</f>
        <v>#N/A</v>
      </c>
    </row>
    <row r="260" spans="3:3" x14ac:dyDescent="0.2">
      <c r="C260" s="205" t="e">
        <f>VLOOKUP(B260,Códigos!$D$11:$E$15,2,0)</f>
        <v>#N/A</v>
      </c>
    </row>
    <row r="261" spans="3:3" x14ac:dyDescent="0.2">
      <c r="C261" s="205" t="e">
        <f>VLOOKUP(B261,Códigos!$D$11:$E$15,2,0)</f>
        <v>#N/A</v>
      </c>
    </row>
    <row r="262" spans="3:3" x14ac:dyDescent="0.2">
      <c r="C262" s="205" t="e">
        <f>VLOOKUP(B262,Códigos!$D$11:$E$15,2,0)</f>
        <v>#N/A</v>
      </c>
    </row>
    <row r="263" spans="3:3" x14ac:dyDescent="0.2">
      <c r="C263" s="205" t="e">
        <f>VLOOKUP(B263,Códigos!$D$11:$E$15,2,0)</f>
        <v>#N/A</v>
      </c>
    </row>
    <row r="264" spans="3:3" x14ac:dyDescent="0.2">
      <c r="C264" s="205" t="e">
        <f>VLOOKUP(B264,Códigos!$D$11:$E$15,2,0)</f>
        <v>#N/A</v>
      </c>
    </row>
    <row r="265" spans="3:3" x14ac:dyDescent="0.2">
      <c r="C265" s="205" t="e">
        <f>VLOOKUP(B265,Códigos!$D$11:$E$15,2,0)</f>
        <v>#N/A</v>
      </c>
    </row>
    <row r="266" spans="3:3" x14ac:dyDescent="0.2">
      <c r="C266" s="205" t="e">
        <f>VLOOKUP(B266,Códigos!$D$11:$E$15,2,0)</f>
        <v>#N/A</v>
      </c>
    </row>
    <row r="267" spans="3:3" x14ac:dyDescent="0.2">
      <c r="C267" s="205" t="e">
        <f>VLOOKUP(B267,Códigos!$D$11:$E$15,2,0)</f>
        <v>#N/A</v>
      </c>
    </row>
    <row r="268" spans="3:3" x14ac:dyDescent="0.2">
      <c r="C268" s="205" t="e">
        <f>VLOOKUP(B268,Códigos!$D$11:$E$15,2,0)</f>
        <v>#N/A</v>
      </c>
    </row>
    <row r="269" spans="3:3" x14ac:dyDescent="0.2">
      <c r="C269" s="205" t="e">
        <f>VLOOKUP(B269,Códigos!$D$11:$E$15,2,0)</f>
        <v>#N/A</v>
      </c>
    </row>
    <row r="270" spans="3:3" x14ac:dyDescent="0.2">
      <c r="C270" s="205" t="e">
        <f>VLOOKUP(B270,Códigos!$D$11:$E$15,2,0)</f>
        <v>#N/A</v>
      </c>
    </row>
    <row r="271" spans="3:3" x14ac:dyDescent="0.2">
      <c r="C271" s="205" t="e">
        <f>VLOOKUP(B271,Códigos!$D$11:$E$15,2,0)</f>
        <v>#N/A</v>
      </c>
    </row>
    <row r="272" spans="3:3" x14ac:dyDescent="0.2">
      <c r="C272" s="205" t="e">
        <f>VLOOKUP(B272,Códigos!$D$11:$E$15,2,0)</f>
        <v>#N/A</v>
      </c>
    </row>
    <row r="273" spans="3:3" x14ac:dyDescent="0.2">
      <c r="C273" s="205" t="e">
        <f>VLOOKUP(B273,Códigos!$D$11:$E$15,2,0)</f>
        <v>#N/A</v>
      </c>
    </row>
    <row r="274" spans="3:3" x14ac:dyDescent="0.2">
      <c r="C274" s="205" t="e">
        <f>VLOOKUP(B274,Códigos!$D$11:$E$15,2,0)</f>
        <v>#N/A</v>
      </c>
    </row>
    <row r="275" spans="3:3" x14ac:dyDescent="0.2">
      <c r="C275" s="205" t="e">
        <f>VLOOKUP(B275,Códigos!$D$11:$E$15,2,0)</f>
        <v>#N/A</v>
      </c>
    </row>
    <row r="276" spans="3:3" x14ac:dyDescent="0.2">
      <c r="C276" s="205" t="e">
        <f>VLOOKUP(B276,Códigos!$D$11:$E$15,2,0)</f>
        <v>#N/A</v>
      </c>
    </row>
    <row r="277" spans="3:3" x14ac:dyDescent="0.2">
      <c r="C277" s="205" t="e">
        <f>VLOOKUP(B277,Códigos!$D$11:$E$15,2,0)</f>
        <v>#N/A</v>
      </c>
    </row>
    <row r="278" spans="3:3" x14ac:dyDescent="0.2">
      <c r="C278" s="205" t="e">
        <f>VLOOKUP(B278,Códigos!$D$11:$E$15,2,0)</f>
        <v>#N/A</v>
      </c>
    </row>
    <row r="279" spans="3:3" x14ac:dyDescent="0.2">
      <c r="C279" s="205" t="e">
        <f>VLOOKUP(B279,Códigos!$D$11:$E$15,2,0)</f>
        <v>#N/A</v>
      </c>
    </row>
    <row r="280" spans="3:3" x14ac:dyDescent="0.2">
      <c r="C280" s="205" t="e">
        <f>VLOOKUP(B280,Códigos!$D$11:$E$15,2,0)</f>
        <v>#N/A</v>
      </c>
    </row>
    <row r="281" spans="3:3" x14ac:dyDescent="0.2">
      <c r="C281" s="205" t="e">
        <f>VLOOKUP(B281,Códigos!$D$11:$E$15,2,0)</f>
        <v>#N/A</v>
      </c>
    </row>
    <row r="282" spans="3:3" x14ac:dyDescent="0.2">
      <c r="C282" s="205" t="e">
        <f>VLOOKUP(B282,Códigos!$D$11:$E$15,2,0)</f>
        <v>#N/A</v>
      </c>
    </row>
    <row r="283" spans="3:3" x14ac:dyDescent="0.2">
      <c r="C283" s="205" t="e">
        <f>VLOOKUP(B283,Códigos!$D$11:$E$15,2,0)</f>
        <v>#N/A</v>
      </c>
    </row>
    <row r="284" spans="3:3" x14ac:dyDescent="0.2">
      <c r="C284" s="205" t="e">
        <f>VLOOKUP(B284,Códigos!$D$11:$E$15,2,0)</f>
        <v>#N/A</v>
      </c>
    </row>
    <row r="285" spans="3:3" x14ac:dyDescent="0.2">
      <c r="C285" s="205" t="e">
        <f>VLOOKUP(B285,Códigos!$D$11:$E$15,2,0)</f>
        <v>#N/A</v>
      </c>
    </row>
    <row r="286" spans="3:3" x14ac:dyDescent="0.2">
      <c r="C286" s="205" t="e">
        <f>VLOOKUP(B286,Códigos!$D$11:$E$15,2,0)</f>
        <v>#N/A</v>
      </c>
    </row>
    <row r="287" spans="3:3" x14ac:dyDescent="0.2">
      <c r="C287" s="205" t="e">
        <f>VLOOKUP(B287,Códigos!$D$11:$E$15,2,0)</f>
        <v>#N/A</v>
      </c>
    </row>
    <row r="288" spans="3:3" x14ac:dyDescent="0.2">
      <c r="C288" s="205" t="e">
        <f>VLOOKUP(B288,Códigos!$D$11:$E$15,2,0)</f>
        <v>#N/A</v>
      </c>
    </row>
    <row r="289" spans="3:3" x14ac:dyDescent="0.2">
      <c r="C289" s="205" t="e">
        <f>VLOOKUP(B289,Códigos!$D$11:$E$15,2,0)</f>
        <v>#N/A</v>
      </c>
    </row>
    <row r="290" spans="3:3" x14ac:dyDescent="0.2">
      <c r="C290" s="205" t="e">
        <f>VLOOKUP(B290,Códigos!$D$11:$E$15,2,0)</f>
        <v>#N/A</v>
      </c>
    </row>
    <row r="291" spans="3:3" x14ac:dyDescent="0.2">
      <c r="C291" s="205" t="e">
        <f>VLOOKUP(B291,Códigos!$D$11:$E$15,2,0)</f>
        <v>#N/A</v>
      </c>
    </row>
    <row r="292" spans="3:3" x14ac:dyDescent="0.2">
      <c r="C292" s="205" t="e">
        <f>VLOOKUP(B292,Códigos!$D$11:$E$15,2,0)</f>
        <v>#N/A</v>
      </c>
    </row>
    <row r="293" spans="3:3" x14ac:dyDescent="0.2">
      <c r="C293" s="205" t="e">
        <f>VLOOKUP(B293,Códigos!$D$11:$E$15,2,0)</f>
        <v>#N/A</v>
      </c>
    </row>
    <row r="294" spans="3:3" x14ac:dyDescent="0.2">
      <c r="C294" s="205" t="e">
        <f>VLOOKUP(B294,Códigos!$D$11:$E$15,2,0)</f>
        <v>#N/A</v>
      </c>
    </row>
    <row r="295" spans="3:3" x14ac:dyDescent="0.2">
      <c r="C295" s="205" t="e">
        <f>VLOOKUP(B295,Códigos!$D$11:$E$15,2,0)</f>
        <v>#N/A</v>
      </c>
    </row>
    <row r="296" spans="3:3" x14ac:dyDescent="0.2">
      <c r="C296" s="205" t="e">
        <f>VLOOKUP(B296,Códigos!$D$11:$E$15,2,0)</f>
        <v>#N/A</v>
      </c>
    </row>
    <row r="297" spans="3:3" x14ac:dyDescent="0.2">
      <c r="C297" s="205" t="e">
        <f>VLOOKUP(B297,Códigos!$D$11:$E$15,2,0)</f>
        <v>#N/A</v>
      </c>
    </row>
    <row r="298" spans="3:3" x14ac:dyDescent="0.2">
      <c r="C298" s="205" t="e">
        <f>VLOOKUP(B298,Códigos!$D$11:$E$15,2,0)</f>
        <v>#N/A</v>
      </c>
    </row>
    <row r="299" spans="3:3" x14ac:dyDescent="0.2">
      <c r="C299" s="205" t="e">
        <f>VLOOKUP(B299,Códigos!$D$11:$E$15,2,0)</f>
        <v>#N/A</v>
      </c>
    </row>
    <row r="300" spans="3:3" x14ac:dyDescent="0.2">
      <c r="C300" s="205" t="e">
        <f>VLOOKUP(B300,Códigos!$D$11:$E$15,2,0)</f>
        <v>#N/A</v>
      </c>
    </row>
    <row r="301" spans="3:3" x14ac:dyDescent="0.2">
      <c r="C301" s="205" t="e">
        <f>VLOOKUP(B301,Códigos!$D$11:$E$15,2,0)</f>
        <v>#N/A</v>
      </c>
    </row>
    <row r="302" spans="3:3" x14ac:dyDescent="0.2">
      <c r="C302" s="205" t="e">
        <f>VLOOKUP(B302,Códigos!$D$11:$E$15,2,0)</f>
        <v>#N/A</v>
      </c>
    </row>
    <row r="303" spans="3:3" x14ac:dyDescent="0.2">
      <c r="C303" s="205" t="e">
        <f>VLOOKUP(B303,Códigos!$D$11:$E$15,2,0)</f>
        <v>#N/A</v>
      </c>
    </row>
    <row r="304" spans="3:3" x14ac:dyDescent="0.2">
      <c r="C304" s="205" t="e">
        <f>VLOOKUP(B304,Códigos!$D$11:$E$15,2,0)</f>
        <v>#N/A</v>
      </c>
    </row>
    <row r="305" spans="3:3" x14ac:dyDescent="0.2">
      <c r="C305" s="205" t="e">
        <f>VLOOKUP(B305,Códigos!$D$11:$E$15,2,0)</f>
        <v>#N/A</v>
      </c>
    </row>
    <row r="306" spans="3:3" x14ac:dyDescent="0.2">
      <c r="C306" s="205" t="e">
        <f>VLOOKUP(B306,Códigos!$D$11:$E$15,2,0)</f>
        <v>#N/A</v>
      </c>
    </row>
    <row r="307" spans="3:3" x14ac:dyDescent="0.2">
      <c r="C307" s="205" t="e">
        <f>VLOOKUP(B307,Códigos!$D$11:$E$15,2,0)</f>
        <v>#N/A</v>
      </c>
    </row>
    <row r="308" spans="3:3" x14ac:dyDescent="0.2">
      <c r="C308" s="205" t="e">
        <f>VLOOKUP(B308,Códigos!$D$11:$E$15,2,0)</f>
        <v>#N/A</v>
      </c>
    </row>
    <row r="309" spans="3:3" x14ac:dyDescent="0.2">
      <c r="C309" s="205" t="e">
        <f>VLOOKUP(B309,Códigos!$D$11:$E$15,2,0)</f>
        <v>#N/A</v>
      </c>
    </row>
    <row r="310" spans="3:3" x14ac:dyDescent="0.2">
      <c r="C310" s="205" t="e">
        <f>VLOOKUP(B310,Códigos!$D$11:$E$15,2,0)</f>
        <v>#N/A</v>
      </c>
    </row>
    <row r="311" spans="3:3" x14ac:dyDescent="0.2">
      <c r="C311" s="205" t="e">
        <f>VLOOKUP(B311,Códigos!$D$11:$E$15,2,0)</f>
        <v>#N/A</v>
      </c>
    </row>
    <row r="312" spans="3:3" x14ac:dyDescent="0.2">
      <c r="C312" s="205" t="e">
        <f>VLOOKUP(B312,Códigos!$D$11:$E$15,2,0)</f>
        <v>#N/A</v>
      </c>
    </row>
    <row r="313" spans="3:3" x14ac:dyDescent="0.2">
      <c r="C313" s="205" t="e">
        <f>VLOOKUP(B313,Códigos!$D$11:$E$15,2,0)</f>
        <v>#N/A</v>
      </c>
    </row>
    <row r="314" spans="3:3" x14ac:dyDescent="0.2">
      <c r="C314" s="205" t="e">
        <f>VLOOKUP(B314,Códigos!$D$11:$E$15,2,0)</f>
        <v>#N/A</v>
      </c>
    </row>
    <row r="315" spans="3:3" x14ac:dyDescent="0.2">
      <c r="C315" s="205" t="e">
        <f>VLOOKUP(B315,Códigos!$D$11:$E$15,2,0)</f>
        <v>#N/A</v>
      </c>
    </row>
    <row r="316" spans="3:3" x14ac:dyDescent="0.2">
      <c r="C316" s="205" t="e">
        <f>VLOOKUP(B316,Códigos!$D$11:$E$15,2,0)</f>
        <v>#N/A</v>
      </c>
    </row>
    <row r="317" spans="3:3" x14ac:dyDescent="0.2">
      <c r="C317" s="205" t="e">
        <f>VLOOKUP(B317,Códigos!$D$11:$E$15,2,0)</f>
        <v>#N/A</v>
      </c>
    </row>
    <row r="318" spans="3:3" x14ac:dyDescent="0.2">
      <c r="C318" s="205" t="e">
        <f>VLOOKUP(B318,Códigos!$D$11:$E$15,2,0)</f>
        <v>#N/A</v>
      </c>
    </row>
    <row r="319" spans="3:3" x14ac:dyDescent="0.2">
      <c r="C319" s="205" t="e">
        <f>VLOOKUP(B319,Códigos!$D$11:$E$15,2,0)</f>
        <v>#N/A</v>
      </c>
    </row>
    <row r="320" spans="3:3" x14ac:dyDescent="0.2">
      <c r="C320" s="205" t="e">
        <f>VLOOKUP(B320,Códigos!$D$11:$E$15,2,0)</f>
        <v>#N/A</v>
      </c>
    </row>
    <row r="321" spans="3:3" x14ac:dyDescent="0.2">
      <c r="C321" s="205" t="e">
        <f>VLOOKUP(B321,Códigos!$D$11:$E$15,2,0)</f>
        <v>#N/A</v>
      </c>
    </row>
    <row r="322" spans="3:3" x14ac:dyDescent="0.2">
      <c r="C322" s="205" t="e">
        <f>VLOOKUP(B322,Códigos!$D$11:$E$15,2,0)</f>
        <v>#N/A</v>
      </c>
    </row>
    <row r="323" spans="3:3" x14ac:dyDescent="0.2">
      <c r="C323" s="205" t="e">
        <f>VLOOKUP(B323,Códigos!$D$11:$E$15,2,0)</f>
        <v>#N/A</v>
      </c>
    </row>
    <row r="324" spans="3:3" x14ac:dyDescent="0.2">
      <c r="C324" s="205" t="e">
        <f>VLOOKUP(B324,Códigos!$D$11:$E$15,2,0)</f>
        <v>#N/A</v>
      </c>
    </row>
    <row r="325" spans="3:3" x14ac:dyDescent="0.2">
      <c r="C325" s="205" t="e">
        <f>VLOOKUP(B325,Códigos!$D$11:$E$15,2,0)</f>
        <v>#N/A</v>
      </c>
    </row>
    <row r="326" spans="3:3" x14ac:dyDescent="0.2">
      <c r="C326" s="205" t="e">
        <f>VLOOKUP(B326,Códigos!$D$11:$E$15,2,0)</f>
        <v>#N/A</v>
      </c>
    </row>
    <row r="327" spans="3:3" x14ac:dyDescent="0.2">
      <c r="C327" s="205" t="e">
        <f>VLOOKUP(B327,Códigos!$D$11:$E$15,2,0)</f>
        <v>#N/A</v>
      </c>
    </row>
    <row r="328" spans="3:3" x14ac:dyDescent="0.2">
      <c r="C328" s="205" t="e">
        <f>VLOOKUP(B328,Códigos!$D$11:$E$15,2,0)</f>
        <v>#N/A</v>
      </c>
    </row>
    <row r="329" spans="3:3" x14ac:dyDescent="0.2">
      <c r="C329" s="205" t="e">
        <f>VLOOKUP(B329,Códigos!$D$11:$E$15,2,0)</f>
        <v>#N/A</v>
      </c>
    </row>
    <row r="330" spans="3:3" x14ac:dyDescent="0.2">
      <c r="C330" s="205" t="e">
        <f>VLOOKUP(B330,Códigos!$D$11:$E$15,2,0)</f>
        <v>#N/A</v>
      </c>
    </row>
    <row r="331" spans="3:3" x14ac:dyDescent="0.2">
      <c r="C331" s="205" t="e">
        <f>VLOOKUP(B331,Códigos!$D$11:$E$15,2,0)</f>
        <v>#N/A</v>
      </c>
    </row>
    <row r="332" spans="3:3" x14ac:dyDescent="0.2">
      <c r="C332" s="205" t="e">
        <f>VLOOKUP(B332,Códigos!$D$11:$E$15,2,0)</f>
        <v>#N/A</v>
      </c>
    </row>
    <row r="333" spans="3:3" x14ac:dyDescent="0.2">
      <c r="C333" s="205" t="e">
        <f>VLOOKUP(B333,Códigos!$D$11:$E$15,2,0)</f>
        <v>#N/A</v>
      </c>
    </row>
    <row r="334" spans="3:3" x14ac:dyDescent="0.2">
      <c r="C334" s="205" t="e">
        <f>VLOOKUP(B334,Códigos!$D$11:$E$15,2,0)</f>
        <v>#N/A</v>
      </c>
    </row>
    <row r="335" spans="3:3" x14ac:dyDescent="0.2">
      <c r="C335" s="205" t="e">
        <f>VLOOKUP(B335,Códigos!$D$11:$E$15,2,0)</f>
        <v>#N/A</v>
      </c>
    </row>
    <row r="336" spans="3:3" x14ac:dyDescent="0.2">
      <c r="C336" s="205" t="e">
        <f>VLOOKUP(B336,Códigos!$D$11:$E$15,2,0)</f>
        <v>#N/A</v>
      </c>
    </row>
    <row r="337" spans="3:3" x14ac:dyDescent="0.2">
      <c r="C337" s="205" t="e">
        <f>VLOOKUP(B337,Códigos!$D$11:$E$15,2,0)</f>
        <v>#N/A</v>
      </c>
    </row>
    <row r="338" spans="3:3" x14ac:dyDescent="0.2">
      <c r="C338" s="205" t="e">
        <f>VLOOKUP(B338,Códigos!$D$11:$E$15,2,0)</f>
        <v>#N/A</v>
      </c>
    </row>
    <row r="339" spans="3:3" x14ac:dyDescent="0.2">
      <c r="C339" s="205" t="e">
        <f>VLOOKUP(B339,Códigos!$D$11:$E$15,2,0)</f>
        <v>#N/A</v>
      </c>
    </row>
    <row r="340" spans="3:3" x14ac:dyDescent="0.2">
      <c r="C340" s="205" t="e">
        <f>VLOOKUP(B340,Códigos!$D$11:$E$15,2,0)</f>
        <v>#N/A</v>
      </c>
    </row>
    <row r="341" spans="3:3" x14ac:dyDescent="0.2">
      <c r="C341" s="205" t="e">
        <f>VLOOKUP(B341,Códigos!$D$11:$E$15,2,0)</f>
        <v>#N/A</v>
      </c>
    </row>
    <row r="342" spans="3:3" x14ac:dyDescent="0.2">
      <c r="C342" s="205" t="e">
        <f>VLOOKUP(B342,Códigos!$D$11:$E$15,2,0)</f>
        <v>#N/A</v>
      </c>
    </row>
    <row r="343" spans="3:3" x14ac:dyDescent="0.2">
      <c r="C343" s="205" t="e">
        <f>VLOOKUP(B343,Códigos!$D$11:$E$15,2,0)</f>
        <v>#N/A</v>
      </c>
    </row>
    <row r="344" spans="3:3" x14ac:dyDescent="0.2">
      <c r="C344" s="205" t="e">
        <f>VLOOKUP(B344,Códigos!$D$11:$E$15,2,0)</f>
        <v>#N/A</v>
      </c>
    </row>
    <row r="345" spans="3:3" x14ac:dyDescent="0.2">
      <c r="C345" s="205" t="e">
        <f>VLOOKUP(B345,Códigos!$D$11:$E$15,2,0)</f>
        <v>#N/A</v>
      </c>
    </row>
    <row r="346" spans="3:3" x14ac:dyDescent="0.2">
      <c r="C346" s="205" t="e">
        <f>VLOOKUP(B346,Códigos!$D$11:$E$15,2,0)</f>
        <v>#N/A</v>
      </c>
    </row>
    <row r="347" spans="3:3" x14ac:dyDescent="0.2">
      <c r="C347" s="205" t="e">
        <f>VLOOKUP(B347,Códigos!$D$11:$E$15,2,0)</f>
        <v>#N/A</v>
      </c>
    </row>
    <row r="348" spans="3:3" x14ac:dyDescent="0.2">
      <c r="C348" s="205" t="e">
        <f>VLOOKUP(B348,Códigos!$D$11:$E$15,2,0)</f>
        <v>#N/A</v>
      </c>
    </row>
    <row r="349" spans="3:3" x14ac:dyDescent="0.2">
      <c r="C349" s="205" t="e">
        <f>VLOOKUP(B349,Códigos!$D$11:$E$15,2,0)</f>
        <v>#N/A</v>
      </c>
    </row>
    <row r="350" spans="3:3" x14ac:dyDescent="0.2">
      <c r="C350" s="205" t="e">
        <f>VLOOKUP(B350,Códigos!$D$11:$E$15,2,0)</f>
        <v>#N/A</v>
      </c>
    </row>
    <row r="351" spans="3:3" x14ac:dyDescent="0.2">
      <c r="C351" s="205" t="e">
        <f>VLOOKUP(B351,Códigos!$D$11:$E$15,2,0)</f>
        <v>#N/A</v>
      </c>
    </row>
    <row r="352" spans="3:3" x14ac:dyDescent="0.2">
      <c r="C352" s="205" t="e">
        <f>VLOOKUP(B352,Códigos!$D$11:$E$15,2,0)</f>
        <v>#N/A</v>
      </c>
    </row>
    <row r="353" spans="3:3" x14ac:dyDescent="0.2">
      <c r="C353" s="205" t="e">
        <f>VLOOKUP(B353,Códigos!$D$11:$E$15,2,0)</f>
        <v>#N/A</v>
      </c>
    </row>
    <row r="354" spans="3:3" x14ac:dyDescent="0.2">
      <c r="C354" s="205" t="e">
        <f>VLOOKUP(B354,Códigos!$D$11:$E$15,2,0)</f>
        <v>#N/A</v>
      </c>
    </row>
    <row r="355" spans="3:3" x14ac:dyDescent="0.2">
      <c r="C355" s="205" t="e">
        <f>VLOOKUP(B355,Códigos!$D$11:$E$15,2,0)</f>
        <v>#N/A</v>
      </c>
    </row>
    <row r="356" spans="3:3" x14ac:dyDescent="0.2">
      <c r="C356" s="205" t="e">
        <f>VLOOKUP(B356,Códigos!$D$11:$E$15,2,0)</f>
        <v>#N/A</v>
      </c>
    </row>
    <row r="357" spans="3:3" x14ac:dyDescent="0.2">
      <c r="C357" s="205" t="e">
        <f>VLOOKUP(B357,Códigos!$D$11:$E$15,2,0)</f>
        <v>#N/A</v>
      </c>
    </row>
    <row r="358" spans="3:3" x14ac:dyDescent="0.2">
      <c r="C358" s="205" t="e">
        <f>VLOOKUP(B358,Códigos!$D$11:$E$15,2,0)</f>
        <v>#N/A</v>
      </c>
    </row>
    <row r="359" spans="3:3" x14ac:dyDescent="0.2">
      <c r="C359" s="205" t="e">
        <f>VLOOKUP(B359,Códigos!$D$11:$E$15,2,0)</f>
        <v>#N/A</v>
      </c>
    </row>
    <row r="360" spans="3:3" x14ac:dyDescent="0.2">
      <c r="C360" s="205" t="e">
        <f>VLOOKUP(B360,Códigos!$D$11:$E$15,2,0)</f>
        <v>#N/A</v>
      </c>
    </row>
    <row r="361" spans="3:3" x14ac:dyDescent="0.2">
      <c r="C361" s="205" t="e">
        <f>VLOOKUP(B361,Códigos!$D$11:$E$15,2,0)</f>
        <v>#N/A</v>
      </c>
    </row>
    <row r="362" spans="3:3" x14ac:dyDescent="0.2">
      <c r="C362" s="205" t="e">
        <f>VLOOKUP(B362,Códigos!$D$11:$E$15,2,0)</f>
        <v>#N/A</v>
      </c>
    </row>
    <row r="363" spans="3:3" x14ac:dyDescent="0.2">
      <c r="C363" s="205" t="e">
        <f>VLOOKUP(B363,Códigos!$D$11:$E$15,2,0)</f>
        <v>#N/A</v>
      </c>
    </row>
    <row r="364" spans="3:3" x14ac:dyDescent="0.2">
      <c r="C364" s="205" t="e">
        <f>VLOOKUP(B364,Códigos!$D$11:$E$15,2,0)</f>
        <v>#N/A</v>
      </c>
    </row>
    <row r="365" spans="3:3" x14ac:dyDescent="0.2">
      <c r="C365" s="205" t="e">
        <f>VLOOKUP(B365,Códigos!$D$11:$E$15,2,0)</f>
        <v>#N/A</v>
      </c>
    </row>
    <row r="366" spans="3:3" x14ac:dyDescent="0.2">
      <c r="C366" s="205" t="e">
        <f>VLOOKUP(B366,Códigos!$D$11:$E$15,2,0)</f>
        <v>#N/A</v>
      </c>
    </row>
    <row r="367" spans="3:3" x14ac:dyDescent="0.2">
      <c r="C367" s="205" t="e">
        <f>VLOOKUP(B367,Códigos!$D$11:$E$15,2,0)</f>
        <v>#N/A</v>
      </c>
    </row>
    <row r="368" spans="3:3" x14ac:dyDescent="0.2">
      <c r="C368" s="205" t="e">
        <f>VLOOKUP(B368,Códigos!$D$11:$E$15,2,0)</f>
        <v>#N/A</v>
      </c>
    </row>
    <row r="369" spans="3:3" x14ac:dyDescent="0.2">
      <c r="C369" s="205" t="e">
        <f>VLOOKUP(B369,Códigos!$D$11:$E$15,2,0)</f>
        <v>#N/A</v>
      </c>
    </row>
    <row r="370" spans="3:3" x14ac:dyDescent="0.2">
      <c r="C370" s="205" t="e">
        <f>VLOOKUP(B370,Códigos!$D$11:$E$15,2,0)</f>
        <v>#N/A</v>
      </c>
    </row>
    <row r="371" spans="3:3" x14ac:dyDescent="0.2">
      <c r="C371" s="205" t="e">
        <f>VLOOKUP(B371,Códigos!$D$11:$E$15,2,0)</f>
        <v>#N/A</v>
      </c>
    </row>
    <row r="372" spans="3:3" x14ac:dyDescent="0.2">
      <c r="C372" s="205" t="e">
        <f>VLOOKUP(B372,Códigos!$D$11:$E$15,2,0)</f>
        <v>#N/A</v>
      </c>
    </row>
    <row r="373" spans="3:3" x14ac:dyDescent="0.2">
      <c r="C373" s="205" t="e">
        <f>VLOOKUP(B373,Códigos!$D$11:$E$15,2,0)</f>
        <v>#N/A</v>
      </c>
    </row>
    <row r="374" spans="3:3" x14ac:dyDescent="0.2">
      <c r="C374" s="205" t="e">
        <f>VLOOKUP(B374,Códigos!$D$11:$E$15,2,0)</f>
        <v>#N/A</v>
      </c>
    </row>
    <row r="375" spans="3:3" x14ac:dyDescent="0.2">
      <c r="C375" s="205" t="e">
        <f>VLOOKUP(B375,Códigos!$D$11:$E$15,2,0)</f>
        <v>#N/A</v>
      </c>
    </row>
    <row r="376" spans="3:3" x14ac:dyDescent="0.2">
      <c r="C376" s="205" t="e">
        <f>VLOOKUP(B376,Códigos!$D$11:$E$15,2,0)</f>
        <v>#N/A</v>
      </c>
    </row>
    <row r="377" spans="3:3" x14ac:dyDescent="0.2">
      <c r="C377" s="205" t="e">
        <f>VLOOKUP(B377,Códigos!$D$11:$E$15,2,0)</f>
        <v>#N/A</v>
      </c>
    </row>
    <row r="378" spans="3:3" x14ac:dyDescent="0.2">
      <c r="C378" s="205" t="e">
        <f>VLOOKUP(B378,Códigos!$D$11:$E$15,2,0)</f>
        <v>#N/A</v>
      </c>
    </row>
    <row r="379" spans="3:3" x14ac:dyDescent="0.2">
      <c r="C379" s="205" t="e">
        <f>VLOOKUP(B379,Códigos!$D$11:$E$15,2,0)</f>
        <v>#N/A</v>
      </c>
    </row>
    <row r="380" spans="3:3" x14ac:dyDescent="0.2">
      <c r="C380" s="205" t="e">
        <f>VLOOKUP(B380,Códigos!$D$11:$E$15,2,0)</f>
        <v>#N/A</v>
      </c>
    </row>
    <row r="381" spans="3:3" x14ac:dyDescent="0.2">
      <c r="C381" s="205" t="e">
        <f>VLOOKUP(B381,Códigos!$D$11:$E$15,2,0)</f>
        <v>#N/A</v>
      </c>
    </row>
    <row r="382" spans="3:3" x14ac:dyDescent="0.2">
      <c r="C382" s="205" t="e">
        <f>VLOOKUP(B382,Códigos!$D$11:$E$15,2,0)</f>
        <v>#N/A</v>
      </c>
    </row>
    <row r="383" spans="3:3" x14ac:dyDescent="0.2">
      <c r="C383" s="205" t="e">
        <f>VLOOKUP(B383,Códigos!$D$11:$E$15,2,0)</f>
        <v>#N/A</v>
      </c>
    </row>
    <row r="384" spans="3:3" x14ac:dyDescent="0.2">
      <c r="C384" s="205" t="e">
        <f>VLOOKUP(B384,Códigos!$D$11:$E$15,2,0)</f>
        <v>#N/A</v>
      </c>
    </row>
    <row r="385" spans="3:3" x14ac:dyDescent="0.2">
      <c r="C385" s="205" t="e">
        <f>VLOOKUP(B385,Códigos!$D$11:$E$15,2,0)</f>
        <v>#N/A</v>
      </c>
    </row>
    <row r="386" spans="3:3" x14ac:dyDescent="0.2">
      <c r="C386" s="205" t="e">
        <f>VLOOKUP(B386,Códigos!$D$11:$E$15,2,0)</f>
        <v>#N/A</v>
      </c>
    </row>
    <row r="387" spans="3:3" x14ac:dyDescent="0.2">
      <c r="C387" s="205" t="e">
        <f>VLOOKUP(B387,Códigos!$D$11:$E$15,2,0)</f>
        <v>#N/A</v>
      </c>
    </row>
    <row r="388" spans="3:3" x14ac:dyDescent="0.2">
      <c r="C388" s="205" t="e">
        <f>VLOOKUP(B388,Códigos!$D$11:$E$15,2,0)</f>
        <v>#N/A</v>
      </c>
    </row>
    <row r="389" spans="3:3" x14ac:dyDescent="0.2">
      <c r="C389" s="205" t="e">
        <f>VLOOKUP(B389,Códigos!$D$11:$E$15,2,0)</f>
        <v>#N/A</v>
      </c>
    </row>
    <row r="390" spans="3:3" x14ac:dyDescent="0.2">
      <c r="C390" s="205" t="e">
        <f>VLOOKUP(B390,Códigos!$D$11:$E$15,2,0)</f>
        <v>#N/A</v>
      </c>
    </row>
    <row r="391" spans="3:3" x14ac:dyDescent="0.2">
      <c r="C391" s="205" t="e">
        <f>VLOOKUP(B391,Códigos!$D$11:$E$15,2,0)</f>
        <v>#N/A</v>
      </c>
    </row>
    <row r="392" spans="3:3" x14ac:dyDescent="0.2">
      <c r="C392" s="205" t="e">
        <f>VLOOKUP(B392,Códigos!$D$11:$E$15,2,0)</f>
        <v>#N/A</v>
      </c>
    </row>
    <row r="393" spans="3:3" x14ac:dyDescent="0.2">
      <c r="C393" s="205" t="e">
        <f>VLOOKUP(B393,Códigos!$D$11:$E$15,2,0)</f>
        <v>#N/A</v>
      </c>
    </row>
    <row r="394" spans="3:3" x14ac:dyDescent="0.2">
      <c r="C394" s="205" t="e">
        <f>VLOOKUP(B394,Códigos!$D$11:$E$15,2,0)</f>
        <v>#N/A</v>
      </c>
    </row>
    <row r="395" spans="3:3" x14ac:dyDescent="0.2">
      <c r="C395" s="205" t="e">
        <f>VLOOKUP(B395,Códigos!$D$11:$E$15,2,0)</f>
        <v>#N/A</v>
      </c>
    </row>
    <row r="396" spans="3:3" x14ac:dyDescent="0.2">
      <c r="C396" s="205" t="e">
        <f>VLOOKUP(B396,Códigos!$D$11:$E$15,2,0)</f>
        <v>#N/A</v>
      </c>
    </row>
    <row r="397" spans="3:3" x14ac:dyDescent="0.2">
      <c r="C397" s="205" t="e">
        <f>VLOOKUP(B397,Códigos!$D$11:$E$15,2,0)</f>
        <v>#N/A</v>
      </c>
    </row>
    <row r="398" spans="3:3" x14ac:dyDescent="0.2">
      <c r="C398" s="205" t="e">
        <f>VLOOKUP(B398,Códigos!$D$11:$E$15,2,0)</f>
        <v>#N/A</v>
      </c>
    </row>
    <row r="399" spans="3:3" x14ac:dyDescent="0.2">
      <c r="C399" s="205" t="e">
        <f>VLOOKUP(B399,Códigos!$D$11:$E$15,2,0)</f>
        <v>#N/A</v>
      </c>
    </row>
    <row r="400" spans="3:3" x14ac:dyDescent="0.2">
      <c r="C400" s="205" t="e">
        <f>VLOOKUP(B400,Códigos!$D$11:$E$15,2,0)</f>
        <v>#N/A</v>
      </c>
    </row>
    <row r="401" spans="3:3" x14ac:dyDescent="0.2">
      <c r="C401" s="205" t="e">
        <f>VLOOKUP(B401,Códigos!$D$11:$E$15,2,0)</f>
        <v>#N/A</v>
      </c>
    </row>
    <row r="402" spans="3:3" x14ac:dyDescent="0.2">
      <c r="C402" s="205" t="e">
        <f>VLOOKUP(B402,Códigos!$D$11:$E$15,2,0)</f>
        <v>#N/A</v>
      </c>
    </row>
    <row r="403" spans="3:3" x14ac:dyDescent="0.2">
      <c r="C403" s="205" t="e">
        <f>VLOOKUP(B403,Códigos!$D$11:$E$15,2,0)</f>
        <v>#N/A</v>
      </c>
    </row>
    <row r="404" spans="3:3" x14ac:dyDescent="0.2">
      <c r="C404" s="205" t="e">
        <f>VLOOKUP(B404,Códigos!$D$11:$E$15,2,0)</f>
        <v>#N/A</v>
      </c>
    </row>
    <row r="405" spans="3:3" x14ac:dyDescent="0.2">
      <c r="C405" s="205" t="e">
        <f>VLOOKUP(B405,Códigos!$D$11:$E$15,2,0)</f>
        <v>#N/A</v>
      </c>
    </row>
    <row r="406" spans="3:3" x14ac:dyDescent="0.2">
      <c r="C406" s="205" t="e">
        <f>VLOOKUP(B406,Códigos!$D$11:$E$15,2,0)</f>
        <v>#N/A</v>
      </c>
    </row>
    <row r="407" spans="3:3" x14ac:dyDescent="0.2">
      <c r="C407" s="205" t="e">
        <f>VLOOKUP(B407,Códigos!$D$11:$E$15,2,0)</f>
        <v>#N/A</v>
      </c>
    </row>
    <row r="408" spans="3:3" x14ac:dyDescent="0.2">
      <c r="C408" s="205" t="e">
        <f>VLOOKUP(B408,Códigos!$D$11:$E$15,2,0)</f>
        <v>#N/A</v>
      </c>
    </row>
    <row r="409" spans="3:3" x14ac:dyDescent="0.2">
      <c r="C409" s="205" t="e">
        <f>VLOOKUP(B409,Códigos!$D$11:$E$15,2,0)</f>
        <v>#N/A</v>
      </c>
    </row>
    <row r="410" spans="3:3" x14ac:dyDescent="0.2">
      <c r="C410" s="205" t="e">
        <f>VLOOKUP(B410,Códigos!$D$11:$E$15,2,0)</f>
        <v>#N/A</v>
      </c>
    </row>
    <row r="411" spans="3:3" x14ac:dyDescent="0.2">
      <c r="C411" s="205" t="e">
        <f>VLOOKUP(B411,Códigos!$D$11:$E$15,2,0)</f>
        <v>#N/A</v>
      </c>
    </row>
    <row r="412" spans="3:3" x14ac:dyDescent="0.2">
      <c r="C412" s="205" t="e">
        <f>VLOOKUP(B412,Códigos!$D$11:$E$15,2,0)</f>
        <v>#N/A</v>
      </c>
    </row>
    <row r="413" spans="3:3" x14ac:dyDescent="0.2">
      <c r="C413" s="205" t="e">
        <f>VLOOKUP(B413,Códigos!$D$11:$E$15,2,0)</f>
        <v>#N/A</v>
      </c>
    </row>
    <row r="414" spans="3:3" x14ac:dyDescent="0.2">
      <c r="C414" s="205" t="e">
        <f>VLOOKUP(B414,Códigos!$D$11:$E$15,2,0)</f>
        <v>#N/A</v>
      </c>
    </row>
    <row r="415" spans="3:3" x14ac:dyDescent="0.2">
      <c r="C415" s="205" t="e">
        <f>VLOOKUP(B415,Códigos!$D$11:$E$15,2,0)</f>
        <v>#N/A</v>
      </c>
    </row>
    <row r="416" spans="3:3" x14ac:dyDescent="0.2">
      <c r="C416" s="205" t="e">
        <f>VLOOKUP(B416,Códigos!$D$11:$E$15,2,0)</f>
        <v>#N/A</v>
      </c>
    </row>
    <row r="417" spans="3:3" x14ac:dyDescent="0.2">
      <c r="C417" s="205" t="e">
        <f>VLOOKUP(B417,Códigos!$D$11:$E$15,2,0)</f>
        <v>#N/A</v>
      </c>
    </row>
    <row r="418" spans="3:3" x14ac:dyDescent="0.2">
      <c r="C418" s="205" t="e">
        <f>VLOOKUP(B418,Códigos!$D$11:$E$15,2,0)</f>
        <v>#N/A</v>
      </c>
    </row>
    <row r="419" spans="3:3" x14ac:dyDescent="0.2">
      <c r="C419" s="205" t="e">
        <f>VLOOKUP(B419,Códigos!$D$11:$E$15,2,0)</f>
        <v>#N/A</v>
      </c>
    </row>
    <row r="420" spans="3:3" x14ac:dyDescent="0.2">
      <c r="C420" s="205" t="e">
        <f>VLOOKUP(B420,Códigos!$D$11:$E$15,2,0)</f>
        <v>#N/A</v>
      </c>
    </row>
    <row r="421" spans="3:3" x14ac:dyDescent="0.2">
      <c r="C421" s="205" t="e">
        <f>VLOOKUP(B421,Códigos!$D$11:$E$15,2,0)</f>
        <v>#N/A</v>
      </c>
    </row>
    <row r="422" spans="3:3" x14ac:dyDescent="0.2">
      <c r="C422" s="205" t="e">
        <f>VLOOKUP(B422,Códigos!$D$11:$E$15,2,0)</f>
        <v>#N/A</v>
      </c>
    </row>
    <row r="423" spans="3:3" x14ac:dyDescent="0.2">
      <c r="C423" s="205" t="e">
        <f>VLOOKUP(B423,Códigos!$D$11:$E$15,2,0)</f>
        <v>#N/A</v>
      </c>
    </row>
    <row r="424" spans="3:3" x14ac:dyDescent="0.2">
      <c r="C424" s="205" t="e">
        <f>VLOOKUP(B424,Códigos!$D$11:$E$15,2,0)</f>
        <v>#N/A</v>
      </c>
    </row>
    <row r="425" spans="3:3" x14ac:dyDescent="0.2">
      <c r="C425" s="205" t="e">
        <f>VLOOKUP(B425,Códigos!$D$11:$E$15,2,0)</f>
        <v>#N/A</v>
      </c>
    </row>
    <row r="426" spans="3:3" x14ac:dyDescent="0.2">
      <c r="C426" s="205" t="e">
        <f>VLOOKUP(B426,Códigos!$D$11:$E$15,2,0)</f>
        <v>#N/A</v>
      </c>
    </row>
    <row r="427" spans="3:3" x14ac:dyDescent="0.2">
      <c r="C427" s="205" t="e">
        <f>VLOOKUP(B427,Códigos!$D$11:$E$15,2,0)</f>
        <v>#N/A</v>
      </c>
    </row>
    <row r="428" spans="3:3" x14ac:dyDescent="0.2">
      <c r="C428" s="205" t="e">
        <f>VLOOKUP(B428,Códigos!$D$11:$E$15,2,0)</f>
        <v>#N/A</v>
      </c>
    </row>
    <row r="429" spans="3:3" x14ac:dyDescent="0.2">
      <c r="C429" s="205" t="e">
        <f>VLOOKUP(B429,Códigos!$D$11:$E$15,2,0)</f>
        <v>#N/A</v>
      </c>
    </row>
    <row r="430" spans="3:3" x14ac:dyDescent="0.2">
      <c r="C430" s="205" t="e">
        <f>VLOOKUP(B430,Códigos!$D$11:$E$15,2,0)</f>
        <v>#N/A</v>
      </c>
    </row>
    <row r="431" spans="3:3" x14ac:dyDescent="0.2">
      <c r="C431" s="205" t="e">
        <f>VLOOKUP(B431,Códigos!$D$11:$E$15,2,0)</f>
        <v>#N/A</v>
      </c>
    </row>
    <row r="432" spans="3:3" x14ac:dyDescent="0.2">
      <c r="C432" s="205" t="e">
        <f>VLOOKUP(B432,Códigos!$D$11:$E$15,2,0)</f>
        <v>#N/A</v>
      </c>
    </row>
    <row r="433" spans="3:3" x14ac:dyDescent="0.2">
      <c r="C433" s="205" t="e">
        <f>VLOOKUP(B433,Códigos!$D$11:$E$15,2,0)</f>
        <v>#N/A</v>
      </c>
    </row>
    <row r="434" spans="3:3" x14ac:dyDescent="0.2">
      <c r="C434" s="205" t="e">
        <f>VLOOKUP(B434,Códigos!$D$11:$E$15,2,0)</f>
        <v>#N/A</v>
      </c>
    </row>
    <row r="435" spans="3:3" x14ac:dyDescent="0.2">
      <c r="C435" s="205" t="e">
        <f>VLOOKUP(B435,Códigos!$D$11:$E$15,2,0)</f>
        <v>#N/A</v>
      </c>
    </row>
    <row r="436" spans="3:3" x14ac:dyDescent="0.2">
      <c r="C436" s="205" t="e">
        <f>VLOOKUP(B436,Códigos!$D$11:$E$15,2,0)</f>
        <v>#N/A</v>
      </c>
    </row>
    <row r="437" spans="3:3" x14ac:dyDescent="0.2">
      <c r="C437" s="205" t="e">
        <f>VLOOKUP(B437,Códigos!$D$11:$E$15,2,0)</f>
        <v>#N/A</v>
      </c>
    </row>
    <row r="438" spans="3:3" x14ac:dyDescent="0.2">
      <c r="C438" s="205" t="e">
        <f>VLOOKUP(B438,Códigos!$D$11:$E$15,2,0)</f>
        <v>#N/A</v>
      </c>
    </row>
    <row r="439" spans="3:3" x14ac:dyDescent="0.2">
      <c r="C439" s="205" t="e">
        <f>VLOOKUP(B439,Códigos!$D$11:$E$15,2,0)</f>
        <v>#N/A</v>
      </c>
    </row>
    <row r="440" spans="3:3" x14ac:dyDescent="0.2">
      <c r="C440" s="205" t="e">
        <f>VLOOKUP(B440,Códigos!$D$11:$E$15,2,0)</f>
        <v>#N/A</v>
      </c>
    </row>
    <row r="441" spans="3:3" x14ac:dyDescent="0.2">
      <c r="C441" s="205" t="e">
        <f>VLOOKUP(B441,Códigos!$D$11:$E$15,2,0)</f>
        <v>#N/A</v>
      </c>
    </row>
    <row r="442" spans="3:3" x14ac:dyDescent="0.2">
      <c r="C442" s="205" t="e">
        <f>VLOOKUP(B442,Códigos!$D$11:$E$15,2,0)</f>
        <v>#N/A</v>
      </c>
    </row>
    <row r="443" spans="3:3" x14ac:dyDescent="0.2">
      <c r="C443" s="205" t="e">
        <f>VLOOKUP(B443,Códigos!$D$11:$E$15,2,0)</f>
        <v>#N/A</v>
      </c>
    </row>
    <row r="444" spans="3:3" x14ac:dyDescent="0.2">
      <c r="C444" s="205" t="e">
        <f>VLOOKUP(B444,Códigos!$D$11:$E$15,2,0)</f>
        <v>#N/A</v>
      </c>
    </row>
    <row r="445" spans="3:3" x14ac:dyDescent="0.2">
      <c r="C445" s="205" t="e">
        <f>VLOOKUP(B445,Códigos!$D$11:$E$15,2,0)</f>
        <v>#N/A</v>
      </c>
    </row>
    <row r="446" spans="3:3" x14ac:dyDescent="0.2">
      <c r="C446" s="205" t="e">
        <f>VLOOKUP(B446,Códigos!$D$11:$E$15,2,0)</f>
        <v>#N/A</v>
      </c>
    </row>
    <row r="447" spans="3:3" x14ac:dyDescent="0.2">
      <c r="C447" s="205" t="e">
        <f>VLOOKUP(B447,Códigos!$D$11:$E$15,2,0)</f>
        <v>#N/A</v>
      </c>
    </row>
    <row r="448" spans="3:3" x14ac:dyDescent="0.2">
      <c r="C448" s="205" t="e">
        <f>VLOOKUP(B448,Códigos!$D$11:$E$15,2,0)</f>
        <v>#N/A</v>
      </c>
    </row>
    <row r="449" spans="3:3" x14ac:dyDescent="0.2">
      <c r="C449" s="205" t="e">
        <f>VLOOKUP(B449,Códigos!$D$11:$E$15,2,0)</f>
        <v>#N/A</v>
      </c>
    </row>
    <row r="450" spans="3:3" x14ac:dyDescent="0.2">
      <c r="C450" s="205" t="e">
        <f>VLOOKUP(B450,Códigos!$D$11:$E$15,2,0)</f>
        <v>#N/A</v>
      </c>
    </row>
    <row r="451" spans="3:3" x14ac:dyDescent="0.2">
      <c r="C451" s="205" t="e">
        <f>VLOOKUP(B451,Códigos!$D$11:$E$15,2,0)</f>
        <v>#N/A</v>
      </c>
    </row>
    <row r="452" spans="3:3" x14ac:dyDescent="0.2">
      <c r="C452" s="205" t="e">
        <f>VLOOKUP(B452,Códigos!$D$11:$E$15,2,0)</f>
        <v>#N/A</v>
      </c>
    </row>
    <row r="453" spans="3:3" x14ac:dyDescent="0.2">
      <c r="C453" s="205" t="e">
        <f>VLOOKUP(B453,Códigos!$D$11:$E$15,2,0)</f>
        <v>#N/A</v>
      </c>
    </row>
    <row r="454" spans="3:3" x14ac:dyDescent="0.2">
      <c r="C454" s="205" t="e">
        <f>VLOOKUP(B454,Códigos!$D$11:$E$15,2,0)</f>
        <v>#N/A</v>
      </c>
    </row>
    <row r="455" spans="3:3" x14ac:dyDescent="0.2">
      <c r="C455" s="205" t="e">
        <f>VLOOKUP(B455,Códigos!$D$11:$E$15,2,0)</f>
        <v>#N/A</v>
      </c>
    </row>
    <row r="456" spans="3:3" x14ac:dyDescent="0.2">
      <c r="C456" s="205" t="e">
        <f>VLOOKUP(B456,Códigos!$D$11:$E$15,2,0)</f>
        <v>#N/A</v>
      </c>
    </row>
    <row r="457" spans="3:3" x14ac:dyDescent="0.2">
      <c r="C457" s="205" t="e">
        <f>VLOOKUP(B457,Códigos!$D$11:$E$15,2,0)</f>
        <v>#N/A</v>
      </c>
    </row>
    <row r="458" spans="3:3" x14ac:dyDescent="0.2">
      <c r="C458" s="205" t="e">
        <f>VLOOKUP(B458,Códigos!$D$11:$E$15,2,0)</f>
        <v>#N/A</v>
      </c>
    </row>
    <row r="459" spans="3:3" x14ac:dyDescent="0.2">
      <c r="C459" s="205" t="e">
        <f>VLOOKUP(B459,Códigos!$D$11:$E$15,2,0)</f>
        <v>#N/A</v>
      </c>
    </row>
    <row r="460" spans="3:3" x14ac:dyDescent="0.2">
      <c r="C460" s="205" t="e">
        <f>VLOOKUP(B460,Códigos!$D$11:$E$15,2,0)</f>
        <v>#N/A</v>
      </c>
    </row>
    <row r="461" spans="3:3" x14ac:dyDescent="0.2">
      <c r="C461" s="205" t="e">
        <f>VLOOKUP(B461,Códigos!$D$11:$E$15,2,0)</f>
        <v>#N/A</v>
      </c>
    </row>
    <row r="462" spans="3:3" x14ac:dyDescent="0.2">
      <c r="C462" s="205" t="e">
        <f>VLOOKUP(B462,Códigos!$D$11:$E$15,2,0)</f>
        <v>#N/A</v>
      </c>
    </row>
    <row r="463" spans="3:3" x14ac:dyDescent="0.2">
      <c r="C463" s="205" t="e">
        <f>VLOOKUP(B463,Códigos!$D$11:$E$15,2,0)</f>
        <v>#N/A</v>
      </c>
    </row>
    <row r="464" spans="3:3" x14ac:dyDescent="0.2">
      <c r="C464" s="205" t="e">
        <f>VLOOKUP(B464,Códigos!$D$11:$E$15,2,0)</f>
        <v>#N/A</v>
      </c>
    </row>
    <row r="465" spans="3:3" x14ac:dyDescent="0.2">
      <c r="C465" s="205" t="e">
        <f>VLOOKUP(B465,Códigos!$D$11:$E$15,2,0)</f>
        <v>#N/A</v>
      </c>
    </row>
    <row r="466" spans="3:3" x14ac:dyDescent="0.2">
      <c r="C466" s="205" t="e">
        <f>VLOOKUP(B466,Códigos!$D$11:$E$15,2,0)</f>
        <v>#N/A</v>
      </c>
    </row>
    <row r="467" spans="3:3" x14ac:dyDescent="0.2">
      <c r="C467" s="205" t="e">
        <f>VLOOKUP(B467,Códigos!$D$11:$E$15,2,0)</f>
        <v>#N/A</v>
      </c>
    </row>
    <row r="468" spans="3:3" x14ac:dyDescent="0.2">
      <c r="C468" s="205" t="e">
        <f>VLOOKUP(B468,Códigos!$D$11:$E$15,2,0)</f>
        <v>#N/A</v>
      </c>
    </row>
    <row r="469" spans="3:3" x14ac:dyDescent="0.2">
      <c r="C469" s="205" t="e">
        <f>VLOOKUP(B469,Códigos!$D$11:$E$15,2,0)</f>
        <v>#N/A</v>
      </c>
    </row>
    <row r="470" spans="3:3" x14ac:dyDescent="0.2">
      <c r="C470" s="205" t="e">
        <f>VLOOKUP(B470,Códigos!$D$11:$E$15,2,0)</f>
        <v>#N/A</v>
      </c>
    </row>
    <row r="471" spans="3:3" x14ac:dyDescent="0.2">
      <c r="C471" s="205" t="e">
        <f>VLOOKUP(B471,Códigos!$D$11:$E$15,2,0)</f>
        <v>#N/A</v>
      </c>
    </row>
    <row r="472" spans="3:3" x14ac:dyDescent="0.2">
      <c r="C472" s="205" t="e">
        <f>VLOOKUP(B472,Códigos!$D$11:$E$15,2,0)</f>
        <v>#N/A</v>
      </c>
    </row>
    <row r="473" spans="3:3" x14ac:dyDescent="0.2">
      <c r="C473" s="205" t="e">
        <f>VLOOKUP(B473,Códigos!$D$11:$E$15,2,0)</f>
        <v>#N/A</v>
      </c>
    </row>
    <row r="474" spans="3:3" x14ac:dyDescent="0.2">
      <c r="C474" s="205" t="e">
        <f>VLOOKUP(B474,Códigos!$D$11:$E$15,2,0)</f>
        <v>#N/A</v>
      </c>
    </row>
    <row r="475" spans="3:3" x14ac:dyDescent="0.2">
      <c r="C475" s="205" t="e">
        <f>VLOOKUP(B475,Códigos!$D$11:$E$15,2,0)</f>
        <v>#N/A</v>
      </c>
    </row>
    <row r="476" spans="3:3" x14ac:dyDescent="0.2">
      <c r="C476" s="205" t="e">
        <f>VLOOKUP(B476,Códigos!$D$11:$E$15,2,0)</f>
        <v>#N/A</v>
      </c>
    </row>
    <row r="477" spans="3:3" x14ac:dyDescent="0.2">
      <c r="C477" s="205" t="e">
        <f>VLOOKUP(B477,Códigos!$D$11:$E$15,2,0)</f>
        <v>#N/A</v>
      </c>
    </row>
    <row r="478" spans="3:3" x14ac:dyDescent="0.2">
      <c r="C478" s="205" t="e">
        <f>VLOOKUP(B478,Códigos!$D$11:$E$15,2,0)</f>
        <v>#N/A</v>
      </c>
    </row>
    <row r="479" spans="3:3" x14ac:dyDescent="0.2">
      <c r="C479" s="205" t="e">
        <f>VLOOKUP(B479,Códigos!$D$11:$E$15,2,0)</f>
        <v>#N/A</v>
      </c>
    </row>
    <row r="480" spans="3:3" x14ac:dyDescent="0.2">
      <c r="C480" s="205" t="e">
        <f>VLOOKUP(B480,Códigos!$D$11:$E$15,2,0)</f>
        <v>#N/A</v>
      </c>
    </row>
    <row r="481" spans="3:3" x14ac:dyDescent="0.2">
      <c r="C481" s="205" t="e">
        <f>VLOOKUP(B481,Códigos!$D$11:$E$15,2,0)</f>
        <v>#N/A</v>
      </c>
    </row>
    <row r="482" spans="3:3" x14ac:dyDescent="0.2">
      <c r="C482" s="205" t="e">
        <f>VLOOKUP(B482,Códigos!$D$11:$E$15,2,0)</f>
        <v>#N/A</v>
      </c>
    </row>
    <row r="483" spans="3:3" x14ac:dyDescent="0.2">
      <c r="C483" s="205" t="e">
        <f>VLOOKUP(B483,Códigos!$D$11:$E$15,2,0)</f>
        <v>#N/A</v>
      </c>
    </row>
    <row r="484" spans="3:3" x14ac:dyDescent="0.2">
      <c r="C484" s="205" t="e">
        <f>VLOOKUP(B484,Códigos!$D$11:$E$15,2,0)</f>
        <v>#N/A</v>
      </c>
    </row>
    <row r="485" spans="3:3" x14ac:dyDescent="0.2">
      <c r="C485" s="205" t="e">
        <f>VLOOKUP(B485,Códigos!$D$11:$E$15,2,0)</f>
        <v>#N/A</v>
      </c>
    </row>
    <row r="486" spans="3:3" x14ac:dyDescent="0.2">
      <c r="C486" s="205" t="e">
        <f>VLOOKUP(B486,Códigos!$D$11:$E$15,2,0)</f>
        <v>#N/A</v>
      </c>
    </row>
    <row r="487" spans="3:3" x14ac:dyDescent="0.2">
      <c r="C487" s="205" t="e">
        <f>VLOOKUP(B487,Códigos!$D$11:$E$15,2,0)</f>
        <v>#N/A</v>
      </c>
    </row>
    <row r="488" spans="3:3" x14ac:dyDescent="0.2">
      <c r="C488" s="205" t="e">
        <f>VLOOKUP(B488,Códigos!$D$11:$E$15,2,0)</f>
        <v>#N/A</v>
      </c>
    </row>
    <row r="489" spans="3:3" x14ac:dyDescent="0.2">
      <c r="C489" s="205" t="e">
        <f>VLOOKUP(B489,Códigos!$D$11:$E$15,2,0)</f>
        <v>#N/A</v>
      </c>
    </row>
    <row r="490" spans="3:3" x14ac:dyDescent="0.2">
      <c r="C490" s="205" t="e">
        <f>VLOOKUP(B490,Códigos!$D$11:$E$15,2,0)</f>
        <v>#N/A</v>
      </c>
    </row>
    <row r="491" spans="3:3" x14ac:dyDescent="0.2">
      <c r="C491" s="205" t="e">
        <f>VLOOKUP(B491,Códigos!$D$11:$E$15,2,0)</f>
        <v>#N/A</v>
      </c>
    </row>
    <row r="492" spans="3:3" x14ac:dyDescent="0.2">
      <c r="C492" s="205" t="e">
        <f>VLOOKUP(B492,Códigos!$D$11:$E$15,2,0)</f>
        <v>#N/A</v>
      </c>
    </row>
    <row r="493" spans="3:3" x14ac:dyDescent="0.2">
      <c r="C493" s="205" t="e">
        <f>VLOOKUP(B493,Códigos!$D$11:$E$15,2,0)</f>
        <v>#N/A</v>
      </c>
    </row>
    <row r="494" spans="3:3" x14ac:dyDescent="0.2">
      <c r="C494" s="205" t="e">
        <f>VLOOKUP(B494,Códigos!$D$11:$E$15,2,0)</f>
        <v>#N/A</v>
      </c>
    </row>
    <row r="495" spans="3:3" x14ac:dyDescent="0.2">
      <c r="C495" s="205" t="e">
        <f>VLOOKUP(B495,Códigos!$D$11:$E$15,2,0)</f>
        <v>#N/A</v>
      </c>
    </row>
    <row r="496" spans="3:3" x14ac:dyDescent="0.2">
      <c r="C496" s="205" t="e">
        <f>VLOOKUP(B496,Códigos!$D$11:$E$15,2,0)</f>
        <v>#N/A</v>
      </c>
    </row>
    <row r="497" spans="3:3" x14ac:dyDescent="0.2">
      <c r="C497" s="205" t="e">
        <f>VLOOKUP(B497,Códigos!$D$11:$E$15,2,0)</f>
        <v>#N/A</v>
      </c>
    </row>
    <row r="498" spans="3:3" x14ac:dyDescent="0.2">
      <c r="C498" s="205" t="e">
        <f>VLOOKUP(B498,Códigos!$D$11:$E$15,2,0)</f>
        <v>#N/A</v>
      </c>
    </row>
    <row r="499" spans="3:3" x14ac:dyDescent="0.2">
      <c r="C499" s="205" t="e">
        <f>VLOOKUP(B499,Códigos!$D$11:$E$15,2,0)</f>
        <v>#N/A</v>
      </c>
    </row>
    <row r="500" spans="3:3" x14ac:dyDescent="0.2">
      <c r="C500" s="205" t="e">
        <f>VLOOKUP(B500,Códigos!$D$11:$E$15,2,0)</f>
        <v>#N/A</v>
      </c>
    </row>
    <row r="501" spans="3:3" x14ac:dyDescent="0.2">
      <c r="C501" s="205" t="e">
        <f>VLOOKUP(B501,Códigos!$D$11:$E$15,2,0)</f>
        <v>#N/A</v>
      </c>
    </row>
    <row r="502" spans="3:3" x14ac:dyDescent="0.2">
      <c r="C502" s="205" t="e">
        <f>VLOOKUP(B502,Códigos!$D$11:$E$15,2,0)</f>
        <v>#N/A</v>
      </c>
    </row>
    <row r="503" spans="3:3" x14ac:dyDescent="0.2">
      <c r="C503" s="205" t="e">
        <f>VLOOKUP(B503,Códigos!$D$11:$E$15,2,0)</f>
        <v>#N/A</v>
      </c>
    </row>
    <row r="504" spans="3:3" x14ac:dyDescent="0.2">
      <c r="C504" s="205" t="e">
        <f>VLOOKUP(B504,Códigos!$D$11:$E$15,2,0)</f>
        <v>#N/A</v>
      </c>
    </row>
    <row r="505" spans="3:3" x14ac:dyDescent="0.2">
      <c r="C505" s="205" t="e">
        <f>VLOOKUP(B505,Códigos!$D$11:$E$15,2,0)</f>
        <v>#N/A</v>
      </c>
    </row>
    <row r="506" spans="3:3" x14ac:dyDescent="0.2">
      <c r="C506" s="205" t="e">
        <f>VLOOKUP(B506,Códigos!$D$11:$E$15,2,0)</f>
        <v>#N/A</v>
      </c>
    </row>
    <row r="507" spans="3:3" x14ac:dyDescent="0.2">
      <c r="C507" s="205" t="e">
        <f>VLOOKUP(B507,Códigos!$D$11:$E$15,2,0)</f>
        <v>#N/A</v>
      </c>
    </row>
    <row r="508" spans="3:3" x14ac:dyDescent="0.2">
      <c r="C508" s="205" t="e">
        <f>VLOOKUP(B508,Códigos!$D$11:$E$15,2,0)</f>
        <v>#N/A</v>
      </c>
    </row>
    <row r="509" spans="3:3" x14ac:dyDescent="0.2">
      <c r="C509" s="205" t="e">
        <f>VLOOKUP(B509,Códigos!$D$11:$E$15,2,0)</f>
        <v>#N/A</v>
      </c>
    </row>
    <row r="510" spans="3:3" x14ac:dyDescent="0.2">
      <c r="C510" s="205" t="e">
        <f>VLOOKUP(B510,Códigos!$D$11:$E$15,2,0)</f>
        <v>#N/A</v>
      </c>
    </row>
    <row r="511" spans="3:3" x14ac:dyDescent="0.2">
      <c r="C511" s="205" t="e">
        <f>VLOOKUP(B511,Códigos!$D$11:$E$15,2,0)</f>
        <v>#N/A</v>
      </c>
    </row>
    <row r="512" spans="3:3" x14ac:dyDescent="0.2">
      <c r="C512" s="205" t="e">
        <f>VLOOKUP(B512,Códigos!$D$11:$E$15,2,0)</f>
        <v>#N/A</v>
      </c>
    </row>
    <row r="513" spans="3:3" x14ac:dyDescent="0.2">
      <c r="C513" s="205" t="e">
        <f>VLOOKUP(B513,Códigos!$D$11:$E$15,2,0)</f>
        <v>#N/A</v>
      </c>
    </row>
    <row r="514" spans="3:3" x14ac:dyDescent="0.2">
      <c r="C514" s="205" t="e">
        <f>VLOOKUP(B514,Códigos!$D$11:$E$15,2,0)</f>
        <v>#N/A</v>
      </c>
    </row>
    <row r="515" spans="3:3" x14ac:dyDescent="0.2">
      <c r="C515" s="205" t="e">
        <f>VLOOKUP(B515,Códigos!$D$11:$E$15,2,0)</f>
        <v>#N/A</v>
      </c>
    </row>
    <row r="516" spans="3:3" x14ac:dyDescent="0.2">
      <c r="C516" s="205" t="e">
        <f>VLOOKUP(B516,Códigos!$D$11:$E$15,2,0)</f>
        <v>#N/A</v>
      </c>
    </row>
    <row r="517" spans="3:3" x14ac:dyDescent="0.2">
      <c r="C517" s="205" t="e">
        <f>VLOOKUP(B517,Códigos!$D$11:$E$15,2,0)</f>
        <v>#N/A</v>
      </c>
    </row>
    <row r="518" spans="3:3" x14ac:dyDescent="0.2">
      <c r="C518" s="205" t="e">
        <f>VLOOKUP(B518,Códigos!$D$11:$E$15,2,0)</f>
        <v>#N/A</v>
      </c>
    </row>
    <row r="519" spans="3:3" x14ac:dyDescent="0.2">
      <c r="C519" s="205" t="e">
        <f>VLOOKUP(B519,Códigos!$D$11:$E$15,2,0)</f>
        <v>#N/A</v>
      </c>
    </row>
    <row r="520" spans="3:3" x14ac:dyDescent="0.2">
      <c r="C520" s="205" t="e">
        <f>VLOOKUP(B520,Códigos!$D$11:$E$15,2,0)</f>
        <v>#N/A</v>
      </c>
    </row>
    <row r="521" spans="3:3" x14ac:dyDescent="0.2">
      <c r="C521" s="205" t="e">
        <f>VLOOKUP(B521,Códigos!$D$11:$E$15,2,0)</f>
        <v>#N/A</v>
      </c>
    </row>
    <row r="522" spans="3:3" x14ac:dyDescent="0.2">
      <c r="C522" s="205" t="e">
        <f>VLOOKUP(B522,Códigos!$D$11:$E$15,2,0)</f>
        <v>#N/A</v>
      </c>
    </row>
    <row r="523" spans="3:3" x14ac:dyDescent="0.2">
      <c r="C523" s="205" t="e">
        <f>VLOOKUP(B523,Códigos!$D$11:$E$15,2,0)</f>
        <v>#N/A</v>
      </c>
    </row>
    <row r="524" spans="3:3" x14ac:dyDescent="0.2">
      <c r="C524" s="205" t="e">
        <f>VLOOKUP(B524,Códigos!$D$11:$E$15,2,0)</f>
        <v>#N/A</v>
      </c>
    </row>
    <row r="525" spans="3:3" x14ac:dyDescent="0.2">
      <c r="C525" s="205" t="e">
        <f>VLOOKUP(B525,Códigos!$D$11:$E$15,2,0)</f>
        <v>#N/A</v>
      </c>
    </row>
    <row r="526" spans="3:3" x14ac:dyDescent="0.2">
      <c r="C526" s="205" t="e">
        <f>VLOOKUP(B526,Códigos!$D$11:$E$15,2,0)</f>
        <v>#N/A</v>
      </c>
    </row>
    <row r="527" spans="3:3" x14ac:dyDescent="0.2">
      <c r="C527" s="205" t="e">
        <f>VLOOKUP(B527,Códigos!$D$11:$E$15,2,0)</f>
        <v>#N/A</v>
      </c>
    </row>
    <row r="528" spans="3:3" x14ac:dyDescent="0.2">
      <c r="C528" s="205" t="e">
        <f>VLOOKUP(B528,Códigos!$D$11:$E$15,2,0)</f>
        <v>#N/A</v>
      </c>
    </row>
    <row r="529" spans="3:3" x14ac:dyDescent="0.2">
      <c r="C529" s="205" t="e">
        <f>VLOOKUP(B529,Códigos!$D$11:$E$15,2,0)</f>
        <v>#N/A</v>
      </c>
    </row>
    <row r="530" spans="3:3" x14ac:dyDescent="0.2">
      <c r="C530" s="205" t="e">
        <f>VLOOKUP(B530,Códigos!$D$11:$E$15,2,0)</f>
        <v>#N/A</v>
      </c>
    </row>
    <row r="531" spans="3:3" x14ac:dyDescent="0.2">
      <c r="C531" s="205" t="e">
        <f>VLOOKUP(B531,Códigos!$D$11:$E$15,2,0)</f>
        <v>#N/A</v>
      </c>
    </row>
    <row r="532" spans="3:3" x14ac:dyDescent="0.2">
      <c r="C532" s="205" t="e">
        <f>VLOOKUP(B532,Códigos!$D$11:$E$15,2,0)</f>
        <v>#N/A</v>
      </c>
    </row>
    <row r="533" spans="3:3" x14ac:dyDescent="0.2">
      <c r="C533" s="205" t="e">
        <f>VLOOKUP(B533,Códigos!$D$11:$E$15,2,0)</f>
        <v>#N/A</v>
      </c>
    </row>
    <row r="534" spans="3:3" x14ac:dyDescent="0.2">
      <c r="C534" s="205" t="e">
        <f>VLOOKUP(B534,Códigos!$D$11:$E$15,2,0)</f>
        <v>#N/A</v>
      </c>
    </row>
    <row r="535" spans="3:3" x14ac:dyDescent="0.2">
      <c r="C535" s="205" t="e">
        <f>VLOOKUP(B535,Códigos!$D$11:$E$15,2,0)</f>
        <v>#N/A</v>
      </c>
    </row>
    <row r="536" spans="3:3" x14ac:dyDescent="0.2">
      <c r="C536" s="205" t="e">
        <f>VLOOKUP(B536,Códigos!$D$11:$E$15,2,0)</f>
        <v>#N/A</v>
      </c>
    </row>
    <row r="537" spans="3:3" x14ac:dyDescent="0.2">
      <c r="C537" s="205" t="e">
        <f>VLOOKUP(B537,Códigos!$D$11:$E$15,2,0)</f>
        <v>#N/A</v>
      </c>
    </row>
    <row r="538" spans="3:3" x14ac:dyDescent="0.2">
      <c r="C538" s="205" t="e">
        <f>VLOOKUP(B538,Códigos!$D$11:$E$15,2,0)</f>
        <v>#N/A</v>
      </c>
    </row>
    <row r="539" spans="3:3" x14ac:dyDescent="0.2">
      <c r="C539" s="205" t="e">
        <f>VLOOKUP(B539,Códigos!$D$11:$E$15,2,0)</f>
        <v>#N/A</v>
      </c>
    </row>
    <row r="540" spans="3:3" x14ac:dyDescent="0.2">
      <c r="C540" s="205" t="e">
        <f>VLOOKUP(B540,Códigos!$D$11:$E$15,2,0)</f>
        <v>#N/A</v>
      </c>
    </row>
    <row r="541" spans="3:3" x14ac:dyDescent="0.2">
      <c r="C541" s="205" t="e">
        <f>VLOOKUP(B541,Códigos!$D$11:$E$15,2,0)</f>
        <v>#N/A</v>
      </c>
    </row>
    <row r="542" spans="3:3" x14ac:dyDescent="0.2">
      <c r="C542" s="205" t="e">
        <f>VLOOKUP(B542,Códigos!$D$11:$E$15,2,0)</f>
        <v>#N/A</v>
      </c>
    </row>
    <row r="543" spans="3:3" x14ac:dyDescent="0.2">
      <c r="C543" s="205" t="e">
        <f>VLOOKUP(B543,Códigos!$D$11:$E$15,2,0)</f>
        <v>#N/A</v>
      </c>
    </row>
    <row r="544" spans="3:3" x14ac:dyDescent="0.2">
      <c r="C544" s="205" t="e">
        <f>VLOOKUP(B544,Códigos!$D$11:$E$15,2,0)</f>
        <v>#N/A</v>
      </c>
    </row>
    <row r="545" spans="3:3" x14ac:dyDescent="0.2">
      <c r="C545" s="205" t="e">
        <f>VLOOKUP(B545,Códigos!$D$11:$E$15,2,0)</f>
        <v>#N/A</v>
      </c>
    </row>
    <row r="546" spans="3:3" x14ac:dyDescent="0.2">
      <c r="C546" s="205" t="e">
        <f>VLOOKUP(B546,Códigos!$D$11:$E$15,2,0)</f>
        <v>#N/A</v>
      </c>
    </row>
    <row r="547" spans="3:3" x14ac:dyDescent="0.2">
      <c r="C547" s="205" t="e">
        <f>VLOOKUP(B547,Códigos!$D$11:$E$15,2,0)</f>
        <v>#N/A</v>
      </c>
    </row>
    <row r="548" spans="3:3" x14ac:dyDescent="0.2">
      <c r="C548" s="205" t="e">
        <f>VLOOKUP(B548,Códigos!$D$11:$E$15,2,0)</f>
        <v>#N/A</v>
      </c>
    </row>
    <row r="549" spans="3:3" x14ac:dyDescent="0.2">
      <c r="C549" s="205" t="e">
        <f>VLOOKUP(B549,Códigos!$D$11:$E$15,2,0)</f>
        <v>#N/A</v>
      </c>
    </row>
    <row r="550" spans="3:3" x14ac:dyDescent="0.2">
      <c r="C550" s="205" t="e">
        <f>VLOOKUP(B550,Códigos!$D$11:$E$15,2,0)</f>
        <v>#N/A</v>
      </c>
    </row>
    <row r="551" spans="3:3" x14ac:dyDescent="0.2">
      <c r="C551" s="205" t="e">
        <f>VLOOKUP(B551,Códigos!$D$11:$E$15,2,0)</f>
        <v>#N/A</v>
      </c>
    </row>
    <row r="552" spans="3:3" x14ac:dyDescent="0.2">
      <c r="C552" s="205" t="e">
        <f>VLOOKUP(B552,Códigos!$D$11:$E$15,2,0)</f>
        <v>#N/A</v>
      </c>
    </row>
    <row r="553" spans="3:3" x14ac:dyDescent="0.2">
      <c r="C553" s="205" t="e">
        <f>VLOOKUP(B553,Códigos!$D$11:$E$15,2,0)</f>
        <v>#N/A</v>
      </c>
    </row>
    <row r="554" spans="3:3" x14ac:dyDescent="0.2">
      <c r="C554" s="205" t="e">
        <f>VLOOKUP(B554,Códigos!$D$11:$E$15,2,0)</f>
        <v>#N/A</v>
      </c>
    </row>
    <row r="555" spans="3:3" x14ac:dyDescent="0.2">
      <c r="C555" s="205" t="e">
        <f>VLOOKUP(B555,Códigos!$D$11:$E$15,2,0)</f>
        <v>#N/A</v>
      </c>
    </row>
    <row r="556" spans="3:3" x14ac:dyDescent="0.2">
      <c r="C556" s="205" t="e">
        <f>VLOOKUP(B556,Códigos!$D$11:$E$15,2,0)</f>
        <v>#N/A</v>
      </c>
    </row>
    <row r="557" spans="3:3" x14ac:dyDescent="0.2">
      <c r="C557" s="205" t="e">
        <f>VLOOKUP(B557,Códigos!$D$11:$E$15,2,0)</f>
        <v>#N/A</v>
      </c>
    </row>
    <row r="558" spans="3:3" x14ac:dyDescent="0.2">
      <c r="C558" s="205" t="e">
        <f>VLOOKUP(B558,Códigos!$D$11:$E$15,2,0)</f>
        <v>#N/A</v>
      </c>
    </row>
    <row r="559" spans="3:3" x14ac:dyDescent="0.2">
      <c r="C559" s="205" t="e">
        <f>VLOOKUP(B559,Códigos!$D$11:$E$15,2,0)</f>
        <v>#N/A</v>
      </c>
    </row>
    <row r="560" spans="3:3" x14ac:dyDescent="0.2">
      <c r="C560" s="205" t="e">
        <f>VLOOKUP(B560,Códigos!$D$11:$E$15,2,0)</f>
        <v>#N/A</v>
      </c>
    </row>
    <row r="561" spans="3:3" x14ac:dyDescent="0.2">
      <c r="C561" s="205" t="e">
        <f>VLOOKUP(B561,Códigos!$D$11:$E$15,2,0)</f>
        <v>#N/A</v>
      </c>
    </row>
    <row r="562" spans="3:3" x14ac:dyDescent="0.2">
      <c r="C562" s="205" t="e">
        <f>VLOOKUP(B562,Códigos!$D$11:$E$15,2,0)</f>
        <v>#N/A</v>
      </c>
    </row>
    <row r="563" spans="3:3" x14ac:dyDescent="0.2">
      <c r="C563" s="205" t="e">
        <f>VLOOKUP(B563,Códigos!$D$11:$E$15,2,0)</f>
        <v>#N/A</v>
      </c>
    </row>
    <row r="564" spans="3:3" x14ac:dyDescent="0.2">
      <c r="C564" s="205" t="e">
        <f>VLOOKUP(B564,Códigos!$D$11:$E$15,2,0)</f>
        <v>#N/A</v>
      </c>
    </row>
    <row r="565" spans="3:3" x14ac:dyDescent="0.2">
      <c r="C565" s="205" t="e">
        <f>VLOOKUP(B565,Códigos!$D$11:$E$15,2,0)</f>
        <v>#N/A</v>
      </c>
    </row>
    <row r="566" spans="3:3" x14ac:dyDescent="0.2">
      <c r="C566" s="205" t="e">
        <f>VLOOKUP(B566,Códigos!$D$11:$E$15,2,0)</f>
        <v>#N/A</v>
      </c>
    </row>
    <row r="567" spans="3:3" x14ac:dyDescent="0.2">
      <c r="C567" s="205" t="e">
        <f>VLOOKUP(B567,Códigos!$D$11:$E$15,2,0)</f>
        <v>#N/A</v>
      </c>
    </row>
    <row r="568" spans="3:3" x14ac:dyDescent="0.2">
      <c r="C568" s="205" t="e">
        <f>VLOOKUP(B568,Códigos!$D$11:$E$15,2,0)</f>
        <v>#N/A</v>
      </c>
    </row>
    <row r="569" spans="3:3" x14ac:dyDescent="0.2">
      <c r="C569" s="205" t="e">
        <f>VLOOKUP(B569,Códigos!$D$11:$E$15,2,0)</f>
        <v>#N/A</v>
      </c>
    </row>
    <row r="570" spans="3:3" x14ac:dyDescent="0.2">
      <c r="C570" s="205" t="e">
        <f>VLOOKUP(B570,Códigos!$D$11:$E$15,2,0)</f>
        <v>#N/A</v>
      </c>
    </row>
    <row r="571" spans="3:3" x14ac:dyDescent="0.2">
      <c r="C571" s="205" t="e">
        <f>VLOOKUP(B571,Códigos!$D$11:$E$15,2,0)</f>
        <v>#N/A</v>
      </c>
    </row>
    <row r="572" spans="3:3" x14ac:dyDescent="0.2">
      <c r="C572" s="205" t="e">
        <f>VLOOKUP(B572,Códigos!$D$11:$E$15,2,0)</f>
        <v>#N/A</v>
      </c>
    </row>
    <row r="573" spans="3:3" x14ac:dyDescent="0.2">
      <c r="C573" s="205" t="e">
        <f>VLOOKUP(B573,Códigos!$D$11:$E$15,2,0)</f>
        <v>#N/A</v>
      </c>
    </row>
    <row r="574" spans="3:3" x14ac:dyDescent="0.2">
      <c r="C574" s="205" t="e">
        <f>VLOOKUP(B574,Códigos!$D$11:$E$15,2,0)</f>
        <v>#N/A</v>
      </c>
    </row>
    <row r="575" spans="3:3" x14ac:dyDescent="0.2">
      <c r="C575" s="205" t="e">
        <f>VLOOKUP(B575,Códigos!$D$11:$E$15,2,0)</f>
        <v>#N/A</v>
      </c>
    </row>
    <row r="576" spans="3:3" x14ac:dyDescent="0.2">
      <c r="C576" s="205" t="e">
        <f>VLOOKUP(B576,Códigos!$D$11:$E$15,2,0)</f>
        <v>#N/A</v>
      </c>
    </row>
    <row r="577" spans="3:3" x14ac:dyDescent="0.2">
      <c r="C577" s="205" t="e">
        <f>VLOOKUP(B577,Códigos!$D$11:$E$15,2,0)</f>
        <v>#N/A</v>
      </c>
    </row>
    <row r="578" spans="3:3" x14ac:dyDescent="0.2">
      <c r="C578" s="205" t="e">
        <f>VLOOKUP(B578,Códigos!$D$11:$E$15,2,0)</f>
        <v>#N/A</v>
      </c>
    </row>
    <row r="579" spans="3:3" x14ac:dyDescent="0.2">
      <c r="C579" s="205" t="e">
        <f>VLOOKUP(B579,Códigos!$D$11:$E$15,2,0)</f>
        <v>#N/A</v>
      </c>
    </row>
    <row r="580" spans="3:3" x14ac:dyDescent="0.2">
      <c r="C580" s="205" t="e">
        <f>VLOOKUP(B580,Códigos!$D$11:$E$15,2,0)</f>
        <v>#N/A</v>
      </c>
    </row>
    <row r="581" spans="3:3" x14ac:dyDescent="0.2">
      <c r="C581" s="205" t="e">
        <f>VLOOKUP(B581,Códigos!$D$11:$E$15,2,0)</f>
        <v>#N/A</v>
      </c>
    </row>
    <row r="582" spans="3:3" x14ac:dyDescent="0.2">
      <c r="C582" s="205" t="e">
        <f>VLOOKUP(B582,Códigos!$D$11:$E$15,2,0)</f>
        <v>#N/A</v>
      </c>
    </row>
    <row r="583" spans="3:3" x14ac:dyDescent="0.2">
      <c r="C583" s="205" t="e">
        <f>VLOOKUP(B583,Códigos!$D$11:$E$15,2,0)</f>
        <v>#N/A</v>
      </c>
    </row>
    <row r="584" spans="3:3" x14ac:dyDescent="0.2">
      <c r="C584" s="205" t="e">
        <f>VLOOKUP(B584,Códigos!$D$11:$E$15,2,0)</f>
        <v>#N/A</v>
      </c>
    </row>
    <row r="585" spans="3:3" x14ac:dyDescent="0.2">
      <c r="C585" s="205" t="e">
        <f>VLOOKUP(B585,Códigos!$D$11:$E$15,2,0)</f>
        <v>#N/A</v>
      </c>
    </row>
    <row r="586" spans="3:3" x14ac:dyDescent="0.2">
      <c r="C586" s="205" t="e">
        <f>VLOOKUP(B586,Códigos!$D$11:$E$15,2,0)</f>
        <v>#N/A</v>
      </c>
    </row>
    <row r="587" spans="3:3" x14ac:dyDescent="0.2">
      <c r="C587" s="205" t="e">
        <f>VLOOKUP(B587,Códigos!$D$11:$E$15,2,0)</f>
        <v>#N/A</v>
      </c>
    </row>
    <row r="588" spans="3:3" x14ac:dyDescent="0.2">
      <c r="C588" s="205" t="e">
        <f>VLOOKUP(B588,Códigos!$D$11:$E$15,2,0)</f>
        <v>#N/A</v>
      </c>
    </row>
    <row r="589" spans="3:3" x14ac:dyDescent="0.2">
      <c r="C589" s="205" t="e">
        <f>VLOOKUP(B589,Códigos!$D$11:$E$15,2,0)</f>
        <v>#N/A</v>
      </c>
    </row>
    <row r="590" spans="3:3" x14ac:dyDescent="0.2">
      <c r="C590" s="205" t="e">
        <f>VLOOKUP(B590,Códigos!$D$11:$E$15,2,0)</f>
        <v>#N/A</v>
      </c>
    </row>
    <row r="591" spans="3:3" x14ac:dyDescent="0.2">
      <c r="C591" s="205" t="e">
        <f>VLOOKUP(B591,Códigos!$D$11:$E$15,2,0)</f>
        <v>#N/A</v>
      </c>
    </row>
    <row r="592" spans="3:3" x14ac:dyDescent="0.2">
      <c r="C592" s="205" t="e">
        <f>VLOOKUP(B592,Códigos!$D$11:$E$15,2,0)</f>
        <v>#N/A</v>
      </c>
    </row>
    <row r="593" spans="3:3" x14ac:dyDescent="0.2">
      <c r="C593" s="205" t="e">
        <f>VLOOKUP(B593,Códigos!$D$11:$E$15,2,0)</f>
        <v>#N/A</v>
      </c>
    </row>
    <row r="594" spans="3:3" x14ac:dyDescent="0.2">
      <c r="C594" s="205" t="e">
        <f>VLOOKUP(B594,Códigos!$D$11:$E$15,2,0)</f>
        <v>#N/A</v>
      </c>
    </row>
    <row r="595" spans="3:3" x14ac:dyDescent="0.2">
      <c r="C595" s="205" t="e">
        <f>VLOOKUP(B595,Códigos!$D$11:$E$15,2,0)</f>
        <v>#N/A</v>
      </c>
    </row>
    <row r="596" spans="3:3" x14ac:dyDescent="0.2">
      <c r="C596" s="205" t="e">
        <f>VLOOKUP(B596,Códigos!$D$11:$E$15,2,0)</f>
        <v>#N/A</v>
      </c>
    </row>
    <row r="597" spans="3:3" x14ac:dyDescent="0.2">
      <c r="C597" s="205" t="e">
        <f>VLOOKUP(B597,Códigos!$D$11:$E$15,2,0)</f>
        <v>#N/A</v>
      </c>
    </row>
    <row r="598" spans="3:3" x14ac:dyDescent="0.2">
      <c r="C598" s="205" t="e">
        <f>VLOOKUP(B598,Códigos!$D$11:$E$15,2,0)</f>
        <v>#N/A</v>
      </c>
    </row>
    <row r="599" spans="3:3" x14ac:dyDescent="0.2">
      <c r="C599" s="205" t="e">
        <f>VLOOKUP(B599,Códigos!$D$11:$E$15,2,0)</f>
        <v>#N/A</v>
      </c>
    </row>
    <row r="600" spans="3:3" x14ac:dyDescent="0.2">
      <c r="C600" s="205" t="e">
        <f>VLOOKUP(B600,Códigos!$D$11:$E$15,2,0)</f>
        <v>#N/A</v>
      </c>
    </row>
    <row r="601" spans="3:3" x14ac:dyDescent="0.2">
      <c r="C601" s="205" t="e">
        <f>VLOOKUP(B601,Códigos!$D$11:$E$15,2,0)</f>
        <v>#N/A</v>
      </c>
    </row>
    <row r="602" spans="3:3" x14ac:dyDescent="0.2">
      <c r="C602" s="205" t="e">
        <f>VLOOKUP(B602,Códigos!$D$11:$E$15,2,0)</f>
        <v>#N/A</v>
      </c>
    </row>
    <row r="603" spans="3:3" x14ac:dyDescent="0.2">
      <c r="C603" s="205" t="e">
        <f>VLOOKUP(B603,Códigos!$D$11:$E$15,2,0)</f>
        <v>#N/A</v>
      </c>
    </row>
    <row r="604" spans="3:3" x14ac:dyDescent="0.2">
      <c r="C604" s="205" t="e">
        <f>VLOOKUP(B604,Códigos!$D$11:$E$15,2,0)</f>
        <v>#N/A</v>
      </c>
    </row>
    <row r="605" spans="3:3" x14ac:dyDescent="0.2">
      <c r="C605" s="205" t="e">
        <f>VLOOKUP(B605,Códigos!$D$11:$E$15,2,0)</f>
        <v>#N/A</v>
      </c>
    </row>
    <row r="606" spans="3:3" x14ac:dyDescent="0.2">
      <c r="C606" s="205" t="e">
        <f>VLOOKUP(B606,Códigos!$D$11:$E$15,2,0)</f>
        <v>#N/A</v>
      </c>
    </row>
    <row r="607" spans="3:3" x14ac:dyDescent="0.2">
      <c r="C607" s="205" t="e">
        <f>VLOOKUP(B607,Códigos!$D$11:$E$15,2,0)</f>
        <v>#N/A</v>
      </c>
    </row>
    <row r="608" spans="3:3" x14ac:dyDescent="0.2">
      <c r="C608" s="205" t="e">
        <f>VLOOKUP(B608,Códigos!$D$11:$E$15,2,0)</f>
        <v>#N/A</v>
      </c>
    </row>
    <row r="609" spans="3:3" x14ac:dyDescent="0.2">
      <c r="C609" s="205" t="e">
        <f>VLOOKUP(B609,Códigos!$D$11:$E$15,2,0)</f>
        <v>#N/A</v>
      </c>
    </row>
    <row r="610" spans="3:3" x14ac:dyDescent="0.2">
      <c r="C610" s="205" t="e">
        <f>VLOOKUP(B610,Códigos!$D$11:$E$15,2,0)</f>
        <v>#N/A</v>
      </c>
    </row>
    <row r="611" spans="3:3" x14ac:dyDescent="0.2">
      <c r="C611" s="205" t="e">
        <f>VLOOKUP(B611,Códigos!$D$11:$E$15,2,0)</f>
        <v>#N/A</v>
      </c>
    </row>
    <row r="612" spans="3:3" x14ac:dyDescent="0.2">
      <c r="C612" s="205" t="e">
        <f>VLOOKUP(B612,Códigos!$D$11:$E$15,2,0)</f>
        <v>#N/A</v>
      </c>
    </row>
    <row r="613" spans="3:3" x14ac:dyDescent="0.2">
      <c r="C613" s="205" t="e">
        <f>VLOOKUP(B613,Códigos!$D$11:$E$15,2,0)</f>
        <v>#N/A</v>
      </c>
    </row>
    <row r="614" spans="3:3" x14ac:dyDescent="0.2">
      <c r="C614" s="205" t="e">
        <f>VLOOKUP(B614,Códigos!$D$11:$E$15,2,0)</f>
        <v>#N/A</v>
      </c>
    </row>
    <row r="615" spans="3:3" x14ac:dyDescent="0.2">
      <c r="C615" s="205" t="e">
        <f>VLOOKUP(B615,Códigos!$D$11:$E$15,2,0)</f>
        <v>#N/A</v>
      </c>
    </row>
    <row r="616" spans="3:3" x14ac:dyDescent="0.2">
      <c r="C616" s="205" t="e">
        <f>VLOOKUP(B616,Códigos!$D$11:$E$15,2,0)</f>
        <v>#N/A</v>
      </c>
    </row>
    <row r="617" spans="3:3" x14ac:dyDescent="0.2">
      <c r="C617" s="205" t="e">
        <f>VLOOKUP(B617,Códigos!$D$11:$E$15,2,0)</f>
        <v>#N/A</v>
      </c>
    </row>
    <row r="618" spans="3:3" x14ac:dyDescent="0.2">
      <c r="C618" s="205" t="e">
        <f>VLOOKUP(B618,Códigos!$D$11:$E$15,2,0)</f>
        <v>#N/A</v>
      </c>
    </row>
    <row r="619" spans="3:3" x14ac:dyDescent="0.2">
      <c r="C619" s="205" t="e">
        <f>VLOOKUP(B619,Códigos!$D$11:$E$15,2,0)</f>
        <v>#N/A</v>
      </c>
    </row>
    <row r="620" spans="3:3" x14ac:dyDescent="0.2">
      <c r="C620" s="205" t="e">
        <f>VLOOKUP(B620,Códigos!$D$11:$E$15,2,0)</f>
        <v>#N/A</v>
      </c>
    </row>
    <row r="621" spans="3:3" x14ac:dyDescent="0.2">
      <c r="C621" s="205" t="e">
        <f>VLOOKUP(B621,Códigos!$D$11:$E$15,2,0)</f>
        <v>#N/A</v>
      </c>
    </row>
    <row r="622" spans="3:3" x14ac:dyDescent="0.2">
      <c r="C622" s="205" t="e">
        <f>VLOOKUP(B622,Códigos!$D$11:$E$15,2,0)</f>
        <v>#N/A</v>
      </c>
    </row>
    <row r="623" spans="3:3" x14ac:dyDescent="0.2">
      <c r="C623" s="205" t="e">
        <f>VLOOKUP(B623,Códigos!$D$11:$E$15,2,0)</f>
        <v>#N/A</v>
      </c>
    </row>
    <row r="624" spans="3:3" x14ac:dyDescent="0.2">
      <c r="C624" s="205" t="e">
        <f>VLOOKUP(B624,Códigos!$D$11:$E$15,2,0)</f>
        <v>#N/A</v>
      </c>
    </row>
    <row r="625" spans="3:3" x14ac:dyDescent="0.2">
      <c r="C625" s="205" t="e">
        <f>VLOOKUP(B625,Códigos!$D$11:$E$15,2,0)</f>
        <v>#N/A</v>
      </c>
    </row>
    <row r="626" spans="3:3" x14ac:dyDescent="0.2">
      <c r="C626" s="205" t="e">
        <f>VLOOKUP(B626,Códigos!$D$11:$E$15,2,0)</f>
        <v>#N/A</v>
      </c>
    </row>
    <row r="627" spans="3:3" x14ac:dyDescent="0.2">
      <c r="C627" s="205" t="e">
        <f>VLOOKUP(B627,Códigos!$D$11:$E$15,2,0)</f>
        <v>#N/A</v>
      </c>
    </row>
    <row r="628" spans="3:3" x14ac:dyDescent="0.2">
      <c r="C628" s="205" t="e">
        <f>VLOOKUP(B628,Códigos!$D$11:$E$15,2,0)</f>
        <v>#N/A</v>
      </c>
    </row>
    <row r="629" spans="3:3" x14ac:dyDescent="0.2">
      <c r="C629" s="205" t="e">
        <f>VLOOKUP(B629,Códigos!$D$11:$E$15,2,0)</f>
        <v>#N/A</v>
      </c>
    </row>
    <row r="630" spans="3:3" x14ac:dyDescent="0.2">
      <c r="C630" s="205" t="e">
        <f>VLOOKUP(B630,Códigos!$D$11:$E$15,2,0)</f>
        <v>#N/A</v>
      </c>
    </row>
    <row r="631" spans="3:3" x14ac:dyDescent="0.2">
      <c r="C631" s="205" t="e">
        <f>VLOOKUP(B631,Códigos!$D$11:$E$15,2,0)</f>
        <v>#N/A</v>
      </c>
    </row>
    <row r="632" spans="3:3" x14ac:dyDescent="0.2">
      <c r="C632" s="205" t="e">
        <f>VLOOKUP(B632,Códigos!$D$11:$E$15,2,0)</f>
        <v>#N/A</v>
      </c>
    </row>
    <row r="633" spans="3:3" x14ac:dyDescent="0.2">
      <c r="C633" s="205" t="e">
        <f>VLOOKUP(B633,Códigos!$D$11:$E$15,2,0)</f>
        <v>#N/A</v>
      </c>
    </row>
    <row r="634" spans="3:3" x14ac:dyDescent="0.2">
      <c r="C634" s="205" t="e">
        <f>VLOOKUP(B634,Códigos!$D$11:$E$15,2,0)</f>
        <v>#N/A</v>
      </c>
    </row>
    <row r="635" spans="3:3" x14ac:dyDescent="0.2">
      <c r="C635" s="205" t="e">
        <f>VLOOKUP(B635,Códigos!$D$11:$E$15,2,0)</f>
        <v>#N/A</v>
      </c>
    </row>
    <row r="636" spans="3:3" x14ac:dyDescent="0.2">
      <c r="C636" s="205" t="e">
        <f>VLOOKUP(B636,Códigos!$D$11:$E$15,2,0)</f>
        <v>#N/A</v>
      </c>
    </row>
    <row r="637" spans="3:3" x14ac:dyDescent="0.2">
      <c r="C637" s="205" t="e">
        <f>VLOOKUP(B637,Códigos!$D$11:$E$15,2,0)</f>
        <v>#N/A</v>
      </c>
    </row>
    <row r="638" spans="3:3" x14ac:dyDescent="0.2">
      <c r="C638" s="205" t="e">
        <f>VLOOKUP(B638,Códigos!$D$11:$E$15,2,0)</f>
        <v>#N/A</v>
      </c>
    </row>
    <row r="639" spans="3:3" x14ac:dyDescent="0.2">
      <c r="C639" s="205" t="e">
        <f>VLOOKUP(B639,Códigos!$D$11:$E$15,2,0)</f>
        <v>#N/A</v>
      </c>
    </row>
    <row r="640" spans="3:3" x14ac:dyDescent="0.2">
      <c r="C640" s="205" t="e">
        <f>VLOOKUP(B640,Códigos!$D$11:$E$15,2,0)</f>
        <v>#N/A</v>
      </c>
    </row>
    <row r="641" spans="3:3" x14ac:dyDescent="0.2">
      <c r="C641" s="205" t="e">
        <f>VLOOKUP(B641,Códigos!$D$11:$E$15,2,0)</f>
        <v>#N/A</v>
      </c>
    </row>
    <row r="642" spans="3:3" x14ac:dyDescent="0.2">
      <c r="C642" s="205" t="e">
        <f>VLOOKUP(B642,Códigos!$D$11:$E$15,2,0)</f>
        <v>#N/A</v>
      </c>
    </row>
    <row r="643" spans="3:3" x14ac:dyDescent="0.2">
      <c r="C643" s="205" t="e">
        <f>VLOOKUP(B643,Códigos!$D$11:$E$15,2,0)</f>
        <v>#N/A</v>
      </c>
    </row>
    <row r="644" spans="3:3" x14ac:dyDescent="0.2">
      <c r="C644" s="205" t="e">
        <f>VLOOKUP(B644,Códigos!$D$11:$E$15,2,0)</f>
        <v>#N/A</v>
      </c>
    </row>
    <row r="645" spans="3:3" x14ac:dyDescent="0.2">
      <c r="C645" s="205" t="e">
        <f>VLOOKUP(B645,Códigos!$D$11:$E$15,2,0)</f>
        <v>#N/A</v>
      </c>
    </row>
    <row r="646" spans="3:3" x14ac:dyDescent="0.2">
      <c r="C646" s="205" t="e">
        <f>VLOOKUP(B646,Códigos!$D$11:$E$15,2,0)</f>
        <v>#N/A</v>
      </c>
    </row>
    <row r="647" spans="3:3" x14ac:dyDescent="0.2">
      <c r="C647" s="205" t="e">
        <f>VLOOKUP(B647,Códigos!$D$11:$E$15,2,0)</f>
        <v>#N/A</v>
      </c>
    </row>
    <row r="648" spans="3:3" x14ac:dyDescent="0.2">
      <c r="C648" s="205" t="e">
        <f>VLOOKUP(B648,Códigos!$D$11:$E$15,2,0)</f>
        <v>#N/A</v>
      </c>
    </row>
    <row r="649" spans="3:3" x14ac:dyDescent="0.2">
      <c r="C649" s="205" t="e">
        <f>VLOOKUP(B649,Códigos!$D$11:$E$15,2,0)</f>
        <v>#N/A</v>
      </c>
    </row>
    <row r="650" spans="3:3" x14ac:dyDescent="0.2">
      <c r="C650" s="205" t="e">
        <f>VLOOKUP(B650,Códigos!$D$11:$E$15,2,0)</f>
        <v>#N/A</v>
      </c>
    </row>
    <row r="651" spans="3:3" x14ac:dyDescent="0.2">
      <c r="C651" s="205" t="e">
        <f>VLOOKUP(B651,Códigos!$D$11:$E$15,2,0)</f>
        <v>#N/A</v>
      </c>
    </row>
    <row r="652" spans="3:3" x14ac:dyDescent="0.2">
      <c r="C652" s="205" t="e">
        <f>VLOOKUP(B652,Códigos!$D$11:$E$15,2,0)</f>
        <v>#N/A</v>
      </c>
    </row>
    <row r="653" spans="3:3" x14ac:dyDescent="0.2">
      <c r="C653" s="205" t="e">
        <f>VLOOKUP(B653,Códigos!$D$11:$E$15,2,0)</f>
        <v>#N/A</v>
      </c>
    </row>
    <row r="654" spans="3:3" x14ac:dyDescent="0.2">
      <c r="C654" s="205" t="e">
        <f>VLOOKUP(B654,Códigos!$D$11:$E$15,2,0)</f>
        <v>#N/A</v>
      </c>
    </row>
    <row r="655" spans="3:3" x14ac:dyDescent="0.2">
      <c r="C655" s="205" t="e">
        <f>VLOOKUP(B655,Códigos!$D$11:$E$15,2,0)</f>
        <v>#N/A</v>
      </c>
    </row>
    <row r="656" spans="3:3" x14ac:dyDescent="0.2">
      <c r="C656" s="205" t="e">
        <f>VLOOKUP(B656,Códigos!$D$11:$E$15,2,0)</f>
        <v>#N/A</v>
      </c>
    </row>
    <row r="657" spans="3:3" x14ac:dyDescent="0.2">
      <c r="C657" s="205" t="e">
        <f>VLOOKUP(B657,Códigos!$D$11:$E$15,2,0)</f>
        <v>#N/A</v>
      </c>
    </row>
    <row r="658" spans="3:3" x14ac:dyDescent="0.2">
      <c r="C658" s="205" t="e">
        <f>VLOOKUP(B658,Códigos!$D$11:$E$15,2,0)</f>
        <v>#N/A</v>
      </c>
    </row>
    <row r="659" spans="3:3" x14ac:dyDescent="0.2">
      <c r="C659" s="205" t="e">
        <f>VLOOKUP(B659,Códigos!$D$11:$E$15,2,0)</f>
        <v>#N/A</v>
      </c>
    </row>
    <row r="660" spans="3:3" x14ac:dyDescent="0.2">
      <c r="C660" s="205" t="e">
        <f>VLOOKUP(B660,Códigos!$D$11:$E$15,2,0)</f>
        <v>#N/A</v>
      </c>
    </row>
    <row r="661" spans="3:3" x14ac:dyDescent="0.2">
      <c r="C661" s="205" t="e">
        <f>VLOOKUP(B661,Códigos!$D$11:$E$15,2,0)</f>
        <v>#N/A</v>
      </c>
    </row>
    <row r="662" spans="3:3" x14ac:dyDescent="0.2">
      <c r="C662" s="205" t="e">
        <f>VLOOKUP(B662,Códigos!$D$11:$E$15,2,0)</f>
        <v>#N/A</v>
      </c>
    </row>
    <row r="663" spans="3:3" x14ac:dyDescent="0.2">
      <c r="C663" s="205" t="e">
        <f>VLOOKUP(B663,Códigos!$D$11:$E$15,2,0)</f>
        <v>#N/A</v>
      </c>
    </row>
    <row r="664" spans="3:3" x14ac:dyDescent="0.2">
      <c r="C664" s="205" t="e">
        <f>VLOOKUP(B664,Códigos!$D$11:$E$15,2,0)</f>
        <v>#N/A</v>
      </c>
    </row>
    <row r="665" spans="3:3" x14ac:dyDescent="0.2">
      <c r="C665" s="205" t="e">
        <f>VLOOKUP(B665,Códigos!$D$11:$E$15,2,0)</f>
        <v>#N/A</v>
      </c>
    </row>
    <row r="666" spans="3:3" x14ac:dyDescent="0.2">
      <c r="C666" s="205" t="e">
        <f>VLOOKUP(B666,Códigos!$D$11:$E$15,2,0)</f>
        <v>#N/A</v>
      </c>
    </row>
    <row r="667" spans="3:3" x14ac:dyDescent="0.2">
      <c r="C667" s="205" t="e">
        <f>VLOOKUP(B667,Códigos!$D$11:$E$15,2,0)</f>
        <v>#N/A</v>
      </c>
    </row>
    <row r="668" spans="3:3" x14ac:dyDescent="0.2">
      <c r="C668" s="205" t="e">
        <f>VLOOKUP(B668,Códigos!$D$11:$E$15,2,0)</f>
        <v>#N/A</v>
      </c>
    </row>
    <row r="669" spans="3:3" x14ac:dyDescent="0.2">
      <c r="C669" s="205" t="e">
        <f>VLOOKUP(B669,Códigos!$D$11:$E$15,2,0)</f>
        <v>#N/A</v>
      </c>
    </row>
    <row r="670" spans="3:3" x14ac:dyDescent="0.2">
      <c r="C670" s="205" t="e">
        <f>VLOOKUP(B670,Códigos!$D$11:$E$15,2,0)</f>
        <v>#N/A</v>
      </c>
    </row>
    <row r="671" spans="3:3" x14ac:dyDescent="0.2">
      <c r="C671" s="205" t="e">
        <f>VLOOKUP(B671,Códigos!$D$11:$E$15,2,0)</f>
        <v>#N/A</v>
      </c>
    </row>
    <row r="672" spans="3:3" x14ac:dyDescent="0.2">
      <c r="C672" s="205" t="e">
        <f>VLOOKUP(B672,Códigos!$D$11:$E$15,2,0)</f>
        <v>#N/A</v>
      </c>
    </row>
    <row r="673" spans="3:3" x14ac:dyDescent="0.2">
      <c r="C673" s="205" t="e">
        <f>VLOOKUP(B673,Códigos!$D$11:$E$15,2,0)</f>
        <v>#N/A</v>
      </c>
    </row>
    <row r="674" spans="3:3" x14ac:dyDescent="0.2">
      <c r="C674" s="205" t="e">
        <f>VLOOKUP(B674,Códigos!$D$11:$E$15,2,0)</f>
        <v>#N/A</v>
      </c>
    </row>
    <row r="675" spans="3:3" x14ac:dyDescent="0.2">
      <c r="C675" s="205" t="e">
        <f>VLOOKUP(B675,Códigos!$D$11:$E$15,2,0)</f>
        <v>#N/A</v>
      </c>
    </row>
    <row r="676" spans="3:3" x14ac:dyDescent="0.2">
      <c r="C676" s="205" t="e">
        <f>VLOOKUP(B676,Códigos!$D$11:$E$15,2,0)</f>
        <v>#N/A</v>
      </c>
    </row>
    <row r="677" spans="3:3" x14ac:dyDescent="0.2">
      <c r="C677" s="205" t="e">
        <f>VLOOKUP(B677,Códigos!$D$11:$E$15,2,0)</f>
        <v>#N/A</v>
      </c>
    </row>
    <row r="678" spans="3:3" x14ac:dyDescent="0.2">
      <c r="C678" s="205" t="e">
        <f>VLOOKUP(B678,Códigos!$D$11:$E$15,2,0)</f>
        <v>#N/A</v>
      </c>
    </row>
    <row r="679" spans="3:3" x14ac:dyDescent="0.2">
      <c r="C679" s="205" t="e">
        <f>VLOOKUP(B679,Códigos!$D$11:$E$15,2,0)</f>
        <v>#N/A</v>
      </c>
    </row>
    <row r="680" spans="3:3" x14ac:dyDescent="0.2">
      <c r="C680" s="205" t="e">
        <f>VLOOKUP(B680,Códigos!$D$11:$E$15,2,0)</f>
        <v>#N/A</v>
      </c>
    </row>
    <row r="681" spans="3:3" x14ac:dyDescent="0.2">
      <c r="C681" s="205" t="e">
        <f>VLOOKUP(B681,Códigos!$D$11:$E$15,2,0)</f>
        <v>#N/A</v>
      </c>
    </row>
    <row r="682" spans="3:3" x14ac:dyDescent="0.2">
      <c r="C682" s="205" t="e">
        <f>VLOOKUP(B682,Códigos!$D$11:$E$15,2,0)</f>
        <v>#N/A</v>
      </c>
    </row>
    <row r="683" spans="3:3" x14ac:dyDescent="0.2">
      <c r="C683" s="205" t="e">
        <f>VLOOKUP(B683,Códigos!$D$11:$E$15,2,0)</f>
        <v>#N/A</v>
      </c>
    </row>
    <row r="684" spans="3:3" x14ac:dyDescent="0.2">
      <c r="C684" s="205" t="e">
        <f>VLOOKUP(B684,Códigos!$D$11:$E$15,2,0)</f>
        <v>#N/A</v>
      </c>
    </row>
    <row r="685" spans="3:3" x14ac:dyDescent="0.2">
      <c r="C685" s="205" t="e">
        <f>VLOOKUP(B685,Códigos!$D$11:$E$15,2,0)</f>
        <v>#N/A</v>
      </c>
    </row>
    <row r="686" spans="3:3" x14ac:dyDescent="0.2">
      <c r="C686" s="205" t="e">
        <f>VLOOKUP(B686,Códigos!$D$11:$E$15,2,0)</f>
        <v>#N/A</v>
      </c>
    </row>
    <row r="687" spans="3:3" x14ac:dyDescent="0.2">
      <c r="C687" s="205" t="e">
        <f>VLOOKUP(B687,Códigos!$D$11:$E$15,2,0)</f>
        <v>#N/A</v>
      </c>
    </row>
    <row r="688" spans="3:3" x14ac:dyDescent="0.2">
      <c r="C688" s="205" t="e">
        <f>VLOOKUP(B688,Códigos!$D$11:$E$15,2,0)</f>
        <v>#N/A</v>
      </c>
    </row>
    <row r="689" spans="3:3" x14ac:dyDescent="0.2">
      <c r="C689" s="205" t="e">
        <f>VLOOKUP(B689,Códigos!$D$11:$E$15,2,0)</f>
        <v>#N/A</v>
      </c>
    </row>
    <row r="690" spans="3:3" x14ac:dyDescent="0.2">
      <c r="C690" s="205" t="e">
        <f>VLOOKUP(B690,Códigos!$D$11:$E$15,2,0)</f>
        <v>#N/A</v>
      </c>
    </row>
    <row r="691" spans="3:3" x14ac:dyDescent="0.2">
      <c r="C691" s="205" t="e">
        <f>VLOOKUP(B691,Códigos!$D$11:$E$15,2,0)</f>
        <v>#N/A</v>
      </c>
    </row>
    <row r="692" spans="3:3" x14ac:dyDescent="0.2">
      <c r="C692" s="205" t="e">
        <f>VLOOKUP(B692,Códigos!$D$11:$E$15,2,0)</f>
        <v>#N/A</v>
      </c>
    </row>
    <row r="693" spans="3:3" x14ac:dyDescent="0.2">
      <c r="C693" s="205" t="e">
        <f>VLOOKUP(B693,Códigos!$D$11:$E$15,2,0)</f>
        <v>#N/A</v>
      </c>
    </row>
    <row r="694" spans="3:3" x14ac:dyDescent="0.2">
      <c r="C694" s="205" t="e">
        <f>VLOOKUP(B694,Códigos!$D$11:$E$15,2,0)</f>
        <v>#N/A</v>
      </c>
    </row>
    <row r="695" spans="3:3" x14ac:dyDescent="0.2">
      <c r="C695" s="205" t="e">
        <f>VLOOKUP(B695,Códigos!$D$11:$E$15,2,0)</f>
        <v>#N/A</v>
      </c>
    </row>
    <row r="696" spans="3:3" x14ac:dyDescent="0.2">
      <c r="C696" s="205" t="e">
        <f>VLOOKUP(B696,Códigos!$D$11:$E$15,2,0)</f>
        <v>#N/A</v>
      </c>
    </row>
    <row r="697" spans="3:3" x14ac:dyDescent="0.2">
      <c r="C697" s="205" t="e">
        <f>VLOOKUP(B697,Códigos!$D$11:$E$15,2,0)</f>
        <v>#N/A</v>
      </c>
    </row>
    <row r="698" spans="3:3" x14ac:dyDescent="0.2">
      <c r="C698" s="205" t="e">
        <f>VLOOKUP(B698,Códigos!$D$11:$E$15,2,0)</f>
        <v>#N/A</v>
      </c>
    </row>
    <row r="699" spans="3:3" x14ac:dyDescent="0.2">
      <c r="C699" s="205" t="e">
        <f>VLOOKUP(B699,Códigos!$D$11:$E$15,2,0)</f>
        <v>#N/A</v>
      </c>
    </row>
    <row r="700" spans="3:3" x14ac:dyDescent="0.2">
      <c r="C700" s="205" t="e">
        <f>VLOOKUP(B700,Códigos!$D$11:$E$15,2,0)</f>
        <v>#N/A</v>
      </c>
    </row>
    <row r="701" spans="3:3" x14ac:dyDescent="0.2">
      <c r="C701" s="205" t="e">
        <f>VLOOKUP(B701,Códigos!$D$11:$E$15,2,0)</f>
        <v>#N/A</v>
      </c>
    </row>
    <row r="702" spans="3:3" x14ac:dyDescent="0.2">
      <c r="C702" s="205" t="e">
        <f>VLOOKUP(B702,Códigos!$D$11:$E$15,2,0)</f>
        <v>#N/A</v>
      </c>
    </row>
    <row r="703" spans="3:3" x14ac:dyDescent="0.2">
      <c r="C703" s="205" t="e">
        <f>VLOOKUP(B703,Códigos!$D$11:$E$15,2,0)</f>
        <v>#N/A</v>
      </c>
    </row>
    <row r="704" spans="3:3" x14ac:dyDescent="0.2">
      <c r="C704" s="205" t="e">
        <f>VLOOKUP(B704,Códigos!$D$11:$E$15,2,0)</f>
        <v>#N/A</v>
      </c>
    </row>
    <row r="705" spans="3:3" x14ac:dyDescent="0.2">
      <c r="C705" s="205" t="e">
        <f>VLOOKUP(B705,Códigos!$D$11:$E$15,2,0)</f>
        <v>#N/A</v>
      </c>
    </row>
    <row r="706" spans="3:3" x14ac:dyDescent="0.2">
      <c r="C706" s="205" t="e">
        <f>VLOOKUP(B706,Códigos!$D$11:$E$15,2,0)</f>
        <v>#N/A</v>
      </c>
    </row>
    <row r="707" spans="3:3" x14ac:dyDescent="0.2">
      <c r="C707" s="205" t="e">
        <f>VLOOKUP(B707,Códigos!$D$11:$E$15,2,0)</f>
        <v>#N/A</v>
      </c>
    </row>
    <row r="708" spans="3:3" x14ac:dyDescent="0.2">
      <c r="C708" s="205" t="e">
        <f>VLOOKUP(B708,Códigos!$D$11:$E$15,2,0)</f>
        <v>#N/A</v>
      </c>
    </row>
    <row r="709" spans="3:3" x14ac:dyDescent="0.2">
      <c r="C709" s="205" t="e">
        <f>VLOOKUP(B709,Códigos!$D$11:$E$15,2,0)</f>
        <v>#N/A</v>
      </c>
    </row>
    <row r="710" spans="3:3" x14ac:dyDescent="0.2">
      <c r="C710" s="205" t="e">
        <f>VLOOKUP(B710,Códigos!$D$11:$E$15,2,0)</f>
        <v>#N/A</v>
      </c>
    </row>
    <row r="711" spans="3:3" x14ac:dyDescent="0.2">
      <c r="C711" s="205" t="e">
        <f>VLOOKUP(B711,Códigos!$D$11:$E$15,2,0)</f>
        <v>#N/A</v>
      </c>
    </row>
    <row r="712" spans="3:3" x14ac:dyDescent="0.2">
      <c r="C712" s="205" t="e">
        <f>VLOOKUP(B712,Códigos!$D$11:$E$15,2,0)</f>
        <v>#N/A</v>
      </c>
    </row>
    <row r="713" spans="3:3" x14ac:dyDescent="0.2">
      <c r="C713" s="205" t="e">
        <f>VLOOKUP(B713,Códigos!$D$11:$E$15,2,0)</f>
        <v>#N/A</v>
      </c>
    </row>
    <row r="714" spans="3:3" x14ac:dyDescent="0.2">
      <c r="C714" s="205" t="e">
        <f>VLOOKUP(B714,Códigos!$D$11:$E$15,2,0)</f>
        <v>#N/A</v>
      </c>
    </row>
    <row r="715" spans="3:3" x14ac:dyDescent="0.2">
      <c r="C715" s="205" t="e">
        <f>VLOOKUP(B715,Códigos!$D$11:$E$15,2,0)</f>
        <v>#N/A</v>
      </c>
    </row>
    <row r="716" spans="3:3" x14ac:dyDescent="0.2">
      <c r="C716" s="205" t="e">
        <f>VLOOKUP(B716,Códigos!$D$11:$E$15,2,0)</f>
        <v>#N/A</v>
      </c>
    </row>
    <row r="717" spans="3:3" x14ac:dyDescent="0.2">
      <c r="C717" s="205" t="e">
        <f>VLOOKUP(B717,Códigos!$D$11:$E$15,2,0)</f>
        <v>#N/A</v>
      </c>
    </row>
    <row r="718" spans="3:3" x14ac:dyDescent="0.2">
      <c r="C718" s="205" t="e">
        <f>VLOOKUP(B718,Códigos!$D$11:$E$15,2,0)</f>
        <v>#N/A</v>
      </c>
    </row>
    <row r="719" spans="3:3" x14ac:dyDescent="0.2">
      <c r="C719" s="205" t="e">
        <f>VLOOKUP(B719,Códigos!$D$11:$E$15,2,0)</f>
        <v>#N/A</v>
      </c>
    </row>
    <row r="720" spans="3:3" x14ac:dyDescent="0.2">
      <c r="C720" s="205" t="e">
        <f>VLOOKUP(B720,Códigos!$D$11:$E$15,2,0)</f>
        <v>#N/A</v>
      </c>
    </row>
    <row r="721" spans="3:3" x14ac:dyDescent="0.2">
      <c r="C721" s="205" t="e">
        <f>VLOOKUP(B721,Códigos!$D$11:$E$15,2,0)</f>
        <v>#N/A</v>
      </c>
    </row>
    <row r="722" spans="3:3" x14ac:dyDescent="0.2">
      <c r="C722" s="205" t="e">
        <f>VLOOKUP(B722,Códigos!$D$11:$E$15,2,0)</f>
        <v>#N/A</v>
      </c>
    </row>
    <row r="723" spans="3:3" x14ac:dyDescent="0.2">
      <c r="C723" s="205" t="e">
        <f>VLOOKUP(B723,Códigos!$D$11:$E$15,2,0)</f>
        <v>#N/A</v>
      </c>
    </row>
    <row r="724" spans="3:3" x14ac:dyDescent="0.2">
      <c r="C724" s="205" t="e">
        <f>VLOOKUP(B724,Códigos!$D$11:$E$15,2,0)</f>
        <v>#N/A</v>
      </c>
    </row>
    <row r="725" spans="3:3" x14ac:dyDescent="0.2">
      <c r="C725" s="205" t="e">
        <f>VLOOKUP(B725,Códigos!$D$11:$E$15,2,0)</f>
        <v>#N/A</v>
      </c>
    </row>
    <row r="726" spans="3:3" x14ac:dyDescent="0.2">
      <c r="C726" s="205" t="e">
        <f>VLOOKUP(B726,Códigos!$D$11:$E$15,2,0)</f>
        <v>#N/A</v>
      </c>
    </row>
    <row r="727" spans="3:3" x14ac:dyDescent="0.2">
      <c r="C727" s="205" t="e">
        <f>VLOOKUP(B727,Códigos!$D$11:$E$15,2,0)</f>
        <v>#N/A</v>
      </c>
    </row>
    <row r="728" spans="3:3" x14ac:dyDescent="0.2">
      <c r="C728" s="205" t="e">
        <f>VLOOKUP(B728,Códigos!$D$11:$E$15,2,0)</f>
        <v>#N/A</v>
      </c>
    </row>
    <row r="729" spans="3:3" x14ac:dyDescent="0.2">
      <c r="C729" s="205" t="e">
        <f>VLOOKUP(B729,Códigos!$D$11:$E$15,2,0)</f>
        <v>#N/A</v>
      </c>
    </row>
    <row r="730" spans="3:3" x14ac:dyDescent="0.2">
      <c r="C730" s="205" t="e">
        <f>VLOOKUP(B730,Códigos!$D$11:$E$15,2,0)</f>
        <v>#N/A</v>
      </c>
    </row>
    <row r="731" spans="3:3" x14ac:dyDescent="0.2">
      <c r="C731" s="205" t="e">
        <f>VLOOKUP(B731,Códigos!$D$11:$E$15,2,0)</f>
        <v>#N/A</v>
      </c>
    </row>
    <row r="732" spans="3:3" x14ac:dyDescent="0.2">
      <c r="C732" s="205" t="e">
        <f>VLOOKUP(B732,Códigos!$D$11:$E$15,2,0)</f>
        <v>#N/A</v>
      </c>
    </row>
    <row r="733" spans="3:3" x14ac:dyDescent="0.2">
      <c r="C733" s="205" t="e">
        <f>VLOOKUP(B733,Códigos!$D$11:$E$15,2,0)</f>
        <v>#N/A</v>
      </c>
    </row>
    <row r="734" spans="3:3" x14ac:dyDescent="0.2">
      <c r="C734" s="205" t="e">
        <f>VLOOKUP(B734,Códigos!$D$11:$E$15,2,0)</f>
        <v>#N/A</v>
      </c>
    </row>
    <row r="735" spans="3:3" x14ac:dyDescent="0.2">
      <c r="C735" s="205" t="e">
        <f>VLOOKUP(B735,Códigos!$D$11:$E$15,2,0)</f>
        <v>#N/A</v>
      </c>
    </row>
    <row r="736" spans="3:3" x14ac:dyDescent="0.2">
      <c r="C736" s="205" t="e">
        <f>VLOOKUP(B736,Códigos!$D$11:$E$15,2,0)</f>
        <v>#N/A</v>
      </c>
    </row>
    <row r="737" spans="3:3" x14ac:dyDescent="0.2">
      <c r="C737" s="205" t="e">
        <f>VLOOKUP(B737,Códigos!$D$11:$E$15,2,0)</f>
        <v>#N/A</v>
      </c>
    </row>
    <row r="738" spans="3:3" x14ac:dyDescent="0.2">
      <c r="C738" s="205" t="e">
        <f>VLOOKUP(B738,Códigos!$D$11:$E$15,2,0)</f>
        <v>#N/A</v>
      </c>
    </row>
    <row r="739" spans="3:3" x14ac:dyDescent="0.2">
      <c r="C739" s="205" t="e">
        <f>VLOOKUP(B739,Códigos!$D$11:$E$15,2,0)</f>
        <v>#N/A</v>
      </c>
    </row>
    <row r="740" spans="3:3" x14ac:dyDescent="0.2">
      <c r="C740" s="205" t="e">
        <f>VLOOKUP(B740,Códigos!$D$11:$E$15,2,0)</f>
        <v>#N/A</v>
      </c>
    </row>
    <row r="741" spans="3:3" x14ac:dyDescent="0.2">
      <c r="C741" s="205" t="e">
        <f>VLOOKUP(B741,Códigos!$D$11:$E$15,2,0)</f>
        <v>#N/A</v>
      </c>
    </row>
    <row r="742" spans="3:3" x14ac:dyDescent="0.2">
      <c r="C742" s="205" t="e">
        <f>VLOOKUP(B742,Códigos!$D$11:$E$15,2,0)</f>
        <v>#N/A</v>
      </c>
    </row>
    <row r="743" spans="3:3" x14ac:dyDescent="0.2">
      <c r="C743" s="205" t="e">
        <f>VLOOKUP(B743,Códigos!$D$11:$E$15,2,0)</f>
        <v>#N/A</v>
      </c>
    </row>
    <row r="744" spans="3:3" x14ac:dyDescent="0.2">
      <c r="C744" s="205" t="e">
        <f>VLOOKUP(B744,Códigos!$D$11:$E$15,2,0)</f>
        <v>#N/A</v>
      </c>
    </row>
    <row r="745" spans="3:3" x14ac:dyDescent="0.2">
      <c r="C745" s="205" t="e">
        <f>VLOOKUP(B745,Códigos!$D$11:$E$15,2,0)</f>
        <v>#N/A</v>
      </c>
    </row>
    <row r="746" spans="3:3" x14ac:dyDescent="0.2">
      <c r="C746" s="205" t="e">
        <f>VLOOKUP(B746,Códigos!$D$11:$E$15,2,0)</f>
        <v>#N/A</v>
      </c>
    </row>
    <row r="747" spans="3:3" x14ac:dyDescent="0.2">
      <c r="C747" s="205" t="e">
        <f>VLOOKUP(B747,Códigos!$D$11:$E$15,2,0)</f>
        <v>#N/A</v>
      </c>
    </row>
    <row r="748" spans="3:3" x14ac:dyDescent="0.2">
      <c r="C748" s="205" t="e">
        <f>VLOOKUP(B748,Códigos!$D$11:$E$15,2,0)</f>
        <v>#N/A</v>
      </c>
    </row>
    <row r="749" spans="3:3" x14ac:dyDescent="0.2">
      <c r="C749" s="205" t="e">
        <f>VLOOKUP(B749,Códigos!$D$11:$E$15,2,0)</f>
        <v>#N/A</v>
      </c>
    </row>
    <row r="750" spans="3:3" x14ac:dyDescent="0.2">
      <c r="C750" s="205" t="e">
        <f>VLOOKUP(B750,Códigos!$D$11:$E$15,2,0)</f>
        <v>#N/A</v>
      </c>
    </row>
    <row r="751" spans="3:3" x14ac:dyDescent="0.2">
      <c r="C751" s="205" t="e">
        <f>VLOOKUP(B751,Códigos!$D$11:$E$15,2,0)</f>
        <v>#N/A</v>
      </c>
    </row>
    <row r="752" spans="3:3" x14ac:dyDescent="0.2">
      <c r="C752" s="205" t="e">
        <f>VLOOKUP(B752,Códigos!$D$11:$E$15,2,0)</f>
        <v>#N/A</v>
      </c>
    </row>
    <row r="753" spans="3:3" x14ac:dyDescent="0.2">
      <c r="C753" s="205" t="e">
        <f>VLOOKUP(B753,Códigos!$D$11:$E$15,2,0)</f>
        <v>#N/A</v>
      </c>
    </row>
    <row r="754" spans="3:3" x14ac:dyDescent="0.2">
      <c r="C754" s="205" t="e">
        <f>VLOOKUP(B754,Códigos!$D$11:$E$15,2,0)</f>
        <v>#N/A</v>
      </c>
    </row>
    <row r="755" spans="3:3" x14ac:dyDescent="0.2">
      <c r="C755" s="205" t="e">
        <f>VLOOKUP(B755,Códigos!$D$11:$E$15,2,0)</f>
        <v>#N/A</v>
      </c>
    </row>
    <row r="756" spans="3:3" x14ac:dyDescent="0.2">
      <c r="C756" s="205" t="e">
        <f>VLOOKUP(B756,Códigos!$D$11:$E$15,2,0)</f>
        <v>#N/A</v>
      </c>
    </row>
    <row r="757" spans="3:3" x14ac:dyDescent="0.2">
      <c r="C757" s="205" t="e">
        <f>VLOOKUP(B757,Códigos!$D$11:$E$15,2,0)</f>
        <v>#N/A</v>
      </c>
    </row>
    <row r="758" spans="3:3" x14ac:dyDescent="0.2">
      <c r="C758" s="205" t="e">
        <f>VLOOKUP(B758,Códigos!$D$11:$E$15,2,0)</f>
        <v>#N/A</v>
      </c>
    </row>
    <row r="759" spans="3:3" x14ac:dyDescent="0.2">
      <c r="C759" s="205" t="e">
        <f>VLOOKUP(B759,Códigos!$D$11:$E$15,2,0)</f>
        <v>#N/A</v>
      </c>
    </row>
    <row r="760" spans="3:3" x14ac:dyDescent="0.2">
      <c r="C760" s="205" t="e">
        <f>VLOOKUP(B760,Códigos!$D$11:$E$15,2,0)</f>
        <v>#N/A</v>
      </c>
    </row>
    <row r="761" spans="3:3" x14ac:dyDescent="0.2">
      <c r="C761" s="205" t="e">
        <f>VLOOKUP(B761,Códigos!$D$11:$E$15,2,0)</f>
        <v>#N/A</v>
      </c>
    </row>
    <row r="762" spans="3:3" x14ac:dyDescent="0.2">
      <c r="C762" s="205" t="e">
        <f>VLOOKUP(B762,Códigos!$D$11:$E$15,2,0)</f>
        <v>#N/A</v>
      </c>
    </row>
    <row r="763" spans="3:3" x14ac:dyDescent="0.2">
      <c r="C763" s="205" t="e">
        <f>VLOOKUP(B763,Códigos!$D$11:$E$15,2,0)</f>
        <v>#N/A</v>
      </c>
    </row>
    <row r="764" spans="3:3" x14ac:dyDescent="0.2">
      <c r="C764" s="205" t="e">
        <f>VLOOKUP(B764,Códigos!$D$11:$E$15,2,0)</f>
        <v>#N/A</v>
      </c>
    </row>
    <row r="765" spans="3:3" x14ac:dyDescent="0.2">
      <c r="C765" s="205" t="e">
        <f>VLOOKUP(B765,Códigos!$D$11:$E$15,2,0)</f>
        <v>#N/A</v>
      </c>
    </row>
    <row r="766" spans="3:3" x14ac:dyDescent="0.2">
      <c r="C766" s="205" t="e">
        <f>VLOOKUP(B766,Códigos!$D$11:$E$15,2,0)</f>
        <v>#N/A</v>
      </c>
    </row>
    <row r="767" spans="3:3" x14ac:dyDescent="0.2">
      <c r="C767" s="205" t="e">
        <f>VLOOKUP(B767,Códigos!$D$11:$E$15,2,0)</f>
        <v>#N/A</v>
      </c>
    </row>
    <row r="768" spans="3:3" x14ac:dyDescent="0.2">
      <c r="C768" s="205" t="e">
        <f>VLOOKUP(B768,Códigos!$D$11:$E$15,2,0)</f>
        <v>#N/A</v>
      </c>
    </row>
    <row r="769" spans="3:3" x14ac:dyDescent="0.2">
      <c r="C769" s="205" t="e">
        <f>VLOOKUP(B769,Códigos!$D$11:$E$15,2,0)</f>
        <v>#N/A</v>
      </c>
    </row>
    <row r="770" spans="3:3" x14ac:dyDescent="0.2">
      <c r="C770" s="205" t="e">
        <f>VLOOKUP(B770,Códigos!$D$11:$E$15,2,0)</f>
        <v>#N/A</v>
      </c>
    </row>
    <row r="771" spans="3:3" x14ac:dyDescent="0.2">
      <c r="C771" s="205" t="e">
        <f>VLOOKUP(B771,Códigos!$D$11:$E$15,2,0)</f>
        <v>#N/A</v>
      </c>
    </row>
    <row r="772" spans="3:3" x14ac:dyDescent="0.2">
      <c r="C772" s="205" t="e">
        <f>VLOOKUP(B772,Códigos!$D$11:$E$15,2,0)</f>
        <v>#N/A</v>
      </c>
    </row>
    <row r="773" spans="3:3" x14ac:dyDescent="0.2">
      <c r="C773" s="205" t="e">
        <f>VLOOKUP(B773,Códigos!$D$11:$E$15,2,0)</f>
        <v>#N/A</v>
      </c>
    </row>
    <row r="774" spans="3:3" x14ac:dyDescent="0.2">
      <c r="C774" s="205" t="e">
        <f>VLOOKUP(B774,Códigos!$D$11:$E$15,2,0)</f>
        <v>#N/A</v>
      </c>
    </row>
    <row r="775" spans="3:3" x14ac:dyDescent="0.2">
      <c r="C775" s="205" t="e">
        <f>VLOOKUP(B775,Códigos!$D$11:$E$15,2,0)</f>
        <v>#N/A</v>
      </c>
    </row>
    <row r="776" spans="3:3" x14ac:dyDescent="0.2">
      <c r="C776" s="205" t="e">
        <f>VLOOKUP(B776,Códigos!$D$11:$E$15,2,0)</f>
        <v>#N/A</v>
      </c>
    </row>
    <row r="777" spans="3:3" x14ac:dyDescent="0.2">
      <c r="C777" s="205" t="e">
        <f>VLOOKUP(B777,Códigos!$D$11:$E$15,2,0)</f>
        <v>#N/A</v>
      </c>
    </row>
    <row r="778" spans="3:3" x14ac:dyDescent="0.2">
      <c r="C778" s="205" t="e">
        <f>VLOOKUP(B778,Códigos!$D$11:$E$15,2,0)</f>
        <v>#N/A</v>
      </c>
    </row>
    <row r="779" spans="3:3" x14ac:dyDescent="0.2">
      <c r="C779" s="205" t="e">
        <f>VLOOKUP(B779,Códigos!$D$11:$E$15,2,0)</f>
        <v>#N/A</v>
      </c>
    </row>
    <row r="780" spans="3:3" x14ac:dyDescent="0.2">
      <c r="C780" s="205" t="e">
        <f>VLOOKUP(B780,Códigos!$D$11:$E$15,2,0)</f>
        <v>#N/A</v>
      </c>
    </row>
    <row r="781" spans="3:3" x14ac:dyDescent="0.2">
      <c r="C781" s="205" t="e">
        <f>VLOOKUP(B781,Códigos!$D$11:$E$15,2,0)</f>
        <v>#N/A</v>
      </c>
    </row>
    <row r="782" spans="3:3" x14ac:dyDescent="0.2">
      <c r="C782" s="205" t="e">
        <f>VLOOKUP(B782,Códigos!$D$11:$E$15,2,0)</f>
        <v>#N/A</v>
      </c>
    </row>
    <row r="783" spans="3:3" x14ac:dyDescent="0.2">
      <c r="C783" s="205" t="e">
        <f>VLOOKUP(B783,Códigos!$D$11:$E$15,2,0)</f>
        <v>#N/A</v>
      </c>
    </row>
    <row r="784" spans="3:3" x14ac:dyDescent="0.2">
      <c r="C784" s="205" t="e">
        <f>VLOOKUP(B784,Códigos!$D$11:$E$15,2,0)</f>
        <v>#N/A</v>
      </c>
    </row>
    <row r="785" spans="3:3" x14ac:dyDescent="0.2">
      <c r="C785" s="205" t="e">
        <f>VLOOKUP(B785,Códigos!$D$11:$E$15,2,0)</f>
        <v>#N/A</v>
      </c>
    </row>
    <row r="786" spans="3:3" x14ac:dyDescent="0.2">
      <c r="C786" s="205" t="e">
        <f>VLOOKUP(B786,Códigos!$D$11:$E$15,2,0)</f>
        <v>#N/A</v>
      </c>
    </row>
    <row r="787" spans="3:3" x14ac:dyDescent="0.2">
      <c r="C787" s="205" t="e">
        <f>VLOOKUP(B787,Códigos!$D$11:$E$15,2,0)</f>
        <v>#N/A</v>
      </c>
    </row>
    <row r="788" spans="3:3" x14ac:dyDescent="0.2">
      <c r="C788" s="205" t="e">
        <f>VLOOKUP(B788,Códigos!$D$11:$E$15,2,0)</f>
        <v>#N/A</v>
      </c>
    </row>
    <row r="789" spans="3:3" x14ac:dyDescent="0.2">
      <c r="C789" s="205" t="e">
        <f>VLOOKUP(B789,Códigos!$D$11:$E$15,2,0)</f>
        <v>#N/A</v>
      </c>
    </row>
    <row r="790" spans="3:3" x14ac:dyDescent="0.2">
      <c r="C790" s="205" t="e">
        <f>VLOOKUP(B790,Códigos!$D$11:$E$15,2,0)</f>
        <v>#N/A</v>
      </c>
    </row>
    <row r="791" spans="3:3" x14ac:dyDescent="0.2">
      <c r="C791" s="205" t="e">
        <f>VLOOKUP(B791,Códigos!$D$11:$E$15,2,0)</f>
        <v>#N/A</v>
      </c>
    </row>
    <row r="792" spans="3:3" x14ac:dyDescent="0.2">
      <c r="C792" s="205" t="e">
        <f>VLOOKUP(B792,Códigos!$D$11:$E$15,2,0)</f>
        <v>#N/A</v>
      </c>
    </row>
    <row r="793" spans="3:3" x14ac:dyDescent="0.2">
      <c r="C793" s="205" t="e">
        <f>VLOOKUP(B793,Códigos!$D$11:$E$15,2,0)</f>
        <v>#N/A</v>
      </c>
    </row>
    <row r="794" spans="3:3" x14ac:dyDescent="0.2">
      <c r="C794" s="205" t="e">
        <f>VLOOKUP(B794,Códigos!$D$11:$E$15,2,0)</f>
        <v>#N/A</v>
      </c>
    </row>
    <row r="795" spans="3:3" x14ac:dyDescent="0.2">
      <c r="C795" s="205" t="e">
        <f>VLOOKUP(B795,Códigos!$D$11:$E$15,2,0)</f>
        <v>#N/A</v>
      </c>
    </row>
    <row r="796" spans="3:3" x14ac:dyDescent="0.2">
      <c r="C796" s="205" t="e">
        <f>VLOOKUP(B796,Códigos!$D$11:$E$15,2,0)</f>
        <v>#N/A</v>
      </c>
    </row>
    <row r="797" spans="3:3" x14ac:dyDescent="0.2">
      <c r="C797" s="205" t="e">
        <f>VLOOKUP(B797,Códigos!$D$11:$E$15,2,0)</f>
        <v>#N/A</v>
      </c>
    </row>
    <row r="798" spans="3:3" x14ac:dyDescent="0.2">
      <c r="C798" s="205" t="e">
        <f>VLOOKUP(B798,Códigos!$D$11:$E$15,2,0)</f>
        <v>#N/A</v>
      </c>
    </row>
    <row r="799" spans="3:3" x14ac:dyDescent="0.2">
      <c r="C799" s="205" t="e">
        <f>VLOOKUP(B799,Códigos!$D$11:$E$15,2,0)</f>
        <v>#N/A</v>
      </c>
    </row>
    <row r="800" spans="3:3" x14ac:dyDescent="0.2">
      <c r="C800" s="205" t="e">
        <f>VLOOKUP(B800,Códigos!$D$11:$E$15,2,0)</f>
        <v>#N/A</v>
      </c>
    </row>
    <row r="801" spans="3:3" x14ac:dyDescent="0.2">
      <c r="C801" s="205" t="e">
        <f>VLOOKUP(B801,Códigos!$D$11:$E$15,2,0)</f>
        <v>#N/A</v>
      </c>
    </row>
    <row r="802" spans="3:3" x14ac:dyDescent="0.2">
      <c r="C802" s="205" t="e">
        <f>VLOOKUP(B802,Códigos!$D$11:$E$15,2,0)</f>
        <v>#N/A</v>
      </c>
    </row>
    <row r="803" spans="3:3" x14ac:dyDescent="0.2">
      <c r="C803" s="205" t="e">
        <f>VLOOKUP(B803,Códigos!$D$11:$E$15,2,0)</f>
        <v>#N/A</v>
      </c>
    </row>
    <row r="804" spans="3:3" x14ac:dyDescent="0.2">
      <c r="C804" s="205" t="e">
        <f>VLOOKUP(B804,Códigos!$D$11:$E$15,2,0)</f>
        <v>#N/A</v>
      </c>
    </row>
    <row r="805" spans="3:3" x14ac:dyDescent="0.2">
      <c r="C805" s="205" t="e">
        <f>VLOOKUP(B805,Códigos!$D$11:$E$15,2,0)</f>
        <v>#N/A</v>
      </c>
    </row>
    <row r="806" spans="3:3" x14ac:dyDescent="0.2">
      <c r="C806" s="205" t="e">
        <f>VLOOKUP(B806,Códigos!$D$11:$E$15,2,0)</f>
        <v>#N/A</v>
      </c>
    </row>
    <row r="807" spans="3:3" x14ac:dyDescent="0.2">
      <c r="C807" s="205" t="e">
        <f>VLOOKUP(B807,Códigos!$D$11:$E$15,2,0)</f>
        <v>#N/A</v>
      </c>
    </row>
    <row r="808" spans="3:3" x14ac:dyDescent="0.2">
      <c r="C808" s="205" t="e">
        <f>VLOOKUP(B808,Códigos!$D$11:$E$15,2,0)</f>
        <v>#N/A</v>
      </c>
    </row>
    <row r="809" spans="3:3" x14ac:dyDescent="0.2">
      <c r="C809" s="205" t="e">
        <f>VLOOKUP(B809,Códigos!$D$11:$E$15,2,0)</f>
        <v>#N/A</v>
      </c>
    </row>
    <row r="810" spans="3:3" x14ac:dyDescent="0.2">
      <c r="C810" s="205" t="e">
        <f>VLOOKUP(B810,Códigos!$D$11:$E$15,2,0)</f>
        <v>#N/A</v>
      </c>
    </row>
    <row r="811" spans="3:3" x14ac:dyDescent="0.2">
      <c r="C811" s="205" t="e">
        <f>VLOOKUP(B811,Códigos!$D$11:$E$15,2,0)</f>
        <v>#N/A</v>
      </c>
    </row>
    <row r="812" spans="3:3" x14ac:dyDescent="0.2">
      <c r="C812" s="205" t="e">
        <f>VLOOKUP(B812,Códigos!$D$11:$E$15,2,0)</f>
        <v>#N/A</v>
      </c>
    </row>
    <row r="813" spans="3:3" x14ac:dyDescent="0.2">
      <c r="C813" s="205" t="e">
        <f>VLOOKUP(B813,Códigos!$D$11:$E$15,2,0)</f>
        <v>#N/A</v>
      </c>
    </row>
    <row r="814" spans="3:3" x14ac:dyDescent="0.2">
      <c r="C814" s="205" t="e">
        <f>VLOOKUP(B814,Códigos!$D$11:$E$15,2,0)</f>
        <v>#N/A</v>
      </c>
    </row>
    <row r="815" spans="3:3" x14ac:dyDescent="0.2">
      <c r="C815" s="205" t="e">
        <f>VLOOKUP(B815,Códigos!$D$11:$E$15,2,0)</f>
        <v>#N/A</v>
      </c>
    </row>
    <row r="816" spans="3:3" x14ac:dyDescent="0.2">
      <c r="C816" s="205" t="e">
        <f>VLOOKUP(B816,Códigos!$D$11:$E$15,2,0)</f>
        <v>#N/A</v>
      </c>
    </row>
    <row r="817" spans="3:3" x14ac:dyDescent="0.2">
      <c r="C817" s="205" t="e">
        <f>VLOOKUP(B817,Códigos!$D$11:$E$15,2,0)</f>
        <v>#N/A</v>
      </c>
    </row>
    <row r="818" spans="3:3" x14ac:dyDescent="0.2">
      <c r="C818" s="205" t="e">
        <f>VLOOKUP(B818,Códigos!$D$11:$E$15,2,0)</f>
        <v>#N/A</v>
      </c>
    </row>
    <row r="819" spans="3:3" x14ac:dyDescent="0.2">
      <c r="C819" s="205" t="e">
        <f>VLOOKUP(B819,Códigos!$D$11:$E$15,2,0)</f>
        <v>#N/A</v>
      </c>
    </row>
    <row r="820" spans="3:3" x14ac:dyDescent="0.2">
      <c r="C820" s="205" t="e">
        <f>VLOOKUP(B820,Códigos!$D$11:$E$15,2,0)</f>
        <v>#N/A</v>
      </c>
    </row>
    <row r="821" spans="3:3" x14ac:dyDescent="0.2">
      <c r="C821" s="205" t="e">
        <f>VLOOKUP(B821,Códigos!$D$11:$E$15,2,0)</f>
        <v>#N/A</v>
      </c>
    </row>
    <row r="822" spans="3:3" x14ac:dyDescent="0.2">
      <c r="C822" s="205" t="e">
        <f>VLOOKUP(B822,Códigos!$D$11:$E$15,2,0)</f>
        <v>#N/A</v>
      </c>
    </row>
    <row r="823" spans="3:3" x14ac:dyDescent="0.2">
      <c r="C823" s="205" t="e">
        <f>VLOOKUP(B823,Códigos!$D$11:$E$15,2,0)</f>
        <v>#N/A</v>
      </c>
    </row>
    <row r="824" spans="3:3" x14ac:dyDescent="0.2">
      <c r="C824" s="205" t="e">
        <f>VLOOKUP(B824,Códigos!$D$11:$E$15,2,0)</f>
        <v>#N/A</v>
      </c>
    </row>
    <row r="825" spans="3:3" x14ac:dyDescent="0.2">
      <c r="C825" s="205" t="e">
        <f>VLOOKUP(B825,Códigos!$D$11:$E$15,2,0)</f>
        <v>#N/A</v>
      </c>
    </row>
    <row r="826" spans="3:3" x14ac:dyDescent="0.2">
      <c r="C826" s="205" t="e">
        <f>VLOOKUP(B826,Códigos!$D$11:$E$15,2,0)</f>
        <v>#N/A</v>
      </c>
    </row>
    <row r="827" spans="3:3" x14ac:dyDescent="0.2">
      <c r="C827" s="205" t="e">
        <f>VLOOKUP(B827,Códigos!$D$11:$E$15,2,0)</f>
        <v>#N/A</v>
      </c>
    </row>
    <row r="828" spans="3:3" x14ac:dyDescent="0.2">
      <c r="C828" s="205" t="e">
        <f>VLOOKUP(B828,Códigos!$D$11:$E$15,2,0)</f>
        <v>#N/A</v>
      </c>
    </row>
    <row r="829" spans="3:3" x14ac:dyDescent="0.2">
      <c r="C829" s="205" t="e">
        <f>VLOOKUP(B829,Códigos!$D$11:$E$15,2,0)</f>
        <v>#N/A</v>
      </c>
    </row>
    <row r="830" spans="3:3" x14ac:dyDescent="0.2">
      <c r="C830" s="205" t="e">
        <f>VLOOKUP(B830,Códigos!$D$11:$E$15,2,0)</f>
        <v>#N/A</v>
      </c>
    </row>
    <row r="831" spans="3:3" x14ac:dyDescent="0.2">
      <c r="C831" s="205" t="e">
        <f>VLOOKUP(B831,Códigos!$D$11:$E$15,2,0)</f>
        <v>#N/A</v>
      </c>
    </row>
    <row r="832" spans="3:3" x14ac:dyDescent="0.2">
      <c r="C832" s="205" t="e">
        <f>VLOOKUP(B832,Códigos!$D$11:$E$15,2,0)</f>
        <v>#N/A</v>
      </c>
    </row>
    <row r="833" spans="3:3" x14ac:dyDescent="0.2">
      <c r="C833" s="205" t="e">
        <f>VLOOKUP(B833,Códigos!$D$11:$E$15,2,0)</f>
        <v>#N/A</v>
      </c>
    </row>
    <row r="834" spans="3:3" x14ac:dyDescent="0.2">
      <c r="C834" s="205" t="e">
        <f>VLOOKUP(B834,Códigos!$D$11:$E$15,2,0)</f>
        <v>#N/A</v>
      </c>
    </row>
    <row r="835" spans="3:3" x14ac:dyDescent="0.2">
      <c r="C835" s="205" t="e">
        <f>VLOOKUP(B835,Códigos!$D$11:$E$15,2,0)</f>
        <v>#N/A</v>
      </c>
    </row>
    <row r="836" spans="3:3" x14ac:dyDescent="0.2">
      <c r="C836" s="205" t="e">
        <f>VLOOKUP(B836,Códigos!$D$11:$E$15,2,0)</f>
        <v>#N/A</v>
      </c>
    </row>
    <row r="837" spans="3:3" x14ac:dyDescent="0.2">
      <c r="C837" s="205" t="e">
        <f>VLOOKUP(B837,Códigos!$D$11:$E$15,2,0)</f>
        <v>#N/A</v>
      </c>
    </row>
    <row r="838" spans="3:3" x14ac:dyDescent="0.2">
      <c r="C838" s="205" t="e">
        <f>VLOOKUP(B838,Códigos!$D$11:$E$15,2,0)</f>
        <v>#N/A</v>
      </c>
    </row>
    <row r="839" spans="3:3" x14ac:dyDescent="0.2">
      <c r="C839" s="205" t="e">
        <f>VLOOKUP(B839,Códigos!$D$11:$E$15,2,0)</f>
        <v>#N/A</v>
      </c>
    </row>
    <row r="840" spans="3:3" x14ac:dyDescent="0.2">
      <c r="C840" s="205" t="e">
        <f>VLOOKUP(B840,Códigos!$D$11:$E$15,2,0)</f>
        <v>#N/A</v>
      </c>
    </row>
    <row r="841" spans="3:3" x14ac:dyDescent="0.2">
      <c r="C841" s="205" t="e">
        <f>VLOOKUP(B841,Códigos!$D$11:$E$15,2,0)</f>
        <v>#N/A</v>
      </c>
    </row>
    <row r="842" spans="3:3" x14ac:dyDescent="0.2">
      <c r="C842" s="205" t="e">
        <f>VLOOKUP(B842,Códigos!$D$11:$E$15,2,0)</f>
        <v>#N/A</v>
      </c>
    </row>
    <row r="843" spans="3:3" x14ac:dyDescent="0.2">
      <c r="C843" s="205" t="e">
        <f>VLOOKUP(B843,Códigos!$D$11:$E$15,2,0)</f>
        <v>#N/A</v>
      </c>
    </row>
    <row r="844" spans="3:3" x14ac:dyDescent="0.2">
      <c r="C844" s="205" t="e">
        <f>VLOOKUP(B844,Códigos!$D$11:$E$15,2,0)</f>
        <v>#N/A</v>
      </c>
    </row>
    <row r="845" spans="3:3" x14ac:dyDescent="0.2">
      <c r="C845" s="205" t="e">
        <f>VLOOKUP(B845,Códigos!$D$11:$E$15,2,0)</f>
        <v>#N/A</v>
      </c>
    </row>
    <row r="846" spans="3:3" x14ac:dyDescent="0.2">
      <c r="C846" s="205" t="e">
        <f>VLOOKUP(B846,Códigos!$D$11:$E$15,2,0)</f>
        <v>#N/A</v>
      </c>
    </row>
    <row r="847" spans="3:3" x14ac:dyDescent="0.2">
      <c r="C847" s="205" t="e">
        <f>VLOOKUP(B847,Códigos!$D$11:$E$15,2,0)</f>
        <v>#N/A</v>
      </c>
    </row>
    <row r="848" spans="3:3" x14ac:dyDescent="0.2">
      <c r="C848" s="205" t="e">
        <f>VLOOKUP(B848,Códigos!$D$11:$E$15,2,0)</f>
        <v>#N/A</v>
      </c>
    </row>
    <row r="849" spans="3:3" x14ac:dyDescent="0.2">
      <c r="C849" s="205" t="e">
        <f>VLOOKUP(B849,Códigos!$D$11:$E$15,2,0)</f>
        <v>#N/A</v>
      </c>
    </row>
    <row r="850" spans="3:3" x14ac:dyDescent="0.2">
      <c r="C850" s="205" t="e">
        <f>VLOOKUP(B850,Códigos!$D$11:$E$15,2,0)</f>
        <v>#N/A</v>
      </c>
    </row>
    <row r="851" spans="3:3" x14ac:dyDescent="0.2">
      <c r="C851" s="205" t="e">
        <f>VLOOKUP(B851,Códigos!$D$11:$E$15,2,0)</f>
        <v>#N/A</v>
      </c>
    </row>
    <row r="852" spans="3:3" x14ac:dyDescent="0.2">
      <c r="C852" s="205" t="e">
        <f>VLOOKUP(B852,Códigos!$D$11:$E$15,2,0)</f>
        <v>#N/A</v>
      </c>
    </row>
    <row r="853" spans="3:3" x14ac:dyDescent="0.2">
      <c r="C853" s="205" t="e">
        <f>VLOOKUP(B853,Códigos!$D$11:$E$15,2,0)</f>
        <v>#N/A</v>
      </c>
    </row>
    <row r="854" spans="3:3" x14ac:dyDescent="0.2">
      <c r="C854" s="205" t="e">
        <f>VLOOKUP(B854,Códigos!$D$11:$E$15,2,0)</f>
        <v>#N/A</v>
      </c>
    </row>
    <row r="855" spans="3:3" x14ac:dyDescent="0.2">
      <c r="C855" s="205" t="e">
        <f>VLOOKUP(B855,Códigos!$D$11:$E$15,2,0)</f>
        <v>#N/A</v>
      </c>
    </row>
    <row r="856" spans="3:3" x14ac:dyDescent="0.2">
      <c r="C856" s="205" t="e">
        <f>VLOOKUP(B856,Códigos!$D$11:$E$15,2,0)</f>
        <v>#N/A</v>
      </c>
    </row>
    <row r="857" spans="3:3" x14ac:dyDescent="0.2">
      <c r="C857" s="205" t="e">
        <f>VLOOKUP(B857,Códigos!$D$11:$E$15,2,0)</f>
        <v>#N/A</v>
      </c>
    </row>
    <row r="858" spans="3:3" x14ac:dyDescent="0.2">
      <c r="C858" s="205" t="e">
        <f>VLOOKUP(B858,Códigos!$D$11:$E$15,2,0)</f>
        <v>#N/A</v>
      </c>
    </row>
    <row r="859" spans="3:3" x14ac:dyDescent="0.2">
      <c r="C859" s="205" t="e">
        <f>VLOOKUP(B859,Códigos!$D$11:$E$15,2,0)</f>
        <v>#N/A</v>
      </c>
    </row>
    <row r="860" spans="3:3" x14ac:dyDescent="0.2">
      <c r="C860" s="205" t="e">
        <f>VLOOKUP(B860,Códigos!$D$11:$E$15,2,0)</f>
        <v>#N/A</v>
      </c>
    </row>
    <row r="861" spans="3:3" x14ac:dyDescent="0.2">
      <c r="C861" s="205" t="e">
        <f>VLOOKUP(B861,Códigos!$D$11:$E$15,2,0)</f>
        <v>#N/A</v>
      </c>
    </row>
    <row r="862" spans="3:3" x14ac:dyDescent="0.2">
      <c r="C862" s="205" t="e">
        <f>VLOOKUP(B862,Códigos!$D$11:$E$15,2,0)</f>
        <v>#N/A</v>
      </c>
    </row>
    <row r="863" spans="3:3" x14ac:dyDescent="0.2">
      <c r="C863" s="205" t="e">
        <f>VLOOKUP(B863,Códigos!$D$11:$E$15,2,0)</f>
        <v>#N/A</v>
      </c>
    </row>
    <row r="864" spans="3:3" x14ac:dyDescent="0.2">
      <c r="C864" s="205" t="e">
        <f>VLOOKUP(B864,Códigos!$D$11:$E$15,2,0)</f>
        <v>#N/A</v>
      </c>
    </row>
    <row r="865" spans="3:3" x14ac:dyDescent="0.2">
      <c r="C865" s="205" t="e">
        <f>VLOOKUP(B865,Códigos!$D$11:$E$15,2,0)</f>
        <v>#N/A</v>
      </c>
    </row>
    <row r="866" spans="3:3" x14ac:dyDescent="0.2">
      <c r="C866" s="205" t="e">
        <f>VLOOKUP(B866,Códigos!$D$11:$E$15,2,0)</f>
        <v>#N/A</v>
      </c>
    </row>
    <row r="867" spans="3:3" x14ac:dyDescent="0.2">
      <c r="C867" s="205" t="e">
        <f>VLOOKUP(B867,Códigos!$D$11:$E$15,2,0)</f>
        <v>#N/A</v>
      </c>
    </row>
    <row r="868" spans="3:3" x14ac:dyDescent="0.2">
      <c r="C868" s="205" t="e">
        <f>VLOOKUP(B868,Códigos!$D$11:$E$15,2,0)</f>
        <v>#N/A</v>
      </c>
    </row>
    <row r="869" spans="3:3" x14ac:dyDescent="0.2">
      <c r="C869" s="205" t="e">
        <f>VLOOKUP(B869,Códigos!$D$11:$E$15,2,0)</f>
        <v>#N/A</v>
      </c>
    </row>
    <row r="870" spans="3:3" x14ac:dyDescent="0.2">
      <c r="C870" s="205" t="e">
        <f>VLOOKUP(B870,Códigos!$D$11:$E$15,2,0)</f>
        <v>#N/A</v>
      </c>
    </row>
    <row r="871" spans="3:3" x14ac:dyDescent="0.2">
      <c r="C871" s="205" t="e">
        <f>VLOOKUP(B871,Códigos!$D$11:$E$15,2,0)</f>
        <v>#N/A</v>
      </c>
    </row>
    <row r="872" spans="3:3" x14ac:dyDescent="0.2">
      <c r="C872" s="205" t="e">
        <f>VLOOKUP(B872,Códigos!$D$11:$E$15,2,0)</f>
        <v>#N/A</v>
      </c>
    </row>
    <row r="873" spans="3:3" x14ac:dyDescent="0.2">
      <c r="C873" s="205" t="e">
        <f>VLOOKUP(B873,Códigos!$D$11:$E$15,2,0)</f>
        <v>#N/A</v>
      </c>
    </row>
    <row r="874" spans="3:3" x14ac:dyDescent="0.2">
      <c r="C874" s="205" t="e">
        <f>VLOOKUP(B874,Códigos!$D$11:$E$15,2,0)</f>
        <v>#N/A</v>
      </c>
    </row>
    <row r="875" spans="3:3" x14ac:dyDescent="0.2">
      <c r="C875" s="205" t="e">
        <f>VLOOKUP(B875,Códigos!$D$11:$E$15,2,0)</f>
        <v>#N/A</v>
      </c>
    </row>
    <row r="876" spans="3:3" x14ac:dyDescent="0.2">
      <c r="C876" s="205" t="e">
        <f>VLOOKUP(B876,Códigos!$D$11:$E$15,2,0)</f>
        <v>#N/A</v>
      </c>
    </row>
    <row r="877" spans="3:3" x14ac:dyDescent="0.2">
      <c r="C877" s="205" t="e">
        <f>VLOOKUP(B877,Códigos!$D$11:$E$15,2,0)</f>
        <v>#N/A</v>
      </c>
    </row>
    <row r="878" spans="3:3" x14ac:dyDescent="0.2">
      <c r="C878" s="205" t="e">
        <f>VLOOKUP(B878,Códigos!$D$11:$E$15,2,0)</f>
        <v>#N/A</v>
      </c>
    </row>
    <row r="879" spans="3:3" x14ac:dyDescent="0.2">
      <c r="C879" s="205" t="e">
        <f>VLOOKUP(B879,Códigos!$D$11:$E$15,2,0)</f>
        <v>#N/A</v>
      </c>
    </row>
    <row r="880" spans="3:3" x14ac:dyDescent="0.2">
      <c r="C880" s="205" t="e">
        <f>VLOOKUP(B880,Códigos!$D$11:$E$15,2,0)</f>
        <v>#N/A</v>
      </c>
    </row>
    <row r="881" spans="3:3" x14ac:dyDescent="0.2">
      <c r="C881" s="205" t="e">
        <f>VLOOKUP(B881,Códigos!$D$11:$E$15,2,0)</f>
        <v>#N/A</v>
      </c>
    </row>
    <row r="882" spans="3:3" x14ac:dyDescent="0.2">
      <c r="C882" s="205" t="e">
        <f>VLOOKUP(B882,Códigos!$D$11:$E$15,2,0)</f>
        <v>#N/A</v>
      </c>
    </row>
    <row r="883" spans="3:3" x14ac:dyDescent="0.2">
      <c r="C883" s="205" t="e">
        <f>VLOOKUP(B883,Códigos!$D$11:$E$15,2,0)</f>
        <v>#N/A</v>
      </c>
    </row>
    <row r="884" spans="3:3" x14ac:dyDescent="0.2">
      <c r="C884" s="205" t="e">
        <f>VLOOKUP(B884,Códigos!$D$11:$E$15,2,0)</f>
        <v>#N/A</v>
      </c>
    </row>
    <row r="885" spans="3:3" x14ac:dyDescent="0.2">
      <c r="C885" s="205" t="e">
        <f>VLOOKUP(B885,Códigos!$D$11:$E$15,2,0)</f>
        <v>#N/A</v>
      </c>
    </row>
    <row r="886" spans="3:3" x14ac:dyDescent="0.2">
      <c r="C886" s="205" t="e">
        <f>VLOOKUP(B886,Códigos!$D$11:$E$15,2,0)</f>
        <v>#N/A</v>
      </c>
    </row>
    <row r="887" spans="3:3" x14ac:dyDescent="0.2">
      <c r="C887" s="205" t="e">
        <f>VLOOKUP(B887,Códigos!$D$11:$E$15,2,0)</f>
        <v>#N/A</v>
      </c>
    </row>
    <row r="888" spans="3:3" x14ac:dyDescent="0.2">
      <c r="C888" s="205" t="e">
        <f>VLOOKUP(B888,Códigos!$D$11:$E$15,2,0)</f>
        <v>#N/A</v>
      </c>
    </row>
    <row r="889" spans="3:3" x14ac:dyDescent="0.2">
      <c r="C889" s="205" t="e">
        <f>VLOOKUP(B889,Códigos!$D$11:$E$15,2,0)</f>
        <v>#N/A</v>
      </c>
    </row>
    <row r="890" spans="3:3" x14ac:dyDescent="0.2">
      <c r="C890" s="205" t="e">
        <f>VLOOKUP(B890,Códigos!$D$11:$E$15,2,0)</f>
        <v>#N/A</v>
      </c>
    </row>
    <row r="891" spans="3:3" x14ac:dyDescent="0.2">
      <c r="C891" s="205" t="e">
        <f>VLOOKUP(B891,Códigos!$D$11:$E$15,2,0)</f>
        <v>#N/A</v>
      </c>
    </row>
    <row r="892" spans="3:3" x14ac:dyDescent="0.2">
      <c r="C892" s="205" t="e">
        <f>VLOOKUP(B892,Códigos!$D$11:$E$15,2,0)</f>
        <v>#N/A</v>
      </c>
    </row>
    <row r="893" spans="3:3" x14ac:dyDescent="0.2">
      <c r="C893" s="205" t="e">
        <f>VLOOKUP(B893,Códigos!$D$11:$E$15,2,0)</f>
        <v>#N/A</v>
      </c>
    </row>
    <row r="894" spans="3:3" x14ac:dyDescent="0.2">
      <c r="C894" s="205" t="e">
        <f>VLOOKUP(B894,Códigos!$D$11:$E$15,2,0)</f>
        <v>#N/A</v>
      </c>
    </row>
    <row r="895" spans="3:3" x14ac:dyDescent="0.2">
      <c r="C895" s="205" t="e">
        <f>VLOOKUP(B895,Códigos!$D$11:$E$15,2,0)</f>
        <v>#N/A</v>
      </c>
    </row>
    <row r="896" spans="3:3" x14ac:dyDescent="0.2">
      <c r="C896" s="205" t="e">
        <f>VLOOKUP(B896,Códigos!$D$11:$E$15,2,0)</f>
        <v>#N/A</v>
      </c>
    </row>
    <row r="897" spans="3:3" x14ac:dyDescent="0.2">
      <c r="C897" s="205" t="e">
        <f>VLOOKUP(B897,Códigos!$D$11:$E$15,2,0)</f>
        <v>#N/A</v>
      </c>
    </row>
    <row r="898" spans="3:3" x14ac:dyDescent="0.2">
      <c r="C898" s="205" t="e">
        <f>VLOOKUP(B898,Códigos!$D$11:$E$15,2,0)</f>
        <v>#N/A</v>
      </c>
    </row>
    <row r="899" spans="3:3" x14ac:dyDescent="0.2">
      <c r="C899" s="205" t="e">
        <f>VLOOKUP(B899,Códigos!$D$11:$E$15,2,0)</f>
        <v>#N/A</v>
      </c>
    </row>
    <row r="900" spans="3:3" x14ac:dyDescent="0.2">
      <c r="C900" s="205" t="e">
        <f>VLOOKUP(B900,Códigos!$D$11:$E$15,2,0)</f>
        <v>#N/A</v>
      </c>
    </row>
    <row r="901" spans="3:3" x14ac:dyDescent="0.2">
      <c r="C901" s="205" t="e">
        <f>VLOOKUP(B901,Códigos!$D$11:$E$15,2,0)</f>
        <v>#N/A</v>
      </c>
    </row>
    <row r="902" spans="3:3" x14ac:dyDescent="0.2">
      <c r="C902" s="205" t="e">
        <f>VLOOKUP(B902,Códigos!$D$11:$E$15,2,0)</f>
        <v>#N/A</v>
      </c>
    </row>
    <row r="903" spans="3:3" x14ac:dyDescent="0.2">
      <c r="C903" s="205" t="e">
        <f>VLOOKUP(B903,Códigos!$D$11:$E$15,2,0)</f>
        <v>#N/A</v>
      </c>
    </row>
    <row r="904" spans="3:3" x14ac:dyDescent="0.2">
      <c r="C904" s="205" t="e">
        <f>VLOOKUP(B904,Códigos!$D$11:$E$15,2,0)</f>
        <v>#N/A</v>
      </c>
    </row>
    <row r="905" spans="3:3" x14ac:dyDescent="0.2">
      <c r="C905" s="205" t="e">
        <f>VLOOKUP(B905,Códigos!$D$11:$E$15,2,0)</f>
        <v>#N/A</v>
      </c>
    </row>
    <row r="906" spans="3:3" x14ac:dyDescent="0.2">
      <c r="C906" s="205" t="e">
        <f>VLOOKUP(B906,Códigos!$D$11:$E$15,2,0)</f>
        <v>#N/A</v>
      </c>
    </row>
    <row r="907" spans="3:3" x14ac:dyDescent="0.2">
      <c r="C907" s="205" t="e">
        <f>VLOOKUP(B907,Códigos!$D$11:$E$15,2,0)</f>
        <v>#N/A</v>
      </c>
    </row>
    <row r="908" spans="3:3" x14ac:dyDescent="0.2">
      <c r="C908" s="205" t="e">
        <f>VLOOKUP(B908,Códigos!$D$11:$E$15,2,0)</f>
        <v>#N/A</v>
      </c>
    </row>
    <row r="909" spans="3:3" x14ac:dyDescent="0.2">
      <c r="C909" s="205" t="e">
        <f>VLOOKUP(B909,Códigos!$D$11:$E$15,2,0)</f>
        <v>#N/A</v>
      </c>
    </row>
    <row r="910" spans="3:3" x14ac:dyDescent="0.2">
      <c r="C910" s="205" t="e">
        <f>VLOOKUP(B910,Códigos!$D$11:$E$15,2,0)</f>
        <v>#N/A</v>
      </c>
    </row>
    <row r="911" spans="3:3" x14ac:dyDescent="0.2">
      <c r="C911" s="205" t="e">
        <f>VLOOKUP(B911,Códigos!$D$11:$E$15,2,0)</f>
        <v>#N/A</v>
      </c>
    </row>
    <row r="912" spans="3:3" x14ac:dyDescent="0.2">
      <c r="C912" s="205" t="e">
        <f>VLOOKUP(B912,Códigos!$D$11:$E$15,2,0)</f>
        <v>#N/A</v>
      </c>
    </row>
    <row r="913" spans="3:3" x14ac:dyDescent="0.2">
      <c r="C913" s="205" t="e">
        <f>VLOOKUP(B913,Códigos!$D$11:$E$15,2,0)</f>
        <v>#N/A</v>
      </c>
    </row>
    <row r="914" spans="3:3" x14ac:dyDescent="0.2">
      <c r="C914" s="205" t="e">
        <f>VLOOKUP(B914,Códigos!$D$11:$E$15,2,0)</f>
        <v>#N/A</v>
      </c>
    </row>
    <row r="915" spans="3:3" x14ac:dyDescent="0.2">
      <c r="C915" s="205" t="e">
        <f>VLOOKUP(B915,Códigos!$D$11:$E$15,2,0)</f>
        <v>#N/A</v>
      </c>
    </row>
    <row r="916" spans="3:3" x14ac:dyDescent="0.2">
      <c r="C916" s="205" t="e">
        <f>VLOOKUP(B916,Códigos!$D$11:$E$15,2,0)</f>
        <v>#N/A</v>
      </c>
    </row>
    <row r="917" spans="3:3" x14ac:dyDescent="0.2">
      <c r="C917" s="205" t="e">
        <f>VLOOKUP(B917,Códigos!$D$11:$E$15,2,0)</f>
        <v>#N/A</v>
      </c>
    </row>
    <row r="918" spans="3:3" x14ac:dyDescent="0.2">
      <c r="C918" s="205" t="e">
        <f>VLOOKUP(B918,Códigos!$D$11:$E$15,2,0)</f>
        <v>#N/A</v>
      </c>
    </row>
    <row r="919" spans="3:3" x14ac:dyDescent="0.2">
      <c r="C919" s="205" t="e">
        <f>VLOOKUP(B919,Códigos!$D$11:$E$15,2,0)</f>
        <v>#N/A</v>
      </c>
    </row>
    <row r="920" spans="3:3" x14ac:dyDescent="0.2">
      <c r="C920" s="205" t="e">
        <f>VLOOKUP(B920,Códigos!$D$11:$E$15,2,0)</f>
        <v>#N/A</v>
      </c>
    </row>
    <row r="921" spans="3:3" x14ac:dyDescent="0.2">
      <c r="C921" s="205" t="e">
        <f>VLOOKUP(B921,Códigos!$D$11:$E$15,2,0)</f>
        <v>#N/A</v>
      </c>
    </row>
    <row r="922" spans="3:3" x14ac:dyDescent="0.2">
      <c r="C922" s="205" t="e">
        <f>VLOOKUP(B922,Códigos!$D$11:$E$15,2,0)</f>
        <v>#N/A</v>
      </c>
    </row>
    <row r="923" spans="3:3" x14ac:dyDescent="0.2">
      <c r="C923" s="205" t="e">
        <f>VLOOKUP(B923,Códigos!$D$11:$E$15,2,0)</f>
        <v>#N/A</v>
      </c>
    </row>
    <row r="924" spans="3:3" x14ac:dyDescent="0.2">
      <c r="C924" s="205" t="e">
        <f>VLOOKUP(B924,Códigos!$D$11:$E$15,2,0)</f>
        <v>#N/A</v>
      </c>
    </row>
    <row r="925" spans="3:3" x14ac:dyDescent="0.2">
      <c r="C925" s="205" t="e">
        <f>VLOOKUP(B925,Códigos!$D$11:$E$15,2,0)</f>
        <v>#N/A</v>
      </c>
    </row>
    <row r="926" spans="3:3" x14ac:dyDescent="0.2">
      <c r="C926" s="205" t="e">
        <f>VLOOKUP(B926,Códigos!$D$11:$E$15,2,0)</f>
        <v>#N/A</v>
      </c>
    </row>
    <row r="927" spans="3:3" x14ac:dyDescent="0.2">
      <c r="C927" s="205" t="e">
        <f>VLOOKUP(B927,Códigos!$D$11:$E$15,2,0)</f>
        <v>#N/A</v>
      </c>
    </row>
    <row r="928" spans="3:3" x14ac:dyDescent="0.2">
      <c r="C928" s="205" t="e">
        <f>VLOOKUP(B928,Códigos!$D$11:$E$15,2,0)</f>
        <v>#N/A</v>
      </c>
    </row>
    <row r="929" spans="3:3" x14ac:dyDescent="0.2">
      <c r="C929" s="205" t="e">
        <f>VLOOKUP(B929,Códigos!$D$11:$E$15,2,0)</f>
        <v>#N/A</v>
      </c>
    </row>
    <row r="930" spans="3:3" x14ac:dyDescent="0.2">
      <c r="C930" s="205" t="e">
        <f>VLOOKUP(B930,Códigos!$D$11:$E$15,2,0)</f>
        <v>#N/A</v>
      </c>
    </row>
    <row r="931" spans="3:3" x14ac:dyDescent="0.2">
      <c r="C931" s="205" t="e">
        <f>VLOOKUP(B931,Códigos!$D$11:$E$15,2,0)</f>
        <v>#N/A</v>
      </c>
    </row>
    <row r="932" spans="3:3" x14ac:dyDescent="0.2">
      <c r="C932" s="205" t="e">
        <f>VLOOKUP(B932,Códigos!$D$11:$E$15,2,0)</f>
        <v>#N/A</v>
      </c>
    </row>
    <row r="933" spans="3:3" x14ac:dyDescent="0.2">
      <c r="C933" s="205" t="e">
        <f>VLOOKUP(B933,Códigos!$D$11:$E$15,2,0)</f>
        <v>#N/A</v>
      </c>
    </row>
    <row r="934" spans="3:3" x14ac:dyDescent="0.2">
      <c r="C934" s="205" t="e">
        <f>VLOOKUP(B934,Códigos!$D$11:$E$15,2,0)</f>
        <v>#N/A</v>
      </c>
    </row>
    <row r="935" spans="3:3" x14ac:dyDescent="0.2">
      <c r="C935" s="205" t="e">
        <f>VLOOKUP(B935,Códigos!$D$11:$E$15,2,0)</f>
        <v>#N/A</v>
      </c>
    </row>
    <row r="936" spans="3:3" x14ac:dyDescent="0.2">
      <c r="C936" s="205" t="e">
        <f>VLOOKUP(B936,Códigos!$D$11:$E$15,2,0)</f>
        <v>#N/A</v>
      </c>
    </row>
    <row r="937" spans="3:3" x14ac:dyDescent="0.2">
      <c r="C937" s="205" t="e">
        <f>VLOOKUP(B937,Códigos!$D$11:$E$15,2,0)</f>
        <v>#N/A</v>
      </c>
    </row>
    <row r="938" spans="3:3" x14ac:dyDescent="0.2">
      <c r="C938" s="205" t="e">
        <f>VLOOKUP(B938,Códigos!$D$11:$E$15,2,0)</f>
        <v>#N/A</v>
      </c>
    </row>
    <row r="939" spans="3:3" x14ac:dyDescent="0.2">
      <c r="C939" s="205" t="e">
        <f>VLOOKUP(B939,Códigos!$D$11:$E$15,2,0)</f>
        <v>#N/A</v>
      </c>
    </row>
    <row r="940" spans="3:3" x14ac:dyDescent="0.2">
      <c r="C940" s="205" t="e">
        <f>VLOOKUP(B940,Códigos!$D$11:$E$15,2,0)</f>
        <v>#N/A</v>
      </c>
    </row>
    <row r="941" spans="3:3" x14ac:dyDescent="0.2">
      <c r="C941" s="205" t="e">
        <f>VLOOKUP(B941,Códigos!$D$11:$E$15,2,0)</f>
        <v>#N/A</v>
      </c>
    </row>
    <row r="942" spans="3:3" x14ac:dyDescent="0.2">
      <c r="C942" s="205" t="e">
        <f>VLOOKUP(B942,Códigos!$D$11:$E$15,2,0)</f>
        <v>#N/A</v>
      </c>
    </row>
    <row r="943" spans="3:3" x14ac:dyDescent="0.2">
      <c r="C943" s="205" t="e">
        <f>VLOOKUP(B943,Códigos!$D$11:$E$15,2,0)</f>
        <v>#N/A</v>
      </c>
    </row>
    <row r="944" spans="3:3" x14ac:dyDescent="0.2">
      <c r="C944" s="205" t="e">
        <f>VLOOKUP(B944,Códigos!$D$11:$E$15,2,0)</f>
        <v>#N/A</v>
      </c>
    </row>
    <row r="945" spans="3:3" x14ac:dyDescent="0.2">
      <c r="C945" s="205" t="e">
        <f>VLOOKUP(B945,Códigos!$D$11:$E$15,2,0)</f>
        <v>#N/A</v>
      </c>
    </row>
    <row r="946" spans="3:3" x14ac:dyDescent="0.2">
      <c r="C946" s="205" t="e">
        <f>VLOOKUP(B946,Códigos!$D$11:$E$15,2,0)</f>
        <v>#N/A</v>
      </c>
    </row>
    <row r="947" spans="3:3" x14ac:dyDescent="0.2">
      <c r="C947" s="205" t="e">
        <f>VLOOKUP(B947,Códigos!$D$11:$E$15,2,0)</f>
        <v>#N/A</v>
      </c>
    </row>
    <row r="948" spans="3:3" x14ac:dyDescent="0.2">
      <c r="C948" s="205" t="e">
        <f>VLOOKUP(B948,Códigos!$D$11:$E$15,2,0)</f>
        <v>#N/A</v>
      </c>
    </row>
    <row r="949" spans="3:3" x14ac:dyDescent="0.2">
      <c r="C949" s="205" t="e">
        <f>VLOOKUP(B949,Códigos!$D$11:$E$15,2,0)</f>
        <v>#N/A</v>
      </c>
    </row>
    <row r="950" spans="3:3" x14ac:dyDescent="0.2">
      <c r="C950" s="205" t="e">
        <f>VLOOKUP(B950,Códigos!$D$11:$E$15,2,0)</f>
        <v>#N/A</v>
      </c>
    </row>
    <row r="951" spans="3:3" x14ac:dyDescent="0.2">
      <c r="C951" s="205" t="e">
        <f>VLOOKUP(B951,Códigos!$D$11:$E$15,2,0)</f>
        <v>#N/A</v>
      </c>
    </row>
    <row r="952" spans="3:3" x14ac:dyDescent="0.2">
      <c r="C952" s="205" t="e">
        <f>VLOOKUP(B952,Códigos!$D$11:$E$15,2,0)</f>
        <v>#N/A</v>
      </c>
    </row>
    <row r="953" spans="3:3" x14ac:dyDescent="0.2">
      <c r="C953" s="205" t="e">
        <f>VLOOKUP(B953,Códigos!$D$11:$E$15,2,0)</f>
        <v>#N/A</v>
      </c>
    </row>
    <row r="954" spans="3:3" x14ac:dyDescent="0.2">
      <c r="C954" s="205" t="e">
        <f>VLOOKUP(B954,Códigos!$D$11:$E$15,2,0)</f>
        <v>#N/A</v>
      </c>
    </row>
    <row r="955" spans="3:3" x14ac:dyDescent="0.2">
      <c r="C955" s="205" t="e">
        <f>VLOOKUP(B955,Códigos!$D$11:$E$15,2,0)</f>
        <v>#N/A</v>
      </c>
    </row>
    <row r="956" spans="3:3" x14ac:dyDescent="0.2">
      <c r="C956" s="205" t="e">
        <f>VLOOKUP(B956,Códigos!$D$11:$E$15,2,0)</f>
        <v>#N/A</v>
      </c>
    </row>
    <row r="957" spans="3:3" x14ac:dyDescent="0.2">
      <c r="C957" s="205" t="e">
        <f>VLOOKUP(B957,Códigos!$D$11:$E$15,2,0)</f>
        <v>#N/A</v>
      </c>
    </row>
    <row r="958" spans="3:3" x14ac:dyDescent="0.2">
      <c r="C958" s="205" t="e">
        <f>VLOOKUP(B958,Códigos!$D$11:$E$15,2,0)</f>
        <v>#N/A</v>
      </c>
    </row>
    <row r="959" spans="3:3" x14ac:dyDescent="0.2">
      <c r="C959" s="205" t="e">
        <f>VLOOKUP(B959,Códigos!$D$11:$E$15,2,0)</f>
        <v>#N/A</v>
      </c>
    </row>
    <row r="960" spans="3:3" x14ac:dyDescent="0.2">
      <c r="C960" s="205" t="e">
        <f>VLOOKUP(B960,Códigos!$D$11:$E$15,2,0)</f>
        <v>#N/A</v>
      </c>
    </row>
    <row r="961" spans="3:3" x14ac:dyDescent="0.2">
      <c r="C961" s="205" t="e">
        <f>VLOOKUP(B961,Códigos!$D$11:$E$15,2,0)</f>
        <v>#N/A</v>
      </c>
    </row>
    <row r="962" spans="3:3" x14ac:dyDescent="0.2">
      <c r="C962" s="205" t="e">
        <f>VLOOKUP(B962,Códigos!$D$11:$E$15,2,0)</f>
        <v>#N/A</v>
      </c>
    </row>
    <row r="963" spans="3:3" x14ac:dyDescent="0.2">
      <c r="C963" s="205" t="e">
        <f>VLOOKUP(B963,Códigos!$D$11:$E$15,2,0)</f>
        <v>#N/A</v>
      </c>
    </row>
    <row r="964" spans="3:3" x14ac:dyDescent="0.2">
      <c r="C964" s="205" t="e">
        <f>VLOOKUP(B964,Códigos!$D$11:$E$15,2,0)</f>
        <v>#N/A</v>
      </c>
    </row>
    <row r="965" spans="3:3" x14ac:dyDescent="0.2">
      <c r="C965" s="205" t="e">
        <f>VLOOKUP(B965,Códigos!$D$11:$E$15,2,0)</f>
        <v>#N/A</v>
      </c>
    </row>
    <row r="966" spans="3:3" x14ac:dyDescent="0.2">
      <c r="C966" s="205" t="e">
        <f>VLOOKUP(B966,Códigos!$D$11:$E$15,2,0)</f>
        <v>#N/A</v>
      </c>
    </row>
    <row r="967" spans="3:3" x14ac:dyDescent="0.2">
      <c r="C967" s="205" t="e">
        <f>VLOOKUP(B967,Códigos!$D$11:$E$15,2,0)</f>
        <v>#N/A</v>
      </c>
    </row>
    <row r="968" spans="3:3" x14ac:dyDescent="0.2">
      <c r="C968" s="205" t="e">
        <f>VLOOKUP(B968,Códigos!$D$11:$E$15,2,0)</f>
        <v>#N/A</v>
      </c>
    </row>
    <row r="969" spans="3:3" x14ac:dyDescent="0.2">
      <c r="C969" s="205" t="e">
        <f>VLOOKUP(B969,Códigos!$D$11:$E$15,2,0)</f>
        <v>#N/A</v>
      </c>
    </row>
    <row r="970" spans="3:3" x14ac:dyDescent="0.2">
      <c r="C970" s="205" t="e">
        <f>VLOOKUP(B970,Códigos!$D$11:$E$15,2,0)</f>
        <v>#N/A</v>
      </c>
    </row>
    <row r="971" spans="3:3" x14ac:dyDescent="0.2">
      <c r="C971" s="205" t="e">
        <f>VLOOKUP(B971,Códigos!$D$11:$E$15,2,0)</f>
        <v>#N/A</v>
      </c>
    </row>
    <row r="972" spans="3:3" x14ac:dyDescent="0.2">
      <c r="C972" s="205" t="e">
        <f>VLOOKUP(B972,Códigos!$D$11:$E$15,2,0)</f>
        <v>#N/A</v>
      </c>
    </row>
    <row r="973" spans="3:3" x14ac:dyDescent="0.2">
      <c r="C973" s="205" t="e">
        <f>VLOOKUP(B973,Códigos!$D$11:$E$15,2,0)</f>
        <v>#N/A</v>
      </c>
    </row>
    <row r="974" spans="3:3" x14ac:dyDescent="0.2">
      <c r="C974" s="205" t="e">
        <f>VLOOKUP(B974,Códigos!$D$11:$E$15,2,0)</f>
        <v>#N/A</v>
      </c>
    </row>
    <row r="975" spans="3:3" x14ac:dyDescent="0.2">
      <c r="C975" s="205" t="e">
        <f>VLOOKUP(B975,Códigos!$D$11:$E$15,2,0)</f>
        <v>#N/A</v>
      </c>
    </row>
    <row r="976" spans="3:3" x14ac:dyDescent="0.2">
      <c r="C976" s="205" t="e">
        <f>VLOOKUP(B976,Códigos!$D$11:$E$15,2,0)</f>
        <v>#N/A</v>
      </c>
    </row>
    <row r="977" spans="3:3" x14ac:dyDescent="0.2">
      <c r="C977" s="205" t="e">
        <f>VLOOKUP(B977,Códigos!$D$11:$E$15,2,0)</f>
        <v>#N/A</v>
      </c>
    </row>
    <row r="978" spans="3:3" x14ac:dyDescent="0.2">
      <c r="C978" s="205" t="e">
        <f>VLOOKUP(B978,Códigos!$D$11:$E$15,2,0)</f>
        <v>#N/A</v>
      </c>
    </row>
    <row r="979" spans="3:3" x14ac:dyDescent="0.2">
      <c r="C979" s="205" t="e">
        <f>VLOOKUP(B979,Códigos!$D$11:$E$15,2,0)</f>
        <v>#N/A</v>
      </c>
    </row>
    <row r="980" spans="3:3" x14ac:dyDescent="0.2">
      <c r="C980" s="205" t="e">
        <f>VLOOKUP(B980,Códigos!$D$11:$E$15,2,0)</f>
        <v>#N/A</v>
      </c>
    </row>
    <row r="981" spans="3:3" x14ac:dyDescent="0.2">
      <c r="C981" s="205" t="e">
        <f>VLOOKUP(B981,Códigos!$D$11:$E$15,2,0)</f>
        <v>#N/A</v>
      </c>
    </row>
    <row r="982" spans="3:3" x14ac:dyDescent="0.2">
      <c r="C982" s="205" t="e">
        <f>VLOOKUP(B982,Códigos!$D$11:$E$15,2,0)</f>
        <v>#N/A</v>
      </c>
    </row>
    <row r="983" spans="3:3" x14ac:dyDescent="0.2">
      <c r="C983" s="205" t="e">
        <f>VLOOKUP(B983,Códigos!$D$11:$E$15,2,0)</f>
        <v>#N/A</v>
      </c>
    </row>
    <row r="984" spans="3:3" x14ac:dyDescent="0.2">
      <c r="C984" s="205" t="e">
        <f>VLOOKUP(B984,Códigos!$D$11:$E$15,2,0)</f>
        <v>#N/A</v>
      </c>
    </row>
    <row r="985" spans="3:3" x14ac:dyDescent="0.2">
      <c r="C985" s="205" t="e">
        <f>VLOOKUP(B985,Códigos!$D$11:$E$15,2,0)</f>
        <v>#N/A</v>
      </c>
    </row>
    <row r="986" spans="3:3" x14ac:dyDescent="0.2">
      <c r="C986" s="205" t="e">
        <f>VLOOKUP(B986,Códigos!$D$11:$E$15,2,0)</f>
        <v>#N/A</v>
      </c>
    </row>
    <row r="987" spans="3:3" x14ac:dyDescent="0.2">
      <c r="C987" s="205" t="e">
        <f>VLOOKUP(B987,Códigos!$D$11:$E$15,2,0)</f>
        <v>#N/A</v>
      </c>
    </row>
    <row r="988" spans="3:3" x14ac:dyDescent="0.2">
      <c r="C988" s="205" t="e">
        <f>VLOOKUP(B988,Códigos!$D$11:$E$15,2,0)</f>
        <v>#N/A</v>
      </c>
    </row>
    <row r="989" spans="3:3" x14ac:dyDescent="0.2">
      <c r="C989" s="205" t="e">
        <f>VLOOKUP(B989,Códigos!$D$11:$E$15,2,0)</f>
        <v>#N/A</v>
      </c>
    </row>
    <row r="990" spans="3:3" x14ac:dyDescent="0.2">
      <c r="C990" s="205" t="e">
        <f>VLOOKUP(B990,Códigos!$D$11:$E$15,2,0)</f>
        <v>#N/A</v>
      </c>
    </row>
    <row r="991" spans="3:3" x14ac:dyDescent="0.2">
      <c r="C991" s="205" t="e">
        <f>VLOOKUP(B991,Códigos!$D$11:$E$15,2,0)</f>
        <v>#N/A</v>
      </c>
    </row>
    <row r="992" spans="3:3" x14ac:dyDescent="0.2">
      <c r="C992" s="205" t="e">
        <f>VLOOKUP(B992,Códigos!$D$11:$E$15,2,0)</f>
        <v>#N/A</v>
      </c>
    </row>
    <row r="993" spans="3:3" x14ac:dyDescent="0.2">
      <c r="C993" s="205" t="e">
        <f>VLOOKUP(B993,Códigos!$D$11:$E$15,2,0)</f>
        <v>#N/A</v>
      </c>
    </row>
    <row r="994" spans="3:3" x14ac:dyDescent="0.2">
      <c r="C994" s="205" t="e">
        <f>VLOOKUP(B994,Códigos!$D$11:$E$15,2,0)</f>
        <v>#N/A</v>
      </c>
    </row>
    <row r="995" spans="3:3" x14ac:dyDescent="0.2">
      <c r="C995" s="205" t="e">
        <f>VLOOKUP(B995,Códigos!$D$11:$E$15,2,0)</f>
        <v>#N/A</v>
      </c>
    </row>
    <row r="996" spans="3:3" x14ac:dyDescent="0.2">
      <c r="C996" s="205" t="e">
        <f>VLOOKUP(B996,Códigos!$D$11:$E$15,2,0)</f>
        <v>#N/A</v>
      </c>
    </row>
    <row r="997" spans="3:3" x14ac:dyDescent="0.2">
      <c r="C997" s="205" t="e">
        <f>VLOOKUP(B997,Códigos!$D$11:$E$15,2,0)</f>
        <v>#N/A</v>
      </c>
    </row>
    <row r="998" spans="3:3" x14ac:dyDescent="0.2">
      <c r="C998" s="205" t="e">
        <f>VLOOKUP(B998,Códigos!$D$11:$E$15,2,0)</f>
        <v>#N/A</v>
      </c>
    </row>
    <row r="999" spans="3:3" x14ac:dyDescent="0.2">
      <c r="C999" s="205" t="e">
        <f>VLOOKUP(B999,Códigos!$D$11:$E$15,2,0)</f>
        <v>#N/A</v>
      </c>
    </row>
    <row r="1000" spans="3:3" x14ac:dyDescent="0.2">
      <c r="C1000" s="205" t="e">
        <f>VLOOKUP(B1000,Códigos!$D$11:$E$15,2,0)</f>
        <v>#N/A</v>
      </c>
    </row>
    <row r="1001" spans="3:3" x14ac:dyDescent="0.2">
      <c r="C1001" s="205" t="e">
        <f>VLOOKUP(B1001,Códigos!$D$11:$E$15,2,0)</f>
        <v>#N/A</v>
      </c>
    </row>
    <row r="1002" spans="3:3" x14ac:dyDescent="0.2">
      <c r="C1002" s="205" t="e">
        <f>VLOOKUP(B1002,Códigos!$D$11:$E$15,2,0)</f>
        <v>#N/A</v>
      </c>
    </row>
    <row r="1003" spans="3:3" x14ac:dyDescent="0.2">
      <c r="C1003" s="205" t="e">
        <f>VLOOKUP(B1003,Códigos!$D$11:$E$15,2,0)</f>
        <v>#N/A</v>
      </c>
    </row>
    <row r="1004" spans="3:3" x14ac:dyDescent="0.2">
      <c r="C1004" s="205" t="e">
        <f>VLOOKUP(B1004,Códigos!$D$11:$E$15,2,0)</f>
        <v>#N/A</v>
      </c>
    </row>
    <row r="1005" spans="3:3" x14ac:dyDescent="0.2">
      <c r="C1005" s="205" t="e">
        <f>VLOOKUP(B1005,Códigos!$D$11:$E$15,2,0)</f>
        <v>#N/A</v>
      </c>
    </row>
    <row r="1006" spans="3:3" x14ac:dyDescent="0.2">
      <c r="C1006" s="205" t="e">
        <f>VLOOKUP(B1006,Códigos!$D$11:$E$15,2,0)</f>
        <v>#N/A</v>
      </c>
    </row>
    <row r="1007" spans="3:3" x14ac:dyDescent="0.2">
      <c r="C1007" s="205" t="e">
        <f>VLOOKUP(B1007,Códigos!$D$11:$E$15,2,0)</f>
        <v>#N/A</v>
      </c>
    </row>
    <row r="1008" spans="3:3" x14ac:dyDescent="0.2">
      <c r="C1008" s="205" t="e">
        <f>VLOOKUP(B1008,Códigos!$D$11:$E$15,2,0)</f>
        <v>#N/A</v>
      </c>
    </row>
    <row r="1009" spans="3:3" x14ac:dyDescent="0.2">
      <c r="C1009" s="205" t="e">
        <f>VLOOKUP(B1009,Códigos!$D$11:$E$15,2,0)</f>
        <v>#N/A</v>
      </c>
    </row>
    <row r="1010" spans="3:3" x14ac:dyDescent="0.2">
      <c r="C1010" s="205" t="e">
        <f>VLOOKUP(B1010,Códigos!$D$11:$E$15,2,0)</f>
        <v>#N/A</v>
      </c>
    </row>
    <row r="1011" spans="3:3" x14ac:dyDescent="0.2">
      <c r="C1011" s="205" t="e">
        <f>VLOOKUP(B1011,Códigos!$D$11:$E$15,2,0)</f>
        <v>#N/A</v>
      </c>
    </row>
    <row r="1012" spans="3:3" x14ac:dyDescent="0.2">
      <c r="C1012" s="205" t="e">
        <f>VLOOKUP(B1012,Códigos!$D$11:$E$15,2,0)</f>
        <v>#N/A</v>
      </c>
    </row>
    <row r="1013" spans="3:3" x14ac:dyDescent="0.2">
      <c r="C1013" s="205" t="e">
        <f>VLOOKUP(B1013,Códigos!$D$11:$E$15,2,0)</f>
        <v>#N/A</v>
      </c>
    </row>
    <row r="1014" spans="3:3" x14ac:dyDescent="0.2">
      <c r="C1014" s="205" t="e">
        <f>VLOOKUP(B1014,Códigos!$D$11:$E$15,2,0)</f>
        <v>#N/A</v>
      </c>
    </row>
    <row r="1015" spans="3:3" x14ac:dyDescent="0.2">
      <c r="C1015" s="205" t="e">
        <f>VLOOKUP(B1015,Códigos!$D$11:$E$15,2,0)</f>
        <v>#N/A</v>
      </c>
    </row>
    <row r="1016" spans="3:3" x14ac:dyDescent="0.2">
      <c r="C1016" s="205" t="e">
        <f>VLOOKUP(B1016,Códigos!$D$11:$E$15,2,0)</f>
        <v>#N/A</v>
      </c>
    </row>
    <row r="1017" spans="3:3" x14ac:dyDescent="0.2">
      <c r="C1017" s="205" t="e">
        <f>VLOOKUP(B1017,Códigos!$D$11:$E$15,2,0)</f>
        <v>#N/A</v>
      </c>
    </row>
    <row r="1018" spans="3:3" x14ac:dyDescent="0.2">
      <c r="C1018" s="205" t="e">
        <f>VLOOKUP(B1018,Códigos!$D$11:$E$15,2,0)</f>
        <v>#N/A</v>
      </c>
    </row>
    <row r="1019" spans="3:3" x14ac:dyDescent="0.2">
      <c r="C1019" s="205" t="e">
        <f>VLOOKUP(B1019,Códigos!$D$11:$E$15,2,0)</f>
        <v>#N/A</v>
      </c>
    </row>
    <row r="1020" spans="3:3" x14ac:dyDescent="0.2">
      <c r="C1020" s="205" t="e">
        <f>VLOOKUP(B1020,Códigos!$D$11:$E$15,2,0)</f>
        <v>#N/A</v>
      </c>
    </row>
    <row r="1021" spans="3:3" x14ac:dyDescent="0.2">
      <c r="C1021" s="205" t="e">
        <f>VLOOKUP(B1021,Códigos!$D$11:$E$15,2,0)</f>
        <v>#N/A</v>
      </c>
    </row>
    <row r="1022" spans="3:3" x14ac:dyDescent="0.2">
      <c r="C1022" s="205" t="e">
        <f>VLOOKUP(B1022,Códigos!$D$11:$E$15,2,0)</f>
        <v>#N/A</v>
      </c>
    </row>
    <row r="1023" spans="3:3" x14ac:dyDescent="0.2">
      <c r="C1023" s="205" t="e">
        <f>VLOOKUP(B1023,Códigos!$D$11:$E$15,2,0)</f>
        <v>#N/A</v>
      </c>
    </row>
    <row r="1024" spans="3:3" x14ac:dyDescent="0.2">
      <c r="C1024" s="205" t="e">
        <f>VLOOKUP(B1024,Códigos!$D$11:$E$15,2,0)</f>
        <v>#N/A</v>
      </c>
    </row>
    <row r="1025" spans="3:3" x14ac:dyDescent="0.2">
      <c r="C1025" s="205" t="e">
        <f>VLOOKUP(B1025,Códigos!$D$11:$E$15,2,0)</f>
        <v>#N/A</v>
      </c>
    </row>
    <row r="1026" spans="3:3" x14ac:dyDescent="0.2">
      <c r="C1026" s="205" t="e">
        <f>VLOOKUP(B1026,Códigos!$D$11:$E$15,2,0)</f>
        <v>#N/A</v>
      </c>
    </row>
    <row r="1027" spans="3:3" x14ac:dyDescent="0.2">
      <c r="C1027" s="205" t="e">
        <f>VLOOKUP(B1027,Códigos!$D$11:$E$15,2,0)</f>
        <v>#N/A</v>
      </c>
    </row>
    <row r="1028" spans="3:3" x14ac:dyDescent="0.2">
      <c r="C1028" s="205" t="e">
        <f>VLOOKUP(B1028,Códigos!$D$11:$E$15,2,0)</f>
        <v>#N/A</v>
      </c>
    </row>
    <row r="1029" spans="3:3" x14ac:dyDescent="0.2">
      <c r="C1029" s="205" t="e">
        <f>VLOOKUP(B1029,Códigos!$D$11:$E$15,2,0)</f>
        <v>#N/A</v>
      </c>
    </row>
    <row r="1030" spans="3:3" x14ac:dyDescent="0.2">
      <c r="C1030" s="205" t="e">
        <f>VLOOKUP(B1030,Códigos!$D$11:$E$15,2,0)</f>
        <v>#N/A</v>
      </c>
    </row>
    <row r="1031" spans="3:3" x14ac:dyDescent="0.2">
      <c r="C1031" s="205" t="e">
        <f>VLOOKUP(B1031,Códigos!$D$11:$E$15,2,0)</f>
        <v>#N/A</v>
      </c>
    </row>
    <row r="1032" spans="3:3" x14ac:dyDescent="0.2">
      <c r="C1032" s="205" t="e">
        <f>VLOOKUP(B1032,Códigos!$D$11:$E$15,2,0)</f>
        <v>#N/A</v>
      </c>
    </row>
    <row r="1033" spans="3:3" x14ac:dyDescent="0.2">
      <c r="C1033" s="205" t="e">
        <f>VLOOKUP(B1033,Códigos!$D$11:$E$15,2,0)</f>
        <v>#N/A</v>
      </c>
    </row>
    <row r="1034" spans="3:3" x14ac:dyDescent="0.2">
      <c r="C1034" s="205" t="e">
        <f>VLOOKUP(B1034,Códigos!$D$11:$E$15,2,0)</f>
        <v>#N/A</v>
      </c>
    </row>
    <row r="1035" spans="3:3" x14ac:dyDescent="0.2">
      <c r="C1035" s="205" t="e">
        <f>VLOOKUP(B1035,Códigos!$D$11:$E$15,2,0)</f>
        <v>#N/A</v>
      </c>
    </row>
    <row r="1036" spans="3:3" x14ac:dyDescent="0.2">
      <c r="C1036" s="205" t="e">
        <f>VLOOKUP(B1036,Códigos!$D$11:$E$15,2,0)</f>
        <v>#N/A</v>
      </c>
    </row>
    <row r="1037" spans="3:3" x14ac:dyDescent="0.2">
      <c r="C1037" s="205" t="e">
        <f>VLOOKUP(B1037,Códigos!$D$11:$E$15,2,0)</f>
        <v>#N/A</v>
      </c>
    </row>
    <row r="1038" spans="3:3" x14ac:dyDescent="0.2">
      <c r="C1038" s="205" t="e">
        <f>VLOOKUP(B1038,Códigos!$D$11:$E$15,2,0)</f>
        <v>#N/A</v>
      </c>
    </row>
    <row r="1039" spans="3:3" x14ac:dyDescent="0.2">
      <c r="C1039" s="205" t="e">
        <f>VLOOKUP(B1039,Códigos!$D$11:$E$15,2,0)</f>
        <v>#N/A</v>
      </c>
    </row>
    <row r="1040" spans="3:3" x14ac:dyDescent="0.2">
      <c r="C1040" s="205" t="e">
        <f>VLOOKUP(B1040,Códigos!$D$11:$E$15,2,0)</f>
        <v>#N/A</v>
      </c>
    </row>
    <row r="1041" spans="3:3" x14ac:dyDescent="0.2">
      <c r="C1041" s="205" t="e">
        <f>VLOOKUP(B1041,Códigos!$D$11:$E$15,2,0)</f>
        <v>#N/A</v>
      </c>
    </row>
    <row r="1042" spans="3:3" x14ac:dyDescent="0.2">
      <c r="C1042" s="205" t="e">
        <f>VLOOKUP(B1042,Códigos!$D$11:$E$15,2,0)</f>
        <v>#N/A</v>
      </c>
    </row>
    <row r="1043" spans="3:3" x14ac:dyDescent="0.2">
      <c r="C1043" s="205" t="e">
        <f>VLOOKUP(B1043,Códigos!$D$11:$E$15,2,0)</f>
        <v>#N/A</v>
      </c>
    </row>
    <row r="1044" spans="3:3" x14ac:dyDescent="0.2">
      <c r="C1044" s="205" t="e">
        <f>VLOOKUP(B1044,Códigos!$D$11:$E$15,2,0)</f>
        <v>#N/A</v>
      </c>
    </row>
    <row r="1045" spans="3:3" x14ac:dyDescent="0.2">
      <c r="C1045" s="205" t="e">
        <f>VLOOKUP(B1045,Códigos!$D$11:$E$15,2,0)</f>
        <v>#N/A</v>
      </c>
    </row>
    <row r="1046" spans="3:3" x14ac:dyDescent="0.2">
      <c r="C1046" s="205" t="e">
        <f>VLOOKUP(B1046,Códigos!$D$11:$E$15,2,0)</f>
        <v>#N/A</v>
      </c>
    </row>
    <row r="1047" spans="3:3" x14ac:dyDescent="0.2">
      <c r="C1047" s="205" t="e">
        <f>VLOOKUP(B1047,Códigos!$D$11:$E$15,2,0)</f>
        <v>#N/A</v>
      </c>
    </row>
    <row r="1048" spans="3:3" x14ac:dyDescent="0.2">
      <c r="C1048" s="205" t="e">
        <f>VLOOKUP(B1048,Códigos!$D$11:$E$15,2,0)</f>
        <v>#N/A</v>
      </c>
    </row>
    <row r="1049" spans="3:3" x14ac:dyDescent="0.2">
      <c r="C1049" s="205" t="e">
        <f>VLOOKUP(B1049,Códigos!$D$11:$E$15,2,0)</f>
        <v>#N/A</v>
      </c>
    </row>
    <row r="1050" spans="3:3" x14ac:dyDescent="0.2">
      <c r="C1050" s="205" t="e">
        <f>VLOOKUP(B1050,Códigos!$D$11:$E$15,2,0)</f>
        <v>#N/A</v>
      </c>
    </row>
    <row r="1051" spans="3:3" x14ac:dyDescent="0.2">
      <c r="C1051" s="205" t="e">
        <f>VLOOKUP(B1051,Códigos!$D$11:$E$15,2,0)</f>
        <v>#N/A</v>
      </c>
    </row>
    <row r="1052" spans="3:3" x14ac:dyDescent="0.2">
      <c r="C1052" s="205" t="e">
        <f>VLOOKUP(B1052,Códigos!$D$11:$E$15,2,0)</f>
        <v>#N/A</v>
      </c>
    </row>
    <row r="1053" spans="3:3" x14ac:dyDescent="0.2">
      <c r="C1053" s="205" t="e">
        <f>VLOOKUP(B1053,Códigos!$D$11:$E$15,2,0)</f>
        <v>#N/A</v>
      </c>
    </row>
    <row r="1054" spans="3:3" x14ac:dyDescent="0.2">
      <c r="C1054" s="205" t="e">
        <f>VLOOKUP(B1054,Códigos!$D$11:$E$15,2,0)</f>
        <v>#N/A</v>
      </c>
    </row>
    <row r="1055" spans="3:3" x14ac:dyDescent="0.2">
      <c r="C1055" s="205" t="e">
        <f>VLOOKUP(B1055,Códigos!$D$11:$E$15,2,0)</f>
        <v>#N/A</v>
      </c>
    </row>
    <row r="1056" spans="3:3" x14ac:dyDescent="0.2">
      <c r="C1056" s="205" t="e">
        <f>VLOOKUP(B1056,Códigos!$D$11:$E$15,2,0)</f>
        <v>#N/A</v>
      </c>
    </row>
    <row r="1057" spans="3:3" x14ac:dyDescent="0.2">
      <c r="C1057" s="205" t="e">
        <f>VLOOKUP(B1057,Códigos!$D$11:$E$15,2,0)</f>
        <v>#N/A</v>
      </c>
    </row>
    <row r="1058" spans="3:3" x14ac:dyDescent="0.2">
      <c r="C1058" s="205" t="e">
        <f>VLOOKUP(B1058,Códigos!$D$11:$E$15,2,0)</f>
        <v>#N/A</v>
      </c>
    </row>
    <row r="1059" spans="3:3" x14ac:dyDescent="0.2">
      <c r="C1059" s="205" t="e">
        <f>VLOOKUP(B1059,Códigos!$D$11:$E$15,2,0)</f>
        <v>#N/A</v>
      </c>
    </row>
    <row r="1060" spans="3:3" x14ac:dyDescent="0.2">
      <c r="C1060" s="205" t="e">
        <f>VLOOKUP(B1060,Códigos!$D$11:$E$15,2,0)</f>
        <v>#N/A</v>
      </c>
    </row>
    <row r="1061" spans="3:3" x14ac:dyDescent="0.2">
      <c r="C1061" s="205" t="e">
        <f>VLOOKUP(B1061,Códigos!$D$11:$E$15,2,0)</f>
        <v>#N/A</v>
      </c>
    </row>
    <row r="1062" spans="3:3" x14ac:dyDescent="0.2">
      <c r="C1062" s="205" t="e">
        <f>VLOOKUP(B1062,Códigos!$D$11:$E$15,2,0)</f>
        <v>#N/A</v>
      </c>
    </row>
    <row r="1063" spans="3:3" x14ac:dyDescent="0.2">
      <c r="C1063" s="205" t="e">
        <f>VLOOKUP(B1063,Códigos!$D$11:$E$15,2,0)</f>
        <v>#N/A</v>
      </c>
    </row>
    <row r="1064" spans="3:3" x14ac:dyDescent="0.2">
      <c r="C1064" s="205" t="e">
        <f>VLOOKUP(B1064,Códigos!$D$11:$E$15,2,0)</f>
        <v>#N/A</v>
      </c>
    </row>
    <row r="1065" spans="3:3" x14ac:dyDescent="0.2">
      <c r="C1065" s="205" t="e">
        <f>VLOOKUP(B1065,Códigos!$D$11:$E$15,2,0)</f>
        <v>#N/A</v>
      </c>
    </row>
    <row r="1066" spans="3:3" x14ac:dyDescent="0.2">
      <c r="C1066" s="205" t="e">
        <f>VLOOKUP(B1066,Códigos!$D$11:$E$15,2,0)</f>
        <v>#N/A</v>
      </c>
    </row>
    <row r="1067" spans="3:3" x14ac:dyDescent="0.2">
      <c r="C1067" s="205" t="e">
        <f>VLOOKUP(B1067,Códigos!$D$11:$E$15,2,0)</f>
        <v>#N/A</v>
      </c>
    </row>
    <row r="1068" spans="3:3" x14ac:dyDescent="0.2">
      <c r="C1068" s="205" t="e">
        <f>VLOOKUP(B1068,Códigos!$D$11:$E$15,2,0)</f>
        <v>#N/A</v>
      </c>
    </row>
    <row r="1069" spans="3:3" x14ac:dyDescent="0.2">
      <c r="C1069" s="205" t="e">
        <f>VLOOKUP(B1069,Códigos!$D$11:$E$15,2,0)</f>
        <v>#N/A</v>
      </c>
    </row>
    <row r="1070" spans="3:3" x14ac:dyDescent="0.2">
      <c r="C1070" s="205" t="e">
        <f>VLOOKUP(B1070,Códigos!$D$11:$E$15,2,0)</f>
        <v>#N/A</v>
      </c>
    </row>
    <row r="1071" spans="3:3" x14ac:dyDescent="0.2">
      <c r="C1071" s="205" t="e">
        <f>VLOOKUP(B1071,Códigos!$D$11:$E$15,2,0)</f>
        <v>#N/A</v>
      </c>
    </row>
    <row r="1072" spans="3:3" x14ac:dyDescent="0.2">
      <c r="C1072" s="205" t="e">
        <f>VLOOKUP(B1072,Códigos!$D$11:$E$15,2,0)</f>
        <v>#N/A</v>
      </c>
    </row>
    <row r="1073" spans="3:3" x14ac:dyDescent="0.2">
      <c r="C1073" s="205" t="e">
        <f>VLOOKUP(B1073,Códigos!$D$11:$E$15,2,0)</f>
        <v>#N/A</v>
      </c>
    </row>
    <row r="1074" spans="3:3" x14ac:dyDescent="0.2">
      <c r="C1074" s="205" t="e">
        <f>VLOOKUP(B1074,Códigos!$D$11:$E$15,2,0)</f>
        <v>#N/A</v>
      </c>
    </row>
    <row r="1075" spans="3:3" x14ac:dyDescent="0.2">
      <c r="C1075" s="205" t="e">
        <f>VLOOKUP(B1075,Códigos!$D$11:$E$15,2,0)</f>
        <v>#N/A</v>
      </c>
    </row>
    <row r="1076" spans="3:3" x14ac:dyDescent="0.2">
      <c r="C1076" s="205" t="e">
        <f>VLOOKUP(B1076,Códigos!$D$11:$E$15,2,0)</f>
        <v>#N/A</v>
      </c>
    </row>
    <row r="1077" spans="3:3" x14ac:dyDescent="0.2">
      <c r="C1077" s="205" t="e">
        <f>VLOOKUP(B1077,Códigos!$D$11:$E$15,2,0)</f>
        <v>#N/A</v>
      </c>
    </row>
    <row r="1078" spans="3:3" x14ac:dyDescent="0.2">
      <c r="C1078" s="205" t="e">
        <f>VLOOKUP(B1078,Códigos!$D$11:$E$15,2,0)</f>
        <v>#N/A</v>
      </c>
    </row>
    <row r="1079" spans="3:3" x14ac:dyDescent="0.2">
      <c r="C1079" s="205" t="e">
        <f>VLOOKUP(B1079,Códigos!$D$11:$E$15,2,0)</f>
        <v>#N/A</v>
      </c>
    </row>
    <row r="1080" spans="3:3" x14ac:dyDescent="0.2">
      <c r="C1080" s="205" t="e">
        <f>VLOOKUP(B1080,Códigos!$D$11:$E$15,2,0)</f>
        <v>#N/A</v>
      </c>
    </row>
    <row r="1081" spans="3:3" x14ac:dyDescent="0.2">
      <c r="C1081" s="205" t="e">
        <f>VLOOKUP(B1081,Códigos!$D$11:$E$15,2,0)</f>
        <v>#N/A</v>
      </c>
    </row>
    <row r="1082" spans="3:3" x14ac:dyDescent="0.2">
      <c r="C1082" s="205" t="e">
        <f>VLOOKUP(B1082,Códigos!$D$11:$E$15,2,0)</f>
        <v>#N/A</v>
      </c>
    </row>
    <row r="1083" spans="3:3" x14ac:dyDescent="0.2">
      <c r="C1083" s="205" t="e">
        <f>VLOOKUP(B1083,Códigos!$D$11:$E$15,2,0)</f>
        <v>#N/A</v>
      </c>
    </row>
    <row r="1084" spans="3:3" x14ac:dyDescent="0.2">
      <c r="C1084" s="205" t="e">
        <f>VLOOKUP(B1084,Códigos!$D$11:$E$15,2,0)</f>
        <v>#N/A</v>
      </c>
    </row>
    <row r="1085" spans="3:3" x14ac:dyDescent="0.2">
      <c r="C1085" s="205" t="e">
        <f>VLOOKUP(B1085,Códigos!$D$11:$E$15,2,0)</f>
        <v>#N/A</v>
      </c>
    </row>
    <row r="1086" spans="3:3" x14ac:dyDescent="0.2">
      <c r="C1086" s="205" t="e">
        <f>VLOOKUP(B1086,Códigos!$D$11:$E$15,2,0)</f>
        <v>#N/A</v>
      </c>
    </row>
    <row r="1087" spans="3:3" x14ac:dyDescent="0.2">
      <c r="C1087" s="205" t="e">
        <f>VLOOKUP(B1087,Códigos!$D$11:$E$15,2,0)</f>
        <v>#N/A</v>
      </c>
    </row>
    <row r="1088" spans="3:3" x14ac:dyDescent="0.2">
      <c r="C1088" s="205" t="e">
        <f>VLOOKUP(B1088,Códigos!$D$11:$E$15,2,0)</f>
        <v>#N/A</v>
      </c>
    </row>
    <row r="1089" spans="3:3" x14ac:dyDescent="0.2">
      <c r="C1089" s="205" t="e">
        <f>VLOOKUP(B1089,Códigos!$D$11:$E$15,2,0)</f>
        <v>#N/A</v>
      </c>
    </row>
    <row r="1090" spans="3:3" x14ac:dyDescent="0.2">
      <c r="C1090" s="205" t="e">
        <f>VLOOKUP(B1090,Códigos!$D$11:$E$15,2,0)</f>
        <v>#N/A</v>
      </c>
    </row>
    <row r="1091" spans="3:3" x14ac:dyDescent="0.2">
      <c r="C1091" s="205" t="e">
        <f>VLOOKUP(B1091,Códigos!$D$11:$E$15,2,0)</f>
        <v>#N/A</v>
      </c>
    </row>
    <row r="1092" spans="3:3" x14ac:dyDescent="0.2">
      <c r="C1092" s="205" t="e">
        <f>VLOOKUP(B1092,Códigos!$D$11:$E$15,2,0)</f>
        <v>#N/A</v>
      </c>
    </row>
    <row r="1093" spans="3:3" x14ac:dyDescent="0.2">
      <c r="C1093" s="205" t="e">
        <f>VLOOKUP(B1093,Códigos!$D$11:$E$15,2,0)</f>
        <v>#N/A</v>
      </c>
    </row>
    <row r="1094" spans="3:3" x14ac:dyDescent="0.2">
      <c r="C1094" s="205" t="e">
        <f>VLOOKUP(B1094,Códigos!$D$11:$E$15,2,0)</f>
        <v>#N/A</v>
      </c>
    </row>
    <row r="1095" spans="3:3" x14ac:dyDescent="0.2">
      <c r="C1095" s="205" t="e">
        <f>VLOOKUP(B1095,Códigos!$D$11:$E$15,2,0)</f>
        <v>#N/A</v>
      </c>
    </row>
    <row r="1096" spans="3:3" x14ac:dyDescent="0.2">
      <c r="C1096" s="205" t="e">
        <f>VLOOKUP(B1096,Códigos!$D$11:$E$15,2,0)</f>
        <v>#N/A</v>
      </c>
    </row>
    <row r="1097" spans="3:3" x14ac:dyDescent="0.2">
      <c r="C1097" s="205" t="e">
        <f>VLOOKUP(B1097,Códigos!$D$11:$E$15,2,0)</f>
        <v>#N/A</v>
      </c>
    </row>
    <row r="1098" spans="3:3" x14ac:dyDescent="0.2">
      <c r="C1098" s="205" t="e">
        <f>VLOOKUP(B1098,Códigos!$D$11:$E$15,2,0)</f>
        <v>#N/A</v>
      </c>
    </row>
    <row r="1099" spans="3:3" x14ac:dyDescent="0.2">
      <c r="C1099" s="205" t="e">
        <f>VLOOKUP(B1099,Códigos!$D$11:$E$15,2,0)</f>
        <v>#N/A</v>
      </c>
    </row>
    <row r="1100" spans="3:3" x14ac:dyDescent="0.2">
      <c r="C1100" s="205" t="e">
        <f>VLOOKUP(B1100,Códigos!$D$11:$E$15,2,0)</f>
        <v>#N/A</v>
      </c>
    </row>
    <row r="1101" spans="3:3" x14ac:dyDescent="0.2">
      <c r="C1101" s="205" t="e">
        <f>VLOOKUP(B1101,Códigos!$D$11:$E$15,2,0)</f>
        <v>#N/A</v>
      </c>
    </row>
    <row r="1102" spans="3:3" x14ac:dyDescent="0.2">
      <c r="C1102" s="205" t="e">
        <f>VLOOKUP(B1102,Códigos!$D$11:$E$15,2,0)</f>
        <v>#N/A</v>
      </c>
    </row>
    <row r="1103" spans="3:3" x14ac:dyDescent="0.2">
      <c r="C1103" s="205" t="e">
        <f>VLOOKUP(B1103,Códigos!$D$11:$E$15,2,0)</f>
        <v>#N/A</v>
      </c>
    </row>
    <row r="1104" spans="3:3" x14ac:dyDescent="0.2">
      <c r="C1104" s="205" t="e">
        <f>VLOOKUP(B1104,Códigos!$D$11:$E$15,2,0)</f>
        <v>#N/A</v>
      </c>
    </row>
    <row r="1105" spans="3:3" x14ac:dyDescent="0.2">
      <c r="C1105" s="205" t="e">
        <f>VLOOKUP(B1105,Códigos!$D$11:$E$15,2,0)</f>
        <v>#N/A</v>
      </c>
    </row>
    <row r="1106" spans="3:3" x14ac:dyDescent="0.2">
      <c r="C1106" s="205" t="e">
        <f>VLOOKUP(B1106,Códigos!$D$11:$E$15,2,0)</f>
        <v>#N/A</v>
      </c>
    </row>
    <row r="1107" spans="3:3" x14ac:dyDescent="0.2">
      <c r="C1107" s="205" t="e">
        <f>VLOOKUP(B1107,Códigos!$D$11:$E$15,2,0)</f>
        <v>#N/A</v>
      </c>
    </row>
    <row r="1108" spans="3:3" x14ac:dyDescent="0.2">
      <c r="C1108" s="205" t="e">
        <f>VLOOKUP(B1108,Códigos!$D$11:$E$15,2,0)</f>
        <v>#N/A</v>
      </c>
    </row>
    <row r="1109" spans="3:3" x14ac:dyDescent="0.2">
      <c r="C1109" s="205" t="e">
        <f>VLOOKUP(B1109,Códigos!$D$11:$E$15,2,0)</f>
        <v>#N/A</v>
      </c>
    </row>
    <row r="1110" spans="3:3" x14ac:dyDescent="0.2">
      <c r="C1110" s="205" t="e">
        <f>VLOOKUP(B1110,Códigos!$D$11:$E$15,2,0)</f>
        <v>#N/A</v>
      </c>
    </row>
    <row r="1111" spans="3:3" x14ac:dyDescent="0.2">
      <c r="C1111" s="205" t="e">
        <f>VLOOKUP(B1111,Códigos!$D$11:$E$15,2,0)</f>
        <v>#N/A</v>
      </c>
    </row>
    <row r="1112" spans="3:3" x14ac:dyDescent="0.2">
      <c r="C1112" s="205" t="e">
        <f>VLOOKUP(B1112,Códigos!$D$11:$E$15,2,0)</f>
        <v>#N/A</v>
      </c>
    </row>
    <row r="1113" spans="3:3" x14ac:dyDescent="0.2">
      <c r="C1113" s="205" t="e">
        <f>VLOOKUP(B1113,Códigos!$D$11:$E$15,2,0)</f>
        <v>#N/A</v>
      </c>
    </row>
    <row r="1114" spans="3:3" x14ac:dyDescent="0.2">
      <c r="C1114" s="205" t="e">
        <f>VLOOKUP(B1114,Códigos!$D$11:$E$15,2,0)</f>
        <v>#N/A</v>
      </c>
    </row>
    <row r="1115" spans="3:3" x14ac:dyDescent="0.2">
      <c r="C1115" s="205" t="e">
        <f>VLOOKUP(B1115,Códigos!$D$11:$E$15,2,0)</f>
        <v>#N/A</v>
      </c>
    </row>
    <row r="1116" spans="3:3" x14ac:dyDescent="0.2">
      <c r="C1116" s="205" t="e">
        <f>VLOOKUP(B1116,Códigos!$D$11:$E$15,2,0)</f>
        <v>#N/A</v>
      </c>
    </row>
    <row r="1117" spans="3:3" x14ac:dyDescent="0.2">
      <c r="C1117" s="205" t="e">
        <f>VLOOKUP(B1117,Códigos!$D$11:$E$15,2,0)</f>
        <v>#N/A</v>
      </c>
    </row>
    <row r="1118" spans="3:3" x14ac:dyDescent="0.2">
      <c r="C1118" s="205" t="e">
        <f>VLOOKUP(B1118,Códigos!$D$11:$E$15,2,0)</f>
        <v>#N/A</v>
      </c>
    </row>
    <row r="1119" spans="3:3" x14ac:dyDescent="0.2">
      <c r="C1119" s="205" t="e">
        <f>VLOOKUP(B1119,Códigos!$D$11:$E$15,2,0)</f>
        <v>#N/A</v>
      </c>
    </row>
    <row r="1120" spans="3:3" x14ac:dyDescent="0.2">
      <c r="C1120" s="205" t="e">
        <f>VLOOKUP(B1120,Códigos!$D$11:$E$15,2,0)</f>
        <v>#N/A</v>
      </c>
    </row>
    <row r="1121" spans="3:3" x14ac:dyDescent="0.2">
      <c r="C1121" s="205" t="e">
        <f>VLOOKUP(B1121,Códigos!$D$11:$E$15,2,0)</f>
        <v>#N/A</v>
      </c>
    </row>
    <row r="1122" spans="3:3" x14ac:dyDescent="0.2">
      <c r="C1122" s="205" t="e">
        <f>VLOOKUP(B1122,Códigos!$D$11:$E$15,2,0)</f>
        <v>#N/A</v>
      </c>
    </row>
    <row r="1123" spans="3:3" x14ac:dyDescent="0.2">
      <c r="C1123" s="205" t="e">
        <f>VLOOKUP(B1123,Códigos!$D$11:$E$15,2,0)</f>
        <v>#N/A</v>
      </c>
    </row>
    <row r="1124" spans="3:3" x14ac:dyDescent="0.2">
      <c r="C1124" s="205" t="e">
        <f>VLOOKUP(B1124,Códigos!$D$11:$E$15,2,0)</f>
        <v>#N/A</v>
      </c>
    </row>
    <row r="1125" spans="3:3" x14ac:dyDescent="0.2">
      <c r="C1125" s="205" t="e">
        <f>VLOOKUP(B1125,Códigos!$D$11:$E$15,2,0)</f>
        <v>#N/A</v>
      </c>
    </row>
    <row r="1126" spans="3:3" x14ac:dyDescent="0.2">
      <c r="C1126" s="205" t="e">
        <f>VLOOKUP(B1126,Códigos!$D$11:$E$15,2,0)</f>
        <v>#N/A</v>
      </c>
    </row>
    <row r="1127" spans="3:3" x14ac:dyDescent="0.2">
      <c r="C1127" s="205" t="e">
        <f>VLOOKUP(B1127,Códigos!$D$11:$E$15,2,0)</f>
        <v>#N/A</v>
      </c>
    </row>
    <row r="1128" spans="3:3" x14ac:dyDescent="0.2">
      <c r="C1128" s="205" t="e">
        <f>VLOOKUP(B1128,Códigos!$D$11:$E$15,2,0)</f>
        <v>#N/A</v>
      </c>
    </row>
    <row r="1129" spans="3:3" x14ac:dyDescent="0.2">
      <c r="C1129" s="205" t="e">
        <f>VLOOKUP(B1129,Códigos!$D$11:$E$15,2,0)</f>
        <v>#N/A</v>
      </c>
    </row>
    <row r="1130" spans="3:3" x14ac:dyDescent="0.2">
      <c r="C1130" s="205" t="e">
        <f>VLOOKUP(B1130,Códigos!$D$11:$E$15,2,0)</f>
        <v>#N/A</v>
      </c>
    </row>
    <row r="1131" spans="3:3" x14ac:dyDescent="0.2">
      <c r="C1131" s="205" t="e">
        <f>VLOOKUP(B1131,Códigos!$D$11:$E$15,2,0)</f>
        <v>#N/A</v>
      </c>
    </row>
    <row r="1132" spans="3:3" x14ac:dyDescent="0.2">
      <c r="C1132" s="205" t="e">
        <f>VLOOKUP(B1132,Códigos!$D$11:$E$15,2,0)</f>
        <v>#N/A</v>
      </c>
    </row>
    <row r="1133" spans="3:3" x14ac:dyDescent="0.2">
      <c r="C1133" s="205" t="e">
        <f>VLOOKUP(B1133,Códigos!$D$11:$E$15,2,0)</f>
        <v>#N/A</v>
      </c>
    </row>
    <row r="1134" spans="3:3" x14ac:dyDescent="0.2">
      <c r="C1134" s="205" t="e">
        <f>VLOOKUP(B1134,Códigos!$D$11:$E$15,2,0)</f>
        <v>#N/A</v>
      </c>
    </row>
    <row r="1135" spans="3:3" x14ac:dyDescent="0.2">
      <c r="C1135" s="205" t="e">
        <f>VLOOKUP(B1135,Códigos!$D$11:$E$15,2,0)</f>
        <v>#N/A</v>
      </c>
    </row>
    <row r="1136" spans="3:3" x14ac:dyDescent="0.2">
      <c r="C1136" s="205" t="e">
        <f>VLOOKUP(B1136,Códigos!$D$11:$E$15,2,0)</f>
        <v>#N/A</v>
      </c>
    </row>
    <row r="1137" spans="3:3" x14ac:dyDescent="0.2">
      <c r="C1137" s="205" t="e">
        <f>VLOOKUP(B1137,Códigos!$D$11:$E$15,2,0)</f>
        <v>#N/A</v>
      </c>
    </row>
    <row r="1138" spans="3:3" x14ac:dyDescent="0.2">
      <c r="C1138" s="205" t="e">
        <f>VLOOKUP(B1138,Códigos!$D$11:$E$15,2,0)</f>
        <v>#N/A</v>
      </c>
    </row>
    <row r="1139" spans="3:3" x14ac:dyDescent="0.2">
      <c r="C1139" s="205" t="e">
        <f>VLOOKUP(B1139,Códigos!$D$11:$E$15,2,0)</f>
        <v>#N/A</v>
      </c>
    </row>
    <row r="1140" spans="3:3" x14ac:dyDescent="0.2">
      <c r="C1140" s="205" t="e">
        <f>VLOOKUP(B1140,Códigos!$D$11:$E$15,2,0)</f>
        <v>#N/A</v>
      </c>
    </row>
    <row r="1141" spans="3:3" x14ac:dyDescent="0.2">
      <c r="C1141" s="205" t="e">
        <f>VLOOKUP(B1141,Códigos!$D$11:$E$15,2,0)</f>
        <v>#N/A</v>
      </c>
    </row>
    <row r="1142" spans="3:3" x14ac:dyDescent="0.2">
      <c r="C1142" s="205" t="e">
        <f>VLOOKUP(B1142,Códigos!$D$11:$E$15,2,0)</f>
        <v>#N/A</v>
      </c>
    </row>
    <row r="1143" spans="3:3" x14ac:dyDescent="0.2">
      <c r="C1143" s="205" t="e">
        <f>VLOOKUP(B1143,Códigos!$D$11:$E$15,2,0)</f>
        <v>#N/A</v>
      </c>
    </row>
    <row r="1144" spans="3:3" x14ac:dyDescent="0.2">
      <c r="C1144" s="205" t="e">
        <f>VLOOKUP(B1144,Códigos!$D$11:$E$15,2,0)</f>
        <v>#N/A</v>
      </c>
    </row>
    <row r="1145" spans="3:3" x14ac:dyDescent="0.2">
      <c r="C1145" s="205" t="e">
        <f>VLOOKUP(B1145,Códigos!$D$11:$E$15,2,0)</f>
        <v>#N/A</v>
      </c>
    </row>
    <row r="1146" spans="3:3" x14ac:dyDescent="0.2">
      <c r="C1146" s="205" t="e">
        <f>VLOOKUP(B1146,Códigos!$D$11:$E$15,2,0)</f>
        <v>#N/A</v>
      </c>
    </row>
    <row r="1147" spans="3:3" x14ac:dyDescent="0.2">
      <c r="C1147" s="205" t="e">
        <f>VLOOKUP(B1147,Códigos!$D$11:$E$15,2,0)</f>
        <v>#N/A</v>
      </c>
    </row>
    <row r="1148" spans="3:3" x14ac:dyDescent="0.2">
      <c r="C1148" s="205" t="e">
        <f>VLOOKUP(B1148,Códigos!$D$11:$E$15,2,0)</f>
        <v>#N/A</v>
      </c>
    </row>
    <row r="1149" spans="3:3" x14ac:dyDescent="0.2">
      <c r="C1149" s="205" t="e">
        <f>VLOOKUP(B1149,Códigos!$D$11:$E$15,2,0)</f>
        <v>#N/A</v>
      </c>
    </row>
    <row r="1150" spans="3:3" x14ac:dyDescent="0.2">
      <c r="C1150" s="205" t="e">
        <f>VLOOKUP(B1150,Códigos!$D$11:$E$15,2,0)</f>
        <v>#N/A</v>
      </c>
    </row>
    <row r="1151" spans="3:3" x14ac:dyDescent="0.2">
      <c r="C1151" s="205" t="e">
        <f>VLOOKUP(B1151,Códigos!$D$11:$E$15,2,0)</f>
        <v>#N/A</v>
      </c>
    </row>
    <row r="1152" spans="3:3" x14ac:dyDescent="0.2">
      <c r="C1152" s="205" t="e">
        <f>VLOOKUP(B1152,Códigos!$D$11:$E$15,2,0)</f>
        <v>#N/A</v>
      </c>
    </row>
    <row r="1153" spans="3:3" x14ac:dyDescent="0.2">
      <c r="C1153" s="205" t="e">
        <f>VLOOKUP(B1153,Códigos!$D$11:$E$15,2,0)</f>
        <v>#N/A</v>
      </c>
    </row>
    <row r="1154" spans="3:3" x14ac:dyDescent="0.2">
      <c r="C1154" s="205" t="e">
        <f>VLOOKUP(B1154,Códigos!$D$11:$E$15,2,0)</f>
        <v>#N/A</v>
      </c>
    </row>
    <row r="1155" spans="3:3" x14ac:dyDescent="0.2">
      <c r="C1155" s="205" t="e">
        <f>VLOOKUP(B1155,Códigos!$D$11:$E$15,2,0)</f>
        <v>#N/A</v>
      </c>
    </row>
    <row r="1156" spans="3:3" x14ac:dyDescent="0.2">
      <c r="C1156" s="205" t="e">
        <f>VLOOKUP(B1156,Códigos!$D$11:$E$15,2,0)</f>
        <v>#N/A</v>
      </c>
    </row>
    <row r="1157" spans="3:3" x14ac:dyDescent="0.2">
      <c r="C1157" s="205" t="e">
        <f>VLOOKUP(B1157,Códigos!$D$11:$E$15,2,0)</f>
        <v>#N/A</v>
      </c>
    </row>
    <row r="1158" spans="3:3" x14ac:dyDescent="0.2">
      <c r="C1158" s="205" t="e">
        <f>VLOOKUP(B1158,Códigos!$D$11:$E$15,2,0)</f>
        <v>#N/A</v>
      </c>
    </row>
    <row r="1159" spans="3:3" x14ac:dyDescent="0.2">
      <c r="C1159" s="205" t="e">
        <f>VLOOKUP(B1159,Códigos!$D$11:$E$15,2,0)</f>
        <v>#N/A</v>
      </c>
    </row>
    <row r="1160" spans="3:3" x14ac:dyDescent="0.2">
      <c r="C1160" s="205" t="e">
        <f>VLOOKUP(B1160,Códigos!$D$11:$E$15,2,0)</f>
        <v>#N/A</v>
      </c>
    </row>
    <row r="1161" spans="3:3" x14ac:dyDescent="0.2">
      <c r="C1161" s="205" t="e">
        <f>VLOOKUP(B1161,Códigos!$D$11:$E$15,2,0)</f>
        <v>#N/A</v>
      </c>
    </row>
    <row r="1162" spans="3:3" x14ac:dyDescent="0.2">
      <c r="C1162" s="205" t="e">
        <f>VLOOKUP(B1162,Códigos!$D$11:$E$15,2,0)</f>
        <v>#N/A</v>
      </c>
    </row>
    <row r="1163" spans="3:3" x14ac:dyDescent="0.2">
      <c r="C1163" s="205" t="e">
        <f>VLOOKUP(B1163,Códigos!$D$11:$E$15,2,0)</f>
        <v>#N/A</v>
      </c>
    </row>
    <row r="1164" spans="3:3" x14ac:dyDescent="0.2">
      <c r="C1164" s="205" t="e">
        <f>VLOOKUP(B1164,Códigos!$D$11:$E$15,2,0)</f>
        <v>#N/A</v>
      </c>
    </row>
    <row r="1165" spans="3:3" x14ac:dyDescent="0.2">
      <c r="C1165" s="205" t="e">
        <f>VLOOKUP(B1165,Códigos!$D$11:$E$15,2,0)</f>
        <v>#N/A</v>
      </c>
    </row>
    <row r="1166" spans="3:3" x14ac:dyDescent="0.2">
      <c r="C1166" s="205" t="e">
        <f>VLOOKUP(B1166,Códigos!$D$11:$E$15,2,0)</f>
        <v>#N/A</v>
      </c>
    </row>
    <row r="1167" spans="3:3" x14ac:dyDescent="0.2">
      <c r="C1167" s="205" t="e">
        <f>VLOOKUP(B1167,Códigos!$D$11:$E$15,2,0)</f>
        <v>#N/A</v>
      </c>
    </row>
    <row r="1168" spans="3:3" x14ac:dyDescent="0.2">
      <c r="C1168" s="205" t="e">
        <f>VLOOKUP(B1168,Códigos!$D$11:$E$15,2,0)</f>
        <v>#N/A</v>
      </c>
    </row>
    <row r="1169" spans="3:3" x14ac:dyDescent="0.2">
      <c r="C1169" s="205" t="e">
        <f>VLOOKUP(B1169,Códigos!$D$11:$E$15,2,0)</f>
        <v>#N/A</v>
      </c>
    </row>
    <row r="1170" spans="3:3" x14ac:dyDescent="0.2">
      <c r="C1170" s="205" t="e">
        <f>VLOOKUP(B1170,Códigos!$D$11:$E$15,2,0)</f>
        <v>#N/A</v>
      </c>
    </row>
    <row r="1171" spans="3:3" x14ac:dyDescent="0.2">
      <c r="C1171" s="205" t="e">
        <f>VLOOKUP(B1171,Códigos!$D$11:$E$15,2,0)</f>
        <v>#N/A</v>
      </c>
    </row>
    <row r="1172" spans="3:3" x14ac:dyDescent="0.2">
      <c r="C1172" s="205" t="e">
        <f>VLOOKUP(B1172,Códigos!$D$11:$E$15,2,0)</f>
        <v>#N/A</v>
      </c>
    </row>
    <row r="1173" spans="3:3" x14ac:dyDescent="0.2">
      <c r="C1173" s="205" t="e">
        <f>VLOOKUP(B1173,Códigos!$D$11:$E$15,2,0)</f>
        <v>#N/A</v>
      </c>
    </row>
    <row r="1174" spans="3:3" x14ac:dyDescent="0.2">
      <c r="C1174" s="205" t="e">
        <f>VLOOKUP(B1174,Códigos!$D$11:$E$15,2,0)</f>
        <v>#N/A</v>
      </c>
    </row>
    <row r="1175" spans="3:3" x14ac:dyDescent="0.2">
      <c r="C1175" s="205" t="e">
        <f>VLOOKUP(B1175,Códigos!$D$11:$E$15,2,0)</f>
        <v>#N/A</v>
      </c>
    </row>
    <row r="1176" spans="3:3" x14ac:dyDescent="0.2">
      <c r="C1176" s="205" t="e">
        <f>VLOOKUP(B1176,Códigos!$D$11:$E$15,2,0)</f>
        <v>#N/A</v>
      </c>
    </row>
    <row r="1177" spans="3:3" x14ac:dyDescent="0.2">
      <c r="C1177" s="205" t="e">
        <f>VLOOKUP(B1177,Códigos!$D$11:$E$15,2,0)</f>
        <v>#N/A</v>
      </c>
    </row>
    <row r="1178" spans="3:3" x14ac:dyDescent="0.2">
      <c r="C1178" s="205" t="e">
        <f>VLOOKUP(B1178,Códigos!$D$11:$E$15,2,0)</f>
        <v>#N/A</v>
      </c>
    </row>
    <row r="1179" spans="3:3" x14ac:dyDescent="0.2">
      <c r="C1179" s="205" t="e">
        <f>VLOOKUP(B1179,Códigos!$D$11:$E$15,2,0)</f>
        <v>#N/A</v>
      </c>
    </row>
    <row r="1180" spans="3:3" x14ac:dyDescent="0.2">
      <c r="C1180" s="205" t="e">
        <f>VLOOKUP(B1180,Códigos!$D$11:$E$15,2,0)</f>
        <v>#N/A</v>
      </c>
    </row>
    <row r="1181" spans="3:3" x14ac:dyDescent="0.2">
      <c r="C1181" s="205" t="e">
        <f>VLOOKUP(B1181,Códigos!$D$11:$E$15,2,0)</f>
        <v>#N/A</v>
      </c>
    </row>
    <row r="1182" spans="3:3" x14ac:dyDescent="0.2">
      <c r="C1182" s="205" t="e">
        <f>VLOOKUP(B1182,Códigos!$D$11:$E$15,2,0)</f>
        <v>#N/A</v>
      </c>
    </row>
    <row r="1183" spans="3:3" x14ac:dyDescent="0.2">
      <c r="C1183" s="205" t="e">
        <f>VLOOKUP(B1183,Códigos!$D$11:$E$15,2,0)</f>
        <v>#N/A</v>
      </c>
    </row>
    <row r="1184" spans="3:3" x14ac:dyDescent="0.2">
      <c r="C1184" s="205" t="e">
        <f>VLOOKUP(B1184,Códigos!$D$11:$E$15,2,0)</f>
        <v>#N/A</v>
      </c>
    </row>
    <row r="1185" spans="3:3" x14ac:dyDescent="0.2">
      <c r="C1185" s="205" t="e">
        <f>VLOOKUP(B1185,Códigos!$D$11:$E$15,2,0)</f>
        <v>#N/A</v>
      </c>
    </row>
    <row r="1186" spans="3:3" x14ac:dyDescent="0.2">
      <c r="C1186" s="205" t="e">
        <f>VLOOKUP(B1186,Códigos!$D$11:$E$15,2,0)</f>
        <v>#N/A</v>
      </c>
    </row>
    <row r="1187" spans="3:3" x14ac:dyDescent="0.2">
      <c r="C1187" s="205" t="e">
        <f>VLOOKUP(B1187,Códigos!$D$11:$E$15,2,0)</f>
        <v>#N/A</v>
      </c>
    </row>
    <row r="1188" spans="3:3" x14ac:dyDescent="0.2">
      <c r="C1188" s="205" t="e">
        <f>VLOOKUP(B1188,Códigos!$D$11:$E$15,2,0)</f>
        <v>#N/A</v>
      </c>
    </row>
    <row r="1189" spans="3:3" x14ac:dyDescent="0.2">
      <c r="C1189" s="205" t="e">
        <f>VLOOKUP(B1189,Códigos!$D$11:$E$15,2,0)</f>
        <v>#N/A</v>
      </c>
    </row>
    <row r="1190" spans="3:3" x14ac:dyDescent="0.2">
      <c r="C1190" s="205" t="e">
        <f>VLOOKUP(B1190,Códigos!$D$11:$E$15,2,0)</f>
        <v>#N/A</v>
      </c>
    </row>
    <row r="1191" spans="3:3" x14ac:dyDescent="0.2">
      <c r="C1191" s="205" t="e">
        <f>VLOOKUP(B1191,Códigos!$D$11:$E$15,2,0)</f>
        <v>#N/A</v>
      </c>
    </row>
    <row r="1192" spans="3:3" x14ac:dyDescent="0.2">
      <c r="C1192" s="205" t="e">
        <f>VLOOKUP(B1192,Códigos!$D$11:$E$15,2,0)</f>
        <v>#N/A</v>
      </c>
    </row>
    <row r="1193" spans="3:3" x14ac:dyDescent="0.2">
      <c r="C1193" s="205" t="e">
        <f>VLOOKUP(B1193,Códigos!$D$11:$E$15,2,0)</f>
        <v>#N/A</v>
      </c>
    </row>
    <row r="1194" spans="3:3" x14ac:dyDescent="0.2">
      <c r="C1194" s="205" t="e">
        <f>VLOOKUP(B1194,Códigos!$D$11:$E$15,2,0)</f>
        <v>#N/A</v>
      </c>
    </row>
    <row r="1195" spans="3:3" x14ac:dyDescent="0.2">
      <c r="C1195" s="205" t="e">
        <f>VLOOKUP(B1195,Códigos!$D$11:$E$15,2,0)</f>
        <v>#N/A</v>
      </c>
    </row>
    <row r="1196" spans="3:3" x14ac:dyDescent="0.2">
      <c r="C1196" s="205" t="e">
        <f>VLOOKUP(B1196,Códigos!$D$11:$E$15,2,0)</f>
        <v>#N/A</v>
      </c>
    </row>
    <row r="1197" spans="3:3" x14ac:dyDescent="0.2">
      <c r="C1197" s="205" t="e">
        <f>VLOOKUP(B1197,Códigos!$D$11:$E$15,2,0)</f>
        <v>#N/A</v>
      </c>
    </row>
    <row r="1198" spans="3:3" x14ac:dyDescent="0.2">
      <c r="C1198" s="205" t="e">
        <f>VLOOKUP(B1198,Códigos!$D$11:$E$15,2,0)</f>
        <v>#N/A</v>
      </c>
    </row>
    <row r="1199" spans="3:3" x14ac:dyDescent="0.2">
      <c r="C1199" s="205" t="e">
        <f>VLOOKUP(B1199,Códigos!$D$11:$E$15,2,0)</f>
        <v>#N/A</v>
      </c>
    </row>
    <row r="1200" spans="3:3" x14ac:dyDescent="0.2">
      <c r="C1200" s="205" t="e">
        <f>VLOOKUP(B1200,Códigos!$D$11:$E$15,2,0)</f>
        <v>#N/A</v>
      </c>
    </row>
    <row r="1201" spans="3:3" x14ac:dyDescent="0.2">
      <c r="C1201" s="205" t="e">
        <f>VLOOKUP(B1201,Códigos!$D$11:$E$15,2,0)</f>
        <v>#N/A</v>
      </c>
    </row>
    <row r="1202" spans="3:3" x14ac:dyDescent="0.2">
      <c r="C1202" s="205" t="e">
        <f>VLOOKUP(B1202,Códigos!$D$11:$E$15,2,0)</f>
        <v>#N/A</v>
      </c>
    </row>
    <row r="1203" spans="3:3" x14ac:dyDescent="0.2">
      <c r="C1203" s="205" t="e">
        <f>VLOOKUP(B1203,Códigos!$D$11:$E$15,2,0)</f>
        <v>#N/A</v>
      </c>
    </row>
    <row r="1204" spans="3:3" x14ac:dyDescent="0.2">
      <c r="C1204" s="205" t="e">
        <f>VLOOKUP(B1204,Códigos!$D$11:$E$15,2,0)</f>
        <v>#N/A</v>
      </c>
    </row>
    <row r="1205" spans="3:3" x14ac:dyDescent="0.2">
      <c r="C1205" s="205" t="e">
        <f>VLOOKUP(B1205,Códigos!$D$11:$E$15,2,0)</f>
        <v>#N/A</v>
      </c>
    </row>
    <row r="1206" spans="3:3" x14ac:dyDescent="0.2">
      <c r="C1206" s="205" t="e">
        <f>VLOOKUP(B1206,Códigos!$D$11:$E$15,2,0)</f>
        <v>#N/A</v>
      </c>
    </row>
    <row r="1207" spans="3:3" x14ac:dyDescent="0.2">
      <c r="C1207" s="205" t="e">
        <f>VLOOKUP(B1207,Códigos!$D$11:$E$15,2,0)</f>
        <v>#N/A</v>
      </c>
    </row>
    <row r="1208" spans="3:3" x14ac:dyDescent="0.2">
      <c r="C1208" s="205" t="e">
        <f>VLOOKUP(B1208,Códigos!$D$11:$E$15,2,0)</f>
        <v>#N/A</v>
      </c>
    </row>
    <row r="1209" spans="3:3" x14ac:dyDescent="0.2">
      <c r="C1209" s="205" t="e">
        <f>VLOOKUP(B1209,Códigos!$D$11:$E$15,2,0)</f>
        <v>#N/A</v>
      </c>
    </row>
    <row r="1210" spans="3:3" x14ac:dyDescent="0.2">
      <c r="C1210" s="205" t="e">
        <f>VLOOKUP(B1210,Códigos!$D$11:$E$15,2,0)</f>
        <v>#N/A</v>
      </c>
    </row>
    <row r="1211" spans="3:3" x14ac:dyDescent="0.2">
      <c r="C1211" s="205" t="e">
        <f>VLOOKUP(B1211,Códigos!$D$11:$E$15,2,0)</f>
        <v>#N/A</v>
      </c>
    </row>
    <row r="1212" spans="3:3" x14ac:dyDescent="0.2">
      <c r="C1212" s="205" t="e">
        <f>VLOOKUP(B1212,Códigos!$D$11:$E$15,2,0)</f>
        <v>#N/A</v>
      </c>
    </row>
    <row r="1213" spans="3:3" x14ac:dyDescent="0.2">
      <c r="C1213" s="205" t="e">
        <f>VLOOKUP(B1213,Códigos!$D$11:$E$15,2,0)</f>
        <v>#N/A</v>
      </c>
    </row>
    <row r="1214" spans="3:3" x14ac:dyDescent="0.2">
      <c r="C1214" s="205" t="e">
        <f>VLOOKUP(B1214,Códigos!$D$11:$E$15,2,0)</f>
        <v>#N/A</v>
      </c>
    </row>
    <row r="1215" spans="3:3" x14ac:dyDescent="0.2">
      <c r="C1215" s="205" t="e">
        <f>VLOOKUP(B1215,Códigos!$D$11:$E$15,2,0)</f>
        <v>#N/A</v>
      </c>
    </row>
    <row r="1216" spans="3:3" x14ac:dyDescent="0.2">
      <c r="C1216" s="205" t="e">
        <f>VLOOKUP(B1216,Códigos!$D$11:$E$15,2,0)</f>
        <v>#N/A</v>
      </c>
    </row>
    <row r="1217" spans="3:3" x14ac:dyDescent="0.2">
      <c r="C1217" s="205" t="e">
        <f>VLOOKUP(B1217,Códigos!$D$11:$E$15,2,0)</f>
        <v>#N/A</v>
      </c>
    </row>
    <row r="1218" spans="3:3" x14ac:dyDescent="0.2">
      <c r="C1218" s="205" t="e">
        <f>VLOOKUP(B1218,Códigos!$D$11:$E$15,2,0)</f>
        <v>#N/A</v>
      </c>
    </row>
    <row r="1219" spans="3:3" x14ac:dyDescent="0.2">
      <c r="C1219" s="205" t="e">
        <f>VLOOKUP(B1219,Códigos!$D$11:$E$15,2,0)</f>
        <v>#N/A</v>
      </c>
    </row>
    <row r="1220" spans="3:3" x14ac:dyDescent="0.2">
      <c r="C1220" s="205" t="e">
        <f>VLOOKUP(B1220,Códigos!$D$11:$E$15,2,0)</f>
        <v>#N/A</v>
      </c>
    </row>
    <row r="1221" spans="3:3" x14ac:dyDescent="0.2">
      <c r="C1221" s="205" t="e">
        <f>VLOOKUP(B1221,Códigos!$D$11:$E$15,2,0)</f>
        <v>#N/A</v>
      </c>
    </row>
    <row r="1222" spans="3:3" x14ac:dyDescent="0.2">
      <c r="C1222" s="205" t="e">
        <f>VLOOKUP(B1222,Códigos!$D$11:$E$15,2,0)</f>
        <v>#N/A</v>
      </c>
    </row>
    <row r="1223" spans="3:3" x14ac:dyDescent="0.2">
      <c r="C1223" s="205" t="e">
        <f>VLOOKUP(B1223,Códigos!$D$11:$E$15,2,0)</f>
        <v>#N/A</v>
      </c>
    </row>
    <row r="1224" spans="3:3" x14ac:dyDescent="0.2">
      <c r="C1224" s="205" t="e">
        <f>VLOOKUP(B1224,Códigos!$D$11:$E$15,2,0)</f>
        <v>#N/A</v>
      </c>
    </row>
    <row r="1225" spans="3:3" x14ac:dyDescent="0.2">
      <c r="C1225" s="205" t="e">
        <f>VLOOKUP(B1225,Códigos!$D$11:$E$15,2,0)</f>
        <v>#N/A</v>
      </c>
    </row>
    <row r="1226" spans="3:3" x14ac:dyDescent="0.2">
      <c r="C1226" s="205" t="e">
        <f>VLOOKUP(B1226,Códigos!$D$11:$E$15,2,0)</f>
        <v>#N/A</v>
      </c>
    </row>
    <row r="1227" spans="3:3" x14ac:dyDescent="0.2">
      <c r="C1227" s="205" t="e">
        <f>VLOOKUP(B1227,Códigos!$D$11:$E$15,2,0)</f>
        <v>#N/A</v>
      </c>
    </row>
    <row r="1228" spans="3:3" x14ac:dyDescent="0.2">
      <c r="C1228" s="205" t="e">
        <f>VLOOKUP(B1228,Códigos!$D$11:$E$15,2,0)</f>
        <v>#N/A</v>
      </c>
    </row>
    <row r="1229" spans="3:3" x14ac:dyDescent="0.2">
      <c r="C1229" s="205" t="e">
        <f>VLOOKUP(B1229,Códigos!$D$11:$E$15,2,0)</f>
        <v>#N/A</v>
      </c>
    </row>
    <row r="1230" spans="3:3" x14ac:dyDescent="0.2">
      <c r="C1230" s="205" t="e">
        <f>VLOOKUP(B1230,Códigos!$D$11:$E$15,2,0)</f>
        <v>#N/A</v>
      </c>
    </row>
    <row r="1231" spans="3:3" x14ac:dyDescent="0.2">
      <c r="C1231" s="205" t="e">
        <f>VLOOKUP(B1231,Códigos!$D$11:$E$15,2,0)</f>
        <v>#N/A</v>
      </c>
    </row>
    <row r="1232" spans="3:3" x14ac:dyDescent="0.2">
      <c r="C1232" s="205" t="e">
        <f>VLOOKUP(B1232,Códigos!$D$11:$E$15,2,0)</f>
        <v>#N/A</v>
      </c>
    </row>
    <row r="1233" spans="3:3" x14ac:dyDescent="0.2">
      <c r="C1233" s="205" t="e">
        <f>VLOOKUP(B1233,Códigos!$D$11:$E$15,2,0)</f>
        <v>#N/A</v>
      </c>
    </row>
    <row r="1234" spans="3:3" x14ac:dyDescent="0.2">
      <c r="C1234" s="205" t="e">
        <f>VLOOKUP(B1234,Códigos!$D$11:$E$15,2,0)</f>
        <v>#N/A</v>
      </c>
    </row>
    <row r="1235" spans="3:3" x14ac:dyDescent="0.2">
      <c r="C1235" s="205" t="e">
        <f>VLOOKUP(B1235,Códigos!$D$11:$E$15,2,0)</f>
        <v>#N/A</v>
      </c>
    </row>
    <row r="1236" spans="3:3" x14ac:dyDescent="0.2">
      <c r="C1236" s="205" t="e">
        <f>VLOOKUP(B1236,Códigos!$D$11:$E$15,2,0)</f>
        <v>#N/A</v>
      </c>
    </row>
    <row r="1237" spans="3:3" x14ac:dyDescent="0.2">
      <c r="C1237" s="205" t="e">
        <f>VLOOKUP(B1237,Códigos!$D$11:$E$15,2,0)</f>
        <v>#N/A</v>
      </c>
    </row>
    <row r="1238" spans="3:3" x14ac:dyDescent="0.2">
      <c r="C1238" s="205" t="e">
        <f>VLOOKUP(B1238,Códigos!$D$11:$E$15,2,0)</f>
        <v>#N/A</v>
      </c>
    </row>
    <row r="1239" spans="3:3" x14ac:dyDescent="0.2">
      <c r="C1239" s="205" t="e">
        <f>VLOOKUP(B1239,Códigos!$D$11:$E$15,2,0)</f>
        <v>#N/A</v>
      </c>
    </row>
    <row r="1240" spans="3:3" x14ac:dyDescent="0.2">
      <c r="C1240" s="205" t="e">
        <f>VLOOKUP(B1240,Códigos!$D$11:$E$15,2,0)</f>
        <v>#N/A</v>
      </c>
    </row>
    <row r="1241" spans="3:3" x14ac:dyDescent="0.2">
      <c r="C1241" s="205" t="e">
        <f>VLOOKUP(B1241,Códigos!$D$11:$E$15,2,0)</f>
        <v>#N/A</v>
      </c>
    </row>
    <row r="1242" spans="3:3" x14ac:dyDescent="0.2">
      <c r="C1242" s="205" t="e">
        <f>VLOOKUP(B1242,Códigos!$D$11:$E$15,2,0)</f>
        <v>#N/A</v>
      </c>
    </row>
    <row r="1243" spans="3:3" x14ac:dyDescent="0.2">
      <c r="C1243" s="205" t="e">
        <f>VLOOKUP(B1243,Códigos!$D$11:$E$15,2,0)</f>
        <v>#N/A</v>
      </c>
    </row>
    <row r="1244" spans="3:3" x14ac:dyDescent="0.2">
      <c r="C1244" s="205" t="e">
        <f>VLOOKUP(B1244,Códigos!$D$11:$E$15,2,0)</f>
        <v>#N/A</v>
      </c>
    </row>
    <row r="1245" spans="3:3" x14ac:dyDescent="0.2">
      <c r="C1245" s="205" t="e">
        <f>VLOOKUP(B1245,Códigos!$D$11:$E$15,2,0)</f>
        <v>#N/A</v>
      </c>
    </row>
    <row r="1246" spans="3:3" x14ac:dyDescent="0.2">
      <c r="C1246" s="205" t="e">
        <f>VLOOKUP(B1246,Códigos!$D$11:$E$15,2,0)</f>
        <v>#N/A</v>
      </c>
    </row>
    <row r="1247" spans="3:3" x14ac:dyDescent="0.2">
      <c r="C1247" s="205" t="e">
        <f>VLOOKUP(B1247,Códigos!$D$11:$E$15,2,0)</f>
        <v>#N/A</v>
      </c>
    </row>
    <row r="1248" spans="3:3" x14ac:dyDescent="0.2">
      <c r="C1248" s="205" t="e">
        <f>VLOOKUP(B1248,Códigos!$D$11:$E$15,2,0)</f>
        <v>#N/A</v>
      </c>
    </row>
    <row r="1249" spans="3:3" x14ac:dyDescent="0.2">
      <c r="C1249" s="205" t="e">
        <f>VLOOKUP(B1249,Códigos!$D$11:$E$15,2,0)</f>
        <v>#N/A</v>
      </c>
    </row>
    <row r="1250" spans="3:3" x14ac:dyDescent="0.2">
      <c r="C1250" s="205" t="e">
        <f>VLOOKUP(B1250,Códigos!$D$11:$E$15,2,0)</f>
        <v>#N/A</v>
      </c>
    </row>
    <row r="1251" spans="3:3" x14ac:dyDescent="0.2">
      <c r="C1251" s="205" t="e">
        <f>VLOOKUP(B1251,Códigos!$D$11:$E$15,2,0)</f>
        <v>#N/A</v>
      </c>
    </row>
    <row r="1252" spans="3:3" x14ac:dyDescent="0.2">
      <c r="C1252" s="205" t="e">
        <f>VLOOKUP(B1252,Códigos!$D$11:$E$15,2,0)</f>
        <v>#N/A</v>
      </c>
    </row>
    <row r="1253" spans="3:3" x14ac:dyDescent="0.2">
      <c r="C1253" s="205" t="e">
        <f>VLOOKUP(B1253,Códigos!$D$11:$E$15,2,0)</f>
        <v>#N/A</v>
      </c>
    </row>
    <row r="1254" spans="3:3" x14ac:dyDescent="0.2">
      <c r="C1254" s="205" t="e">
        <f>VLOOKUP(B1254,Códigos!$D$11:$E$15,2,0)</f>
        <v>#N/A</v>
      </c>
    </row>
    <row r="1255" spans="3:3" x14ac:dyDescent="0.2">
      <c r="C1255" s="205" t="e">
        <f>VLOOKUP(B1255,Códigos!$D$11:$E$15,2,0)</f>
        <v>#N/A</v>
      </c>
    </row>
    <row r="1256" spans="3:3" x14ac:dyDescent="0.2">
      <c r="C1256" s="205" t="e">
        <f>VLOOKUP(B1256,Códigos!$D$11:$E$15,2,0)</f>
        <v>#N/A</v>
      </c>
    </row>
    <row r="1257" spans="3:3" x14ac:dyDescent="0.2">
      <c r="C1257" s="205" t="e">
        <f>VLOOKUP(B1257,Códigos!$D$11:$E$15,2,0)</f>
        <v>#N/A</v>
      </c>
    </row>
    <row r="1258" spans="3:3" x14ac:dyDescent="0.2">
      <c r="C1258" s="205" t="e">
        <f>VLOOKUP(B1258,Códigos!$D$11:$E$15,2,0)</f>
        <v>#N/A</v>
      </c>
    </row>
    <row r="1259" spans="3:3" x14ac:dyDescent="0.2">
      <c r="C1259" s="205" t="e">
        <f>VLOOKUP(B1259,Códigos!$D$11:$E$15,2,0)</f>
        <v>#N/A</v>
      </c>
    </row>
    <row r="1260" spans="3:3" x14ac:dyDescent="0.2">
      <c r="C1260" s="205" t="e">
        <f>VLOOKUP(B1260,Códigos!$D$11:$E$15,2,0)</f>
        <v>#N/A</v>
      </c>
    </row>
    <row r="1261" spans="3:3" x14ac:dyDescent="0.2">
      <c r="C1261" s="205" t="e">
        <f>VLOOKUP(B1261,Códigos!$D$11:$E$15,2,0)</f>
        <v>#N/A</v>
      </c>
    </row>
    <row r="1262" spans="3:3" x14ac:dyDescent="0.2">
      <c r="C1262" s="205" t="e">
        <f>VLOOKUP(B1262,Códigos!$D$11:$E$15,2,0)</f>
        <v>#N/A</v>
      </c>
    </row>
    <row r="1263" spans="3:3" x14ac:dyDescent="0.2">
      <c r="C1263" s="205" t="e">
        <f>VLOOKUP(B1263,Códigos!$D$11:$E$15,2,0)</f>
        <v>#N/A</v>
      </c>
    </row>
    <row r="1264" spans="3:3" x14ac:dyDescent="0.2">
      <c r="C1264" s="205" t="e">
        <f>VLOOKUP(B1264,Códigos!$D$11:$E$15,2,0)</f>
        <v>#N/A</v>
      </c>
    </row>
    <row r="1265" spans="3:3" x14ac:dyDescent="0.2">
      <c r="C1265" s="205" t="e">
        <f>VLOOKUP(B1265,Códigos!$D$11:$E$15,2,0)</f>
        <v>#N/A</v>
      </c>
    </row>
    <row r="1266" spans="3:3" x14ac:dyDescent="0.2">
      <c r="C1266" s="205" t="e">
        <f>VLOOKUP(B1266,Códigos!$D$11:$E$15,2,0)</f>
        <v>#N/A</v>
      </c>
    </row>
    <row r="1267" spans="3:3" x14ac:dyDescent="0.2">
      <c r="C1267" s="205" t="e">
        <f>VLOOKUP(B1267,Códigos!$D$11:$E$15,2,0)</f>
        <v>#N/A</v>
      </c>
    </row>
    <row r="1268" spans="3:3" x14ac:dyDescent="0.2">
      <c r="C1268" s="205" t="e">
        <f>VLOOKUP(B1268,Códigos!$D$11:$E$15,2,0)</f>
        <v>#N/A</v>
      </c>
    </row>
    <row r="1269" spans="3:3" x14ac:dyDescent="0.2">
      <c r="C1269" s="205" t="e">
        <f>VLOOKUP(B1269,Códigos!$D$11:$E$15,2,0)</f>
        <v>#N/A</v>
      </c>
    </row>
    <row r="1270" spans="3:3" x14ac:dyDescent="0.2">
      <c r="C1270" s="205" t="e">
        <f>VLOOKUP(B1270,Códigos!$D$11:$E$15,2,0)</f>
        <v>#N/A</v>
      </c>
    </row>
    <row r="1271" spans="3:3" x14ac:dyDescent="0.2">
      <c r="C1271" s="205" t="e">
        <f>VLOOKUP(B1271,Códigos!$D$11:$E$15,2,0)</f>
        <v>#N/A</v>
      </c>
    </row>
    <row r="1272" spans="3:3" x14ac:dyDescent="0.2">
      <c r="C1272" s="205" t="e">
        <f>VLOOKUP(B1272,Códigos!$D$11:$E$15,2,0)</f>
        <v>#N/A</v>
      </c>
    </row>
    <row r="1273" spans="3:3" x14ac:dyDescent="0.2">
      <c r="C1273" s="205" t="e">
        <f>VLOOKUP(B1273,Códigos!$D$11:$E$15,2,0)</f>
        <v>#N/A</v>
      </c>
    </row>
    <row r="1274" spans="3:3" x14ac:dyDescent="0.2">
      <c r="C1274" s="205" t="e">
        <f>VLOOKUP(B1274,Códigos!$D$11:$E$15,2,0)</f>
        <v>#N/A</v>
      </c>
    </row>
    <row r="1275" spans="3:3" x14ac:dyDescent="0.2">
      <c r="C1275" s="205" t="e">
        <f>VLOOKUP(B1275,Códigos!$D$11:$E$15,2,0)</f>
        <v>#N/A</v>
      </c>
    </row>
    <row r="1276" spans="3:3" x14ac:dyDescent="0.2">
      <c r="C1276" s="205" t="e">
        <f>VLOOKUP(B1276,Códigos!$D$11:$E$15,2,0)</f>
        <v>#N/A</v>
      </c>
    </row>
    <row r="1277" spans="3:3" x14ac:dyDescent="0.2">
      <c r="C1277" s="205" t="e">
        <f>VLOOKUP(B1277,Códigos!$D$11:$E$15,2,0)</f>
        <v>#N/A</v>
      </c>
    </row>
    <row r="1278" spans="3:3" x14ac:dyDescent="0.2">
      <c r="C1278" s="205" t="e">
        <f>VLOOKUP(B1278,Códigos!$D$11:$E$15,2,0)</f>
        <v>#N/A</v>
      </c>
    </row>
    <row r="1279" spans="3:3" x14ac:dyDescent="0.2">
      <c r="C1279" s="205" t="e">
        <f>VLOOKUP(B1279,Códigos!$D$11:$E$15,2,0)</f>
        <v>#N/A</v>
      </c>
    </row>
    <row r="1280" spans="3:3" x14ac:dyDescent="0.2">
      <c r="C1280" s="205" t="e">
        <f>VLOOKUP(B1280,Códigos!$D$11:$E$15,2,0)</f>
        <v>#N/A</v>
      </c>
    </row>
    <row r="1281" spans="3:3" x14ac:dyDescent="0.2">
      <c r="C1281" s="205" t="e">
        <f>VLOOKUP(B1281,Códigos!$D$11:$E$15,2,0)</f>
        <v>#N/A</v>
      </c>
    </row>
    <row r="1282" spans="3:3" x14ac:dyDescent="0.2">
      <c r="C1282" s="205" t="e">
        <f>VLOOKUP(B1282,Códigos!$D$11:$E$15,2,0)</f>
        <v>#N/A</v>
      </c>
    </row>
    <row r="1283" spans="3:3" x14ac:dyDescent="0.2">
      <c r="C1283" s="205" t="e">
        <f>VLOOKUP(B1283,Códigos!$D$11:$E$15,2,0)</f>
        <v>#N/A</v>
      </c>
    </row>
    <row r="1284" spans="3:3" x14ac:dyDescent="0.2">
      <c r="C1284" s="205" t="e">
        <f>VLOOKUP(B1284,Códigos!$D$11:$E$15,2,0)</f>
        <v>#N/A</v>
      </c>
    </row>
    <row r="1285" spans="3:3" x14ac:dyDescent="0.2">
      <c r="C1285" s="205" t="e">
        <f>VLOOKUP(B1285,Códigos!$D$11:$E$15,2,0)</f>
        <v>#N/A</v>
      </c>
    </row>
    <row r="1286" spans="3:3" x14ac:dyDescent="0.2">
      <c r="C1286" s="205" t="e">
        <f>VLOOKUP(B1286,Códigos!$D$11:$E$15,2,0)</f>
        <v>#N/A</v>
      </c>
    </row>
    <row r="1287" spans="3:3" x14ac:dyDescent="0.2">
      <c r="C1287" s="205" t="e">
        <f>VLOOKUP(B1287,Códigos!$D$11:$E$15,2,0)</f>
        <v>#N/A</v>
      </c>
    </row>
    <row r="1288" spans="3:3" x14ac:dyDescent="0.2">
      <c r="C1288" s="205" t="e">
        <f>VLOOKUP(B1288,Códigos!$D$11:$E$15,2,0)</f>
        <v>#N/A</v>
      </c>
    </row>
    <row r="1289" spans="3:3" x14ac:dyDescent="0.2">
      <c r="C1289" s="205" t="e">
        <f>VLOOKUP(B1289,Códigos!$D$11:$E$15,2,0)</f>
        <v>#N/A</v>
      </c>
    </row>
    <row r="1290" spans="3:3" x14ac:dyDescent="0.2">
      <c r="C1290" s="205" t="e">
        <f>VLOOKUP(B1290,Códigos!$D$11:$E$15,2,0)</f>
        <v>#N/A</v>
      </c>
    </row>
    <row r="1291" spans="3:3" x14ac:dyDescent="0.2">
      <c r="C1291" s="205" t="e">
        <f>VLOOKUP(B1291,Códigos!$D$11:$E$15,2,0)</f>
        <v>#N/A</v>
      </c>
    </row>
    <row r="1292" spans="3:3" x14ac:dyDescent="0.2">
      <c r="C1292" s="205" t="e">
        <f>VLOOKUP(B1292,Códigos!$D$11:$E$15,2,0)</f>
        <v>#N/A</v>
      </c>
    </row>
    <row r="1293" spans="3:3" x14ac:dyDescent="0.2">
      <c r="C1293" s="205" t="e">
        <f>VLOOKUP(B1293,Códigos!$D$11:$E$15,2,0)</f>
        <v>#N/A</v>
      </c>
    </row>
    <row r="1294" spans="3:3" x14ac:dyDescent="0.2">
      <c r="C1294" s="205" t="e">
        <f>VLOOKUP(B1294,Códigos!$D$11:$E$15,2,0)</f>
        <v>#N/A</v>
      </c>
    </row>
    <row r="1295" spans="3:3" x14ac:dyDescent="0.2">
      <c r="C1295" s="205" t="e">
        <f>VLOOKUP(B1295,Códigos!$D$11:$E$15,2,0)</f>
        <v>#N/A</v>
      </c>
    </row>
    <row r="1296" spans="3:3" x14ac:dyDescent="0.2">
      <c r="C1296" s="205" t="e">
        <f>VLOOKUP(B1296,Códigos!$D$11:$E$15,2,0)</f>
        <v>#N/A</v>
      </c>
    </row>
    <row r="1297" spans="3:3" x14ac:dyDescent="0.2">
      <c r="C1297" s="205" t="e">
        <f>VLOOKUP(B1297,Códigos!$D$11:$E$15,2,0)</f>
        <v>#N/A</v>
      </c>
    </row>
    <row r="1298" spans="3:3" x14ac:dyDescent="0.2">
      <c r="C1298" s="205" t="e">
        <f>VLOOKUP(B1298,Códigos!$D$11:$E$15,2,0)</f>
        <v>#N/A</v>
      </c>
    </row>
    <row r="1299" spans="3:3" x14ac:dyDescent="0.2">
      <c r="C1299" s="205" t="e">
        <f>VLOOKUP(B1299,Códigos!$D$11:$E$15,2,0)</f>
        <v>#N/A</v>
      </c>
    </row>
    <row r="1300" spans="3:3" x14ac:dyDescent="0.2">
      <c r="C1300" s="205" t="e">
        <f>VLOOKUP(B1300,Códigos!$D$11:$E$15,2,0)</f>
        <v>#N/A</v>
      </c>
    </row>
    <row r="1301" spans="3:3" x14ac:dyDescent="0.2">
      <c r="C1301" s="205" t="e">
        <f>VLOOKUP(B1301,Códigos!$D$11:$E$15,2,0)</f>
        <v>#N/A</v>
      </c>
    </row>
    <row r="1302" spans="3:3" x14ac:dyDescent="0.2">
      <c r="C1302" s="205" t="e">
        <f>VLOOKUP(B1302,Códigos!$D$11:$E$15,2,0)</f>
        <v>#N/A</v>
      </c>
    </row>
    <row r="1303" spans="3:3" x14ac:dyDescent="0.2">
      <c r="C1303" s="205" t="e">
        <f>VLOOKUP(B1303,Códigos!$D$11:$E$15,2,0)</f>
        <v>#N/A</v>
      </c>
    </row>
    <row r="1304" spans="3:3" x14ac:dyDescent="0.2">
      <c r="C1304" s="205" t="e">
        <f>VLOOKUP(B1304,Códigos!$D$11:$E$15,2,0)</f>
        <v>#N/A</v>
      </c>
    </row>
    <row r="1305" spans="3:3" x14ac:dyDescent="0.2">
      <c r="C1305" s="205" t="e">
        <f>VLOOKUP(B1305,Códigos!$D$11:$E$15,2,0)</f>
        <v>#N/A</v>
      </c>
    </row>
    <row r="1306" spans="3:3" x14ac:dyDescent="0.2">
      <c r="C1306" s="205" t="e">
        <f>VLOOKUP(B1306,Códigos!$D$11:$E$15,2,0)</f>
        <v>#N/A</v>
      </c>
    </row>
    <row r="1307" spans="3:3" x14ac:dyDescent="0.2">
      <c r="C1307" s="205" t="e">
        <f>VLOOKUP(B1307,Códigos!$D$11:$E$15,2,0)</f>
        <v>#N/A</v>
      </c>
    </row>
    <row r="1308" spans="3:3" x14ac:dyDescent="0.2">
      <c r="C1308" s="205" t="e">
        <f>VLOOKUP(B1308,Códigos!$D$11:$E$15,2,0)</f>
        <v>#N/A</v>
      </c>
    </row>
    <row r="1309" spans="3:3" x14ac:dyDescent="0.2">
      <c r="C1309" s="205" t="e">
        <f>VLOOKUP(B1309,Códigos!$D$11:$E$15,2,0)</f>
        <v>#N/A</v>
      </c>
    </row>
    <row r="1310" spans="3:3" x14ac:dyDescent="0.2">
      <c r="C1310" s="205" t="e">
        <f>VLOOKUP(B1310,Códigos!$D$11:$E$15,2,0)</f>
        <v>#N/A</v>
      </c>
    </row>
    <row r="1311" spans="3:3" x14ac:dyDescent="0.2">
      <c r="C1311" s="205" t="e">
        <f>VLOOKUP(B1311,Códigos!$D$11:$E$15,2,0)</f>
        <v>#N/A</v>
      </c>
    </row>
    <row r="1312" spans="3:3" x14ac:dyDescent="0.2">
      <c r="C1312" s="205" t="e">
        <f>VLOOKUP(B1312,Códigos!$D$11:$E$15,2,0)</f>
        <v>#N/A</v>
      </c>
    </row>
    <row r="1313" spans="3:3" x14ac:dyDescent="0.2">
      <c r="C1313" s="205" t="e">
        <f>VLOOKUP(B1313,Códigos!$D$11:$E$15,2,0)</f>
        <v>#N/A</v>
      </c>
    </row>
    <row r="1314" spans="3:3" x14ac:dyDescent="0.2">
      <c r="C1314" s="205" t="e">
        <f>VLOOKUP(B1314,Códigos!$D$11:$E$15,2,0)</f>
        <v>#N/A</v>
      </c>
    </row>
    <row r="1315" spans="3:3" x14ac:dyDescent="0.2">
      <c r="C1315" s="205" t="e">
        <f>VLOOKUP(B1315,Códigos!$D$11:$E$15,2,0)</f>
        <v>#N/A</v>
      </c>
    </row>
    <row r="1316" spans="3:3" x14ac:dyDescent="0.2">
      <c r="C1316" s="205" t="e">
        <f>VLOOKUP(B1316,Códigos!$D$11:$E$15,2,0)</f>
        <v>#N/A</v>
      </c>
    </row>
    <row r="1317" spans="3:3" x14ac:dyDescent="0.2">
      <c r="C1317" s="205" t="e">
        <f>VLOOKUP(B1317,Códigos!$D$11:$E$15,2,0)</f>
        <v>#N/A</v>
      </c>
    </row>
    <row r="1318" spans="3:3" x14ac:dyDescent="0.2">
      <c r="C1318" s="205" t="e">
        <f>VLOOKUP(B1318,Códigos!$D$11:$E$15,2,0)</f>
        <v>#N/A</v>
      </c>
    </row>
    <row r="1319" spans="3:3" x14ac:dyDescent="0.2">
      <c r="C1319" s="205" t="e">
        <f>VLOOKUP(B1319,Códigos!$D$11:$E$15,2,0)</f>
        <v>#N/A</v>
      </c>
    </row>
    <row r="1320" spans="3:3" x14ac:dyDescent="0.2">
      <c r="C1320" s="205" t="e">
        <f>VLOOKUP(B1320,Códigos!$D$11:$E$15,2,0)</f>
        <v>#N/A</v>
      </c>
    </row>
    <row r="1321" spans="3:3" x14ac:dyDescent="0.2">
      <c r="C1321" s="205" t="e">
        <f>VLOOKUP(B1321,Códigos!$D$11:$E$15,2,0)</f>
        <v>#N/A</v>
      </c>
    </row>
    <row r="1322" spans="3:3" x14ac:dyDescent="0.2">
      <c r="C1322" s="205" t="e">
        <f>VLOOKUP(B1322,Códigos!$D$11:$E$15,2,0)</f>
        <v>#N/A</v>
      </c>
    </row>
    <row r="1323" spans="3:3" x14ac:dyDescent="0.2">
      <c r="C1323" s="205" t="e">
        <f>VLOOKUP(B1323,Códigos!$D$11:$E$15,2,0)</f>
        <v>#N/A</v>
      </c>
    </row>
    <row r="1324" spans="3:3" x14ac:dyDescent="0.2">
      <c r="C1324" s="205" t="e">
        <f>VLOOKUP(B1324,Códigos!$D$11:$E$15,2,0)</f>
        <v>#N/A</v>
      </c>
    </row>
    <row r="1325" spans="3:3" x14ac:dyDescent="0.2">
      <c r="C1325" s="205" t="e">
        <f>VLOOKUP(B1325,Códigos!$D$11:$E$15,2,0)</f>
        <v>#N/A</v>
      </c>
    </row>
    <row r="1326" spans="3:3" x14ac:dyDescent="0.2">
      <c r="C1326" s="205" t="e">
        <f>VLOOKUP(B1326,Códigos!$D$11:$E$15,2,0)</f>
        <v>#N/A</v>
      </c>
    </row>
    <row r="1327" spans="3:3" x14ac:dyDescent="0.2">
      <c r="C1327" s="205" t="e">
        <f>VLOOKUP(B1327,Códigos!$D$11:$E$15,2,0)</f>
        <v>#N/A</v>
      </c>
    </row>
    <row r="1328" spans="3:3" x14ac:dyDescent="0.2">
      <c r="C1328" s="205" t="e">
        <f>VLOOKUP(B1328,Códigos!$D$11:$E$15,2,0)</f>
        <v>#N/A</v>
      </c>
    </row>
    <row r="1329" spans="3:3" x14ac:dyDescent="0.2">
      <c r="C1329" s="205" t="e">
        <f>VLOOKUP(B1329,Códigos!$D$11:$E$15,2,0)</f>
        <v>#N/A</v>
      </c>
    </row>
    <row r="1330" spans="3:3" x14ac:dyDescent="0.2">
      <c r="C1330" s="205" t="e">
        <f>VLOOKUP(B1330,Códigos!$D$11:$E$15,2,0)</f>
        <v>#N/A</v>
      </c>
    </row>
    <row r="1331" spans="3:3" x14ac:dyDescent="0.2">
      <c r="C1331" s="205" t="e">
        <f>VLOOKUP(B1331,Códigos!$D$11:$E$15,2,0)</f>
        <v>#N/A</v>
      </c>
    </row>
    <row r="1332" spans="3:3" x14ac:dyDescent="0.2">
      <c r="C1332" s="205" t="e">
        <f>VLOOKUP(B1332,Códigos!$D$11:$E$15,2,0)</f>
        <v>#N/A</v>
      </c>
    </row>
    <row r="1333" spans="3:3" x14ac:dyDescent="0.2">
      <c r="C1333" s="205" t="e">
        <f>VLOOKUP(B1333,Códigos!$D$11:$E$15,2,0)</f>
        <v>#N/A</v>
      </c>
    </row>
    <row r="1334" spans="3:3" x14ac:dyDescent="0.2">
      <c r="C1334" s="205" t="e">
        <f>VLOOKUP(B1334,Códigos!$D$11:$E$15,2,0)</f>
        <v>#N/A</v>
      </c>
    </row>
    <row r="1335" spans="3:3" x14ac:dyDescent="0.2">
      <c r="C1335" s="205" t="e">
        <f>VLOOKUP(B1335,Códigos!$D$11:$E$15,2,0)</f>
        <v>#N/A</v>
      </c>
    </row>
    <row r="1336" spans="3:3" x14ac:dyDescent="0.2">
      <c r="C1336" s="205" t="e">
        <f>VLOOKUP(B1336,Códigos!$D$11:$E$15,2,0)</f>
        <v>#N/A</v>
      </c>
    </row>
    <row r="1337" spans="3:3" x14ac:dyDescent="0.2">
      <c r="C1337" s="205" t="e">
        <f>VLOOKUP(B1337,Códigos!$D$11:$E$15,2,0)</f>
        <v>#N/A</v>
      </c>
    </row>
    <row r="1338" spans="3:3" x14ac:dyDescent="0.2">
      <c r="C1338" s="205" t="e">
        <f>VLOOKUP(B1338,Códigos!$D$11:$E$15,2,0)</f>
        <v>#N/A</v>
      </c>
    </row>
    <row r="1339" spans="3:3" x14ac:dyDescent="0.2">
      <c r="C1339" s="205" t="e">
        <f>VLOOKUP(B1339,Códigos!$D$11:$E$15,2,0)</f>
        <v>#N/A</v>
      </c>
    </row>
    <row r="1340" spans="3:3" x14ac:dyDescent="0.2">
      <c r="C1340" s="205" t="e">
        <f>VLOOKUP(B1340,Códigos!$D$11:$E$15,2,0)</f>
        <v>#N/A</v>
      </c>
    </row>
    <row r="1341" spans="3:3" x14ac:dyDescent="0.2">
      <c r="C1341" s="205" t="e">
        <f>VLOOKUP(B1341,Códigos!$D$11:$E$15,2,0)</f>
        <v>#N/A</v>
      </c>
    </row>
    <row r="1342" spans="3:3" x14ac:dyDescent="0.2">
      <c r="C1342" s="205" t="e">
        <f>VLOOKUP(B1342,Códigos!$D$11:$E$15,2,0)</f>
        <v>#N/A</v>
      </c>
    </row>
    <row r="1343" spans="3:3" x14ac:dyDescent="0.2">
      <c r="C1343" s="205" t="e">
        <f>VLOOKUP(B1343,Códigos!$D$11:$E$15,2,0)</f>
        <v>#N/A</v>
      </c>
    </row>
    <row r="1344" spans="3:3" x14ac:dyDescent="0.2">
      <c r="C1344" s="205" t="e">
        <f>VLOOKUP(B1344,Códigos!$D$11:$E$15,2,0)</f>
        <v>#N/A</v>
      </c>
    </row>
    <row r="1345" spans="3:3" x14ac:dyDescent="0.2">
      <c r="C1345" s="205" t="e">
        <f>VLOOKUP(B1345,Códigos!$D$11:$E$15,2,0)</f>
        <v>#N/A</v>
      </c>
    </row>
    <row r="1346" spans="3:3" x14ac:dyDescent="0.2">
      <c r="C1346" s="205" t="e">
        <f>VLOOKUP(B1346,Códigos!$D$11:$E$15,2,0)</f>
        <v>#N/A</v>
      </c>
    </row>
    <row r="1347" spans="3:3" x14ac:dyDescent="0.2">
      <c r="C1347" s="205" t="e">
        <f>VLOOKUP(B1347,Códigos!$D$11:$E$15,2,0)</f>
        <v>#N/A</v>
      </c>
    </row>
    <row r="1348" spans="3:3" x14ac:dyDescent="0.2">
      <c r="C1348" s="205" t="e">
        <f>VLOOKUP(B1348,Códigos!$D$11:$E$15,2,0)</f>
        <v>#N/A</v>
      </c>
    </row>
    <row r="1349" spans="3:3" x14ac:dyDescent="0.2">
      <c r="C1349" s="205" t="e">
        <f>VLOOKUP(B1349,Códigos!$D$11:$E$15,2,0)</f>
        <v>#N/A</v>
      </c>
    </row>
    <row r="1350" spans="3:3" x14ac:dyDescent="0.2">
      <c r="C1350" s="205" t="e">
        <f>VLOOKUP(B1350,Códigos!$D$11:$E$15,2,0)</f>
        <v>#N/A</v>
      </c>
    </row>
    <row r="1351" spans="3:3" x14ac:dyDescent="0.2">
      <c r="C1351" s="205" t="e">
        <f>VLOOKUP(B1351,Códigos!$D$11:$E$15,2,0)</f>
        <v>#N/A</v>
      </c>
    </row>
    <row r="1352" spans="3:3" x14ac:dyDescent="0.2">
      <c r="C1352" s="205" t="e">
        <f>VLOOKUP(B1352,Códigos!$D$11:$E$15,2,0)</f>
        <v>#N/A</v>
      </c>
    </row>
    <row r="1353" spans="3:3" x14ac:dyDescent="0.2">
      <c r="C1353" s="205" t="e">
        <f>VLOOKUP(B1353,Códigos!$D$11:$E$15,2,0)</f>
        <v>#N/A</v>
      </c>
    </row>
    <row r="1354" spans="3:3" x14ac:dyDescent="0.2">
      <c r="C1354" s="205" t="e">
        <f>VLOOKUP(B1354,Códigos!$D$11:$E$15,2,0)</f>
        <v>#N/A</v>
      </c>
    </row>
    <row r="1355" spans="3:3" x14ac:dyDescent="0.2">
      <c r="C1355" s="205" t="e">
        <f>VLOOKUP(B1355,Códigos!$D$11:$E$15,2,0)</f>
        <v>#N/A</v>
      </c>
    </row>
    <row r="1356" spans="3:3" x14ac:dyDescent="0.2">
      <c r="C1356" s="205" t="e">
        <f>VLOOKUP(B1356,Códigos!$D$11:$E$15,2,0)</f>
        <v>#N/A</v>
      </c>
    </row>
    <row r="1357" spans="3:3" x14ac:dyDescent="0.2">
      <c r="C1357" s="205" t="e">
        <f>VLOOKUP(B1357,Códigos!$D$11:$E$15,2,0)</f>
        <v>#N/A</v>
      </c>
    </row>
    <row r="1358" spans="3:3" x14ac:dyDescent="0.2">
      <c r="C1358" s="205" t="e">
        <f>VLOOKUP(B1358,Códigos!$D$11:$E$15,2,0)</f>
        <v>#N/A</v>
      </c>
    </row>
    <row r="1359" spans="3:3" x14ac:dyDescent="0.2">
      <c r="C1359" s="205" t="e">
        <f>VLOOKUP(B1359,Códigos!$D$11:$E$15,2,0)</f>
        <v>#N/A</v>
      </c>
    </row>
    <row r="1360" spans="3:3" x14ac:dyDescent="0.2">
      <c r="C1360" s="205" t="e">
        <f>VLOOKUP(B1360,Códigos!$D$11:$E$15,2,0)</f>
        <v>#N/A</v>
      </c>
    </row>
    <row r="1361" spans="3:3" x14ac:dyDescent="0.2">
      <c r="C1361" s="205" t="e">
        <f>VLOOKUP(B1361,Códigos!$D$11:$E$15,2,0)</f>
        <v>#N/A</v>
      </c>
    </row>
    <row r="1362" spans="3:3" x14ac:dyDescent="0.2">
      <c r="C1362" s="205" t="e">
        <f>VLOOKUP(B1362,Códigos!$D$11:$E$15,2,0)</f>
        <v>#N/A</v>
      </c>
    </row>
    <row r="1363" spans="3:3" x14ac:dyDescent="0.2">
      <c r="C1363" s="205" t="e">
        <f>VLOOKUP(B1363,Códigos!$D$11:$E$15,2,0)</f>
        <v>#N/A</v>
      </c>
    </row>
    <row r="1364" spans="3:3" x14ac:dyDescent="0.2">
      <c r="C1364" s="205" t="e">
        <f>VLOOKUP(B1364,Códigos!$D$11:$E$15,2,0)</f>
        <v>#N/A</v>
      </c>
    </row>
    <row r="1365" spans="3:3" x14ac:dyDescent="0.2">
      <c r="C1365" s="205" t="e">
        <f>VLOOKUP(B1365,Códigos!$D$11:$E$15,2,0)</f>
        <v>#N/A</v>
      </c>
    </row>
    <row r="1366" spans="3:3" x14ac:dyDescent="0.2">
      <c r="C1366" s="205" t="e">
        <f>VLOOKUP(B1366,Códigos!$D$11:$E$15,2,0)</f>
        <v>#N/A</v>
      </c>
    </row>
    <row r="1367" spans="3:3" x14ac:dyDescent="0.2">
      <c r="C1367" s="205" t="e">
        <f>VLOOKUP(B1367,Códigos!$D$11:$E$15,2,0)</f>
        <v>#N/A</v>
      </c>
    </row>
    <row r="1368" spans="3:3" x14ac:dyDescent="0.2">
      <c r="C1368" s="205" t="e">
        <f>VLOOKUP(B1368,Códigos!$D$11:$E$15,2,0)</f>
        <v>#N/A</v>
      </c>
    </row>
    <row r="1369" spans="3:3" x14ac:dyDescent="0.2">
      <c r="C1369" s="205" t="e">
        <f>VLOOKUP(B1369,Códigos!$D$11:$E$15,2,0)</f>
        <v>#N/A</v>
      </c>
    </row>
    <row r="1370" spans="3:3" x14ac:dyDescent="0.2">
      <c r="C1370" s="205" t="e">
        <f>VLOOKUP(B1370,Códigos!$D$11:$E$15,2,0)</f>
        <v>#N/A</v>
      </c>
    </row>
    <row r="1371" spans="3:3" x14ac:dyDescent="0.2">
      <c r="C1371" s="205" t="e">
        <f>VLOOKUP(B1371,Códigos!$D$11:$E$15,2,0)</f>
        <v>#N/A</v>
      </c>
    </row>
    <row r="1372" spans="3:3" x14ac:dyDescent="0.2">
      <c r="C1372" s="205" t="e">
        <f>VLOOKUP(B1372,Códigos!$D$11:$E$15,2,0)</f>
        <v>#N/A</v>
      </c>
    </row>
    <row r="1373" spans="3:3" x14ac:dyDescent="0.2">
      <c r="C1373" s="205" t="e">
        <f>VLOOKUP(B1373,Códigos!$D$11:$E$15,2,0)</f>
        <v>#N/A</v>
      </c>
    </row>
    <row r="1374" spans="3:3" x14ac:dyDescent="0.2">
      <c r="C1374" s="205" t="e">
        <f>VLOOKUP(B1374,Códigos!$D$11:$E$15,2,0)</f>
        <v>#N/A</v>
      </c>
    </row>
    <row r="1375" spans="3:3" x14ac:dyDescent="0.2">
      <c r="C1375" s="205" t="e">
        <f>VLOOKUP(B1375,Códigos!$D$11:$E$15,2,0)</f>
        <v>#N/A</v>
      </c>
    </row>
    <row r="1376" spans="3:3" x14ac:dyDescent="0.2">
      <c r="C1376" s="205" t="e">
        <f>VLOOKUP(B1376,Códigos!$D$11:$E$15,2,0)</f>
        <v>#N/A</v>
      </c>
    </row>
    <row r="1377" spans="3:3" x14ac:dyDescent="0.2">
      <c r="C1377" s="205" t="e">
        <f>VLOOKUP(B1377,Códigos!$D$11:$E$15,2,0)</f>
        <v>#N/A</v>
      </c>
    </row>
    <row r="1378" spans="3:3" x14ac:dyDescent="0.2">
      <c r="C1378" s="205" t="e">
        <f>VLOOKUP(B1378,Códigos!$D$11:$E$15,2,0)</f>
        <v>#N/A</v>
      </c>
    </row>
    <row r="1379" spans="3:3" x14ac:dyDescent="0.2">
      <c r="C1379" s="205" t="e">
        <f>VLOOKUP(B1379,Códigos!$D$11:$E$15,2,0)</f>
        <v>#N/A</v>
      </c>
    </row>
    <row r="1380" spans="3:3" x14ac:dyDescent="0.2">
      <c r="C1380" s="205" t="e">
        <f>VLOOKUP(B1380,Códigos!$D$11:$E$15,2,0)</f>
        <v>#N/A</v>
      </c>
    </row>
    <row r="1381" spans="3:3" x14ac:dyDescent="0.2">
      <c r="C1381" s="205" t="e">
        <f>VLOOKUP(B1381,Códigos!$D$11:$E$15,2,0)</f>
        <v>#N/A</v>
      </c>
    </row>
    <row r="1382" spans="3:3" x14ac:dyDescent="0.2">
      <c r="C1382" s="205" t="e">
        <f>VLOOKUP(B1382,Códigos!$D$11:$E$15,2,0)</f>
        <v>#N/A</v>
      </c>
    </row>
    <row r="1383" spans="3:3" x14ac:dyDescent="0.2">
      <c r="C1383" s="205" t="e">
        <f>VLOOKUP(B1383,Códigos!$D$11:$E$15,2,0)</f>
        <v>#N/A</v>
      </c>
    </row>
    <row r="1384" spans="3:3" x14ac:dyDescent="0.2">
      <c r="C1384" s="205" t="e">
        <f>VLOOKUP(B1384,Códigos!$D$11:$E$15,2,0)</f>
        <v>#N/A</v>
      </c>
    </row>
    <row r="1385" spans="3:3" x14ac:dyDescent="0.2">
      <c r="C1385" s="205" t="e">
        <f>VLOOKUP(B1385,Códigos!$D$11:$E$15,2,0)</f>
        <v>#N/A</v>
      </c>
    </row>
    <row r="1386" spans="3:3" x14ac:dyDescent="0.2">
      <c r="C1386" s="205" t="e">
        <f>VLOOKUP(B1386,Códigos!$D$11:$E$15,2,0)</f>
        <v>#N/A</v>
      </c>
    </row>
    <row r="1387" spans="3:3" x14ac:dyDescent="0.2">
      <c r="C1387" s="205" t="e">
        <f>VLOOKUP(B1387,Códigos!$D$11:$E$15,2,0)</f>
        <v>#N/A</v>
      </c>
    </row>
    <row r="1388" spans="3:3" x14ac:dyDescent="0.2">
      <c r="C1388" s="205" t="e">
        <f>VLOOKUP(B1388,Códigos!$D$11:$E$15,2,0)</f>
        <v>#N/A</v>
      </c>
    </row>
    <row r="1389" spans="3:3" x14ac:dyDescent="0.2">
      <c r="C1389" s="205" t="e">
        <f>VLOOKUP(B1389,Códigos!$D$11:$E$15,2,0)</f>
        <v>#N/A</v>
      </c>
    </row>
    <row r="1390" spans="3:3" x14ac:dyDescent="0.2">
      <c r="C1390" s="205" t="e">
        <f>VLOOKUP(B1390,Códigos!$D$11:$E$15,2,0)</f>
        <v>#N/A</v>
      </c>
    </row>
    <row r="1391" spans="3:3" x14ac:dyDescent="0.2">
      <c r="C1391" s="205" t="e">
        <f>VLOOKUP(B1391,Códigos!$D$11:$E$15,2,0)</f>
        <v>#N/A</v>
      </c>
    </row>
    <row r="1392" spans="3:3" x14ac:dyDescent="0.2">
      <c r="C1392" s="205" t="e">
        <f>VLOOKUP(B1392,Códigos!$D$11:$E$15,2,0)</f>
        <v>#N/A</v>
      </c>
    </row>
    <row r="1393" spans="3:3" x14ac:dyDescent="0.2">
      <c r="C1393" s="205" t="e">
        <f>VLOOKUP(B1393,Códigos!$D$11:$E$15,2,0)</f>
        <v>#N/A</v>
      </c>
    </row>
    <row r="1394" spans="3:3" x14ac:dyDescent="0.2">
      <c r="C1394" s="205" t="e">
        <f>VLOOKUP(B1394,Códigos!$D$11:$E$15,2,0)</f>
        <v>#N/A</v>
      </c>
    </row>
    <row r="1395" spans="3:3" x14ac:dyDescent="0.2">
      <c r="C1395" s="205" t="e">
        <f>VLOOKUP(B1395,Códigos!$D$11:$E$15,2,0)</f>
        <v>#N/A</v>
      </c>
    </row>
    <row r="1396" spans="3:3" x14ac:dyDescent="0.2">
      <c r="C1396" s="205" t="e">
        <f>VLOOKUP(B1396,Códigos!$D$11:$E$15,2,0)</f>
        <v>#N/A</v>
      </c>
    </row>
    <row r="1397" spans="3:3" x14ac:dyDescent="0.2">
      <c r="C1397" s="205" t="e">
        <f>VLOOKUP(B1397,Códigos!$D$11:$E$15,2,0)</f>
        <v>#N/A</v>
      </c>
    </row>
    <row r="1398" spans="3:3" x14ac:dyDescent="0.2">
      <c r="C1398" s="205" t="e">
        <f>VLOOKUP(B1398,Códigos!$D$11:$E$15,2,0)</f>
        <v>#N/A</v>
      </c>
    </row>
    <row r="1399" spans="3:3" x14ac:dyDescent="0.2">
      <c r="C1399" s="205" t="e">
        <f>VLOOKUP(B1399,Códigos!$D$11:$E$15,2,0)</f>
        <v>#N/A</v>
      </c>
    </row>
    <row r="1400" spans="3:3" x14ac:dyDescent="0.2">
      <c r="C1400" s="205" t="e">
        <f>VLOOKUP(B1400,Códigos!$D$11:$E$15,2,0)</f>
        <v>#N/A</v>
      </c>
    </row>
    <row r="1401" spans="3:3" x14ac:dyDescent="0.2">
      <c r="C1401" s="205" t="e">
        <f>VLOOKUP(B1401,Códigos!$D$11:$E$15,2,0)</f>
        <v>#N/A</v>
      </c>
    </row>
    <row r="1402" spans="3:3" x14ac:dyDescent="0.2">
      <c r="C1402" s="205" t="e">
        <f>VLOOKUP(B1402,Códigos!$D$11:$E$15,2,0)</f>
        <v>#N/A</v>
      </c>
    </row>
    <row r="1403" spans="3:3" x14ac:dyDescent="0.2">
      <c r="C1403" s="205" t="e">
        <f>VLOOKUP(B1403,Códigos!$D$11:$E$15,2,0)</f>
        <v>#N/A</v>
      </c>
    </row>
    <row r="1404" spans="3:3" x14ac:dyDescent="0.2">
      <c r="C1404" s="205" t="e">
        <f>VLOOKUP(B1404,Códigos!$D$11:$E$15,2,0)</f>
        <v>#N/A</v>
      </c>
    </row>
    <row r="1405" spans="3:3" x14ac:dyDescent="0.2">
      <c r="C1405" s="205" t="e">
        <f>VLOOKUP(B1405,Códigos!$D$11:$E$15,2,0)</f>
        <v>#N/A</v>
      </c>
    </row>
    <row r="1406" spans="3:3" x14ac:dyDescent="0.2">
      <c r="C1406" s="205" t="e">
        <f>VLOOKUP(B1406,Códigos!$D$11:$E$15,2,0)</f>
        <v>#N/A</v>
      </c>
    </row>
    <row r="1407" spans="3:3" x14ac:dyDescent="0.2">
      <c r="C1407" s="205" t="e">
        <f>VLOOKUP(B1407,Códigos!$D$11:$E$15,2,0)</f>
        <v>#N/A</v>
      </c>
    </row>
    <row r="1408" spans="3:3" x14ac:dyDescent="0.2">
      <c r="C1408" s="205" t="e">
        <f>VLOOKUP(B1408,Códigos!$D$11:$E$15,2,0)</f>
        <v>#N/A</v>
      </c>
    </row>
    <row r="1409" spans="3:3" x14ac:dyDescent="0.2">
      <c r="C1409" s="205" t="e">
        <f>VLOOKUP(B1409,Códigos!$D$11:$E$15,2,0)</f>
        <v>#N/A</v>
      </c>
    </row>
    <row r="1410" spans="3:3" x14ac:dyDescent="0.2">
      <c r="C1410" s="205" t="e">
        <f>VLOOKUP(B1410,Códigos!$D$11:$E$15,2,0)</f>
        <v>#N/A</v>
      </c>
    </row>
    <row r="1411" spans="3:3" x14ac:dyDescent="0.2">
      <c r="C1411" s="205" t="e">
        <f>VLOOKUP(B1411,Códigos!$D$11:$E$15,2,0)</f>
        <v>#N/A</v>
      </c>
    </row>
    <row r="1412" spans="3:3" x14ac:dyDescent="0.2">
      <c r="C1412" s="205" t="e">
        <f>VLOOKUP(B1412,Códigos!$D$11:$E$15,2,0)</f>
        <v>#N/A</v>
      </c>
    </row>
    <row r="1413" spans="3:3" x14ac:dyDescent="0.2">
      <c r="C1413" s="205" t="e">
        <f>VLOOKUP(B1413,Códigos!$D$11:$E$15,2,0)</f>
        <v>#N/A</v>
      </c>
    </row>
    <row r="1414" spans="3:3" x14ac:dyDescent="0.2">
      <c r="C1414" s="205" t="e">
        <f>VLOOKUP(B1414,Códigos!$D$11:$E$15,2,0)</f>
        <v>#N/A</v>
      </c>
    </row>
    <row r="1415" spans="3:3" x14ac:dyDescent="0.2">
      <c r="C1415" s="205" t="e">
        <f>VLOOKUP(B1415,Códigos!$D$11:$E$15,2,0)</f>
        <v>#N/A</v>
      </c>
    </row>
    <row r="1416" spans="3:3" x14ac:dyDescent="0.2">
      <c r="C1416" s="205" t="e">
        <f>VLOOKUP(B1416,Códigos!$D$11:$E$15,2,0)</f>
        <v>#N/A</v>
      </c>
    </row>
    <row r="1417" spans="3:3" x14ac:dyDescent="0.2">
      <c r="C1417" s="205" t="e">
        <f>VLOOKUP(B1417,Códigos!$D$11:$E$15,2,0)</f>
        <v>#N/A</v>
      </c>
    </row>
    <row r="1418" spans="3:3" x14ac:dyDescent="0.2">
      <c r="C1418" s="205" t="e">
        <f>VLOOKUP(B1418,Códigos!$D$11:$E$15,2,0)</f>
        <v>#N/A</v>
      </c>
    </row>
    <row r="1419" spans="3:3" x14ac:dyDescent="0.2">
      <c r="C1419" s="205" t="e">
        <f>VLOOKUP(B1419,Códigos!$D$11:$E$15,2,0)</f>
        <v>#N/A</v>
      </c>
    </row>
    <row r="1420" spans="3:3" x14ac:dyDescent="0.2">
      <c r="C1420" s="205" t="e">
        <f>VLOOKUP(B1420,Códigos!$D$11:$E$15,2,0)</f>
        <v>#N/A</v>
      </c>
    </row>
    <row r="1421" spans="3:3" x14ac:dyDescent="0.2">
      <c r="C1421" s="205" t="e">
        <f>VLOOKUP(B1421,Códigos!$D$11:$E$15,2,0)</f>
        <v>#N/A</v>
      </c>
    </row>
    <row r="1422" spans="3:3" x14ac:dyDescent="0.2">
      <c r="C1422" s="205" t="e">
        <f>VLOOKUP(B1422,Códigos!$D$11:$E$15,2,0)</f>
        <v>#N/A</v>
      </c>
    </row>
    <row r="1423" spans="3:3" x14ac:dyDescent="0.2">
      <c r="C1423" s="205" t="e">
        <f>VLOOKUP(B1423,Códigos!$D$11:$E$15,2,0)</f>
        <v>#N/A</v>
      </c>
    </row>
    <row r="1424" spans="3:3" x14ac:dyDescent="0.2">
      <c r="C1424" s="205" t="e">
        <f>VLOOKUP(B1424,Códigos!$D$11:$E$15,2,0)</f>
        <v>#N/A</v>
      </c>
    </row>
    <row r="1425" spans="3:3" x14ac:dyDescent="0.2">
      <c r="C1425" s="205" t="e">
        <f>VLOOKUP(B1425,Códigos!$D$11:$E$15,2,0)</f>
        <v>#N/A</v>
      </c>
    </row>
    <row r="1426" spans="3:3" x14ac:dyDescent="0.2">
      <c r="C1426" s="205" t="e">
        <f>VLOOKUP(B1426,Códigos!$D$11:$E$15,2,0)</f>
        <v>#N/A</v>
      </c>
    </row>
    <row r="1427" spans="3:3" x14ac:dyDescent="0.2">
      <c r="C1427" s="205" t="e">
        <f>VLOOKUP(B1427,Códigos!$D$11:$E$15,2,0)</f>
        <v>#N/A</v>
      </c>
    </row>
    <row r="1428" spans="3:3" x14ac:dyDescent="0.2">
      <c r="C1428" s="205" t="e">
        <f>VLOOKUP(B1428,Códigos!$D$11:$E$15,2,0)</f>
        <v>#N/A</v>
      </c>
    </row>
    <row r="1429" spans="3:3" x14ac:dyDescent="0.2">
      <c r="C1429" s="205" t="e">
        <f>VLOOKUP(B1429,Códigos!$D$11:$E$15,2,0)</f>
        <v>#N/A</v>
      </c>
    </row>
    <row r="1430" spans="3:3" x14ac:dyDescent="0.2">
      <c r="C1430" s="205" t="e">
        <f>VLOOKUP(B1430,Códigos!$D$11:$E$15,2,0)</f>
        <v>#N/A</v>
      </c>
    </row>
    <row r="1431" spans="3:3" x14ac:dyDescent="0.2">
      <c r="C1431" s="205" t="e">
        <f>VLOOKUP(B1431,Códigos!$D$11:$E$15,2,0)</f>
        <v>#N/A</v>
      </c>
    </row>
    <row r="1432" spans="3:3" x14ac:dyDescent="0.2">
      <c r="C1432" s="205" t="e">
        <f>VLOOKUP(B1432,Códigos!$D$11:$E$15,2,0)</f>
        <v>#N/A</v>
      </c>
    </row>
    <row r="1433" spans="3:3" x14ac:dyDescent="0.2">
      <c r="C1433" s="205" t="e">
        <f>VLOOKUP(B1433,Códigos!$D$11:$E$15,2,0)</f>
        <v>#N/A</v>
      </c>
    </row>
    <row r="1434" spans="3:3" x14ac:dyDescent="0.2">
      <c r="C1434" s="205" t="e">
        <f>VLOOKUP(B1434,Códigos!$D$11:$E$15,2,0)</f>
        <v>#N/A</v>
      </c>
    </row>
    <row r="1435" spans="3:3" x14ac:dyDescent="0.2">
      <c r="C1435" s="205" t="e">
        <f>VLOOKUP(B1435,Códigos!$D$11:$E$15,2,0)</f>
        <v>#N/A</v>
      </c>
    </row>
    <row r="1436" spans="3:3" x14ac:dyDescent="0.2">
      <c r="C1436" s="205" t="e">
        <f>VLOOKUP(B1436,Códigos!$D$11:$E$15,2,0)</f>
        <v>#N/A</v>
      </c>
    </row>
    <row r="1437" spans="3:3" x14ac:dyDescent="0.2">
      <c r="C1437" s="205" t="e">
        <f>VLOOKUP(B1437,Códigos!$D$11:$E$15,2,0)</f>
        <v>#N/A</v>
      </c>
    </row>
    <row r="1438" spans="3:3" x14ac:dyDescent="0.2">
      <c r="C1438" s="205" t="e">
        <f>VLOOKUP(B1438,Códigos!$D$11:$E$15,2,0)</f>
        <v>#N/A</v>
      </c>
    </row>
    <row r="1439" spans="3:3" x14ac:dyDescent="0.2">
      <c r="C1439" s="205" t="e">
        <f>VLOOKUP(B1439,Códigos!$D$11:$E$15,2,0)</f>
        <v>#N/A</v>
      </c>
    </row>
    <row r="1440" spans="3:3" x14ac:dyDescent="0.2">
      <c r="C1440" s="205" t="e">
        <f>VLOOKUP(B1440,Códigos!$D$11:$E$15,2,0)</f>
        <v>#N/A</v>
      </c>
    </row>
    <row r="1441" spans="3:3" x14ac:dyDescent="0.2">
      <c r="C1441" s="205" t="e">
        <f>VLOOKUP(B1441,Códigos!$D$11:$E$15,2,0)</f>
        <v>#N/A</v>
      </c>
    </row>
    <row r="1442" spans="3:3" x14ac:dyDescent="0.2">
      <c r="C1442" s="205" t="e">
        <f>VLOOKUP(B1442,Códigos!$D$11:$E$15,2,0)</f>
        <v>#N/A</v>
      </c>
    </row>
    <row r="1443" spans="3:3" x14ac:dyDescent="0.2">
      <c r="C1443" s="205" t="e">
        <f>VLOOKUP(B1443,Códigos!$D$11:$E$15,2,0)</f>
        <v>#N/A</v>
      </c>
    </row>
    <row r="1444" spans="3:3" x14ac:dyDescent="0.2">
      <c r="C1444" s="205" t="e">
        <f>VLOOKUP(B1444,Códigos!$D$11:$E$15,2,0)</f>
        <v>#N/A</v>
      </c>
    </row>
    <row r="1445" spans="3:3" x14ac:dyDescent="0.2">
      <c r="C1445" s="205" t="e">
        <f>VLOOKUP(B1445,Códigos!$D$11:$E$15,2,0)</f>
        <v>#N/A</v>
      </c>
    </row>
    <row r="1446" spans="3:3" x14ac:dyDescent="0.2">
      <c r="C1446" s="205" t="e">
        <f>VLOOKUP(B1446,Códigos!$D$11:$E$15,2,0)</f>
        <v>#N/A</v>
      </c>
    </row>
    <row r="1447" spans="3:3" x14ac:dyDescent="0.2">
      <c r="C1447" s="205" t="e">
        <f>VLOOKUP(B1447,Códigos!$D$11:$E$15,2,0)</f>
        <v>#N/A</v>
      </c>
    </row>
    <row r="1448" spans="3:3" x14ac:dyDescent="0.2">
      <c r="C1448" s="205" t="e">
        <f>VLOOKUP(B1448,Códigos!$D$11:$E$15,2,0)</f>
        <v>#N/A</v>
      </c>
    </row>
    <row r="1449" spans="3:3" x14ac:dyDescent="0.2">
      <c r="C1449" s="205" t="e">
        <f>VLOOKUP(B1449,Códigos!$D$11:$E$15,2,0)</f>
        <v>#N/A</v>
      </c>
    </row>
    <row r="1450" spans="3:3" x14ac:dyDescent="0.2">
      <c r="C1450" s="205" t="e">
        <f>VLOOKUP(B1450,Códigos!$D$11:$E$15,2,0)</f>
        <v>#N/A</v>
      </c>
    </row>
    <row r="1451" spans="3:3" x14ac:dyDescent="0.2">
      <c r="C1451" s="205" t="e">
        <f>VLOOKUP(B1451,Códigos!$D$11:$E$15,2,0)</f>
        <v>#N/A</v>
      </c>
    </row>
    <row r="1452" spans="3:3" x14ac:dyDescent="0.2">
      <c r="C1452" s="205" t="e">
        <f>VLOOKUP(B1452,Códigos!$D$11:$E$15,2,0)</f>
        <v>#N/A</v>
      </c>
    </row>
    <row r="1453" spans="3:3" x14ac:dyDescent="0.2">
      <c r="C1453" s="205" t="e">
        <f>VLOOKUP(B1453,Códigos!$D$11:$E$15,2,0)</f>
        <v>#N/A</v>
      </c>
    </row>
    <row r="1454" spans="3:3" x14ac:dyDescent="0.2">
      <c r="C1454" s="205" t="e">
        <f>VLOOKUP(B1454,Códigos!$D$11:$E$15,2,0)</f>
        <v>#N/A</v>
      </c>
    </row>
    <row r="1455" spans="3:3" x14ac:dyDescent="0.2">
      <c r="C1455" s="205" t="e">
        <f>VLOOKUP(B1455,Códigos!$D$11:$E$15,2,0)</f>
        <v>#N/A</v>
      </c>
    </row>
    <row r="1456" spans="3:3" x14ac:dyDescent="0.2">
      <c r="C1456" s="205" t="e">
        <f>VLOOKUP(B1456,Códigos!$D$11:$E$15,2,0)</f>
        <v>#N/A</v>
      </c>
    </row>
    <row r="1457" spans="3:3" x14ac:dyDescent="0.2">
      <c r="C1457" s="205" t="e">
        <f>VLOOKUP(B1457,Códigos!$D$11:$E$15,2,0)</f>
        <v>#N/A</v>
      </c>
    </row>
    <row r="1458" spans="3:3" x14ac:dyDescent="0.2">
      <c r="C1458" s="205" t="e">
        <f>VLOOKUP(B1458,Códigos!$D$11:$E$15,2,0)</f>
        <v>#N/A</v>
      </c>
    </row>
    <row r="1459" spans="3:3" x14ac:dyDescent="0.2">
      <c r="C1459" s="205" t="e">
        <f>VLOOKUP(B1459,Códigos!$D$11:$E$15,2,0)</f>
        <v>#N/A</v>
      </c>
    </row>
    <row r="1460" spans="3:3" x14ac:dyDescent="0.2">
      <c r="C1460" s="205" t="e">
        <f>VLOOKUP(B1460,Códigos!$D$11:$E$15,2,0)</f>
        <v>#N/A</v>
      </c>
    </row>
    <row r="1461" spans="3:3" x14ac:dyDescent="0.2">
      <c r="C1461" s="205" t="e">
        <f>VLOOKUP(B1461,Códigos!$D$11:$E$15,2,0)</f>
        <v>#N/A</v>
      </c>
    </row>
    <row r="1462" spans="3:3" x14ac:dyDescent="0.2">
      <c r="C1462" s="205" t="e">
        <f>VLOOKUP(B1462,Códigos!$D$11:$E$15,2,0)</f>
        <v>#N/A</v>
      </c>
    </row>
    <row r="1463" spans="3:3" x14ac:dyDescent="0.2">
      <c r="C1463" s="205" t="e">
        <f>VLOOKUP(B1463,Códigos!$D$11:$E$15,2,0)</f>
        <v>#N/A</v>
      </c>
    </row>
    <row r="1464" spans="3:3" x14ac:dyDescent="0.2">
      <c r="C1464" s="205" t="e">
        <f>VLOOKUP(B1464,Códigos!$D$11:$E$15,2,0)</f>
        <v>#N/A</v>
      </c>
    </row>
    <row r="1465" spans="3:3" x14ac:dyDescent="0.2">
      <c r="C1465" s="205" t="e">
        <f>VLOOKUP(B1465,Códigos!$D$11:$E$15,2,0)</f>
        <v>#N/A</v>
      </c>
    </row>
    <row r="1466" spans="3:3" x14ac:dyDescent="0.2">
      <c r="C1466" s="205" t="e">
        <f>VLOOKUP(B1466,Códigos!$D$11:$E$15,2,0)</f>
        <v>#N/A</v>
      </c>
    </row>
    <row r="1467" spans="3:3" x14ac:dyDescent="0.2">
      <c r="C1467" s="205" t="e">
        <f>VLOOKUP(B1467,Códigos!$D$11:$E$15,2,0)</f>
        <v>#N/A</v>
      </c>
    </row>
    <row r="1468" spans="3:3" x14ac:dyDescent="0.2">
      <c r="C1468" s="205" t="e">
        <f>VLOOKUP(B1468,Códigos!$D$11:$E$15,2,0)</f>
        <v>#N/A</v>
      </c>
    </row>
    <row r="1469" spans="3:3" x14ac:dyDescent="0.2">
      <c r="C1469" s="205" t="e">
        <f>VLOOKUP(B1469,Códigos!$D$11:$E$15,2,0)</f>
        <v>#N/A</v>
      </c>
    </row>
    <row r="1470" spans="3:3" x14ac:dyDescent="0.2">
      <c r="C1470" s="205" t="e">
        <f>VLOOKUP(B1470,Códigos!$D$11:$E$15,2,0)</f>
        <v>#N/A</v>
      </c>
    </row>
    <row r="1471" spans="3:3" x14ac:dyDescent="0.2">
      <c r="C1471" s="205" t="e">
        <f>VLOOKUP(B1471,Códigos!$D$11:$E$15,2,0)</f>
        <v>#N/A</v>
      </c>
    </row>
    <row r="1472" spans="3:3" x14ac:dyDescent="0.2">
      <c r="C1472" s="205" t="e">
        <f>VLOOKUP(B1472,Códigos!$D$11:$E$15,2,0)</f>
        <v>#N/A</v>
      </c>
    </row>
    <row r="1473" spans="3:3" x14ac:dyDescent="0.2">
      <c r="C1473" s="205" t="e">
        <f>VLOOKUP(B1473,Códigos!$D$11:$E$15,2,0)</f>
        <v>#N/A</v>
      </c>
    </row>
    <row r="1474" spans="3:3" x14ac:dyDescent="0.2">
      <c r="C1474" s="205" t="e">
        <f>VLOOKUP(B1474,Códigos!$D$11:$E$15,2,0)</f>
        <v>#N/A</v>
      </c>
    </row>
    <row r="1475" spans="3:3" x14ac:dyDescent="0.2">
      <c r="C1475" s="205" t="e">
        <f>VLOOKUP(B1475,Códigos!$D$11:$E$15,2,0)</f>
        <v>#N/A</v>
      </c>
    </row>
    <row r="1476" spans="3:3" x14ac:dyDescent="0.2">
      <c r="C1476" s="205" t="e">
        <f>VLOOKUP(B1476,Códigos!$D$11:$E$15,2,0)</f>
        <v>#N/A</v>
      </c>
    </row>
    <row r="1477" spans="3:3" x14ac:dyDescent="0.2">
      <c r="C1477" s="205" t="e">
        <f>VLOOKUP(B1477,Códigos!$D$11:$E$15,2,0)</f>
        <v>#N/A</v>
      </c>
    </row>
    <row r="1478" spans="3:3" x14ac:dyDescent="0.2">
      <c r="C1478" s="205" t="e">
        <f>VLOOKUP(B1478,Códigos!$D$11:$E$15,2,0)</f>
        <v>#N/A</v>
      </c>
    </row>
    <row r="1479" spans="3:3" x14ac:dyDescent="0.2">
      <c r="C1479" s="205" t="e">
        <f>VLOOKUP(B1479,Códigos!$D$11:$E$15,2,0)</f>
        <v>#N/A</v>
      </c>
    </row>
    <row r="1480" spans="3:3" x14ac:dyDescent="0.2">
      <c r="C1480" s="205" t="e">
        <f>VLOOKUP(B1480,Códigos!$D$11:$E$15,2,0)</f>
        <v>#N/A</v>
      </c>
    </row>
    <row r="1481" spans="3:3" x14ac:dyDescent="0.2">
      <c r="C1481" s="205" t="e">
        <f>VLOOKUP(B1481,Códigos!$D$11:$E$15,2,0)</f>
        <v>#N/A</v>
      </c>
    </row>
    <row r="1482" spans="3:3" x14ac:dyDescent="0.2">
      <c r="C1482" s="205" t="e">
        <f>VLOOKUP(B1482,Códigos!$D$11:$E$15,2,0)</f>
        <v>#N/A</v>
      </c>
    </row>
    <row r="1483" spans="3:3" x14ac:dyDescent="0.2">
      <c r="C1483" s="205" t="e">
        <f>VLOOKUP(B1483,Códigos!$D$11:$E$15,2,0)</f>
        <v>#N/A</v>
      </c>
    </row>
    <row r="1484" spans="3:3" x14ac:dyDescent="0.2">
      <c r="C1484" s="205" t="e">
        <f>VLOOKUP(B1484,Códigos!$D$11:$E$15,2,0)</f>
        <v>#N/A</v>
      </c>
    </row>
    <row r="1485" spans="3:3" x14ac:dyDescent="0.2">
      <c r="C1485" s="205" t="e">
        <f>VLOOKUP(B1485,Códigos!$D$11:$E$15,2,0)</f>
        <v>#N/A</v>
      </c>
    </row>
    <row r="1486" spans="3:3" x14ac:dyDescent="0.2">
      <c r="C1486" s="205" t="e">
        <f>VLOOKUP(B1486,Códigos!$D$11:$E$15,2,0)</f>
        <v>#N/A</v>
      </c>
    </row>
    <row r="1487" spans="3:3" x14ac:dyDescent="0.2">
      <c r="C1487" s="205" t="e">
        <f>VLOOKUP(B1487,Códigos!$D$11:$E$15,2,0)</f>
        <v>#N/A</v>
      </c>
    </row>
    <row r="1488" spans="3:3" x14ac:dyDescent="0.2">
      <c r="C1488" s="205" t="e">
        <f>VLOOKUP(B1488,Códigos!$D$11:$E$15,2,0)</f>
        <v>#N/A</v>
      </c>
    </row>
    <row r="1489" spans="3:3" x14ac:dyDescent="0.2">
      <c r="C1489" s="205" t="e">
        <f>VLOOKUP(B1489,Códigos!$D$11:$E$15,2,0)</f>
        <v>#N/A</v>
      </c>
    </row>
    <row r="1490" spans="3:3" x14ac:dyDescent="0.2">
      <c r="C1490" s="205" t="e">
        <f>VLOOKUP(B1490,Códigos!$D$11:$E$15,2,0)</f>
        <v>#N/A</v>
      </c>
    </row>
    <row r="1491" spans="3:3" x14ac:dyDescent="0.2">
      <c r="C1491" s="205" t="e">
        <f>VLOOKUP(B1491,Códigos!$D$11:$E$15,2,0)</f>
        <v>#N/A</v>
      </c>
    </row>
    <row r="1492" spans="3:3" x14ac:dyDescent="0.2">
      <c r="C1492" s="205" t="e">
        <f>VLOOKUP(B1492,Códigos!$D$11:$E$15,2,0)</f>
        <v>#N/A</v>
      </c>
    </row>
    <row r="1493" spans="3:3" x14ac:dyDescent="0.2">
      <c r="C1493" s="205" t="e">
        <f>VLOOKUP(B1493,Códigos!$D$11:$E$15,2,0)</f>
        <v>#N/A</v>
      </c>
    </row>
    <row r="1494" spans="3:3" x14ac:dyDescent="0.2">
      <c r="C1494" s="205" t="e">
        <f>VLOOKUP(B1494,Códigos!$D$11:$E$15,2,0)</f>
        <v>#N/A</v>
      </c>
    </row>
    <row r="1495" spans="3:3" x14ac:dyDescent="0.2">
      <c r="C1495" s="205" t="e">
        <f>VLOOKUP(B1495,Códigos!$D$11:$E$15,2,0)</f>
        <v>#N/A</v>
      </c>
    </row>
    <row r="1496" spans="3:3" x14ac:dyDescent="0.2">
      <c r="C1496" s="205" t="e">
        <f>VLOOKUP(B1496,Códigos!$D$11:$E$15,2,0)</f>
        <v>#N/A</v>
      </c>
    </row>
    <row r="1497" spans="3:3" x14ac:dyDescent="0.2">
      <c r="C1497" s="205" t="e">
        <f>VLOOKUP(B1497,Códigos!$D$11:$E$15,2,0)</f>
        <v>#N/A</v>
      </c>
    </row>
    <row r="1498" spans="3:3" x14ac:dyDescent="0.2">
      <c r="C1498" s="205" t="e">
        <f>VLOOKUP(B1498,Códigos!$D$11:$E$15,2,0)</f>
        <v>#N/A</v>
      </c>
    </row>
    <row r="1499" spans="3:3" x14ac:dyDescent="0.2">
      <c r="C1499" s="205" t="e">
        <f>VLOOKUP(B1499,Códigos!$D$11:$E$15,2,0)</f>
        <v>#N/A</v>
      </c>
    </row>
    <row r="1500" spans="3:3" x14ac:dyDescent="0.2">
      <c r="C1500" s="205" t="e">
        <f>VLOOKUP(B1500,Códigos!$D$11:$E$15,2,0)</f>
        <v>#N/A</v>
      </c>
    </row>
    <row r="1501" spans="3:3" x14ac:dyDescent="0.2">
      <c r="C1501" s="205" t="e">
        <f>VLOOKUP(B1501,Códigos!$D$11:$E$15,2,0)</f>
        <v>#N/A</v>
      </c>
    </row>
    <row r="1502" spans="3:3" x14ac:dyDescent="0.2">
      <c r="C1502" s="205" t="e">
        <f>VLOOKUP(B1502,Códigos!$D$11:$E$15,2,0)</f>
        <v>#N/A</v>
      </c>
    </row>
    <row r="1503" spans="3:3" x14ac:dyDescent="0.2">
      <c r="C1503" s="205" t="e">
        <f>VLOOKUP(B1503,Códigos!$D$11:$E$15,2,0)</f>
        <v>#N/A</v>
      </c>
    </row>
    <row r="1504" spans="3:3" x14ac:dyDescent="0.2">
      <c r="C1504" s="205" t="e">
        <f>VLOOKUP(B1504,Códigos!$D$11:$E$15,2,0)</f>
        <v>#N/A</v>
      </c>
    </row>
    <row r="1505" spans="3:3" x14ac:dyDescent="0.2">
      <c r="C1505" s="205" t="e">
        <f>VLOOKUP(B1505,Códigos!$D$11:$E$15,2,0)</f>
        <v>#N/A</v>
      </c>
    </row>
    <row r="1506" spans="3:3" x14ac:dyDescent="0.2">
      <c r="C1506" s="205" t="e">
        <f>VLOOKUP(B1506,Códigos!$D$11:$E$15,2,0)</f>
        <v>#N/A</v>
      </c>
    </row>
    <row r="1507" spans="3:3" x14ac:dyDescent="0.2">
      <c r="C1507" s="205" t="e">
        <f>VLOOKUP(B1507,Códigos!$D$11:$E$15,2,0)</f>
        <v>#N/A</v>
      </c>
    </row>
    <row r="1508" spans="3:3" x14ac:dyDescent="0.2">
      <c r="C1508" s="205" t="e">
        <f>VLOOKUP(B1508,Códigos!$D$11:$E$15,2,0)</f>
        <v>#N/A</v>
      </c>
    </row>
    <row r="1509" spans="3:3" x14ac:dyDescent="0.2">
      <c r="C1509" s="205" t="e">
        <f>VLOOKUP(B1509,Códigos!$D$11:$E$15,2,0)</f>
        <v>#N/A</v>
      </c>
    </row>
    <row r="1510" spans="3:3" x14ac:dyDescent="0.2">
      <c r="C1510" s="205" t="e">
        <f>VLOOKUP(B1510,Códigos!$D$11:$E$15,2,0)</f>
        <v>#N/A</v>
      </c>
    </row>
    <row r="1511" spans="3:3" x14ac:dyDescent="0.2">
      <c r="C1511" s="205" t="e">
        <f>VLOOKUP(B1511,Códigos!$D$11:$E$15,2,0)</f>
        <v>#N/A</v>
      </c>
    </row>
    <row r="1512" spans="3:3" x14ac:dyDescent="0.2">
      <c r="C1512" s="205" t="e">
        <f>VLOOKUP(B1512,Códigos!$D$11:$E$15,2,0)</f>
        <v>#N/A</v>
      </c>
    </row>
    <row r="1513" spans="3:3" x14ac:dyDescent="0.2">
      <c r="C1513" s="205" t="e">
        <f>VLOOKUP(B1513,Códigos!$D$11:$E$15,2,0)</f>
        <v>#N/A</v>
      </c>
    </row>
    <row r="1514" spans="3:3" x14ac:dyDescent="0.2">
      <c r="C1514" s="205" t="e">
        <f>VLOOKUP(B1514,Códigos!$D$11:$E$15,2,0)</f>
        <v>#N/A</v>
      </c>
    </row>
    <row r="1515" spans="3:3" x14ac:dyDescent="0.2">
      <c r="C1515" s="205" t="e">
        <f>VLOOKUP(B1515,Códigos!$D$11:$E$15,2,0)</f>
        <v>#N/A</v>
      </c>
    </row>
    <row r="1516" spans="3:3" x14ac:dyDescent="0.2">
      <c r="C1516" s="205" t="e">
        <f>VLOOKUP(B1516,Códigos!$D$11:$E$15,2,0)</f>
        <v>#N/A</v>
      </c>
    </row>
    <row r="1517" spans="3:3" x14ac:dyDescent="0.2">
      <c r="C1517" s="205" t="e">
        <f>VLOOKUP(B1517,Códigos!$D$11:$E$15,2,0)</f>
        <v>#N/A</v>
      </c>
    </row>
    <row r="1518" spans="3:3" x14ac:dyDescent="0.2">
      <c r="C1518" s="205" t="e">
        <f>VLOOKUP(B1518,Códigos!$D$11:$E$15,2,0)</f>
        <v>#N/A</v>
      </c>
    </row>
    <row r="1519" spans="3:3" x14ac:dyDescent="0.2">
      <c r="C1519" s="205" t="e">
        <f>VLOOKUP(B1519,Códigos!$D$11:$E$15,2,0)</f>
        <v>#N/A</v>
      </c>
    </row>
    <row r="1520" spans="3:3" x14ac:dyDescent="0.2">
      <c r="C1520" s="205" t="e">
        <f>VLOOKUP(B1520,Códigos!$D$11:$E$15,2,0)</f>
        <v>#N/A</v>
      </c>
    </row>
    <row r="1521" spans="3:3" x14ac:dyDescent="0.2">
      <c r="C1521" s="205" t="e">
        <f>VLOOKUP(B1521,Códigos!$D$11:$E$15,2,0)</f>
        <v>#N/A</v>
      </c>
    </row>
    <row r="1522" spans="3:3" x14ac:dyDescent="0.2">
      <c r="C1522" s="205" t="e">
        <f>VLOOKUP(B1522,Códigos!$D$11:$E$15,2,0)</f>
        <v>#N/A</v>
      </c>
    </row>
    <row r="1523" spans="3:3" x14ac:dyDescent="0.2">
      <c r="C1523" s="205" t="e">
        <f>VLOOKUP(B1523,Códigos!$D$11:$E$15,2,0)</f>
        <v>#N/A</v>
      </c>
    </row>
    <row r="1524" spans="3:3" x14ac:dyDescent="0.2">
      <c r="C1524" s="205" t="e">
        <f>VLOOKUP(B1524,Códigos!$D$11:$E$15,2,0)</f>
        <v>#N/A</v>
      </c>
    </row>
    <row r="1525" spans="3:3" x14ac:dyDescent="0.2">
      <c r="C1525" s="205" t="e">
        <f>VLOOKUP(B1525,Códigos!$D$11:$E$15,2,0)</f>
        <v>#N/A</v>
      </c>
    </row>
    <row r="1526" spans="3:3" x14ac:dyDescent="0.2">
      <c r="C1526" s="205" t="e">
        <f>VLOOKUP(B1526,Códigos!$D$11:$E$15,2,0)</f>
        <v>#N/A</v>
      </c>
    </row>
    <row r="1527" spans="3:3" x14ac:dyDescent="0.2">
      <c r="C1527" s="205" t="e">
        <f>VLOOKUP(B1527,Códigos!$D$11:$E$15,2,0)</f>
        <v>#N/A</v>
      </c>
    </row>
    <row r="1528" spans="3:3" x14ac:dyDescent="0.2">
      <c r="C1528" s="205" t="e">
        <f>VLOOKUP(B1528,Códigos!$D$11:$E$15,2,0)</f>
        <v>#N/A</v>
      </c>
    </row>
    <row r="1529" spans="3:3" x14ac:dyDescent="0.2">
      <c r="C1529" s="205" t="e">
        <f>VLOOKUP(B1529,Códigos!$D$11:$E$15,2,0)</f>
        <v>#N/A</v>
      </c>
    </row>
    <row r="1530" spans="3:3" x14ac:dyDescent="0.2">
      <c r="C1530" s="205" t="e">
        <f>VLOOKUP(B1530,Códigos!$D$11:$E$15,2,0)</f>
        <v>#N/A</v>
      </c>
    </row>
    <row r="1531" spans="3:3" x14ac:dyDescent="0.2">
      <c r="C1531" s="205" t="e">
        <f>VLOOKUP(B1531,Códigos!$D$11:$E$15,2,0)</f>
        <v>#N/A</v>
      </c>
    </row>
    <row r="1532" spans="3:3" x14ac:dyDescent="0.2">
      <c r="C1532" s="205" t="e">
        <f>VLOOKUP(B1532,Códigos!$D$11:$E$15,2,0)</f>
        <v>#N/A</v>
      </c>
    </row>
    <row r="1533" spans="3:3" x14ac:dyDescent="0.2">
      <c r="C1533" s="205" t="e">
        <f>VLOOKUP(B1533,Códigos!$D$11:$E$15,2,0)</f>
        <v>#N/A</v>
      </c>
    </row>
    <row r="1534" spans="3:3" x14ac:dyDescent="0.2">
      <c r="C1534" s="205" t="e">
        <f>VLOOKUP(B1534,Códigos!$D$11:$E$15,2,0)</f>
        <v>#N/A</v>
      </c>
    </row>
    <row r="1535" spans="3:3" x14ac:dyDescent="0.2">
      <c r="C1535" s="205" t="e">
        <f>VLOOKUP(B1535,Códigos!$D$11:$E$15,2,0)</f>
        <v>#N/A</v>
      </c>
    </row>
    <row r="1536" spans="3:3" x14ac:dyDescent="0.2">
      <c r="C1536" s="205" t="e">
        <f>VLOOKUP(B1536,Códigos!$D$11:$E$15,2,0)</f>
        <v>#N/A</v>
      </c>
    </row>
    <row r="1537" spans="3:3" x14ac:dyDescent="0.2">
      <c r="C1537" s="205" t="e">
        <f>VLOOKUP(B1537,Códigos!$D$11:$E$15,2,0)</f>
        <v>#N/A</v>
      </c>
    </row>
    <row r="1538" spans="3:3" x14ac:dyDescent="0.2">
      <c r="C1538" s="205" t="e">
        <f>VLOOKUP(B1538,Códigos!$D$11:$E$15,2,0)</f>
        <v>#N/A</v>
      </c>
    </row>
    <row r="1539" spans="3:3" x14ac:dyDescent="0.2">
      <c r="C1539" s="205" t="e">
        <f>VLOOKUP(B1539,Códigos!$D$11:$E$15,2,0)</f>
        <v>#N/A</v>
      </c>
    </row>
    <row r="1540" spans="3:3" x14ac:dyDescent="0.2">
      <c r="C1540" s="205" t="e">
        <f>VLOOKUP(B1540,Códigos!$D$11:$E$15,2,0)</f>
        <v>#N/A</v>
      </c>
    </row>
    <row r="1541" spans="3:3" x14ac:dyDescent="0.2">
      <c r="C1541" s="205" t="e">
        <f>VLOOKUP(B1541,Códigos!$D$11:$E$15,2,0)</f>
        <v>#N/A</v>
      </c>
    </row>
    <row r="1542" spans="3:3" x14ac:dyDescent="0.2">
      <c r="C1542" s="205" t="e">
        <f>VLOOKUP(B1542,Códigos!$D$11:$E$15,2,0)</f>
        <v>#N/A</v>
      </c>
    </row>
    <row r="1543" spans="3:3" x14ac:dyDescent="0.2">
      <c r="C1543" s="205" t="e">
        <f>VLOOKUP(B1543,Códigos!$D$11:$E$15,2,0)</f>
        <v>#N/A</v>
      </c>
    </row>
    <row r="1544" spans="3:3" x14ac:dyDescent="0.2">
      <c r="C1544" s="205" t="e">
        <f>VLOOKUP(B1544,Códigos!$D$11:$E$15,2,0)</f>
        <v>#N/A</v>
      </c>
    </row>
    <row r="1545" spans="3:3" x14ac:dyDescent="0.2">
      <c r="C1545" s="205" t="e">
        <f>VLOOKUP(B1545,Códigos!$D$11:$E$15,2,0)</f>
        <v>#N/A</v>
      </c>
    </row>
    <row r="1546" spans="3:3" x14ac:dyDescent="0.2">
      <c r="C1546" s="205" t="e">
        <f>VLOOKUP(B1546,Códigos!$D$11:$E$15,2,0)</f>
        <v>#N/A</v>
      </c>
    </row>
    <row r="1547" spans="3:3" x14ac:dyDescent="0.2">
      <c r="C1547" s="205" t="e">
        <f>VLOOKUP(B1547,Códigos!$D$11:$E$15,2,0)</f>
        <v>#N/A</v>
      </c>
    </row>
    <row r="1548" spans="3:3" x14ac:dyDescent="0.2">
      <c r="C1548" s="205" t="e">
        <f>VLOOKUP(B1548,Códigos!$D$11:$E$15,2,0)</f>
        <v>#N/A</v>
      </c>
    </row>
    <row r="1549" spans="3:3" x14ac:dyDescent="0.2">
      <c r="C1549" s="205" t="e">
        <f>VLOOKUP(B1549,Códigos!$D$11:$E$15,2,0)</f>
        <v>#N/A</v>
      </c>
    </row>
    <row r="1550" spans="3:3" x14ac:dyDescent="0.2">
      <c r="C1550" s="205" t="e">
        <f>VLOOKUP(B1550,Códigos!$D$11:$E$15,2,0)</f>
        <v>#N/A</v>
      </c>
    </row>
    <row r="1551" spans="3:3" x14ac:dyDescent="0.2">
      <c r="C1551" s="205" t="e">
        <f>VLOOKUP(B1551,Códigos!$D$11:$E$15,2,0)</f>
        <v>#N/A</v>
      </c>
    </row>
    <row r="1552" spans="3:3" x14ac:dyDescent="0.2">
      <c r="C1552" s="205" t="e">
        <f>VLOOKUP(B1552,Códigos!$D$11:$E$15,2,0)</f>
        <v>#N/A</v>
      </c>
    </row>
    <row r="1553" spans="3:3" x14ac:dyDescent="0.2">
      <c r="C1553" s="205" t="e">
        <f>VLOOKUP(B1553,Códigos!$D$11:$E$15,2,0)</f>
        <v>#N/A</v>
      </c>
    </row>
    <row r="1554" spans="3:3" x14ac:dyDescent="0.2">
      <c r="C1554" s="205" t="e">
        <f>VLOOKUP(B1554,Códigos!$D$11:$E$15,2,0)</f>
        <v>#N/A</v>
      </c>
    </row>
    <row r="1555" spans="3:3" x14ac:dyDescent="0.2">
      <c r="C1555" s="205" t="e">
        <f>VLOOKUP(B1555,Códigos!$D$11:$E$15,2,0)</f>
        <v>#N/A</v>
      </c>
    </row>
    <row r="1556" spans="3:3" x14ac:dyDescent="0.2">
      <c r="C1556" s="205" t="e">
        <f>VLOOKUP(B1556,Códigos!$D$11:$E$15,2,0)</f>
        <v>#N/A</v>
      </c>
    </row>
    <row r="1557" spans="3:3" x14ac:dyDescent="0.2">
      <c r="C1557" s="205" t="e">
        <f>VLOOKUP(B1557,Códigos!$D$11:$E$15,2,0)</f>
        <v>#N/A</v>
      </c>
    </row>
    <row r="1558" spans="3:3" x14ac:dyDescent="0.2">
      <c r="C1558" s="205" t="e">
        <f>VLOOKUP(B1558,Códigos!$D$11:$E$15,2,0)</f>
        <v>#N/A</v>
      </c>
    </row>
    <row r="1559" spans="3:3" x14ac:dyDescent="0.2">
      <c r="C1559" s="205" t="e">
        <f>VLOOKUP(B1559,Códigos!$D$11:$E$15,2,0)</f>
        <v>#N/A</v>
      </c>
    </row>
    <row r="1560" spans="3:3" x14ac:dyDescent="0.2">
      <c r="C1560" s="205" t="e">
        <f>VLOOKUP(B1560,Códigos!$D$11:$E$15,2,0)</f>
        <v>#N/A</v>
      </c>
    </row>
    <row r="1561" spans="3:3" x14ac:dyDescent="0.2">
      <c r="C1561" s="205" t="e">
        <f>VLOOKUP(B1561,Códigos!$D$11:$E$15,2,0)</f>
        <v>#N/A</v>
      </c>
    </row>
    <row r="1562" spans="3:3" x14ac:dyDescent="0.2">
      <c r="C1562" s="205" t="e">
        <f>VLOOKUP(B1562,Códigos!$D$11:$E$15,2,0)</f>
        <v>#N/A</v>
      </c>
    </row>
    <row r="1563" spans="3:3" x14ac:dyDescent="0.2">
      <c r="C1563" s="205" t="e">
        <f>VLOOKUP(B1563,Códigos!$D$11:$E$15,2,0)</f>
        <v>#N/A</v>
      </c>
    </row>
    <row r="1564" spans="3:3" x14ac:dyDescent="0.2">
      <c r="C1564" s="205" t="e">
        <f>VLOOKUP(B1564,Códigos!$D$11:$E$15,2,0)</f>
        <v>#N/A</v>
      </c>
    </row>
    <row r="1565" spans="3:3" x14ac:dyDescent="0.2">
      <c r="C1565" s="205" t="e">
        <f>VLOOKUP(B1565,Códigos!$D$11:$E$15,2,0)</f>
        <v>#N/A</v>
      </c>
    </row>
    <row r="1566" spans="3:3" x14ac:dyDescent="0.2">
      <c r="C1566" s="205" t="e">
        <f>VLOOKUP(B1566,Códigos!$D$11:$E$15,2,0)</f>
        <v>#N/A</v>
      </c>
    </row>
    <row r="1567" spans="3:3" x14ac:dyDescent="0.2">
      <c r="C1567" s="205" t="e">
        <f>VLOOKUP(B1567,Códigos!$D$11:$E$15,2,0)</f>
        <v>#N/A</v>
      </c>
    </row>
    <row r="1568" spans="3:3" x14ac:dyDescent="0.2">
      <c r="C1568" s="205" t="e">
        <f>VLOOKUP(B1568,Códigos!$D$11:$E$15,2,0)</f>
        <v>#N/A</v>
      </c>
    </row>
    <row r="1569" spans="3:3" x14ac:dyDescent="0.2">
      <c r="C1569" s="205" t="e">
        <f>VLOOKUP(B1569,Códigos!$D$11:$E$15,2,0)</f>
        <v>#N/A</v>
      </c>
    </row>
    <row r="1570" spans="3:3" x14ac:dyDescent="0.2">
      <c r="C1570" s="205" t="e">
        <f>VLOOKUP(B1570,Códigos!$D$11:$E$15,2,0)</f>
        <v>#N/A</v>
      </c>
    </row>
    <row r="1571" spans="3:3" x14ac:dyDescent="0.2">
      <c r="C1571" s="205" t="e">
        <f>VLOOKUP(B1571,Códigos!$D$11:$E$15,2,0)</f>
        <v>#N/A</v>
      </c>
    </row>
    <row r="1572" spans="3:3" x14ac:dyDescent="0.2">
      <c r="C1572" s="205" t="e">
        <f>VLOOKUP(B1572,Códigos!$D$11:$E$15,2,0)</f>
        <v>#N/A</v>
      </c>
    </row>
    <row r="1573" spans="3:3" x14ac:dyDescent="0.2">
      <c r="C1573" s="205" t="e">
        <f>VLOOKUP(B1573,Códigos!$D$11:$E$15,2,0)</f>
        <v>#N/A</v>
      </c>
    </row>
    <row r="1574" spans="3:3" x14ac:dyDescent="0.2">
      <c r="C1574" s="205" t="e">
        <f>VLOOKUP(B1574,Códigos!$D$11:$E$15,2,0)</f>
        <v>#N/A</v>
      </c>
    </row>
    <row r="1575" spans="3:3" x14ac:dyDescent="0.2">
      <c r="C1575" s="205" t="e">
        <f>VLOOKUP(B1575,Códigos!$D$11:$E$15,2,0)</f>
        <v>#N/A</v>
      </c>
    </row>
    <row r="1576" spans="3:3" x14ac:dyDescent="0.2">
      <c r="C1576" s="205" t="e">
        <f>VLOOKUP(B1576,Códigos!$D$11:$E$15,2,0)</f>
        <v>#N/A</v>
      </c>
    </row>
    <row r="1577" spans="3:3" x14ac:dyDescent="0.2">
      <c r="C1577" s="205" t="e">
        <f>VLOOKUP(B1577,Códigos!$D$11:$E$15,2,0)</f>
        <v>#N/A</v>
      </c>
    </row>
    <row r="1578" spans="3:3" x14ac:dyDescent="0.2">
      <c r="C1578" s="205" t="e">
        <f>VLOOKUP(B1578,Códigos!$D$11:$E$15,2,0)</f>
        <v>#N/A</v>
      </c>
    </row>
    <row r="1579" spans="3:3" x14ac:dyDescent="0.2">
      <c r="C1579" s="205" t="e">
        <f>VLOOKUP(B1579,Códigos!$D$11:$E$15,2,0)</f>
        <v>#N/A</v>
      </c>
    </row>
    <row r="1580" spans="3:3" x14ac:dyDescent="0.2">
      <c r="C1580" s="205" t="e">
        <f>VLOOKUP(B1580,Códigos!$D$11:$E$15,2,0)</f>
        <v>#N/A</v>
      </c>
    </row>
    <row r="1581" spans="3:3" x14ac:dyDescent="0.2">
      <c r="C1581" s="205" t="e">
        <f>VLOOKUP(B1581,Códigos!$D$11:$E$15,2,0)</f>
        <v>#N/A</v>
      </c>
    </row>
    <row r="1582" spans="3:3" x14ac:dyDescent="0.2">
      <c r="C1582" s="205" t="e">
        <f>VLOOKUP(B1582,Códigos!$D$11:$E$15,2,0)</f>
        <v>#N/A</v>
      </c>
    </row>
    <row r="1583" spans="3:3" x14ac:dyDescent="0.2">
      <c r="C1583" s="205" t="e">
        <f>VLOOKUP(B1583,Códigos!$D$11:$E$15,2,0)</f>
        <v>#N/A</v>
      </c>
    </row>
    <row r="1584" spans="3:3" x14ac:dyDescent="0.2">
      <c r="C1584" s="205" t="e">
        <f>VLOOKUP(B1584,Códigos!$D$11:$E$15,2,0)</f>
        <v>#N/A</v>
      </c>
    </row>
    <row r="1585" spans="3:3" x14ac:dyDescent="0.2">
      <c r="C1585" s="205" t="e">
        <f>VLOOKUP(B1585,Códigos!$D$11:$E$15,2,0)</f>
        <v>#N/A</v>
      </c>
    </row>
    <row r="1586" spans="3:3" x14ac:dyDescent="0.2">
      <c r="C1586" s="205" t="e">
        <f>VLOOKUP(B1586,Códigos!$D$11:$E$15,2,0)</f>
        <v>#N/A</v>
      </c>
    </row>
    <row r="1587" spans="3:3" x14ac:dyDescent="0.2">
      <c r="C1587" s="205" t="e">
        <f>VLOOKUP(B1587,Códigos!$D$11:$E$15,2,0)</f>
        <v>#N/A</v>
      </c>
    </row>
    <row r="1588" spans="3:3" x14ac:dyDescent="0.2">
      <c r="C1588" s="205" t="e">
        <f>VLOOKUP(B1588,Códigos!$D$11:$E$15,2,0)</f>
        <v>#N/A</v>
      </c>
    </row>
    <row r="1589" spans="3:3" x14ac:dyDescent="0.2">
      <c r="C1589" s="205" t="e">
        <f>VLOOKUP(B1589,Códigos!$D$11:$E$15,2,0)</f>
        <v>#N/A</v>
      </c>
    </row>
    <row r="1590" spans="3:3" x14ac:dyDescent="0.2">
      <c r="C1590" s="205" t="e">
        <f>VLOOKUP(B1590,Códigos!$D$11:$E$15,2,0)</f>
        <v>#N/A</v>
      </c>
    </row>
    <row r="1591" spans="3:3" x14ac:dyDescent="0.2">
      <c r="C1591" s="205" t="e">
        <f>VLOOKUP(B1591,Códigos!$D$11:$E$15,2,0)</f>
        <v>#N/A</v>
      </c>
    </row>
    <row r="1592" spans="3:3" x14ac:dyDescent="0.2">
      <c r="C1592" s="205" t="e">
        <f>VLOOKUP(B1592,Códigos!$D$11:$E$15,2,0)</f>
        <v>#N/A</v>
      </c>
    </row>
    <row r="1593" spans="3:3" x14ac:dyDescent="0.2">
      <c r="C1593" s="205" t="e">
        <f>VLOOKUP(B1593,Códigos!$D$11:$E$15,2,0)</f>
        <v>#N/A</v>
      </c>
    </row>
    <row r="1594" spans="3:3" x14ac:dyDescent="0.2">
      <c r="C1594" s="205" t="e">
        <f>VLOOKUP(B1594,Códigos!$D$11:$E$15,2,0)</f>
        <v>#N/A</v>
      </c>
    </row>
    <row r="1595" spans="3:3" x14ac:dyDescent="0.2">
      <c r="C1595" s="205" t="e">
        <f>VLOOKUP(B1595,Códigos!$D$11:$E$15,2,0)</f>
        <v>#N/A</v>
      </c>
    </row>
    <row r="1596" spans="3:3" x14ac:dyDescent="0.2">
      <c r="C1596" s="205" t="e">
        <f>VLOOKUP(B1596,Códigos!$D$11:$E$15,2,0)</f>
        <v>#N/A</v>
      </c>
    </row>
    <row r="1597" spans="3:3" x14ac:dyDescent="0.2">
      <c r="C1597" s="205" t="e">
        <f>VLOOKUP(B1597,Códigos!$D$11:$E$15,2,0)</f>
        <v>#N/A</v>
      </c>
    </row>
    <row r="1598" spans="3:3" x14ac:dyDescent="0.2">
      <c r="C1598" s="205" t="e">
        <f>VLOOKUP(B1598,Códigos!$D$11:$E$15,2,0)</f>
        <v>#N/A</v>
      </c>
    </row>
    <row r="1599" spans="3:3" x14ac:dyDescent="0.2">
      <c r="C1599" s="205" t="e">
        <f>VLOOKUP(B1599,Códigos!$D$11:$E$15,2,0)</f>
        <v>#N/A</v>
      </c>
    </row>
    <row r="1600" spans="3:3" x14ac:dyDescent="0.2">
      <c r="C1600" s="205" t="e">
        <f>VLOOKUP(B1600,Códigos!$D$11:$E$15,2,0)</f>
        <v>#N/A</v>
      </c>
    </row>
    <row r="1601" spans="3:3" x14ac:dyDescent="0.2">
      <c r="C1601" s="205" t="e">
        <f>VLOOKUP(B1601,Códigos!$D$11:$E$15,2,0)</f>
        <v>#N/A</v>
      </c>
    </row>
    <row r="1602" spans="3:3" x14ac:dyDescent="0.2">
      <c r="C1602" s="205" t="e">
        <f>VLOOKUP(B1602,Códigos!$D$11:$E$15,2,0)</f>
        <v>#N/A</v>
      </c>
    </row>
    <row r="1603" spans="3:3" x14ac:dyDescent="0.2">
      <c r="C1603" s="205" t="e">
        <f>VLOOKUP(B1603,Códigos!$D$11:$E$15,2,0)</f>
        <v>#N/A</v>
      </c>
    </row>
    <row r="1604" spans="3:3" x14ac:dyDescent="0.2">
      <c r="C1604" s="205" t="e">
        <f>VLOOKUP(B1604,Códigos!$D$11:$E$15,2,0)</f>
        <v>#N/A</v>
      </c>
    </row>
    <row r="1605" spans="3:3" x14ac:dyDescent="0.2">
      <c r="C1605" s="205" t="e">
        <f>VLOOKUP(B1605,Códigos!$D$11:$E$15,2,0)</f>
        <v>#N/A</v>
      </c>
    </row>
    <row r="1606" spans="3:3" x14ac:dyDescent="0.2">
      <c r="C1606" s="205" t="e">
        <f>VLOOKUP(B1606,Códigos!$D$11:$E$15,2,0)</f>
        <v>#N/A</v>
      </c>
    </row>
    <row r="1607" spans="3:3" x14ac:dyDescent="0.2">
      <c r="C1607" s="205" t="e">
        <f>VLOOKUP(B1607,Códigos!$D$11:$E$15,2,0)</f>
        <v>#N/A</v>
      </c>
    </row>
    <row r="1608" spans="3:3" x14ac:dyDescent="0.2">
      <c r="C1608" s="205" t="e">
        <f>VLOOKUP(B1608,Códigos!$D$11:$E$15,2,0)</f>
        <v>#N/A</v>
      </c>
    </row>
    <row r="1609" spans="3:3" x14ac:dyDescent="0.2">
      <c r="C1609" s="205" t="e">
        <f>VLOOKUP(B1609,Códigos!$D$11:$E$15,2,0)</f>
        <v>#N/A</v>
      </c>
    </row>
    <row r="1610" spans="3:3" x14ac:dyDescent="0.2">
      <c r="C1610" s="205" t="e">
        <f>VLOOKUP(B1610,Códigos!$D$11:$E$15,2,0)</f>
        <v>#N/A</v>
      </c>
    </row>
    <row r="1611" spans="3:3" x14ac:dyDescent="0.2">
      <c r="C1611" s="205" t="e">
        <f>VLOOKUP(B1611,Códigos!$D$11:$E$15,2,0)</f>
        <v>#N/A</v>
      </c>
    </row>
    <row r="1612" spans="3:3" x14ac:dyDescent="0.2">
      <c r="C1612" s="205" t="e">
        <f>VLOOKUP(B1612,Códigos!$D$11:$E$15,2,0)</f>
        <v>#N/A</v>
      </c>
    </row>
    <row r="1613" spans="3:3" x14ac:dyDescent="0.2">
      <c r="C1613" s="205" t="e">
        <f>VLOOKUP(B1613,Códigos!$D$11:$E$15,2,0)</f>
        <v>#N/A</v>
      </c>
    </row>
    <row r="1614" spans="3:3" x14ac:dyDescent="0.2">
      <c r="C1614" s="205" t="e">
        <f>VLOOKUP(B1614,Códigos!$D$11:$E$15,2,0)</f>
        <v>#N/A</v>
      </c>
    </row>
    <row r="1615" spans="3:3" x14ac:dyDescent="0.2">
      <c r="C1615" s="205" t="e">
        <f>VLOOKUP(B1615,Códigos!$D$11:$E$15,2,0)</f>
        <v>#N/A</v>
      </c>
    </row>
    <row r="1616" spans="3:3" x14ac:dyDescent="0.2">
      <c r="C1616" s="205" t="e">
        <f>VLOOKUP(B1616,Códigos!$D$11:$E$15,2,0)</f>
        <v>#N/A</v>
      </c>
    </row>
    <row r="1617" spans="3:3" x14ac:dyDescent="0.2">
      <c r="C1617" s="205" t="e">
        <f>VLOOKUP(B1617,Códigos!$D$11:$E$15,2,0)</f>
        <v>#N/A</v>
      </c>
    </row>
    <row r="1618" spans="3:3" x14ac:dyDescent="0.2">
      <c r="C1618" s="205" t="e">
        <f>VLOOKUP(B1618,Códigos!$D$11:$E$15,2,0)</f>
        <v>#N/A</v>
      </c>
    </row>
    <row r="1619" spans="3:3" x14ac:dyDescent="0.2">
      <c r="C1619" s="205" t="e">
        <f>VLOOKUP(B1619,Códigos!$D$11:$E$15,2,0)</f>
        <v>#N/A</v>
      </c>
    </row>
    <row r="1620" spans="3:3" x14ac:dyDescent="0.2">
      <c r="C1620" s="205" t="e">
        <f>VLOOKUP(B1620,Códigos!$D$11:$E$15,2,0)</f>
        <v>#N/A</v>
      </c>
    </row>
    <row r="1621" spans="3:3" x14ac:dyDescent="0.2">
      <c r="C1621" s="205" t="e">
        <f>VLOOKUP(B1621,Códigos!$D$11:$E$15,2,0)</f>
        <v>#N/A</v>
      </c>
    </row>
    <row r="1622" spans="3:3" x14ac:dyDescent="0.2">
      <c r="C1622" s="205" t="e">
        <f>VLOOKUP(B1622,Códigos!$D$11:$E$15,2,0)</f>
        <v>#N/A</v>
      </c>
    </row>
    <row r="1623" spans="3:3" x14ac:dyDescent="0.2">
      <c r="C1623" s="205" t="e">
        <f>VLOOKUP(B1623,Códigos!$D$11:$E$15,2,0)</f>
        <v>#N/A</v>
      </c>
    </row>
    <row r="1624" spans="3:3" x14ac:dyDescent="0.2">
      <c r="C1624" s="205" t="e">
        <f>VLOOKUP(B1624,Códigos!$D$11:$E$15,2,0)</f>
        <v>#N/A</v>
      </c>
    </row>
    <row r="1625" spans="3:3" x14ac:dyDescent="0.2">
      <c r="C1625" s="205" t="e">
        <f>VLOOKUP(B1625,Códigos!$D$11:$E$15,2,0)</f>
        <v>#N/A</v>
      </c>
    </row>
    <row r="1626" spans="3:3" x14ac:dyDescent="0.2">
      <c r="C1626" s="205" t="e">
        <f>VLOOKUP(B1626,Códigos!$D$11:$E$15,2,0)</f>
        <v>#N/A</v>
      </c>
    </row>
    <row r="1627" spans="3:3" x14ac:dyDescent="0.2">
      <c r="C1627" s="205" t="e">
        <f>VLOOKUP(B1627,Códigos!$D$11:$E$15,2,0)</f>
        <v>#N/A</v>
      </c>
    </row>
    <row r="1628" spans="3:3" x14ac:dyDescent="0.2">
      <c r="C1628" s="205" t="e">
        <f>VLOOKUP(B1628,Códigos!$D$11:$E$15,2,0)</f>
        <v>#N/A</v>
      </c>
    </row>
    <row r="1629" spans="3:3" x14ac:dyDescent="0.2">
      <c r="C1629" s="205" t="e">
        <f>VLOOKUP(B1629,Códigos!$D$11:$E$15,2,0)</f>
        <v>#N/A</v>
      </c>
    </row>
    <row r="1630" spans="3:3" x14ac:dyDescent="0.2">
      <c r="C1630" s="205" t="e">
        <f>VLOOKUP(B1630,Códigos!$D$11:$E$15,2,0)</f>
        <v>#N/A</v>
      </c>
    </row>
    <row r="1631" spans="3:3" x14ac:dyDescent="0.2">
      <c r="C1631" s="205" t="e">
        <f>VLOOKUP(B1631,Códigos!$D$11:$E$15,2,0)</f>
        <v>#N/A</v>
      </c>
    </row>
    <row r="1632" spans="3:3" x14ac:dyDescent="0.2">
      <c r="C1632" s="205" t="e">
        <f>VLOOKUP(B1632,Códigos!$D$11:$E$15,2,0)</f>
        <v>#N/A</v>
      </c>
    </row>
    <row r="1633" spans="3:3" x14ac:dyDescent="0.2">
      <c r="C1633" s="205" t="e">
        <f>VLOOKUP(B1633,Códigos!$D$11:$E$15,2,0)</f>
        <v>#N/A</v>
      </c>
    </row>
    <row r="1634" spans="3:3" x14ac:dyDescent="0.2">
      <c r="C1634" s="205" t="e">
        <f>VLOOKUP(B1634,Códigos!$D$11:$E$15,2,0)</f>
        <v>#N/A</v>
      </c>
    </row>
    <row r="1635" spans="3:3" x14ac:dyDescent="0.2">
      <c r="C1635" s="205" t="e">
        <f>VLOOKUP(B1635,Códigos!$D$11:$E$15,2,0)</f>
        <v>#N/A</v>
      </c>
    </row>
    <row r="1636" spans="3:3" x14ac:dyDescent="0.2">
      <c r="C1636" s="205" t="e">
        <f>VLOOKUP(B1636,Códigos!$D$11:$E$15,2,0)</f>
        <v>#N/A</v>
      </c>
    </row>
    <row r="1637" spans="3:3" x14ac:dyDescent="0.2">
      <c r="C1637" s="205" t="e">
        <f>VLOOKUP(B1637,Códigos!$D$11:$E$15,2,0)</f>
        <v>#N/A</v>
      </c>
    </row>
    <row r="1638" spans="3:3" x14ac:dyDescent="0.2">
      <c r="C1638" s="205" t="e">
        <f>VLOOKUP(B1638,Códigos!$D$11:$E$15,2,0)</f>
        <v>#N/A</v>
      </c>
    </row>
    <row r="1639" spans="3:3" x14ac:dyDescent="0.2">
      <c r="C1639" s="205" t="e">
        <f>VLOOKUP(B1639,Códigos!$D$11:$E$15,2,0)</f>
        <v>#N/A</v>
      </c>
    </row>
    <row r="1640" spans="3:3" x14ac:dyDescent="0.2">
      <c r="C1640" s="205" t="e">
        <f>VLOOKUP(B1640,Códigos!$D$11:$E$15,2,0)</f>
        <v>#N/A</v>
      </c>
    </row>
    <row r="1641" spans="3:3" x14ac:dyDescent="0.2">
      <c r="C1641" s="205" t="e">
        <f>VLOOKUP(B1641,Códigos!$D$11:$E$15,2,0)</f>
        <v>#N/A</v>
      </c>
    </row>
    <row r="1642" spans="3:3" x14ac:dyDescent="0.2">
      <c r="C1642" s="205" t="e">
        <f>VLOOKUP(B1642,Códigos!$D$11:$E$15,2,0)</f>
        <v>#N/A</v>
      </c>
    </row>
    <row r="1643" spans="3:3" x14ac:dyDescent="0.2">
      <c r="C1643" s="205" t="e">
        <f>VLOOKUP(B1643,Códigos!$D$11:$E$15,2,0)</f>
        <v>#N/A</v>
      </c>
    </row>
    <row r="1644" spans="3:3" x14ac:dyDescent="0.2">
      <c r="C1644" s="205" t="e">
        <f>VLOOKUP(B1644,Códigos!$D$11:$E$15,2,0)</f>
        <v>#N/A</v>
      </c>
    </row>
    <row r="1645" spans="3:3" x14ac:dyDescent="0.2">
      <c r="C1645" s="205" t="e">
        <f>VLOOKUP(B1645,Códigos!$D$11:$E$15,2,0)</f>
        <v>#N/A</v>
      </c>
    </row>
    <row r="1646" spans="3:3" x14ac:dyDescent="0.2">
      <c r="C1646" s="205" t="e">
        <f>VLOOKUP(B1646,Códigos!$D$11:$E$15,2,0)</f>
        <v>#N/A</v>
      </c>
    </row>
    <row r="1647" spans="3:3" x14ac:dyDescent="0.2">
      <c r="C1647" s="205" t="e">
        <f>VLOOKUP(B1647,Códigos!$D$11:$E$15,2,0)</f>
        <v>#N/A</v>
      </c>
    </row>
    <row r="1648" spans="3:3" x14ac:dyDescent="0.2">
      <c r="C1648" s="205" t="e">
        <f>VLOOKUP(B1648,Códigos!$D$11:$E$15,2,0)</f>
        <v>#N/A</v>
      </c>
    </row>
    <row r="1649" spans="3:3" x14ac:dyDescent="0.2">
      <c r="C1649" s="205" t="e">
        <f>VLOOKUP(B1649,Códigos!$D$11:$E$15,2,0)</f>
        <v>#N/A</v>
      </c>
    </row>
    <row r="1650" spans="3:3" x14ac:dyDescent="0.2">
      <c r="C1650" s="205" t="e">
        <f>VLOOKUP(B1650,Códigos!$D$11:$E$15,2,0)</f>
        <v>#N/A</v>
      </c>
    </row>
    <row r="1651" spans="3:3" x14ac:dyDescent="0.2">
      <c r="C1651" s="205" t="e">
        <f>VLOOKUP(B1651,Códigos!$D$11:$E$15,2,0)</f>
        <v>#N/A</v>
      </c>
    </row>
    <row r="1652" spans="3:3" x14ac:dyDescent="0.2">
      <c r="C1652" s="205" t="e">
        <f>VLOOKUP(B1652,Códigos!$D$11:$E$15,2,0)</f>
        <v>#N/A</v>
      </c>
    </row>
    <row r="1653" spans="3:3" x14ac:dyDescent="0.2">
      <c r="C1653" s="205" t="e">
        <f>VLOOKUP(B1653,Códigos!$D$11:$E$15,2,0)</f>
        <v>#N/A</v>
      </c>
    </row>
    <row r="1654" spans="3:3" x14ac:dyDescent="0.2">
      <c r="C1654" s="205" t="e">
        <f>VLOOKUP(B1654,Códigos!$D$11:$E$15,2,0)</f>
        <v>#N/A</v>
      </c>
    </row>
    <row r="1655" spans="3:3" x14ac:dyDescent="0.2">
      <c r="C1655" s="205" t="e">
        <f>VLOOKUP(B1655,Códigos!$D$11:$E$15,2,0)</f>
        <v>#N/A</v>
      </c>
    </row>
    <row r="1656" spans="3:3" x14ac:dyDescent="0.2">
      <c r="C1656" s="205" t="e">
        <f>VLOOKUP(B1656,Códigos!$D$11:$E$15,2,0)</f>
        <v>#N/A</v>
      </c>
    </row>
    <row r="1657" spans="3:3" x14ac:dyDescent="0.2">
      <c r="C1657" s="205" t="e">
        <f>VLOOKUP(B1657,Códigos!$D$11:$E$15,2,0)</f>
        <v>#N/A</v>
      </c>
    </row>
    <row r="1658" spans="3:3" x14ac:dyDescent="0.2">
      <c r="C1658" s="205" t="e">
        <f>VLOOKUP(B1658,Códigos!$D$11:$E$15,2,0)</f>
        <v>#N/A</v>
      </c>
    </row>
    <row r="1659" spans="3:3" x14ac:dyDescent="0.2">
      <c r="C1659" s="205" t="e">
        <f>VLOOKUP(B1659,Códigos!$D$11:$E$15,2,0)</f>
        <v>#N/A</v>
      </c>
    </row>
    <row r="1660" spans="3:3" x14ac:dyDescent="0.2">
      <c r="C1660" s="205" t="e">
        <f>VLOOKUP(B1660,Códigos!$D$11:$E$15,2,0)</f>
        <v>#N/A</v>
      </c>
    </row>
    <row r="1661" spans="3:3" x14ac:dyDescent="0.2">
      <c r="C1661" s="205" t="e">
        <f>VLOOKUP(B1661,Códigos!$D$11:$E$15,2,0)</f>
        <v>#N/A</v>
      </c>
    </row>
    <row r="1662" spans="3:3" x14ac:dyDescent="0.2">
      <c r="C1662" s="205" t="e">
        <f>VLOOKUP(B1662,Códigos!$D$11:$E$15,2,0)</f>
        <v>#N/A</v>
      </c>
    </row>
    <row r="1663" spans="3:3" x14ac:dyDescent="0.2">
      <c r="C1663" s="205" t="e">
        <f>VLOOKUP(B1663,Códigos!$D$11:$E$15,2,0)</f>
        <v>#N/A</v>
      </c>
    </row>
    <row r="1664" spans="3:3" x14ac:dyDescent="0.2">
      <c r="C1664" s="205" t="e">
        <f>VLOOKUP(B1664,Códigos!$D$11:$E$15,2,0)</f>
        <v>#N/A</v>
      </c>
    </row>
    <row r="1665" spans="3:3" x14ac:dyDescent="0.2">
      <c r="C1665" s="205" t="e">
        <f>VLOOKUP(B1665,Códigos!$D$11:$E$15,2,0)</f>
        <v>#N/A</v>
      </c>
    </row>
    <row r="1666" spans="3:3" x14ac:dyDescent="0.2">
      <c r="C1666" s="205" t="e">
        <f>VLOOKUP(B1666,Códigos!$D$11:$E$15,2,0)</f>
        <v>#N/A</v>
      </c>
    </row>
    <row r="1667" spans="3:3" x14ac:dyDescent="0.2">
      <c r="C1667" s="205" t="e">
        <f>VLOOKUP(B1667,Códigos!$D$11:$E$15,2,0)</f>
        <v>#N/A</v>
      </c>
    </row>
    <row r="1668" spans="3:3" x14ac:dyDescent="0.2">
      <c r="C1668" s="205" t="e">
        <f>VLOOKUP(B1668,Códigos!$D$11:$E$15,2,0)</f>
        <v>#N/A</v>
      </c>
    </row>
    <row r="1669" spans="3:3" x14ac:dyDescent="0.2">
      <c r="C1669" s="205" t="e">
        <f>VLOOKUP(B1669,Códigos!$D$11:$E$15,2,0)</f>
        <v>#N/A</v>
      </c>
    </row>
    <row r="1670" spans="3:3" x14ac:dyDescent="0.2">
      <c r="C1670" s="205" t="e">
        <f>VLOOKUP(B1670,Códigos!$D$11:$E$15,2,0)</f>
        <v>#N/A</v>
      </c>
    </row>
    <row r="1671" spans="3:3" x14ac:dyDescent="0.2">
      <c r="C1671" s="205" t="e">
        <f>VLOOKUP(B1671,Códigos!$D$11:$E$15,2,0)</f>
        <v>#N/A</v>
      </c>
    </row>
    <row r="1672" spans="3:3" x14ac:dyDescent="0.2">
      <c r="C1672" s="205" t="e">
        <f>VLOOKUP(B1672,Códigos!$D$11:$E$15,2,0)</f>
        <v>#N/A</v>
      </c>
    </row>
    <row r="1673" spans="3:3" x14ac:dyDescent="0.2">
      <c r="C1673" s="205" t="e">
        <f>VLOOKUP(B1673,Códigos!$D$11:$E$15,2,0)</f>
        <v>#N/A</v>
      </c>
    </row>
    <row r="1674" spans="3:3" x14ac:dyDescent="0.2">
      <c r="C1674" s="205" t="e">
        <f>VLOOKUP(B1674,Códigos!$D$11:$E$15,2,0)</f>
        <v>#N/A</v>
      </c>
    </row>
    <row r="1675" spans="3:3" x14ac:dyDescent="0.2">
      <c r="C1675" s="205" t="e">
        <f>VLOOKUP(B1675,Códigos!$D$11:$E$15,2,0)</f>
        <v>#N/A</v>
      </c>
    </row>
    <row r="1676" spans="3:3" x14ac:dyDescent="0.2">
      <c r="C1676" s="205" t="e">
        <f>VLOOKUP(B1676,Códigos!$D$11:$E$15,2,0)</f>
        <v>#N/A</v>
      </c>
    </row>
    <row r="1677" spans="3:3" x14ac:dyDescent="0.2">
      <c r="C1677" s="205" t="e">
        <f>VLOOKUP(B1677,Códigos!$D$11:$E$15,2,0)</f>
        <v>#N/A</v>
      </c>
    </row>
    <row r="1678" spans="3:3" x14ac:dyDescent="0.2">
      <c r="C1678" s="205" t="e">
        <f>VLOOKUP(B1678,Códigos!$D$11:$E$15,2,0)</f>
        <v>#N/A</v>
      </c>
    </row>
    <row r="1679" spans="3:3" x14ac:dyDescent="0.2">
      <c r="C1679" s="205" t="e">
        <f>VLOOKUP(B1679,Códigos!$D$11:$E$15,2,0)</f>
        <v>#N/A</v>
      </c>
    </row>
    <row r="1680" spans="3:3" x14ac:dyDescent="0.2">
      <c r="C1680" s="205" t="e">
        <f>VLOOKUP(B1680,Códigos!$D$11:$E$15,2,0)</f>
        <v>#N/A</v>
      </c>
    </row>
    <row r="1681" spans="3:3" x14ac:dyDescent="0.2">
      <c r="C1681" s="205" t="e">
        <f>VLOOKUP(B1681,Códigos!$D$11:$E$15,2,0)</f>
        <v>#N/A</v>
      </c>
    </row>
    <row r="1682" spans="3:3" x14ac:dyDescent="0.2">
      <c r="C1682" s="205" t="e">
        <f>VLOOKUP(B1682,Códigos!$D$11:$E$15,2,0)</f>
        <v>#N/A</v>
      </c>
    </row>
    <row r="1683" spans="3:3" x14ac:dyDescent="0.2">
      <c r="C1683" s="205" t="e">
        <f>VLOOKUP(B1683,Códigos!$D$11:$E$15,2,0)</f>
        <v>#N/A</v>
      </c>
    </row>
    <row r="1684" spans="3:3" x14ac:dyDescent="0.2">
      <c r="C1684" s="205" t="e">
        <f>VLOOKUP(B1684,Códigos!$D$11:$E$15,2,0)</f>
        <v>#N/A</v>
      </c>
    </row>
    <row r="1685" spans="3:3" x14ac:dyDescent="0.2">
      <c r="C1685" s="205" t="e">
        <f>VLOOKUP(B1685,Códigos!$D$11:$E$15,2,0)</f>
        <v>#N/A</v>
      </c>
    </row>
    <row r="1686" spans="3:3" x14ac:dyDescent="0.2">
      <c r="C1686" s="205" t="e">
        <f>VLOOKUP(B1686,Códigos!$D$11:$E$15,2,0)</f>
        <v>#N/A</v>
      </c>
    </row>
    <row r="1687" spans="3:3" x14ac:dyDescent="0.2">
      <c r="C1687" s="205" t="e">
        <f>VLOOKUP(B1687,Códigos!$D$11:$E$15,2,0)</f>
        <v>#N/A</v>
      </c>
    </row>
    <row r="1688" spans="3:3" x14ac:dyDescent="0.2">
      <c r="C1688" s="205" t="e">
        <f>VLOOKUP(B1688,Códigos!$D$11:$E$15,2,0)</f>
        <v>#N/A</v>
      </c>
    </row>
    <row r="1689" spans="3:3" x14ac:dyDescent="0.2">
      <c r="C1689" s="205" t="e">
        <f>VLOOKUP(B1689,Códigos!$D$11:$E$15,2,0)</f>
        <v>#N/A</v>
      </c>
    </row>
    <row r="1690" spans="3:3" x14ac:dyDescent="0.2">
      <c r="C1690" s="205" t="e">
        <f>VLOOKUP(B1690,Códigos!$D$11:$E$15,2,0)</f>
        <v>#N/A</v>
      </c>
    </row>
    <row r="1691" spans="3:3" x14ac:dyDescent="0.2">
      <c r="C1691" s="205" t="e">
        <f>VLOOKUP(B1691,Códigos!$D$11:$E$15,2,0)</f>
        <v>#N/A</v>
      </c>
    </row>
    <row r="1692" spans="3:3" x14ac:dyDescent="0.2">
      <c r="C1692" s="205" t="e">
        <f>VLOOKUP(B1692,Códigos!$D$11:$E$15,2,0)</f>
        <v>#N/A</v>
      </c>
    </row>
    <row r="1693" spans="3:3" x14ac:dyDescent="0.2">
      <c r="C1693" s="205" t="e">
        <f>VLOOKUP(B1693,Códigos!$D$11:$E$15,2,0)</f>
        <v>#N/A</v>
      </c>
    </row>
    <row r="1694" spans="3:3" x14ac:dyDescent="0.2">
      <c r="C1694" s="205" t="e">
        <f>VLOOKUP(B1694,Códigos!$D$11:$E$15,2,0)</f>
        <v>#N/A</v>
      </c>
    </row>
    <row r="1695" spans="3:3" x14ac:dyDescent="0.2">
      <c r="C1695" s="205" t="e">
        <f>VLOOKUP(B1695,Códigos!$D$11:$E$15,2,0)</f>
        <v>#N/A</v>
      </c>
    </row>
    <row r="1696" spans="3:3" x14ac:dyDescent="0.2">
      <c r="C1696" s="205" t="e">
        <f>VLOOKUP(B1696,Códigos!$D$11:$E$15,2,0)</f>
        <v>#N/A</v>
      </c>
    </row>
    <row r="1697" spans="3:3" x14ac:dyDescent="0.2">
      <c r="C1697" s="205" t="e">
        <f>VLOOKUP(B1697,Códigos!$D$11:$E$15,2,0)</f>
        <v>#N/A</v>
      </c>
    </row>
    <row r="1698" spans="3:3" x14ac:dyDescent="0.2">
      <c r="C1698" s="205" t="e">
        <f>VLOOKUP(B1698,Códigos!$D$11:$E$15,2,0)</f>
        <v>#N/A</v>
      </c>
    </row>
    <row r="1699" spans="3:3" x14ac:dyDescent="0.2">
      <c r="C1699" s="205" t="e">
        <f>VLOOKUP(B1699,Códigos!$D$11:$E$15,2,0)</f>
        <v>#N/A</v>
      </c>
    </row>
    <row r="1700" spans="3:3" x14ac:dyDescent="0.2">
      <c r="C1700" s="205" t="e">
        <f>VLOOKUP(B1700,Códigos!$D$11:$E$15,2,0)</f>
        <v>#N/A</v>
      </c>
    </row>
    <row r="1701" spans="3:3" x14ac:dyDescent="0.2">
      <c r="C1701" s="205" t="e">
        <f>VLOOKUP(B1701,Códigos!$D$11:$E$15,2,0)</f>
        <v>#N/A</v>
      </c>
    </row>
    <row r="1702" spans="3:3" x14ac:dyDescent="0.2">
      <c r="C1702" s="205" t="e">
        <f>VLOOKUP(B1702,Códigos!$D$11:$E$15,2,0)</f>
        <v>#N/A</v>
      </c>
    </row>
    <row r="1703" spans="3:3" x14ac:dyDescent="0.2">
      <c r="C1703" s="205" t="e">
        <f>VLOOKUP(B1703,Códigos!$D$11:$E$15,2,0)</f>
        <v>#N/A</v>
      </c>
    </row>
    <row r="1704" spans="3:3" x14ac:dyDescent="0.2">
      <c r="C1704" s="205" t="e">
        <f>VLOOKUP(B1704,Códigos!$D$11:$E$15,2,0)</f>
        <v>#N/A</v>
      </c>
    </row>
    <row r="1705" spans="3:3" x14ac:dyDescent="0.2">
      <c r="C1705" s="205" t="e">
        <f>VLOOKUP(B1705,Códigos!$D$11:$E$15,2,0)</f>
        <v>#N/A</v>
      </c>
    </row>
    <row r="1706" spans="3:3" x14ac:dyDescent="0.2">
      <c r="C1706" s="205" t="e">
        <f>VLOOKUP(B1706,Códigos!$D$11:$E$15,2,0)</f>
        <v>#N/A</v>
      </c>
    </row>
    <row r="1707" spans="3:3" x14ac:dyDescent="0.2">
      <c r="C1707" s="205" t="e">
        <f>VLOOKUP(B1707,Códigos!$D$11:$E$15,2,0)</f>
        <v>#N/A</v>
      </c>
    </row>
    <row r="1708" spans="3:3" x14ac:dyDescent="0.2">
      <c r="C1708" s="205" t="e">
        <f>VLOOKUP(B1708,Códigos!$D$11:$E$15,2,0)</f>
        <v>#N/A</v>
      </c>
    </row>
    <row r="1709" spans="3:3" x14ac:dyDescent="0.2">
      <c r="C1709" s="205" t="e">
        <f>VLOOKUP(B1709,Códigos!$D$11:$E$15,2,0)</f>
        <v>#N/A</v>
      </c>
    </row>
    <row r="1710" spans="3:3" x14ac:dyDescent="0.2">
      <c r="C1710" s="205" t="e">
        <f>VLOOKUP(B1710,Códigos!$D$11:$E$15,2,0)</f>
        <v>#N/A</v>
      </c>
    </row>
    <row r="1711" spans="3:3" x14ac:dyDescent="0.2">
      <c r="C1711" s="205" t="e">
        <f>VLOOKUP(B1711,Códigos!$D$11:$E$15,2,0)</f>
        <v>#N/A</v>
      </c>
    </row>
    <row r="1712" spans="3:3" x14ac:dyDescent="0.2">
      <c r="C1712" s="205" t="e">
        <f>VLOOKUP(B1712,Códigos!$D$11:$E$15,2,0)</f>
        <v>#N/A</v>
      </c>
    </row>
    <row r="1713" spans="3:3" x14ac:dyDescent="0.2">
      <c r="C1713" s="205" t="e">
        <f>VLOOKUP(B1713,Códigos!$D$11:$E$15,2,0)</f>
        <v>#N/A</v>
      </c>
    </row>
    <row r="1714" spans="3:3" x14ac:dyDescent="0.2">
      <c r="C1714" s="205" t="e">
        <f>VLOOKUP(B1714,Códigos!$D$11:$E$15,2,0)</f>
        <v>#N/A</v>
      </c>
    </row>
    <row r="1715" spans="3:3" x14ac:dyDescent="0.2">
      <c r="C1715" s="205" t="e">
        <f>VLOOKUP(B1715,Códigos!$D$11:$E$15,2,0)</f>
        <v>#N/A</v>
      </c>
    </row>
    <row r="1716" spans="3:3" x14ac:dyDescent="0.2">
      <c r="C1716" s="205" t="e">
        <f>VLOOKUP(B1716,Códigos!$D$11:$E$15,2,0)</f>
        <v>#N/A</v>
      </c>
    </row>
    <row r="1717" spans="3:3" x14ac:dyDescent="0.2">
      <c r="C1717" s="205" t="e">
        <f>VLOOKUP(B1717,Códigos!$D$11:$E$15,2,0)</f>
        <v>#N/A</v>
      </c>
    </row>
    <row r="1718" spans="3:3" x14ac:dyDescent="0.2">
      <c r="C1718" s="205" t="e">
        <f>VLOOKUP(B1718,Códigos!$D$11:$E$15,2,0)</f>
        <v>#N/A</v>
      </c>
    </row>
    <row r="1719" spans="3:3" x14ac:dyDescent="0.2">
      <c r="C1719" s="205" t="e">
        <f>VLOOKUP(B1719,Códigos!$D$11:$E$15,2,0)</f>
        <v>#N/A</v>
      </c>
    </row>
    <row r="1720" spans="3:3" x14ac:dyDescent="0.2">
      <c r="C1720" s="205" t="e">
        <f>VLOOKUP(B1720,Códigos!$D$11:$E$15,2,0)</f>
        <v>#N/A</v>
      </c>
    </row>
    <row r="1721" spans="3:3" x14ac:dyDescent="0.2">
      <c r="C1721" s="205" t="e">
        <f>VLOOKUP(B1721,Códigos!$D$11:$E$15,2,0)</f>
        <v>#N/A</v>
      </c>
    </row>
    <row r="1722" spans="3:3" x14ac:dyDescent="0.2">
      <c r="C1722" s="205" t="e">
        <f>VLOOKUP(B1722,Códigos!$D$11:$E$15,2,0)</f>
        <v>#N/A</v>
      </c>
    </row>
    <row r="1723" spans="3:3" x14ac:dyDescent="0.2">
      <c r="C1723" s="205" t="e">
        <f>VLOOKUP(B1723,Códigos!$D$11:$E$15,2,0)</f>
        <v>#N/A</v>
      </c>
    </row>
    <row r="1724" spans="3:3" x14ac:dyDescent="0.2">
      <c r="C1724" s="205" t="e">
        <f>VLOOKUP(B1724,Códigos!$D$11:$E$15,2,0)</f>
        <v>#N/A</v>
      </c>
    </row>
    <row r="1725" spans="3:3" x14ac:dyDescent="0.2">
      <c r="C1725" s="205" t="e">
        <f>VLOOKUP(B1725,Códigos!$D$11:$E$15,2,0)</f>
        <v>#N/A</v>
      </c>
    </row>
    <row r="1726" spans="3:3" x14ac:dyDescent="0.2">
      <c r="C1726" s="205" t="e">
        <f>VLOOKUP(B1726,Códigos!$D$11:$E$15,2,0)</f>
        <v>#N/A</v>
      </c>
    </row>
    <row r="1727" spans="3:3" x14ac:dyDescent="0.2">
      <c r="C1727" s="205" t="e">
        <f>VLOOKUP(B1727,Códigos!$D$11:$E$15,2,0)</f>
        <v>#N/A</v>
      </c>
    </row>
    <row r="1728" spans="3:3" x14ac:dyDescent="0.2">
      <c r="C1728" s="205" t="e">
        <f>VLOOKUP(B1728,Códigos!$D$11:$E$15,2,0)</f>
        <v>#N/A</v>
      </c>
    </row>
    <row r="1729" spans="3:3" x14ac:dyDescent="0.2">
      <c r="C1729" s="205" t="e">
        <f>VLOOKUP(B1729,Códigos!$D$11:$E$15,2,0)</f>
        <v>#N/A</v>
      </c>
    </row>
    <row r="1730" spans="3:3" x14ac:dyDescent="0.2">
      <c r="C1730" s="205" t="e">
        <f>VLOOKUP(B1730,Códigos!$D$11:$E$15,2,0)</f>
        <v>#N/A</v>
      </c>
    </row>
    <row r="1731" spans="3:3" x14ac:dyDescent="0.2">
      <c r="C1731" s="205" t="e">
        <f>VLOOKUP(B1731,Códigos!$D$11:$E$15,2,0)</f>
        <v>#N/A</v>
      </c>
    </row>
    <row r="1732" spans="3:3" x14ac:dyDescent="0.2">
      <c r="C1732" s="205" t="e">
        <f>VLOOKUP(B1732,Códigos!$D$11:$E$15,2,0)</f>
        <v>#N/A</v>
      </c>
    </row>
    <row r="1733" spans="3:3" x14ac:dyDescent="0.2">
      <c r="C1733" s="205" t="e">
        <f>VLOOKUP(B1733,Códigos!$D$11:$E$15,2,0)</f>
        <v>#N/A</v>
      </c>
    </row>
    <row r="1734" spans="3:3" x14ac:dyDescent="0.2">
      <c r="C1734" s="205" t="e">
        <f>VLOOKUP(B1734,Códigos!$D$11:$E$15,2,0)</f>
        <v>#N/A</v>
      </c>
    </row>
    <row r="1735" spans="3:3" x14ac:dyDescent="0.2">
      <c r="C1735" s="205" t="e">
        <f>VLOOKUP(B1735,Códigos!$D$11:$E$15,2,0)</f>
        <v>#N/A</v>
      </c>
    </row>
    <row r="1736" spans="3:3" x14ac:dyDescent="0.2">
      <c r="C1736" s="205" t="e">
        <f>VLOOKUP(B1736,Códigos!$D$11:$E$15,2,0)</f>
        <v>#N/A</v>
      </c>
    </row>
    <row r="1737" spans="3:3" x14ac:dyDescent="0.2">
      <c r="C1737" s="205" t="e">
        <f>VLOOKUP(B1737,Códigos!$D$11:$E$15,2,0)</f>
        <v>#N/A</v>
      </c>
    </row>
    <row r="1738" spans="3:3" x14ac:dyDescent="0.2">
      <c r="C1738" s="205" t="e">
        <f>VLOOKUP(B1738,Códigos!$D$11:$E$15,2,0)</f>
        <v>#N/A</v>
      </c>
    </row>
    <row r="1739" spans="3:3" x14ac:dyDescent="0.2">
      <c r="C1739" s="205" t="e">
        <f>VLOOKUP(B1739,Códigos!$D$11:$E$15,2,0)</f>
        <v>#N/A</v>
      </c>
    </row>
    <row r="1740" spans="3:3" x14ac:dyDescent="0.2">
      <c r="C1740" s="205" t="e">
        <f>VLOOKUP(B1740,Códigos!$D$11:$E$15,2,0)</f>
        <v>#N/A</v>
      </c>
    </row>
    <row r="1741" spans="3:3" x14ac:dyDescent="0.2">
      <c r="C1741" s="205" t="e">
        <f>VLOOKUP(B1741,Códigos!$D$11:$E$15,2,0)</f>
        <v>#N/A</v>
      </c>
    </row>
    <row r="1742" spans="3:3" x14ac:dyDescent="0.2">
      <c r="C1742" s="205" t="e">
        <f>VLOOKUP(B1742,Códigos!$D$11:$E$15,2,0)</f>
        <v>#N/A</v>
      </c>
    </row>
    <row r="1743" spans="3:3" x14ac:dyDescent="0.2">
      <c r="C1743" s="205" t="e">
        <f>VLOOKUP(B1743,Códigos!$D$11:$E$15,2,0)</f>
        <v>#N/A</v>
      </c>
    </row>
    <row r="1744" spans="3:3" x14ac:dyDescent="0.2">
      <c r="C1744" s="205" t="e">
        <f>VLOOKUP(B1744,Códigos!$D$11:$E$15,2,0)</f>
        <v>#N/A</v>
      </c>
    </row>
    <row r="1745" spans="3:3" x14ac:dyDescent="0.2">
      <c r="C1745" s="205" t="e">
        <f>VLOOKUP(B1745,Códigos!$D$11:$E$15,2,0)</f>
        <v>#N/A</v>
      </c>
    </row>
    <row r="1746" spans="3:3" x14ac:dyDescent="0.2">
      <c r="C1746" s="205" t="e">
        <f>VLOOKUP(B1746,Códigos!$D$11:$E$15,2,0)</f>
        <v>#N/A</v>
      </c>
    </row>
    <row r="1747" spans="3:3" x14ac:dyDescent="0.2">
      <c r="C1747" s="205" t="e">
        <f>VLOOKUP(B1747,Códigos!$D$11:$E$15,2,0)</f>
        <v>#N/A</v>
      </c>
    </row>
    <row r="1748" spans="3:3" x14ac:dyDescent="0.2">
      <c r="C1748" s="205" t="e">
        <f>VLOOKUP(B1748,Códigos!$D$11:$E$15,2,0)</f>
        <v>#N/A</v>
      </c>
    </row>
    <row r="1749" spans="3:3" x14ac:dyDescent="0.2">
      <c r="C1749" s="205" t="e">
        <f>VLOOKUP(B1749,Códigos!$D$11:$E$15,2,0)</f>
        <v>#N/A</v>
      </c>
    </row>
    <row r="1750" spans="3:3" x14ac:dyDescent="0.2">
      <c r="C1750" s="205" t="e">
        <f>VLOOKUP(B1750,Códigos!$D$11:$E$15,2,0)</f>
        <v>#N/A</v>
      </c>
    </row>
    <row r="1751" spans="3:3" x14ac:dyDescent="0.2">
      <c r="C1751" s="205" t="e">
        <f>VLOOKUP(B1751,Códigos!$D$11:$E$15,2,0)</f>
        <v>#N/A</v>
      </c>
    </row>
    <row r="1752" spans="3:3" x14ac:dyDescent="0.2">
      <c r="C1752" s="205" t="e">
        <f>VLOOKUP(B1752,Códigos!$D$11:$E$15,2,0)</f>
        <v>#N/A</v>
      </c>
    </row>
    <row r="1753" spans="3:3" x14ac:dyDescent="0.2">
      <c r="C1753" s="205" t="e">
        <f>VLOOKUP(B1753,Códigos!$D$11:$E$15,2,0)</f>
        <v>#N/A</v>
      </c>
    </row>
    <row r="1754" spans="3:3" x14ac:dyDescent="0.2">
      <c r="C1754" s="205" t="e">
        <f>VLOOKUP(B1754,Códigos!$D$11:$E$15,2,0)</f>
        <v>#N/A</v>
      </c>
    </row>
    <row r="1755" spans="3:3" x14ac:dyDescent="0.2">
      <c r="C1755" s="205" t="e">
        <f>VLOOKUP(B1755,Códigos!$D$11:$E$15,2,0)</f>
        <v>#N/A</v>
      </c>
    </row>
    <row r="1756" spans="3:3" x14ac:dyDescent="0.2">
      <c r="C1756" s="205" t="e">
        <f>VLOOKUP(B1756,Códigos!$D$11:$E$15,2,0)</f>
        <v>#N/A</v>
      </c>
    </row>
    <row r="1757" spans="3:3" x14ac:dyDescent="0.2">
      <c r="C1757" s="205" t="e">
        <f>VLOOKUP(B1757,Códigos!$D$11:$E$15,2,0)</f>
        <v>#N/A</v>
      </c>
    </row>
    <row r="1758" spans="3:3" x14ac:dyDescent="0.2">
      <c r="C1758" s="205" t="e">
        <f>VLOOKUP(B1758,Códigos!$D$11:$E$15,2,0)</f>
        <v>#N/A</v>
      </c>
    </row>
    <row r="1759" spans="3:3" x14ac:dyDescent="0.2">
      <c r="C1759" s="205" t="e">
        <f>VLOOKUP(B1759,Códigos!$D$11:$E$15,2,0)</f>
        <v>#N/A</v>
      </c>
    </row>
    <row r="1760" spans="3:3" x14ac:dyDescent="0.2">
      <c r="C1760" s="205" t="e">
        <f>VLOOKUP(B1760,Códigos!$D$11:$E$15,2,0)</f>
        <v>#N/A</v>
      </c>
    </row>
    <row r="1761" spans="3:3" x14ac:dyDescent="0.2">
      <c r="C1761" s="205" t="e">
        <f>VLOOKUP(B1761,Códigos!$D$11:$E$15,2,0)</f>
        <v>#N/A</v>
      </c>
    </row>
    <row r="1762" spans="3:3" x14ac:dyDescent="0.2">
      <c r="C1762" s="205" t="e">
        <f>VLOOKUP(B1762,Códigos!$D$11:$E$15,2,0)</f>
        <v>#N/A</v>
      </c>
    </row>
    <row r="1763" spans="3:3" x14ac:dyDescent="0.2">
      <c r="C1763" s="205" t="e">
        <f>VLOOKUP(B1763,Códigos!$D$11:$E$15,2,0)</f>
        <v>#N/A</v>
      </c>
    </row>
    <row r="1764" spans="3:3" x14ac:dyDescent="0.2">
      <c r="C1764" s="205" t="e">
        <f>VLOOKUP(B1764,Códigos!$D$11:$E$15,2,0)</f>
        <v>#N/A</v>
      </c>
    </row>
    <row r="1765" spans="3:3" x14ac:dyDescent="0.2">
      <c r="C1765" s="205" t="e">
        <f>VLOOKUP(B1765,Códigos!$D$11:$E$15,2,0)</f>
        <v>#N/A</v>
      </c>
    </row>
    <row r="1766" spans="3:3" x14ac:dyDescent="0.2">
      <c r="C1766" s="205" t="e">
        <f>VLOOKUP(B1766,Códigos!$D$11:$E$15,2,0)</f>
        <v>#N/A</v>
      </c>
    </row>
    <row r="1767" spans="3:3" x14ac:dyDescent="0.2">
      <c r="C1767" s="205" t="e">
        <f>VLOOKUP(B1767,Códigos!$D$11:$E$15,2,0)</f>
        <v>#N/A</v>
      </c>
    </row>
    <row r="1768" spans="3:3" x14ac:dyDescent="0.2">
      <c r="C1768" s="205" t="e">
        <f>VLOOKUP(B1768,Códigos!$D$11:$E$15,2,0)</f>
        <v>#N/A</v>
      </c>
    </row>
    <row r="1769" spans="3:3" x14ac:dyDescent="0.2">
      <c r="C1769" s="205" t="e">
        <f>VLOOKUP(B1769,Códigos!$D$11:$E$15,2,0)</f>
        <v>#N/A</v>
      </c>
    </row>
    <row r="1770" spans="3:3" x14ac:dyDescent="0.2">
      <c r="C1770" s="205" t="e">
        <f>VLOOKUP(B1770,Códigos!$D$11:$E$15,2,0)</f>
        <v>#N/A</v>
      </c>
    </row>
    <row r="1771" spans="3:3" x14ac:dyDescent="0.2">
      <c r="C1771" s="205" t="e">
        <f>VLOOKUP(B1771,Códigos!$D$11:$E$15,2,0)</f>
        <v>#N/A</v>
      </c>
    </row>
    <row r="1772" spans="3:3" x14ac:dyDescent="0.2">
      <c r="C1772" s="205" t="e">
        <f>VLOOKUP(B1772,Códigos!$D$11:$E$15,2,0)</f>
        <v>#N/A</v>
      </c>
    </row>
    <row r="1773" spans="3:3" x14ac:dyDescent="0.2">
      <c r="C1773" s="205" t="e">
        <f>VLOOKUP(B1773,Códigos!$D$11:$E$15,2,0)</f>
        <v>#N/A</v>
      </c>
    </row>
    <row r="1774" spans="3:3" x14ac:dyDescent="0.2">
      <c r="C1774" s="205" t="e">
        <f>VLOOKUP(B1774,Códigos!$D$11:$E$15,2,0)</f>
        <v>#N/A</v>
      </c>
    </row>
    <row r="1775" spans="3:3" x14ac:dyDescent="0.2">
      <c r="C1775" s="205" t="e">
        <f>VLOOKUP(B1775,Códigos!$D$11:$E$15,2,0)</f>
        <v>#N/A</v>
      </c>
    </row>
    <row r="1776" spans="3:3" x14ac:dyDescent="0.2">
      <c r="C1776" s="205" t="e">
        <f>VLOOKUP(B1776,Códigos!$D$11:$E$15,2,0)</f>
        <v>#N/A</v>
      </c>
    </row>
    <row r="1777" spans="3:3" x14ac:dyDescent="0.2">
      <c r="C1777" s="205" t="e">
        <f>VLOOKUP(B1777,Códigos!$D$11:$E$15,2,0)</f>
        <v>#N/A</v>
      </c>
    </row>
    <row r="1778" spans="3:3" x14ac:dyDescent="0.2">
      <c r="C1778" s="205" t="e">
        <f>VLOOKUP(B1778,Códigos!$D$11:$E$15,2,0)</f>
        <v>#N/A</v>
      </c>
    </row>
    <row r="1779" spans="3:3" x14ac:dyDescent="0.2">
      <c r="C1779" s="205" t="e">
        <f>VLOOKUP(B1779,Códigos!$D$11:$E$15,2,0)</f>
        <v>#N/A</v>
      </c>
    </row>
    <row r="1780" spans="3:3" x14ac:dyDescent="0.2">
      <c r="C1780" s="205" t="e">
        <f>VLOOKUP(B1780,Códigos!$D$11:$E$15,2,0)</f>
        <v>#N/A</v>
      </c>
    </row>
    <row r="1781" spans="3:3" x14ac:dyDescent="0.2">
      <c r="C1781" s="205" t="e">
        <f>VLOOKUP(B1781,Códigos!$D$11:$E$15,2,0)</f>
        <v>#N/A</v>
      </c>
    </row>
    <row r="1782" spans="3:3" x14ac:dyDescent="0.2">
      <c r="C1782" s="205" t="e">
        <f>VLOOKUP(B1782,Códigos!$D$11:$E$15,2,0)</f>
        <v>#N/A</v>
      </c>
    </row>
    <row r="1783" spans="3:3" x14ac:dyDescent="0.2">
      <c r="C1783" s="205" t="e">
        <f>VLOOKUP(B1783,Códigos!$D$11:$E$15,2,0)</f>
        <v>#N/A</v>
      </c>
    </row>
    <row r="1784" spans="3:3" x14ac:dyDescent="0.2">
      <c r="C1784" s="205" t="e">
        <f>VLOOKUP(B1784,Códigos!$D$11:$E$15,2,0)</f>
        <v>#N/A</v>
      </c>
    </row>
    <row r="1785" spans="3:3" x14ac:dyDescent="0.2">
      <c r="C1785" s="205" t="e">
        <f>VLOOKUP(B1785,Códigos!$D$11:$E$15,2,0)</f>
        <v>#N/A</v>
      </c>
    </row>
    <row r="1786" spans="3:3" x14ac:dyDescent="0.2">
      <c r="C1786" s="205" t="e">
        <f>VLOOKUP(B1786,Códigos!$D$11:$E$15,2,0)</f>
        <v>#N/A</v>
      </c>
    </row>
    <row r="1787" spans="3:3" x14ac:dyDescent="0.2">
      <c r="C1787" s="205" t="e">
        <f>VLOOKUP(B1787,Códigos!$D$11:$E$15,2,0)</f>
        <v>#N/A</v>
      </c>
    </row>
    <row r="1788" spans="3:3" x14ac:dyDescent="0.2">
      <c r="C1788" s="205" t="e">
        <f>VLOOKUP(B1788,Códigos!$D$11:$E$15,2,0)</f>
        <v>#N/A</v>
      </c>
    </row>
    <row r="1789" spans="3:3" x14ac:dyDescent="0.2">
      <c r="C1789" s="205" t="e">
        <f>VLOOKUP(B1789,Códigos!$D$11:$E$15,2,0)</f>
        <v>#N/A</v>
      </c>
    </row>
    <row r="1790" spans="3:3" x14ac:dyDescent="0.2">
      <c r="C1790" s="205" t="e">
        <f>VLOOKUP(B1790,Códigos!$D$11:$E$15,2,0)</f>
        <v>#N/A</v>
      </c>
    </row>
    <row r="1791" spans="3:3" x14ac:dyDescent="0.2">
      <c r="C1791" s="205" t="e">
        <f>VLOOKUP(B1791,Códigos!$D$11:$E$15,2,0)</f>
        <v>#N/A</v>
      </c>
    </row>
    <row r="1792" spans="3:3" x14ac:dyDescent="0.2">
      <c r="C1792" s="205" t="e">
        <f>VLOOKUP(B1792,Códigos!$D$11:$E$15,2,0)</f>
        <v>#N/A</v>
      </c>
    </row>
    <row r="1793" spans="3:3" x14ac:dyDescent="0.2">
      <c r="C1793" s="205" t="e">
        <f>VLOOKUP(B1793,Códigos!$D$11:$E$15,2,0)</f>
        <v>#N/A</v>
      </c>
    </row>
    <row r="1794" spans="3:3" x14ac:dyDescent="0.2">
      <c r="C1794" s="205" t="e">
        <f>VLOOKUP(B1794,Códigos!$D$11:$E$15,2,0)</f>
        <v>#N/A</v>
      </c>
    </row>
    <row r="1795" spans="3:3" x14ac:dyDescent="0.2">
      <c r="C1795" s="205" t="e">
        <f>VLOOKUP(B1795,Códigos!$D$11:$E$15,2,0)</f>
        <v>#N/A</v>
      </c>
    </row>
    <row r="1796" spans="3:3" x14ac:dyDescent="0.2">
      <c r="C1796" s="205" t="e">
        <f>VLOOKUP(B1796,Códigos!$D$11:$E$15,2,0)</f>
        <v>#N/A</v>
      </c>
    </row>
    <row r="1797" spans="3:3" x14ac:dyDescent="0.2">
      <c r="C1797" s="205" t="e">
        <f>VLOOKUP(B1797,Códigos!$D$11:$E$15,2,0)</f>
        <v>#N/A</v>
      </c>
    </row>
    <row r="1798" spans="3:3" x14ac:dyDescent="0.2">
      <c r="C1798" s="205" t="e">
        <f>VLOOKUP(B1798,Códigos!$D$11:$E$15,2,0)</f>
        <v>#N/A</v>
      </c>
    </row>
    <row r="1799" spans="3:3" x14ac:dyDescent="0.2">
      <c r="C1799" s="205" t="e">
        <f>VLOOKUP(B1799,Códigos!$D$11:$E$15,2,0)</f>
        <v>#N/A</v>
      </c>
    </row>
    <row r="1800" spans="3:3" x14ac:dyDescent="0.2">
      <c r="C1800" s="205" t="e">
        <f>VLOOKUP(B1800,Códigos!$D$11:$E$15,2,0)</f>
        <v>#N/A</v>
      </c>
    </row>
    <row r="1801" spans="3:3" x14ac:dyDescent="0.2">
      <c r="C1801" s="205" t="e">
        <f>VLOOKUP(B1801,Códigos!$D$11:$E$15,2,0)</f>
        <v>#N/A</v>
      </c>
    </row>
    <row r="1802" spans="3:3" x14ac:dyDescent="0.2">
      <c r="C1802" s="205" t="e">
        <f>VLOOKUP(B1802,Códigos!$D$11:$E$15,2,0)</f>
        <v>#N/A</v>
      </c>
    </row>
    <row r="1803" spans="3:3" x14ac:dyDescent="0.2">
      <c r="C1803" s="205" t="e">
        <f>VLOOKUP(B1803,Códigos!$D$11:$E$15,2,0)</f>
        <v>#N/A</v>
      </c>
    </row>
    <row r="1804" spans="3:3" x14ac:dyDescent="0.2">
      <c r="C1804" s="205" t="e">
        <f>VLOOKUP(B1804,Códigos!$D$11:$E$15,2,0)</f>
        <v>#N/A</v>
      </c>
    </row>
    <row r="1805" spans="3:3" x14ac:dyDescent="0.2">
      <c r="C1805" s="205" t="e">
        <f>VLOOKUP(B1805,Códigos!$D$11:$E$15,2,0)</f>
        <v>#N/A</v>
      </c>
    </row>
    <row r="1806" spans="3:3" x14ac:dyDescent="0.2">
      <c r="C1806" s="205" t="e">
        <f>VLOOKUP(B1806,Códigos!$D$11:$E$15,2,0)</f>
        <v>#N/A</v>
      </c>
    </row>
    <row r="1807" spans="3:3" x14ac:dyDescent="0.2">
      <c r="C1807" s="205" t="e">
        <f>VLOOKUP(B1807,Códigos!$D$11:$E$15,2,0)</f>
        <v>#N/A</v>
      </c>
    </row>
    <row r="1808" spans="3:3" x14ac:dyDescent="0.2">
      <c r="C1808" s="205" t="e">
        <f>VLOOKUP(B1808,Códigos!$D$11:$E$15,2,0)</f>
        <v>#N/A</v>
      </c>
    </row>
    <row r="1809" spans="3:3" x14ac:dyDescent="0.2">
      <c r="C1809" s="205" t="e">
        <f>VLOOKUP(B1809,Códigos!$D$11:$E$15,2,0)</f>
        <v>#N/A</v>
      </c>
    </row>
    <row r="1810" spans="3:3" x14ac:dyDescent="0.2">
      <c r="C1810" s="205" t="e">
        <f>VLOOKUP(B1810,Códigos!$D$11:$E$15,2,0)</f>
        <v>#N/A</v>
      </c>
    </row>
    <row r="1811" spans="3:3" x14ac:dyDescent="0.2">
      <c r="C1811" s="205" t="e">
        <f>VLOOKUP(B1811,Códigos!$D$11:$E$15,2,0)</f>
        <v>#N/A</v>
      </c>
    </row>
    <row r="1812" spans="3:3" x14ac:dyDescent="0.2">
      <c r="C1812" s="205" t="e">
        <f>VLOOKUP(B1812,Códigos!$D$11:$E$15,2,0)</f>
        <v>#N/A</v>
      </c>
    </row>
    <row r="1813" spans="3:3" x14ac:dyDescent="0.2">
      <c r="C1813" s="205" t="e">
        <f>VLOOKUP(B1813,Códigos!$D$11:$E$15,2,0)</f>
        <v>#N/A</v>
      </c>
    </row>
    <row r="1814" spans="3:3" x14ac:dyDescent="0.2">
      <c r="C1814" s="205" t="e">
        <f>VLOOKUP(B1814,Códigos!$D$11:$E$15,2,0)</f>
        <v>#N/A</v>
      </c>
    </row>
    <row r="1815" spans="3:3" x14ac:dyDescent="0.2">
      <c r="C1815" s="205" t="e">
        <f>VLOOKUP(B1815,Códigos!$D$11:$E$15,2,0)</f>
        <v>#N/A</v>
      </c>
    </row>
    <row r="1816" spans="3:3" x14ac:dyDescent="0.2">
      <c r="C1816" s="205" t="e">
        <f>VLOOKUP(B1816,Códigos!$D$11:$E$15,2,0)</f>
        <v>#N/A</v>
      </c>
    </row>
    <row r="1817" spans="3:3" x14ac:dyDescent="0.2">
      <c r="C1817" s="205" t="e">
        <f>VLOOKUP(B1817,Códigos!$D$11:$E$15,2,0)</f>
        <v>#N/A</v>
      </c>
    </row>
    <row r="1818" spans="3:3" x14ac:dyDescent="0.2">
      <c r="C1818" s="205" t="e">
        <f>VLOOKUP(B1818,Códigos!$D$11:$E$15,2,0)</f>
        <v>#N/A</v>
      </c>
    </row>
    <row r="1819" spans="3:3" x14ac:dyDescent="0.2">
      <c r="C1819" s="205" t="e">
        <f>VLOOKUP(B1819,Códigos!$D$11:$E$15,2,0)</f>
        <v>#N/A</v>
      </c>
    </row>
    <row r="1820" spans="3:3" x14ac:dyDescent="0.2">
      <c r="C1820" s="205" t="e">
        <f>VLOOKUP(B1820,Códigos!$D$11:$E$15,2,0)</f>
        <v>#N/A</v>
      </c>
    </row>
    <row r="1821" spans="3:3" x14ac:dyDescent="0.2">
      <c r="C1821" s="205" t="e">
        <f>VLOOKUP(B1821,Códigos!$D$11:$E$15,2,0)</f>
        <v>#N/A</v>
      </c>
    </row>
    <row r="1822" spans="3:3" x14ac:dyDescent="0.2">
      <c r="C1822" s="205" t="e">
        <f>VLOOKUP(B1822,Códigos!$D$11:$E$15,2,0)</f>
        <v>#N/A</v>
      </c>
    </row>
    <row r="1823" spans="3:3" x14ac:dyDescent="0.2">
      <c r="C1823" s="205" t="e">
        <f>VLOOKUP(B1823,Códigos!$D$11:$E$15,2,0)</f>
        <v>#N/A</v>
      </c>
    </row>
    <row r="1824" spans="3:3" x14ac:dyDescent="0.2">
      <c r="C1824" s="205" t="e">
        <f>VLOOKUP(B1824,Códigos!$D$11:$E$15,2,0)</f>
        <v>#N/A</v>
      </c>
    </row>
    <row r="1825" spans="3:3" x14ac:dyDescent="0.2">
      <c r="C1825" s="205" t="e">
        <f>VLOOKUP(B1825,Códigos!$D$11:$E$15,2,0)</f>
        <v>#N/A</v>
      </c>
    </row>
    <row r="1826" spans="3:3" x14ac:dyDescent="0.2">
      <c r="C1826" s="205" t="e">
        <f>VLOOKUP(B1826,Códigos!$D$11:$E$15,2,0)</f>
        <v>#N/A</v>
      </c>
    </row>
    <row r="1827" spans="3:3" x14ac:dyDescent="0.2">
      <c r="C1827" s="205" t="e">
        <f>VLOOKUP(B1827,Códigos!$D$11:$E$15,2,0)</f>
        <v>#N/A</v>
      </c>
    </row>
    <row r="1828" spans="3:3" x14ac:dyDescent="0.2">
      <c r="C1828" s="205" t="e">
        <f>VLOOKUP(B1828,Códigos!$D$11:$E$15,2,0)</f>
        <v>#N/A</v>
      </c>
    </row>
    <row r="1829" spans="3:3" x14ac:dyDescent="0.2">
      <c r="C1829" s="205" t="e">
        <f>VLOOKUP(B1829,Códigos!$D$11:$E$15,2,0)</f>
        <v>#N/A</v>
      </c>
    </row>
    <row r="1830" spans="3:3" x14ac:dyDescent="0.2">
      <c r="C1830" s="205" t="e">
        <f>VLOOKUP(B1830,Códigos!$D$11:$E$15,2,0)</f>
        <v>#N/A</v>
      </c>
    </row>
    <row r="1831" spans="3:3" x14ac:dyDescent="0.2">
      <c r="C1831" s="205" t="e">
        <f>VLOOKUP(B1831,Códigos!$D$11:$E$15,2,0)</f>
        <v>#N/A</v>
      </c>
    </row>
    <row r="1832" spans="3:3" x14ac:dyDescent="0.2">
      <c r="C1832" s="205" t="e">
        <f>VLOOKUP(B1832,Códigos!$D$11:$E$15,2,0)</f>
        <v>#N/A</v>
      </c>
    </row>
    <row r="1833" spans="3:3" x14ac:dyDescent="0.2">
      <c r="C1833" s="205" t="e">
        <f>VLOOKUP(B1833,Códigos!$D$11:$E$15,2,0)</f>
        <v>#N/A</v>
      </c>
    </row>
    <row r="1834" spans="3:3" x14ac:dyDescent="0.2">
      <c r="C1834" s="205" t="e">
        <f>VLOOKUP(B1834,Códigos!$D$11:$E$15,2,0)</f>
        <v>#N/A</v>
      </c>
    </row>
    <row r="1835" spans="3:3" x14ac:dyDescent="0.2">
      <c r="C1835" s="205" t="e">
        <f>VLOOKUP(B1835,Códigos!$D$11:$E$15,2,0)</f>
        <v>#N/A</v>
      </c>
    </row>
    <row r="1836" spans="3:3" x14ac:dyDescent="0.2">
      <c r="C1836" s="205" t="e">
        <f>VLOOKUP(B1836,Códigos!$D$11:$E$15,2,0)</f>
        <v>#N/A</v>
      </c>
    </row>
    <row r="1837" spans="3:3" x14ac:dyDescent="0.2">
      <c r="C1837" s="205" t="e">
        <f>VLOOKUP(B1837,Códigos!$D$11:$E$15,2,0)</f>
        <v>#N/A</v>
      </c>
    </row>
    <row r="1838" spans="3:3" x14ac:dyDescent="0.2">
      <c r="C1838" s="205" t="e">
        <f>VLOOKUP(B1838,Códigos!$D$11:$E$15,2,0)</f>
        <v>#N/A</v>
      </c>
    </row>
    <row r="1839" spans="3:3" x14ac:dyDescent="0.2">
      <c r="C1839" s="205" t="e">
        <f>VLOOKUP(B1839,Códigos!$D$11:$E$15,2,0)</f>
        <v>#N/A</v>
      </c>
    </row>
    <row r="1840" spans="3:3" x14ac:dyDescent="0.2">
      <c r="C1840" s="205" t="e">
        <f>VLOOKUP(B1840,Códigos!$D$11:$E$15,2,0)</f>
        <v>#N/A</v>
      </c>
    </row>
    <row r="1841" spans="3:3" x14ac:dyDescent="0.2">
      <c r="C1841" s="205" t="e">
        <f>VLOOKUP(B1841,Códigos!$D$11:$E$15,2,0)</f>
        <v>#N/A</v>
      </c>
    </row>
    <row r="1842" spans="3:3" x14ac:dyDescent="0.2">
      <c r="C1842" s="205" t="e">
        <f>VLOOKUP(B1842,Códigos!$D$11:$E$15,2,0)</f>
        <v>#N/A</v>
      </c>
    </row>
    <row r="1843" spans="3:3" x14ac:dyDescent="0.2">
      <c r="C1843" s="205" t="e">
        <f>VLOOKUP(B1843,Códigos!$D$11:$E$15,2,0)</f>
        <v>#N/A</v>
      </c>
    </row>
    <row r="1844" spans="3:3" x14ac:dyDescent="0.2">
      <c r="C1844" s="205" t="e">
        <f>VLOOKUP(B1844,Códigos!$D$11:$E$15,2,0)</f>
        <v>#N/A</v>
      </c>
    </row>
    <row r="1845" spans="3:3" x14ac:dyDescent="0.2">
      <c r="C1845" s="205" t="e">
        <f>VLOOKUP(B1845,Códigos!$D$11:$E$15,2,0)</f>
        <v>#N/A</v>
      </c>
    </row>
    <row r="1846" spans="3:3" x14ac:dyDescent="0.2">
      <c r="C1846" s="205" t="e">
        <f>VLOOKUP(B1846,Códigos!$D$11:$E$15,2,0)</f>
        <v>#N/A</v>
      </c>
    </row>
    <row r="1847" spans="3:3" x14ac:dyDescent="0.2">
      <c r="C1847" s="205" t="e">
        <f>VLOOKUP(B1847,Códigos!$D$11:$E$15,2,0)</f>
        <v>#N/A</v>
      </c>
    </row>
    <row r="1848" spans="3:3" x14ac:dyDescent="0.2">
      <c r="C1848" s="205" t="e">
        <f>VLOOKUP(B1848,Códigos!$D$11:$E$15,2,0)</f>
        <v>#N/A</v>
      </c>
    </row>
    <row r="1849" spans="3:3" x14ac:dyDescent="0.2">
      <c r="C1849" s="205" t="e">
        <f>VLOOKUP(B1849,Códigos!$D$11:$E$15,2,0)</f>
        <v>#N/A</v>
      </c>
    </row>
    <row r="1850" spans="3:3" x14ac:dyDescent="0.2">
      <c r="C1850" s="205" t="e">
        <f>VLOOKUP(B1850,Códigos!$D$11:$E$15,2,0)</f>
        <v>#N/A</v>
      </c>
    </row>
    <row r="1851" spans="3:3" x14ac:dyDescent="0.2">
      <c r="C1851" s="205" t="e">
        <f>VLOOKUP(B1851,Códigos!$D$11:$E$15,2,0)</f>
        <v>#N/A</v>
      </c>
    </row>
    <row r="1852" spans="3:3" x14ac:dyDescent="0.2">
      <c r="C1852" s="205" t="e">
        <f>VLOOKUP(B1852,Códigos!$D$11:$E$15,2,0)</f>
        <v>#N/A</v>
      </c>
    </row>
    <row r="1853" spans="3:3" x14ac:dyDescent="0.2">
      <c r="C1853" s="205" t="e">
        <f>VLOOKUP(B1853,Códigos!$D$11:$E$15,2,0)</f>
        <v>#N/A</v>
      </c>
    </row>
    <row r="1854" spans="3:3" x14ac:dyDescent="0.2">
      <c r="C1854" s="205" t="e">
        <f>VLOOKUP(B1854,Códigos!$D$11:$E$15,2,0)</f>
        <v>#N/A</v>
      </c>
    </row>
    <row r="1855" spans="3:3" x14ac:dyDescent="0.2">
      <c r="C1855" s="205" t="e">
        <f>VLOOKUP(B1855,Códigos!$D$11:$E$15,2,0)</f>
        <v>#N/A</v>
      </c>
    </row>
    <row r="1856" spans="3:3" x14ac:dyDescent="0.2">
      <c r="C1856" s="205" t="e">
        <f>VLOOKUP(B1856,Códigos!$D$11:$E$15,2,0)</f>
        <v>#N/A</v>
      </c>
    </row>
    <row r="1857" spans="3:3" x14ac:dyDescent="0.2">
      <c r="C1857" s="205" t="e">
        <f>VLOOKUP(B1857,Códigos!$D$11:$E$15,2,0)</f>
        <v>#N/A</v>
      </c>
    </row>
    <row r="1858" spans="3:3" x14ac:dyDescent="0.2">
      <c r="C1858" s="205" t="e">
        <f>VLOOKUP(B1858,Códigos!$D$11:$E$15,2,0)</f>
        <v>#N/A</v>
      </c>
    </row>
    <row r="1859" spans="3:3" x14ac:dyDescent="0.2">
      <c r="C1859" s="205" t="e">
        <f>VLOOKUP(B1859,Códigos!$D$11:$E$15,2,0)</f>
        <v>#N/A</v>
      </c>
    </row>
    <row r="1860" spans="3:3" x14ac:dyDescent="0.2">
      <c r="C1860" s="205" t="e">
        <f>VLOOKUP(B1860,Códigos!$D$11:$E$15,2,0)</f>
        <v>#N/A</v>
      </c>
    </row>
    <row r="1861" spans="3:3" x14ac:dyDescent="0.2">
      <c r="C1861" s="205" t="e">
        <f>VLOOKUP(B1861,Códigos!$D$11:$E$15,2,0)</f>
        <v>#N/A</v>
      </c>
    </row>
    <row r="1862" spans="3:3" x14ac:dyDescent="0.2">
      <c r="C1862" s="205" t="e">
        <f>VLOOKUP(B1862,Códigos!$D$11:$E$15,2,0)</f>
        <v>#N/A</v>
      </c>
    </row>
    <row r="1863" spans="3:3" x14ac:dyDescent="0.2">
      <c r="C1863" s="205" t="e">
        <f>VLOOKUP(B1863,Códigos!$D$11:$E$15,2,0)</f>
        <v>#N/A</v>
      </c>
    </row>
    <row r="1864" spans="3:3" x14ac:dyDescent="0.2">
      <c r="C1864" s="205" t="e">
        <f>VLOOKUP(B1864,Códigos!$D$11:$E$15,2,0)</f>
        <v>#N/A</v>
      </c>
    </row>
    <row r="1865" spans="3:3" x14ac:dyDescent="0.2">
      <c r="C1865" s="205" t="e">
        <f>VLOOKUP(B1865,Códigos!$D$11:$E$15,2,0)</f>
        <v>#N/A</v>
      </c>
    </row>
    <row r="1866" spans="3:3" x14ac:dyDescent="0.2">
      <c r="C1866" s="205" t="e">
        <f>VLOOKUP(B1866,Códigos!$D$11:$E$15,2,0)</f>
        <v>#N/A</v>
      </c>
    </row>
    <row r="1867" spans="3:3" x14ac:dyDescent="0.2">
      <c r="C1867" s="205" t="e">
        <f>VLOOKUP(B1867,Códigos!$D$11:$E$15,2,0)</f>
        <v>#N/A</v>
      </c>
    </row>
    <row r="1868" spans="3:3" x14ac:dyDescent="0.2">
      <c r="C1868" s="205" t="e">
        <f>VLOOKUP(B1868,Códigos!$D$11:$E$15,2,0)</f>
        <v>#N/A</v>
      </c>
    </row>
    <row r="1869" spans="3:3" x14ac:dyDescent="0.2">
      <c r="C1869" s="205" t="e">
        <f>VLOOKUP(B1869,Códigos!$D$11:$E$15,2,0)</f>
        <v>#N/A</v>
      </c>
    </row>
    <row r="1870" spans="3:3" x14ac:dyDescent="0.2">
      <c r="C1870" s="205" t="e">
        <f>VLOOKUP(B1870,Códigos!$D$11:$E$15,2,0)</f>
        <v>#N/A</v>
      </c>
    </row>
    <row r="1871" spans="3:3" x14ac:dyDescent="0.2">
      <c r="C1871" s="205" t="e">
        <f>VLOOKUP(B1871,Códigos!$D$11:$E$15,2,0)</f>
        <v>#N/A</v>
      </c>
    </row>
    <row r="1872" spans="3:3" x14ac:dyDescent="0.2">
      <c r="C1872" s="205" t="e">
        <f>VLOOKUP(B1872,Códigos!$D$11:$E$15,2,0)</f>
        <v>#N/A</v>
      </c>
    </row>
    <row r="1873" spans="3:3" x14ac:dyDescent="0.2">
      <c r="C1873" s="205" t="e">
        <f>VLOOKUP(B1873,Códigos!$D$11:$E$15,2,0)</f>
        <v>#N/A</v>
      </c>
    </row>
    <row r="1874" spans="3:3" x14ac:dyDescent="0.2">
      <c r="C1874" s="205" t="e">
        <f>VLOOKUP(B1874,Códigos!$D$11:$E$15,2,0)</f>
        <v>#N/A</v>
      </c>
    </row>
    <row r="1875" spans="3:3" x14ac:dyDescent="0.2">
      <c r="C1875" s="205" t="e">
        <f>VLOOKUP(B1875,Códigos!$D$11:$E$15,2,0)</f>
        <v>#N/A</v>
      </c>
    </row>
    <row r="1876" spans="3:3" x14ac:dyDescent="0.2">
      <c r="C1876" s="205" t="e">
        <f>VLOOKUP(B1876,Códigos!$D$11:$E$15,2,0)</f>
        <v>#N/A</v>
      </c>
    </row>
    <row r="1877" spans="3:3" x14ac:dyDescent="0.2">
      <c r="C1877" s="205" t="e">
        <f>VLOOKUP(B1877,Códigos!$D$11:$E$15,2,0)</f>
        <v>#N/A</v>
      </c>
    </row>
    <row r="1878" spans="3:3" x14ac:dyDescent="0.2">
      <c r="C1878" s="205" t="e">
        <f>VLOOKUP(B1878,Códigos!$D$11:$E$15,2,0)</f>
        <v>#N/A</v>
      </c>
    </row>
    <row r="1879" spans="3:3" x14ac:dyDescent="0.2">
      <c r="C1879" s="205" t="e">
        <f>VLOOKUP(B1879,Códigos!$D$11:$E$15,2,0)</f>
        <v>#N/A</v>
      </c>
    </row>
    <row r="1880" spans="3:3" x14ac:dyDescent="0.2">
      <c r="C1880" s="205" t="e">
        <f>VLOOKUP(B1880,Códigos!$D$11:$E$15,2,0)</f>
        <v>#N/A</v>
      </c>
    </row>
    <row r="1881" spans="3:3" x14ac:dyDescent="0.2">
      <c r="C1881" s="205" t="e">
        <f>VLOOKUP(B1881,Códigos!$D$11:$E$15,2,0)</f>
        <v>#N/A</v>
      </c>
    </row>
    <row r="1882" spans="3:3" x14ac:dyDescent="0.2">
      <c r="C1882" s="205" t="e">
        <f>VLOOKUP(B1882,Códigos!$D$11:$E$15,2,0)</f>
        <v>#N/A</v>
      </c>
    </row>
    <row r="1883" spans="3:3" x14ac:dyDescent="0.2">
      <c r="C1883" s="205" t="e">
        <f>VLOOKUP(B1883,Códigos!$D$11:$E$15,2,0)</f>
        <v>#N/A</v>
      </c>
    </row>
    <row r="1884" spans="3:3" x14ac:dyDescent="0.2">
      <c r="C1884" s="205" t="e">
        <f>VLOOKUP(B1884,Códigos!$D$11:$E$15,2,0)</f>
        <v>#N/A</v>
      </c>
    </row>
    <row r="1885" spans="3:3" x14ac:dyDescent="0.2">
      <c r="C1885" s="205" t="e">
        <f>VLOOKUP(B1885,Códigos!$D$11:$E$15,2,0)</f>
        <v>#N/A</v>
      </c>
    </row>
    <row r="1886" spans="3:3" x14ac:dyDescent="0.2">
      <c r="C1886" s="205" t="e">
        <f>VLOOKUP(B1886,Códigos!$D$11:$E$15,2,0)</f>
        <v>#N/A</v>
      </c>
    </row>
    <row r="1887" spans="3:3" x14ac:dyDescent="0.2">
      <c r="C1887" s="205" t="e">
        <f>VLOOKUP(B1887,Códigos!$D$11:$E$15,2,0)</f>
        <v>#N/A</v>
      </c>
    </row>
    <row r="1888" spans="3:3" x14ac:dyDescent="0.2">
      <c r="C1888" s="205" t="e">
        <f>VLOOKUP(B1888,Códigos!$D$11:$E$15,2,0)</f>
        <v>#N/A</v>
      </c>
    </row>
    <row r="1889" spans="3:3" x14ac:dyDescent="0.2">
      <c r="C1889" s="205" t="e">
        <f>VLOOKUP(B1889,Códigos!$D$11:$E$15,2,0)</f>
        <v>#N/A</v>
      </c>
    </row>
    <row r="1890" spans="3:3" x14ac:dyDescent="0.2">
      <c r="C1890" s="205" t="e">
        <f>VLOOKUP(B1890,Códigos!$D$11:$E$15,2,0)</f>
        <v>#N/A</v>
      </c>
    </row>
    <row r="1891" spans="3:3" x14ac:dyDescent="0.2">
      <c r="C1891" s="205" t="e">
        <f>VLOOKUP(B1891,Códigos!$D$11:$E$15,2,0)</f>
        <v>#N/A</v>
      </c>
    </row>
    <row r="1892" spans="3:3" x14ac:dyDescent="0.2">
      <c r="C1892" s="205" t="e">
        <f>VLOOKUP(B1892,Códigos!$D$11:$E$15,2,0)</f>
        <v>#N/A</v>
      </c>
    </row>
    <row r="1893" spans="3:3" x14ac:dyDescent="0.2">
      <c r="C1893" s="205" t="e">
        <f>VLOOKUP(B1893,Códigos!$D$11:$E$15,2,0)</f>
        <v>#N/A</v>
      </c>
    </row>
    <row r="1894" spans="3:3" x14ac:dyDescent="0.2">
      <c r="C1894" s="205" t="e">
        <f>VLOOKUP(B1894,Códigos!$D$11:$E$15,2,0)</f>
        <v>#N/A</v>
      </c>
    </row>
    <row r="1895" spans="3:3" x14ac:dyDescent="0.2">
      <c r="C1895" s="205" t="e">
        <f>VLOOKUP(B1895,Códigos!$D$11:$E$15,2,0)</f>
        <v>#N/A</v>
      </c>
    </row>
    <row r="1896" spans="3:3" x14ac:dyDescent="0.2">
      <c r="C1896" s="205" t="e">
        <f>VLOOKUP(B1896,Códigos!$D$11:$E$15,2,0)</f>
        <v>#N/A</v>
      </c>
    </row>
    <row r="1897" spans="3:3" x14ac:dyDescent="0.2">
      <c r="C1897" s="205" t="e">
        <f>VLOOKUP(B1897,Códigos!$D$11:$E$15,2,0)</f>
        <v>#N/A</v>
      </c>
    </row>
    <row r="1898" spans="3:3" x14ac:dyDescent="0.2">
      <c r="C1898" s="205" t="e">
        <f>VLOOKUP(B1898,Códigos!$D$11:$E$15,2,0)</f>
        <v>#N/A</v>
      </c>
    </row>
    <row r="1899" spans="3:3" x14ac:dyDescent="0.2">
      <c r="C1899" s="205" t="e">
        <f>VLOOKUP(B1899,Códigos!$D$11:$E$15,2,0)</f>
        <v>#N/A</v>
      </c>
    </row>
    <row r="1900" spans="3:3" x14ac:dyDescent="0.2">
      <c r="C1900" s="205" t="e">
        <f>VLOOKUP(B1900,Códigos!$D$11:$E$15,2,0)</f>
        <v>#N/A</v>
      </c>
    </row>
    <row r="1901" spans="3:3" x14ac:dyDescent="0.2">
      <c r="C1901" s="205" t="e">
        <f>VLOOKUP(B1901,Códigos!$D$11:$E$15,2,0)</f>
        <v>#N/A</v>
      </c>
    </row>
    <row r="1902" spans="3:3" x14ac:dyDescent="0.2">
      <c r="C1902" s="205" t="e">
        <f>VLOOKUP(B1902,Códigos!$D$11:$E$15,2,0)</f>
        <v>#N/A</v>
      </c>
    </row>
    <row r="1903" spans="3:3" x14ac:dyDescent="0.2">
      <c r="C1903" s="205" t="e">
        <f>VLOOKUP(B1903,Códigos!$D$11:$E$15,2,0)</f>
        <v>#N/A</v>
      </c>
    </row>
    <row r="1904" spans="3:3" x14ac:dyDescent="0.2">
      <c r="C1904" s="205" t="e">
        <f>VLOOKUP(B1904,Códigos!$D$11:$E$15,2,0)</f>
        <v>#N/A</v>
      </c>
    </row>
    <row r="1905" spans="3:3" x14ac:dyDescent="0.2">
      <c r="C1905" s="205" t="e">
        <f>VLOOKUP(B1905,Códigos!$D$11:$E$15,2,0)</f>
        <v>#N/A</v>
      </c>
    </row>
    <row r="1906" spans="3:3" x14ac:dyDescent="0.2">
      <c r="C1906" s="205" t="e">
        <f>VLOOKUP(B1906,Códigos!$D$11:$E$15,2,0)</f>
        <v>#N/A</v>
      </c>
    </row>
    <row r="1907" spans="3:3" x14ac:dyDescent="0.2">
      <c r="C1907" s="205" t="e">
        <f>VLOOKUP(B1907,Códigos!$D$11:$E$15,2,0)</f>
        <v>#N/A</v>
      </c>
    </row>
    <row r="1908" spans="3:3" x14ac:dyDescent="0.2">
      <c r="C1908" s="205" t="e">
        <f>VLOOKUP(B1908,Códigos!$D$11:$E$15,2,0)</f>
        <v>#N/A</v>
      </c>
    </row>
    <row r="1909" spans="3:3" x14ac:dyDescent="0.2">
      <c r="C1909" s="205" t="e">
        <f>VLOOKUP(B1909,Códigos!$D$11:$E$15,2,0)</f>
        <v>#N/A</v>
      </c>
    </row>
    <row r="1910" spans="3:3" x14ac:dyDescent="0.2">
      <c r="C1910" s="205" t="e">
        <f>VLOOKUP(B1910,Códigos!$D$11:$E$15,2,0)</f>
        <v>#N/A</v>
      </c>
    </row>
    <row r="1911" spans="3:3" x14ac:dyDescent="0.2">
      <c r="C1911" s="205" t="e">
        <f>VLOOKUP(B1911,Códigos!$D$11:$E$15,2,0)</f>
        <v>#N/A</v>
      </c>
    </row>
    <row r="1912" spans="3:3" x14ac:dyDescent="0.2">
      <c r="C1912" s="205" t="e">
        <f>VLOOKUP(B1912,Códigos!$D$11:$E$15,2,0)</f>
        <v>#N/A</v>
      </c>
    </row>
    <row r="1913" spans="3:3" x14ac:dyDescent="0.2">
      <c r="C1913" s="205" t="e">
        <f>VLOOKUP(B1913,Códigos!$D$11:$E$15,2,0)</f>
        <v>#N/A</v>
      </c>
    </row>
    <row r="1914" spans="3:3" x14ac:dyDescent="0.2">
      <c r="C1914" s="205" t="e">
        <f>VLOOKUP(B1914,Códigos!$D$11:$E$15,2,0)</f>
        <v>#N/A</v>
      </c>
    </row>
    <row r="1915" spans="3:3" x14ac:dyDescent="0.2">
      <c r="C1915" s="205" t="e">
        <f>VLOOKUP(B1915,Códigos!$D$11:$E$15,2,0)</f>
        <v>#N/A</v>
      </c>
    </row>
    <row r="1916" spans="3:3" x14ac:dyDescent="0.2">
      <c r="C1916" s="205" t="e">
        <f>VLOOKUP(B1916,Códigos!$D$11:$E$15,2,0)</f>
        <v>#N/A</v>
      </c>
    </row>
    <row r="1917" spans="3:3" x14ac:dyDescent="0.2">
      <c r="C1917" s="205" t="e">
        <f>VLOOKUP(B1917,Códigos!$D$11:$E$15,2,0)</f>
        <v>#N/A</v>
      </c>
    </row>
    <row r="1918" spans="3:3" x14ac:dyDescent="0.2">
      <c r="C1918" s="205" t="e">
        <f>VLOOKUP(B1918,Códigos!$D$11:$E$15,2,0)</f>
        <v>#N/A</v>
      </c>
    </row>
    <row r="1919" spans="3:3" x14ac:dyDescent="0.2">
      <c r="C1919" s="205" t="e">
        <f>VLOOKUP(B1919,Códigos!$D$11:$E$15,2,0)</f>
        <v>#N/A</v>
      </c>
    </row>
    <row r="1920" spans="3:3" x14ac:dyDescent="0.2">
      <c r="C1920" s="205" t="e">
        <f>VLOOKUP(B1920,Códigos!$D$11:$E$15,2,0)</f>
        <v>#N/A</v>
      </c>
    </row>
    <row r="1921" spans="3:3" x14ac:dyDescent="0.2">
      <c r="C1921" s="205" t="e">
        <f>VLOOKUP(B1921,Códigos!$D$11:$E$15,2,0)</f>
        <v>#N/A</v>
      </c>
    </row>
    <row r="1922" spans="3:3" x14ac:dyDescent="0.2">
      <c r="C1922" s="205" t="e">
        <f>VLOOKUP(B1922,Códigos!$D$11:$E$15,2,0)</f>
        <v>#N/A</v>
      </c>
    </row>
    <row r="1923" spans="3:3" x14ac:dyDescent="0.2">
      <c r="C1923" s="205" t="e">
        <f>VLOOKUP(B1923,Códigos!$D$11:$E$15,2,0)</f>
        <v>#N/A</v>
      </c>
    </row>
    <row r="1924" spans="3:3" x14ac:dyDescent="0.2">
      <c r="C1924" s="205" t="e">
        <f>VLOOKUP(B1924,Códigos!$D$11:$E$15,2,0)</f>
        <v>#N/A</v>
      </c>
    </row>
    <row r="1925" spans="3:3" x14ac:dyDescent="0.2">
      <c r="C1925" s="205" t="e">
        <f>VLOOKUP(B1925,Códigos!$D$11:$E$15,2,0)</f>
        <v>#N/A</v>
      </c>
    </row>
    <row r="1926" spans="3:3" x14ac:dyDescent="0.2">
      <c r="C1926" s="205" t="e">
        <f>VLOOKUP(B1926,Códigos!$D$11:$E$15,2,0)</f>
        <v>#N/A</v>
      </c>
    </row>
    <row r="1927" spans="3:3" x14ac:dyDescent="0.2">
      <c r="C1927" s="205" t="e">
        <f>VLOOKUP(B1927,Códigos!$D$11:$E$15,2,0)</f>
        <v>#N/A</v>
      </c>
    </row>
    <row r="1928" spans="3:3" x14ac:dyDescent="0.2">
      <c r="C1928" s="205" t="e">
        <f>VLOOKUP(B1928,Códigos!$D$11:$E$15,2,0)</f>
        <v>#N/A</v>
      </c>
    </row>
    <row r="1929" spans="3:3" x14ac:dyDescent="0.2">
      <c r="C1929" s="205" t="e">
        <f>VLOOKUP(B1929,Códigos!$D$11:$E$15,2,0)</f>
        <v>#N/A</v>
      </c>
    </row>
    <row r="1930" spans="3:3" x14ac:dyDescent="0.2">
      <c r="C1930" s="205" t="e">
        <f>VLOOKUP(B1930,Códigos!$D$11:$E$15,2,0)</f>
        <v>#N/A</v>
      </c>
    </row>
    <row r="1931" spans="3:3" x14ac:dyDescent="0.2">
      <c r="C1931" s="205" t="e">
        <f>VLOOKUP(B1931,Códigos!$D$11:$E$15,2,0)</f>
        <v>#N/A</v>
      </c>
    </row>
    <row r="1932" spans="3:3" x14ac:dyDescent="0.2">
      <c r="C1932" s="205" t="e">
        <f>VLOOKUP(B1932,Códigos!$D$11:$E$15,2,0)</f>
        <v>#N/A</v>
      </c>
    </row>
    <row r="1933" spans="3:3" x14ac:dyDescent="0.2">
      <c r="C1933" s="205" t="e">
        <f>VLOOKUP(B1933,Códigos!$D$11:$E$15,2,0)</f>
        <v>#N/A</v>
      </c>
    </row>
    <row r="1934" spans="3:3" x14ac:dyDescent="0.2">
      <c r="C1934" s="205" t="e">
        <f>VLOOKUP(B1934,Códigos!$D$11:$E$15,2,0)</f>
        <v>#N/A</v>
      </c>
    </row>
    <row r="1935" spans="3:3" x14ac:dyDescent="0.2">
      <c r="C1935" s="205" t="e">
        <f>VLOOKUP(B1935,Códigos!$D$11:$E$15,2,0)</f>
        <v>#N/A</v>
      </c>
    </row>
    <row r="1936" spans="3:3" x14ac:dyDescent="0.2">
      <c r="C1936" s="205" t="e">
        <f>VLOOKUP(B1936,Códigos!$D$11:$E$15,2,0)</f>
        <v>#N/A</v>
      </c>
    </row>
    <row r="1937" spans="3:3" x14ac:dyDescent="0.2">
      <c r="C1937" s="205" t="e">
        <f>VLOOKUP(B1937,Códigos!$D$11:$E$15,2,0)</f>
        <v>#N/A</v>
      </c>
    </row>
    <row r="1938" spans="3:3" x14ac:dyDescent="0.2">
      <c r="C1938" s="205" t="e">
        <f>VLOOKUP(B1938,Códigos!$D$11:$E$15,2,0)</f>
        <v>#N/A</v>
      </c>
    </row>
    <row r="1939" spans="3:3" x14ac:dyDescent="0.2">
      <c r="C1939" s="205" t="e">
        <f>VLOOKUP(B1939,Códigos!$D$11:$E$15,2,0)</f>
        <v>#N/A</v>
      </c>
    </row>
    <row r="1940" spans="3:3" x14ac:dyDescent="0.2">
      <c r="C1940" s="205" t="e">
        <f>VLOOKUP(B1940,Códigos!$D$11:$E$15,2,0)</f>
        <v>#N/A</v>
      </c>
    </row>
    <row r="1941" spans="3:3" x14ac:dyDescent="0.2">
      <c r="C1941" s="205" t="e">
        <f>VLOOKUP(B1941,Códigos!$D$11:$E$15,2,0)</f>
        <v>#N/A</v>
      </c>
    </row>
    <row r="1942" spans="3:3" x14ac:dyDescent="0.2">
      <c r="C1942" s="205" t="e">
        <f>VLOOKUP(B1942,Códigos!$D$11:$E$15,2,0)</f>
        <v>#N/A</v>
      </c>
    </row>
    <row r="1943" spans="3:3" x14ac:dyDescent="0.2">
      <c r="C1943" s="205" t="e">
        <f>VLOOKUP(B1943,Códigos!$D$11:$E$15,2,0)</f>
        <v>#N/A</v>
      </c>
    </row>
    <row r="1944" spans="3:3" x14ac:dyDescent="0.2">
      <c r="C1944" s="205" t="e">
        <f>VLOOKUP(B1944,Códigos!$D$11:$E$15,2,0)</f>
        <v>#N/A</v>
      </c>
    </row>
    <row r="1945" spans="3:3" x14ac:dyDescent="0.2">
      <c r="C1945" s="205" t="e">
        <f>VLOOKUP(B1945,Códigos!$D$11:$E$15,2,0)</f>
        <v>#N/A</v>
      </c>
    </row>
    <row r="1946" spans="3:3" x14ac:dyDescent="0.2">
      <c r="C1946" s="205" t="e">
        <f>VLOOKUP(B1946,Códigos!$D$11:$E$15,2,0)</f>
        <v>#N/A</v>
      </c>
    </row>
    <row r="1947" spans="3:3" x14ac:dyDescent="0.2">
      <c r="C1947" s="205" t="e">
        <f>VLOOKUP(B1947,Códigos!$D$11:$E$15,2,0)</f>
        <v>#N/A</v>
      </c>
    </row>
    <row r="1948" spans="3:3" x14ac:dyDescent="0.2">
      <c r="C1948" s="205" t="e">
        <f>VLOOKUP(B1948,Códigos!$D$11:$E$15,2,0)</f>
        <v>#N/A</v>
      </c>
    </row>
    <row r="1949" spans="3:3" x14ac:dyDescent="0.2">
      <c r="C1949" s="205" t="e">
        <f>VLOOKUP(B1949,Códigos!$D$11:$E$15,2,0)</f>
        <v>#N/A</v>
      </c>
    </row>
    <row r="1950" spans="3:3" x14ac:dyDescent="0.2">
      <c r="C1950" s="205" t="e">
        <f>VLOOKUP(B1950,Códigos!$D$11:$E$15,2,0)</f>
        <v>#N/A</v>
      </c>
    </row>
    <row r="1951" spans="3:3" x14ac:dyDescent="0.2">
      <c r="C1951" s="205" t="e">
        <f>VLOOKUP(B1951,Códigos!$D$11:$E$15,2,0)</f>
        <v>#N/A</v>
      </c>
    </row>
    <row r="1952" spans="3:3" x14ac:dyDescent="0.2">
      <c r="C1952" s="205" t="e">
        <f>VLOOKUP(B1952,Códigos!$D$11:$E$15,2,0)</f>
        <v>#N/A</v>
      </c>
    </row>
    <row r="1953" spans="3:3" x14ac:dyDescent="0.2">
      <c r="C1953" s="205" t="e">
        <f>VLOOKUP(B1953,Códigos!$D$11:$E$15,2,0)</f>
        <v>#N/A</v>
      </c>
    </row>
    <row r="1954" spans="3:3" x14ac:dyDescent="0.2">
      <c r="C1954" s="205" t="e">
        <f>VLOOKUP(B1954,Códigos!$D$11:$E$15,2,0)</f>
        <v>#N/A</v>
      </c>
    </row>
    <row r="1955" spans="3:3" x14ac:dyDescent="0.2">
      <c r="C1955" s="205" t="e">
        <f>VLOOKUP(B1955,Códigos!$D$11:$E$15,2,0)</f>
        <v>#N/A</v>
      </c>
    </row>
    <row r="1956" spans="3:3" x14ac:dyDescent="0.2">
      <c r="C1956" s="205" t="e">
        <f>VLOOKUP(B1956,Códigos!$D$11:$E$15,2,0)</f>
        <v>#N/A</v>
      </c>
    </row>
    <row r="1957" spans="3:3" x14ac:dyDescent="0.2">
      <c r="C1957" s="205" t="e">
        <f>VLOOKUP(B1957,Códigos!$D$11:$E$15,2,0)</f>
        <v>#N/A</v>
      </c>
    </row>
    <row r="1958" spans="3:3" x14ac:dyDescent="0.2">
      <c r="C1958" s="205" t="e">
        <f>VLOOKUP(B1958,Códigos!$D$11:$E$15,2,0)</f>
        <v>#N/A</v>
      </c>
    </row>
    <row r="1959" spans="3:3" x14ac:dyDescent="0.2">
      <c r="C1959" s="205" t="e">
        <f>VLOOKUP(B1959,Códigos!$D$11:$E$15,2,0)</f>
        <v>#N/A</v>
      </c>
    </row>
    <row r="1960" spans="3:3" x14ac:dyDescent="0.2">
      <c r="C1960" s="205" t="e">
        <f>VLOOKUP(B1960,Códigos!$D$11:$E$15,2,0)</f>
        <v>#N/A</v>
      </c>
    </row>
    <row r="1961" spans="3:3" x14ac:dyDescent="0.2">
      <c r="C1961" s="205" t="e">
        <f>VLOOKUP(B1961,Códigos!$D$11:$E$15,2,0)</f>
        <v>#N/A</v>
      </c>
    </row>
    <row r="1962" spans="3:3" x14ac:dyDescent="0.2">
      <c r="C1962" s="205" t="e">
        <f>VLOOKUP(B1962,Códigos!$D$11:$E$15,2,0)</f>
        <v>#N/A</v>
      </c>
    </row>
    <row r="1963" spans="3:3" x14ac:dyDescent="0.2">
      <c r="C1963" s="205" t="e">
        <f>VLOOKUP(B1963,Códigos!$D$11:$E$15,2,0)</f>
        <v>#N/A</v>
      </c>
    </row>
    <row r="1964" spans="3:3" x14ac:dyDescent="0.2">
      <c r="C1964" s="205" t="e">
        <f>VLOOKUP(B1964,Códigos!$D$11:$E$15,2,0)</f>
        <v>#N/A</v>
      </c>
    </row>
    <row r="1965" spans="3:3" x14ac:dyDescent="0.2">
      <c r="C1965" s="205" t="e">
        <f>VLOOKUP(B1965,Códigos!$D$11:$E$15,2,0)</f>
        <v>#N/A</v>
      </c>
    </row>
    <row r="1966" spans="3:3" x14ac:dyDescent="0.2">
      <c r="C1966" s="205" t="e">
        <f>VLOOKUP(B1966,Códigos!$D$11:$E$15,2,0)</f>
        <v>#N/A</v>
      </c>
    </row>
    <row r="1967" spans="3:3" x14ac:dyDescent="0.2">
      <c r="C1967" s="205" t="e">
        <f>VLOOKUP(B1967,Códigos!$D$11:$E$15,2,0)</f>
        <v>#N/A</v>
      </c>
    </row>
    <row r="1968" spans="3:3" x14ac:dyDescent="0.2">
      <c r="C1968" s="205" t="e">
        <f>VLOOKUP(B1968,Códigos!$D$11:$E$15,2,0)</f>
        <v>#N/A</v>
      </c>
    </row>
    <row r="1969" spans="3:3" x14ac:dyDescent="0.2">
      <c r="C1969" s="205" t="e">
        <f>VLOOKUP(B1969,Códigos!$D$11:$E$15,2,0)</f>
        <v>#N/A</v>
      </c>
    </row>
    <row r="1970" spans="3:3" x14ac:dyDescent="0.2">
      <c r="C1970" s="205" t="e">
        <f>VLOOKUP(B1970,Códigos!$D$11:$E$15,2,0)</f>
        <v>#N/A</v>
      </c>
    </row>
    <row r="1971" spans="3:3" x14ac:dyDescent="0.2">
      <c r="C1971" s="205" t="e">
        <f>VLOOKUP(B1971,Códigos!$D$11:$E$15,2,0)</f>
        <v>#N/A</v>
      </c>
    </row>
    <row r="1972" spans="3:3" x14ac:dyDescent="0.2">
      <c r="C1972" s="205" t="e">
        <f>VLOOKUP(B1972,Códigos!$D$11:$E$15,2,0)</f>
        <v>#N/A</v>
      </c>
    </row>
    <row r="1973" spans="3:3" x14ac:dyDescent="0.2">
      <c r="C1973" s="205" t="e">
        <f>VLOOKUP(B1973,Códigos!$D$11:$E$15,2,0)</f>
        <v>#N/A</v>
      </c>
    </row>
    <row r="1974" spans="3:3" x14ac:dyDescent="0.2">
      <c r="C1974" s="205" t="e">
        <f>VLOOKUP(B1974,Códigos!$D$11:$E$15,2,0)</f>
        <v>#N/A</v>
      </c>
    </row>
    <row r="1975" spans="3:3" x14ac:dyDescent="0.2">
      <c r="C1975" s="205" t="e">
        <f>VLOOKUP(B1975,Códigos!$D$11:$E$15,2,0)</f>
        <v>#N/A</v>
      </c>
    </row>
    <row r="1976" spans="3:3" x14ac:dyDescent="0.2">
      <c r="C1976" s="205" t="e">
        <f>VLOOKUP(B1976,Códigos!$D$11:$E$15,2,0)</f>
        <v>#N/A</v>
      </c>
    </row>
    <row r="1977" spans="3:3" x14ac:dyDescent="0.2">
      <c r="C1977" s="205" t="e">
        <f>VLOOKUP(B1977,Códigos!$D$11:$E$15,2,0)</f>
        <v>#N/A</v>
      </c>
    </row>
    <row r="1978" spans="3:3" x14ac:dyDescent="0.2">
      <c r="C1978" s="205" t="e">
        <f>VLOOKUP(B1978,Códigos!$D$11:$E$15,2,0)</f>
        <v>#N/A</v>
      </c>
    </row>
    <row r="1979" spans="3:3" x14ac:dyDescent="0.2">
      <c r="C1979" s="205" t="e">
        <f>VLOOKUP(B1979,Códigos!$D$11:$E$15,2,0)</f>
        <v>#N/A</v>
      </c>
    </row>
    <row r="1980" spans="3:3" x14ac:dyDescent="0.2">
      <c r="C1980" s="205" t="e">
        <f>VLOOKUP(B1980,Códigos!$D$11:$E$15,2,0)</f>
        <v>#N/A</v>
      </c>
    </row>
    <row r="1981" spans="3:3" x14ac:dyDescent="0.2">
      <c r="C1981" s="205" t="e">
        <f>VLOOKUP(B1981,Códigos!$D$11:$E$15,2,0)</f>
        <v>#N/A</v>
      </c>
    </row>
    <row r="1982" spans="3:3" x14ac:dyDescent="0.2">
      <c r="C1982" s="205" t="e">
        <f>VLOOKUP(B1982,Códigos!$D$11:$E$15,2,0)</f>
        <v>#N/A</v>
      </c>
    </row>
    <row r="1983" spans="3:3" x14ac:dyDescent="0.2">
      <c r="C1983" s="205" t="e">
        <f>VLOOKUP(B1983,Códigos!$D$11:$E$15,2,0)</f>
        <v>#N/A</v>
      </c>
    </row>
    <row r="1984" spans="3:3" x14ac:dyDescent="0.2">
      <c r="C1984" s="205" t="e">
        <f>VLOOKUP(B1984,Códigos!$D$11:$E$15,2,0)</f>
        <v>#N/A</v>
      </c>
    </row>
    <row r="1985" spans="3:3" x14ac:dyDescent="0.2">
      <c r="C1985" s="205" t="e">
        <f>VLOOKUP(B1985,Códigos!$D$11:$E$15,2,0)</f>
        <v>#N/A</v>
      </c>
    </row>
    <row r="1986" spans="3:3" x14ac:dyDescent="0.2">
      <c r="C1986" s="205" t="e">
        <f>VLOOKUP(B1986,Códigos!$D$11:$E$15,2,0)</f>
        <v>#N/A</v>
      </c>
    </row>
    <row r="1987" spans="3:3" x14ac:dyDescent="0.2">
      <c r="C1987" s="205" t="e">
        <f>VLOOKUP(B1987,Códigos!$D$11:$E$15,2,0)</f>
        <v>#N/A</v>
      </c>
    </row>
    <row r="1988" spans="3:3" x14ac:dyDescent="0.2">
      <c r="C1988" s="205" t="e">
        <f>VLOOKUP(B1988,Códigos!$D$11:$E$15,2,0)</f>
        <v>#N/A</v>
      </c>
    </row>
    <row r="1989" spans="3:3" x14ac:dyDescent="0.2">
      <c r="C1989" s="205" t="e">
        <f>VLOOKUP(B1989,Códigos!$D$11:$E$15,2,0)</f>
        <v>#N/A</v>
      </c>
    </row>
    <row r="1990" spans="3:3" x14ac:dyDescent="0.2">
      <c r="C1990" s="205" t="e">
        <f>VLOOKUP(B1990,Códigos!$D$11:$E$15,2,0)</f>
        <v>#N/A</v>
      </c>
    </row>
    <row r="1991" spans="3:3" x14ac:dyDescent="0.2">
      <c r="C1991" s="205" t="e">
        <f>VLOOKUP(B1991,Códigos!$D$11:$E$15,2,0)</f>
        <v>#N/A</v>
      </c>
    </row>
    <row r="1992" spans="3:3" x14ac:dyDescent="0.2">
      <c r="C1992" s="205" t="e">
        <f>VLOOKUP(B1992,Códigos!$D$11:$E$15,2,0)</f>
        <v>#N/A</v>
      </c>
    </row>
    <row r="1993" spans="3:3" x14ac:dyDescent="0.2">
      <c r="C1993" s="205" t="e">
        <f>VLOOKUP(B1993,Códigos!$D$11:$E$15,2,0)</f>
        <v>#N/A</v>
      </c>
    </row>
    <row r="1994" spans="3:3" x14ac:dyDescent="0.2">
      <c r="C1994" s="205" t="e">
        <f>VLOOKUP(B1994,Códigos!$D$11:$E$15,2,0)</f>
        <v>#N/A</v>
      </c>
    </row>
    <row r="1995" spans="3:3" x14ac:dyDescent="0.2">
      <c r="C1995" s="205" t="e">
        <f>VLOOKUP(B1995,Códigos!$D$11:$E$15,2,0)</f>
        <v>#N/A</v>
      </c>
    </row>
    <row r="1996" spans="3:3" x14ac:dyDescent="0.2">
      <c r="C1996" s="205" t="e">
        <f>VLOOKUP(B1996,Códigos!$D$11:$E$15,2,0)</f>
        <v>#N/A</v>
      </c>
    </row>
    <row r="1997" spans="3:3" x14ac:dyDescent="0.2">
      <c r="C1997" s="205" t="e">
        <f>VLOOKUP(B1997,Códigos!$D$11:$E$15,2,0)</f>
        <v>#N/A</v>
      </c>
    </row>
    <row r="1998" spans="3:3" x14ac:dyDescent="0.2">
      <c r="C1998" s="205" t="e">
        <f>VLOOKUP(B1998,Códigos!$D$11:$E$15,2,0)</f>
        <v>#N/A</v>
      </c>
    </row>
    <row r="1999" spans="3:3" x14ac:dyDescent="0.2">
      <c r="C1999" s="205" t="e">
        <f>VLOOKUP(B1999,Códigos!$D$11:$E$15,2,0)</f>
        <v>#N/A</v>
      </c>
    </row>
    <row r="2000" spans="3:3" x14ac:dyDescent="0.2">
      <c r="C2000" s="205" t="e">
        <f>VLOOKUP(B2000,Códigos!$D$11:$E$15,2,0)</f>
        <v>#N/A</v>
      </c>
    </row>
    <row r="2001" spans="3:3" x14ac:dyDescent="0.2">
      <c r="C2001" s="205" t="e">
        <f>VLOOKUP(B2001,Códigos!$D$11:$E$15,2,0)</f>
        <v>#N/A</v>
      </c>
    </row>
    <row r="2002" spans="3:3" x14ac:dyDescent="0.2">
      <c r="C2002" s="205" t="e">
        <f>VLOOKUP(B2002,Códigos!$D$11:$E$15,2,0)</f>
        <v>#N/A</v>
      </c>
    </row>
    <row r="2003" spans="3:3" x14ac:dyDescent="0.2">
      <c r="C2003" s="205" t="e">
        <f>VLOOKUP(B2003,Códigos!$D$11:$E$15,2,0)</f>
        <v>#N/A</v>
      </c>
    </row>
    <row r="2004" spans="3:3" x14ac:dyDescent="0.2">
      <c r="C2004" s="205" t="e">
        <f>VLOOKUP(B2004,Códigos!$D$11:$E$15,2,0)</f>
        <v>#N/A</v>
      </c>
    </row>
    <row r="2005" spans="3:3" x14ac:dyDescent="0.2">
      <c r="C2005" s="205" t="e">
        <f>VLOOKUP(B2005,Códigos!$D$11:$E$15,2,0)</f>
        <v>#N/A</v>
      </c>
    </row>
    <row r="2006" spans="3:3" x14ac:dyDescent="0.2">
      <c r="C2006" s="205" t="e">
        <f>VLOOKUP(B2006,Códigos!$D$11:$E$15,2,0)</f>
        <v>#N/A</v>
      </c>
    </row>
    <row r="2007" spans="3:3" x14ac:dyDescent="0.2">
      <c r="C2007" s="205" t="e">
        <f>VLOOKUP(B2007,Códigos!$D$11:$E$15,2,0)</f>
        <v>#N/A</v>
      </c>
    </row>
    <row r="2008" spans="3:3" x14ac:dyDescent="0.2">
      <c r="C2008" s="205" t="e">
        <f>VLOOKUP(B2008,Códigos!$D$11:$E$15,2,0)</f>
        <v>#N/A</v>
      </c>
    </row>
    <row r="2009" spans="3:3" x14ac:dyDescent="0.2">
      <c r="C2009" s="205" t="e">
        <f>VLOOKUP(B2009,Códigos!$D$11:$E$15,2,0)</f>
        <v>#N/A</v>
      </c>
    </row>
    <row r="2010" spans="3:3" x14ac:dyDescent="0.2">
      <c r="C2010" s="205" t="e">
        <f>VLOOKUP(B2010,Códigos!$D$11:$E$15,2,0)</f>
        <v>#N/A</v>
      </c>
    </row>
    <row r="2011" spans="3:3" x14ac:dyDescent="0.2">
      <c r="C2011" s="205" t="e">
        <f>VLOOKUP(B2011,Códigos!$D$11:$E$15,2,0)</f>
        <v>#N/A</v>
      </c>
    </row>
    <row r="2012" spans="3:3" x14ac:dyDescent="0.2">
      <c r="C2012" s="205" t="e">
        <f>VLOOKUP(B2012,Códigos!$D$11:$E$15,2,0)</f>
        <v>#N/A</v>
      </c>
    </row>
    <row r="2013" spans="3:3" x14ac:dyDescent="0.2">
      <c r="C2013" s="205" t="e">
        <f>VLOOKUP(B2013,Códigos!$D$11:$E$15,2,0)</f>
        <v>#N/A</v>
      </c>
    </row>
    <row r="2014" spans="3:3" x14ac:dyDescent="0.2">
      <c r="C2014" s="205" t="e">
        <f>VLOOKUP(B2014,Códigos!$D$11:$E$15,2,0)</f>
        <v>#N/A</v>
      </c>
    </row>
    <row r="2015" spans="3:3" x14ac:dyDescent="0.2">
      <c r="C2015" s="205" t="e">
        <f>VLOOKUP(B2015,Códigos!$D$11:$E$15,2,0)</f>
        <v>#N/A</v>
      </c>
    </row>
    <row r="2016" spans="3:3" x14ac:dyDescent="0.2">
      <c r="C2016" s="205" t="e">
        <f>VLOOKUP(B2016,Códigos!$D$11:$E$15,2,0)</f>
        <v>#N/A</v>
      </c>
    </row>
    <row r="2017" spans="3:3" x14ac:dyDescent="0.2">
      <c r="C2017" s="205" t="e">
        <f>VLOOKUP(B2017,Códigos!$D$11:$E$15,2,0)</f>
        <v>#N/A</v>
      </c>
    </row>
    <row r="2018" spans="3:3" x14ac:dyDescent="0.2">
      <c r="C2018" s="205" t="e">
        <f>VLOOKUP(B2018,Códigos!$D$11:$E$15,2,0)</f>
        <v>#N/A</v>
      </c>
    </row>
    <row r="2019" spans="3:3" x14ac:dyDescent="0.2">
      <c r="C2019" s="205" t="e">
        <f>VLOOKUP(B2019,Códigos!$D$11:$E$15,2,0)</f>
        <v>#N/A</v>
      </c>
    </row>
    <row r="2020" spans="3:3" x14ac:dyDescent="0.2">
      <c r="C2020" s="205" t="e">
        <f>VLOOKUP(B2020,Códigos!$D$11:$E$15,2,0)</f>
        <v>#N/A</v>
      </c>
    </row>
    <row r="2021" spans="3:3" x14ac:dyDescent="0.2">
      <c r="C2021" s="205" t="e">
        <f>VLOOKUP(B2021,Códigos!$D$11:$E$15,2,0)</f>
        <v>#N/A</v>
      </c>
    </row>
    <row r="2022" spans="3:3" x14ac:dyDescent="0.2">
      <c r="C2022" s="205" t="e">
        <f>VLOOKUP(B2022,Códigos!$D$11:$E$15,2,0)</f>
        <v>#N/A</v>
      </c>
    </row>
    <row r="2023" spans="3:3" x14ac:dyDescent="0.2">
      <c r="C2023" s="205" t="e">
        <f>VLOOKUP(B2023,Códigos!$D$11:$E$15,2,0)</f>
        <v>#N/A</v>
      </c>
    </row>
    <row r="2024" spans="3:3" x14ac:dyDescent="0.2">
      <c r="C2024" s="205" t="e">
        <f>VLOOKUP(B2024,Códigos!$D$11:$E$15,2,0)</f>
        <v>#N/A</v>
      </c>
    </row>
    <row r="2025" spans="3:3" x14ac:dyDescent="0.2">
      <c r="C2025" s="205" t="e">
        <f>VLOOKUP(B2025,Códigos!$D$11:$E$15,2,0)</f>
        <v>#N/A</v>
      </c>
    </row>
    <row r="2026" spans="3:3" x14ac:dyDescent="0.2">
      <c r="C2026" s="205" t="e">
        <f>VLOOKUP(B2026,Códigos!$D$11:$E$15,2,0)</f>
        <v>#N/A</v>
      </c>
    </row>
    <row r="2027" spans="3:3" x14ac:dyDescent="0.2">
      <c r="C2027" s="205" t="e">
        <f>VLOOKUP(B2027,Códigos!$D$11:$E$15,2,0)</f>
        <v>#N/A</v>
      </c>
    </row>
    <row r="2028" spans="3:3" x14ac:dyDescent="0.2">
      <c r="C2028" s="205" t="e">
        <f>VLOOKUP(B2028,Códigos!$D$11:$E$15,2,0)</f>
        <v>#N/A</v>
      </c>
    </row>
    <row r="2029" spans="3:3" x14ac:dyDescent="0.2">
      <c r="C2029" s="205" t="e">
        <f>VLOOKUP(B2029,Códigos!$D$11:$E$15,2,0)</f>
        <v>#N/A</v>
      </c>
    </row>
    <row r="2030" spans="3:3" x14ac:dyDescent="0.2">
      <c r="C2030" s="205" t="e">
        <f>VLOOKUP(B2030,Códigos!$D$11:$E$15,2,0)</f>
        <v>#N/A</v>
      </c>
    </row>
    <row r="2031" spans="3:3" x14ac:dyDescent="0.2">
      <c r="C2031" s="205" t="e">
        <f>VLOOKUP(B2031,Códigos!$D$11:$E$15,2,0)</f>
        <v>#N/A</v>
      </c>
    </row>
    <row r="2032" spans="3:3" x14ac:dyDescent="0.2">
      <c r="C2032" s="205" t="e">
        <f>VLOOKUP(B2032,Códigos!$D$11:$E$15,2,0)</f>
        <v>#N/A</v>
      </c>
    </row>
    <row r="2033" spans="3:3" x14ac:dyDescent="0.2">
      <c r="C2033" s="205" t="e">
        <f>VLOOKUP(B2033,Códigos!$D$11:$E$15,2,0)</f>
        <v>#N/A</v>
      </c>
    </row>
    <row r="2034" spans="3:3" x14ac:dyDescent="0.2">
      <c r="C2034" s="205" t="e">
        <f>VLOOKUP(B2034,Códigos!$D$11:$E$15,2,0)</f>
        <v>#N/A</v>
      </c>
    </row>
    <row r="2035" spans="3:3" x14ac:dyDescent="0.2">
      <c r="C2035" s="205" t="e">
        <f>VLOOKUP(B2035,Códigos!$D$11:$E$15,2,0)</f>
        <v>#N/A</v>
      </c>
    </row>
    <row r="2036" spans="3:3" x14ac:dyDescent="0.2">
      <c r="C2036" s="205" t="e">
        <f>VLOOKUP(B2036,Códigos!$D$11:$E$15,2,0)</f>
        <v>#N/A</v>
      </c>
    </row>
    <row r="2037" spans="3:3" x14ac:dyDescent="0.2">
      <c r="C2037" s="205" t="e">
        <f>VLOOKUP(B2037,Códigos!$D$11:$E$15,2,0)</f>
        <v>#N/A</v>
      </c>
    </row>
    <row r="2038" spans="3:3" x14ac:dyDescent="0.2">
      <c r="C2038" s="205" t="e">
        <f>VLOOKUP(B2038,Códigos!$D$11:$E$15,2,0)</f>
        <v>#N/A</v>
      </c>
    </row>
    <row r="2039" spans="3:3" x14ac:dyDescent="0.2">
      <c r="C2039" s="205" t="e">
        <f>VLOOKUP(B2039,Códigos!$D$11:$E$15,2,0)</f>
        <v>#N/A</v>
      </c>
    </row>
    <row r="2040" spans="3:3" x14ac:dyDescent="0.2">
      <c r="C2040" s="205" t="e">
        <f>VLOOKUP(B2040,Códigos!$D$11:$E$15,2,0)</f>
        <v>#N/A</v>
      </c>
    </row>
    <row r="2041" spans="3:3" x14ac:dyDescent="0.2">
      <c r="C2041" s="205" t="e">
        <f>VLOOKUP(B2041,Códigos!$D$11:$E$15,2,0)</f>
        <v>#N/A</v>
      </c>
    </row>
    <row r="2042" spans="3:3" x14ac:dyDescent="0.2">
      <c r="C2042" s="205" t="e">
        <f>VLOOKUP(B2042,Códigos!$D$11:$E$15,2,0)</f>
        <v>#N/A</v>
      </c>
    </row>
    <row r="2043" spans="3:3" x14ac:dyDescent="0.2">
      <c r="C2043" s="205" t="e">
        <f>VLOOKUP(B2043,Códigos!$D$11:$E$15,2,0)</f>
        <v>#N/A</v>
      </c>
    </row>
    <row r="2044" spans="3:3" x14ac:dyDescent="0.2">
      <c r="C2044" s="205" t="e">
        <f>VLOOKUP(B2044,Códigos!$D$11:$E$15,2,0)</f>
        <v>#N/A</v>
      </c>
    </row>
    <row r="2045" spans="3:3" x14ac:dyDescent="0.2">
      <c r="C2045" s="205" t="e">
        <f>VLOOKUP(B2045,Códigos!$D$11:$E$15,2,0)</f>
        <v>#N/A</v>
      </c>
    </row>
    <row r="2046" spans="3:3" x14ac:dyDescent="0.2">
      <c r="C2046" s="205" t="e">
        <f>VLOOKUP(B2046,Códigos!$D$11:$E$15,2,0)</f>
        <v>#N/A</v>
      </c>
    </row>
    <row r="2047" spans="3:3" x14ac:dyDescent="0.2">
      <c r="C2047" s="205" t="e">
        <f>VLOOKUP(B2047,Códigos!$D$11:$E$15,2,0)</f>
        <v>#N/A</v>
      </c>
    </row>
    <row r="2048" spans="3:3" x14ac:dyDescent="0.2">
      <c r="C2048" s="205" t="e">
        <f>VLOOKUP(B2048,Códigos!$D$11:$E$15,2,0)</f>
        <v>#N/A</v>
      </c>
    </row>
    <row r="2049" spans="3:3" x14ac:dyDescent="0.2">
      <c r="C2049" s="205" t="e">
        <f>VLOOKUP(B2049,Códigos!$D$11:$E$15,2,0)</f>
        <v>#N/A</v>
      </c>
    </row>
    <row r="2050" spans="3:3" x14ac:dyDescent="0.2">
      <c r="C2050" s="205" t="e">
        <f>VLOOKUP(B2050,Códigos!$D$11:$E$15,2,0)</f>
        <v>#N/A</v>
      </c>
    </row>
    <row r="2051" spans="3:3" x14ac:dyDescent="0.2">
      <c r="C2051" s="205" t="e">
        <f>VLOOKUP(B2051,Códigos!$D$11:$E$15,2,0)</f>
        <v>#N/A</v>
      </c>
    </row>
    <row r="2052" spans="3:3" x14ac:dyDescent="0.2">
      <c r="C2052" s="205" t="e">
        <f>VLOOKUP(B2052,Códigos!$D$11:$E$15,2,0)</f>
        <v>#N/A</v>
      </c>
    </row>
    <row r="2053" spans="3:3" x14ac:dyDescent="0.2">
      <c r="C2053" s="205" t="e">
        <f>VLOOKUP(B2053,Códigos!$D$11:$E$15,2,0)</f>
        <v>#N/A</v>
      </c>
    </row>
    <row r="2054" spans="3:3" x14ac:dyDescent="0.2">
      <c r="C2054" s="205" t="e">
        <f>VLOOKUP(B2054,Códigos!$D$11:$E$15,2,0)</f>
        <v>#N/A</v>
      </c>
    </row>
    <row r="2055" spans="3:3" x14ac:dyDescent="0.2">
      <c r="C2055" s="205" t="e">
        <f>VLOOKUP(B2055,Códigos!$D$11:$E$15,2,0)</f>
        <v>#N/A</v>
      </c>
    </row>
    <row r="2056" spans="3:3" x14ac:dyDescent="0.2">
      <c r="C2056" s="205" t="e">
        <f>VLOOKUP(B2056,Códigos!$D$11:$E$15,2,0)</f>
        <v>#N/A</v>
      </c>
    </row>
    <row r="2057" spans="3:3" x14ac:dyDescent="0.2">
      <c r="C2057" s="205" t="e">
        <f>VLOOKUP(B2057,Códigos!$D$11:$E$15,2,0)</f>
        <v>#N/A</v>
      </c>
    </row>
    <row r="2058" spans="3:3" x14ac:dyDescent="0.2">
      <c r="C2058" s="205" t="e">
        <f>VLOOKUP(B2058,Códigos!$D$11:$E$15,2,0)</f>
        <v>#N/A</v>
      </c>
    </row>
    <row r="2059" spans="3:3" x14ac:dyDescent="0.2">
      <c r="C2059" s="205" t="e">
        <f>VLOOKUP(B2059,Códigos!$D$11:$E$15,2,0)</f>
        <v>#N/A</v>
      </c>
    </row>
    <row r="2060" spans="3:3" x14ac:dyDescent="0.2">
      <c r="C2060" s="205" t="e">
        <f>VLOOKUP(B2060,Códigos!$D$11:$E$15,2,0)</f>
        <v>#N/A</v>
      </c>
    </row>
    <row r="2061" spans="3:3" x14ac:dyDescent="0.2">
      <c r="C2061" s="205" t="e">
        <f>VLOOKUP(B2061,Códigos!$D$11:$E$15,2,0)</f>
        <v>#N/A</v>
      </c>
    </row>
    <row r="2062" spans="3:3" x14ac:dyDescent="0.2">
      <c r="C2062" s="205" t="e">
        <f>VLOOKUP(B2062,Códigos!$D$11:$E$15,2,0)</f>
        <v>#N/A</v>
      </c>
    </row>
    <row r="2063" spans="3:3" x14ac:dyDescent="0.2">
      <c r="C2063" s="205" t="e">
        <f>VLOOKUP(B2063,Códigos!$D$11:$E$15,2,0)</f>
        <v>#N/A</v>
      </c>
    </row>
    <row r="2064" spans="3:3" x14ac:dyDescent="0.2">
      <c r="C2064" s="205" t="e">
        <f>VLOOKUP(B2064,Códigos!$D$11:$E$15,2,0)</f>
        <v>#N/A</v>
      </c>
    </row>
    <row r="2065" spans="3:3" x14ac:dyDescent="0.2">
      <c r="C2065" s="205" t="e">
        <f>VLOOKUP(B2065,Códigos!$D$11:$E$15,2,0)</f>
        <v>#N/A</v>
      </c>
    </row>
    <row r="2066" spans="3:3" x14ac:dyDescent="0.2">
      <c r="C2066" s="205" t="e">
        <f>VLOOKUP(B2066,Códigos!$D$11:$E$15,2,0)</f>
        <v>#N/A</v>
      </c>
    </row>
    <row r="2067" spans="3:3" x14ac:dyDescent="0.2">
      <c r="C2067" s="205" t="e">
        <f>VLOOKUP(B2067,Códigos!$D$11:$E$15,2,0)</f>
        <v>#N/A</v>
      </c>
    </row>
    <row r="2068" spans="3:3" x14ac:dyDescent="0.2">
      <c r="C2068" s="205" t="e">
        <f>VLOOKUP(B2068,Códigos!$D$11:$E$15,2,0)</f>
        <v>#N/A</v>
      </c>
    </row>
    <row r="2069" spans="3:3" x14ac:dyDescent="0.2">
      <c r="C2069" s="205" t="e">
        <f>VLOOKUP(B2069,Códigos!$D$11:$E$15,2,0)</f>
        <v>#N/A</v>
      </c>
    </row>
    <row r="2070" spans="3:3" x14ac:dyDescent="0.2">
      <c r="C2070" s="205" t="e">
        <f>VLOOKUP(B2070,Códigos!$D$11:$E$15,2,0)</f>
        <v>#N/A</v>
      </c>
    </row>
    <row r="2071" spans="3:3" x14ac:dyDescent="0.2">
      <c r="C2071" s="205" t="e">
        <f>VLOOKUP(B2071,Códigos!$D$11:$E$15,2,0)</f>
        <v>#N/A</v>
      </c>
    </row>
    <row r="2072" spans="3:3" x14ac:dyDescent="0.2">
      <c r="C2072" s="205" t="e">
        <f>VLOOKUP(B2072,Códigos!$D$11:$E$15,2,0)</f>
        <v>#N/A</v>
      </c>
    </row>
    <row r="2073" spans="3:3" x14ac:dyDescent="0.2">
      <c r="C2073" s="205" t="e">
        <f>VLOOKUP(B2073,Códigos!$D$11:$E$15,2,0)</f>
        <v>#N/A</v>
      </c>
    </row>
    <row r="2074" spans="3:3" x14ac:dyDescent="0.2">
      <c r="C2074" s="205" t="e">
        <f>VLOOKUP(B2074,Códigos!$D$11:$E$15,2,0)</f>
        <v>#N/A</v>
      </c>
    </row>
    <row r="2075" spans="3:3" x14ac:dyDescent="0.2">
      <c r="C2075" s="205" t="e">
        <f>VLOOKUP(B2075,Códigos!$D$11:$E$15,2,0)</f>
        <v>#N/A</v>
      </c>
    </row>
    <row r="2076" spans="3:3" x14ac:dyDescent="0.2">
      <c r="C2076" s="205" t="e">
        <f>VLOOKUP(B2076,Códigos!$D$11:$E$15,2,0)</f>
        <v>#N/A</v>
      </c>
    </row>
    <row r="2077" spans="3:3" x14ac:dyDescent="0.2">
      <c r="C2077" s="205" t="e">
        <f>VLOOKUP(B2077,Códigos!$D$11:$E$15,2,0)</f>
        <v>#N/A</v>
      </c>
    </row>
    <row r="2078" spans="3:3" x14ac:dyDescent="0.2">
      <c r="C2078" s="205" t="e">
        <f>VLOOKUP(B2078,Códigos!$D$11:$E$15,2,0)</f>
        <v>#N/A</v>
      </c>
    </row>
    <row r="2079" spans="3:3" x14ac:dyDescent="0.2">
      <c r="C2079" s="205" t="e">
        <f>VLOOKUP(B2079,Códigos!$D$11:$E$15,2,0)</f>
        <v>#N/A</v>
      </c>
    </row>
    <row r="2080" spans="3:3" x14ac:dyDescent="0.2">
      <c r="C2080" s="205" t="e">
        <f>VLOOKUP(B2080,Códigos!$D$11:$E$15,2,0)</f>
        <v>#N/A</v>
      </c>
    </row>
    <row r="2081" spans="3:3" x14ac:dyDescent="0.2">
      <c r="C2081" s="205" t="e">
        <f>VLOOKUP(B2081,Códigos!$D$11:$E$15,2,0)</f>
        <v>#N/A</v>
      </c>
    </row>
    <row r="2082" spans="3:3" x14ac:dyDescent="0.2">
      <c r="C2082" s="205" t="e">
        <f>VLOOKUP(B2082,Códigos!$D$11:$E$15,2,0)</f>
        <v>#N/A</v>
      </c>
    </row>
    <row r="2083" spans="3:3" x14ac:dyDescent="0.2">
      <c r="C2083" s="205" t="e">
        <f>VLOOKUP(B2083,Códigos!$D$11:$E$15,2,0)</f>
        <v>#N/A</v>
      </c>
    </row>
    <row r="2084" spans="3:3" x14ac:dyDescent="0.2">
      <c r="C2084" s="205" t="e">
        <f>VLOOKUP(B2084,Códigos!$D$11:$E$15,2,0)</f>
        <v>#N/A</v>
      </c>
    </row>
    <row r="2085" spans="3:3" x14ac:dyDescent="0.2">
      <c r="C2085" s="205" t="e">
        <f>VLOOKUP(B2085,Códigos!$D$11:$E$15,2,0)</f>
        <v>#N/A</v>
      </c>
    </row>
    <row r="2086" spans="3:3" x14ac:dyDescent="0.2">
      <c r="C2086" s="205" t="e">
        <f>VLOOKUP(B2086,Códigos!$D$11:$E$15,2,0)</f>
        <v>#N/A</v>
      </c>
    </row>
    <row r="2087" spans="3:3" x14ac:dyDescent="0.2">
      <c r="C2087" s="205" t="e">
        <f>VLOOKUP(B2087,Códigos!$D$11:$E$15,2,0)</f>
        <v>#N/A</v>
      </c>
    </row>
    <row r="2088" spans="3:3" x14ac:dyDescent="0.2">
      <c r="C2088" s="205" t="e">
        <f>VLOOKUP(B2088,Códigos!$D$11:$E$15,2,0)</f>
        <v>#N/A</v>
      </c>
    </row>
    <row r="2089" spans="3:3" x14ac:dyDescent="0.2">
      <c r="C2089" s="205" t="e">
        <f>VLOOKUP(B2089,Códigos!$D$11:$E$15,2,0)</f>
        <v>#N/A</v>
      </c>
    </row>
    <row r="2090" spans="3:3" x14ac:dyDescent="0.2">
      <c r="C2090" s="205" t="e">
        <f>VLOOKUP(B2090,Códigos!$D$11:$E$15,2,0)</f>
        <v>#N/A</v>
      </c>
    </row>
    <row r="2091" spans="3:3" x14ac:dyDescent="0.2">
      <c r="C2091" s="205" t="e">
        <f>VLOOKUP(B2091,Códigos!$D$11:$E$15,2,0)</f>
        <v>#N/A</v>
      </c>
    </row>
    <row r="2092" spans="3:3" x14ac:dyDescent="0.2">
      <c r="C2092" s="205" t="e">
        <f>VLOOKUP(B2092,Códigos!$D$11:$E$15,2,0)</f>
        <v>#N/A</v>
      </c>
    </row>
    <row r="2093" spans="3:3" x14ac:dyDescent="0.2">
      <c r="C2093" s="205" t="e">
        <f>VLOOKUP(B2093,Códigos!$D$11:$E$15,2,0)</f>
        <v>#N/A</v>
      </c>
    </row>
    <row r="2094" spans="3:3" x14ac:dyDescent="0.2">
      <c r="C2094" s="205" t="e">
        <f>VLOOKUP(B2094,Códigos!$D$11:$E$15,2,0)</f>
        <v>#N/A</v>
      </c>
    </row>
    <row r="2095" spans="3:3" x14ac:dyDescent="0.2">
      <c r="C2095" s="205" t="e">
        <f>VLOOKUP(B2095,Códigos!$D$11:$E$15,2,0)</f>
        <v>#N/A</v>
      </c>
    </row>
    <row r="2096" spans="3:3" x14ac:dyDescent="0.2">
      <c r="C2096" s="205" t="e">
        <f>VLOOKUP(B2096,Códigos!$D$11:$E$15,2,0)</f>
        <v>#N/A</v>
      </c>
    </row>
    <row r="2097" spans="3:3" x14ac:dyDescent="0.2">
      <c r="C2097" s="205" t="e">
        <f>VLOOKUP(B2097,Códigos!$D$11:$E$15,2,0)</f>
        <v>#N/A</v>
      </c>
    </row>
    <row r="2098" spans="3:3" x14ac:dyDescent="0.2">
      <c r="C2098" s="205" t="e">
        <f>VLOOKUP(B2098,Códigos!$D$11:$E$15,2,0)</f>
        <v>#N/A</v>
      </c>
    </row>
    <row r="2099" spans="3:3" x14ac:dyDescent="0.2">
      <c r="C2099" s="205" t="e">
        <f>VLOOKUP(B2099,Códigos!$D$11:$E$15,2,0)</f>
        <v>#N/A</v>
      </c>
    </row>
    <row r="2100" spans="3:3" x14ac:dyDescent="0.2">
      <c r="C2100" s="205" t="e">
        <f>VLOOKUP(B2100,Códigos!$D$11:$E$15,2,0)</f>
        <v>#N/A</v>
      </c>
    </row>
    <row r="2101" spans="3:3" x14ac:dyDescent="0.2">
      <c r="C2101" s="205" t="e">
        <f>VLOOKUP(B2101,Códigos!$D$11:$E$15,2,0)</f>
        <v>#N/A</v>
      </c>
    </row>
    <row r="2102" spans="3:3" x14ac:dyDescent="0.2">
      <c r="C2102" s="205" t="e">
        <f>VLOOKUP(B2102,Códigos!$D$11:$E$15,2,0)</f>
        <v>#N/A</v>
      </c>
    </row>
    <row r="2103" spans="3:3" x14ac:dyDescent="0.2">
      <c r="C2103" s="205" t="e">
        <f>VLOOKUP(B2103,Códigos!$D$11:$E$15,2,0)</f>
        <v>#N/A</v>
      </c>
    </row>
    <row r="2104" spans="3:3" x14ac:dyDescent="0.2">
      <c r="C2104" s="205" t="e">
        <f>VLOOKUP(B2104,Códigos!$D$11:$E$15,2,0)</f>
        <v>#N/A</v>
      </c>
    </row>
    <row r="2105" spans="3:3" x14ac:dyDescent="0.2">
      <c r="C2105" s="205" t="e">
        <f>VLOOKUP(B2105,Códigos!$D$11:$E$15,2,0)</f>
        <v>#N/A</v>
      </c>
    </row>
    <row r="2106" spans="3:3" x14ac:dyDescent="0.2">
      <c r="C2106" s="205" t="e">
        <f>VLOOKUP(B2106,Códigos!$D$11:$E$15,2,0)</f>
        <v>#N/A</v>
      </c>
    </row>
    <row r="2107" spans="3:3" x14ac:dyDescent="0.2">
      <c r="C2107" s="205" t="e">
        <f>VLOOKUP(B2107,Códigos!$D$11:$E$15,2,0)</f>
        <v>#N/A</v>
      </c>
    </row>
    <row r="2108" spans="3:3" x14ac:dyDescent="0.2">
      <c r="C2108" s="205" t="e">
        <f>VLOOKUP(B2108,Códigos!$D$11:$E$15,2,0)</f>
        <v>#N/A</v>
      </c>
    </row>
    <row r="2109" spans="3:3" x14ac:dyDescent="0.2">
      <c r="C2109" s="205" t="e">
        <f>VLOOKUP(B2109,Códigos!$D$11:$E$15,2,0)</f>
        <v>#N/A</v>
      </c>
    </row>
    <row r="2110" spans="3:3" x14ac:dyDescent="0.2">
      <c r="C2110" s="205" t="e">
        <f>VLOOKUP(B2110,Códigos!$D$11:$E$15,2,0)</f>
        <v>#N/A</v>
      </c>
    </row>
    <row r="2111" spans="3:3" x14ac:dyDescent="0.2">
      <c r="C2111" s="205" t="e">
        <f>VLOOKUP(B2111,Códigos!$D$11:$E$15,2,0)</f>
        <v>#N/A</v>
      </c>
    </row>
    <row r="2112" spans="3:3" x14ac:dyDescent="0.2">
      <c r="C2112" s="205" t="e">
        <f>VLOOKUP(B2112,Códigos!$D$11:$E$15,2,0)</f>
        <v>#N/A</v>
      </c>
    </row>
    <row r="2113" spans="3:3" x14ac:dyDescent="0.2">
      <c r="C2113" s="205" t="e">
        <f>VLOOKUP(B2113,Códigos!$D$11:$E$15,2,0)</f>
        <v>#N/A</v>
      </c>
    </row>
    <row r="2114" spans="3:3" x14ac:dyDescent="0.2">
      <c r="C2114" s="205" t="e">
        <f>VLOOKUP(B2114,Códigos!$D$11:$E$15,2,0)</f>
        <v>#N/A</v>
      </c>
    </row>
    <row r="2115" spans="3:3" x14ac:dyDescent="0.2">
      <c r="C2115" s="205" t="e">
        <f>VLOOKUP(B2115,Códigos!$D$11:$E$15,2,0)</f>
        <v>#N/A</v>
      </c>
    </row>
    <row r="2116" spans="3:3" x14ac:dyDescent="0.2">
      <c r="C2116" s="205" t="e">
        <f>VLOOKUP(B2116,Códigos!$D$11:$E$15,2,0)</f>
        <v>#N/A</v>
      </c>
    </row>
    <row r="2117" spans="3:3" x14ac:dyDescent="0.2">
      <c r="C2117" s="205" t="e">
        <f>VLOOKUP(B2117,Códigos!$D$11:$E$15,2,0)</f>
        <v>#N/A</v>
      </c>
    </row>
    <row r="2118" spans="3:3" x14ac:dyDescent="0.2">
      <c r="C2118" s="205" t="e">
        <f>VLOOKUP(B2118,Códigos!$D$11:$E$15,2,0)</f>
        <v>#N/A</v>
      </c>
    </row>
    <row r="2119" spans="3:3" x14ac:dyDescent="0.2">
      <c r="C2119" s="205" t="e">
        <f>VLOOKUP(B2119,Códigos!$D$11:$E$15,2,0)</f>
        <v>#N/A</v>
      </c>
    </row>
    <row r="2120" spans="3:3" x14ac:dyDescent="0.2">
      <c r="C2120" s="205" t="e">
        <f>VLOOKUP(B2120,Códigos!$D$11:$E$15,2,0)</f>
        <v>#N/A</v>
      </c>
    </row>
    <row r="2121" spans="3:3" x14ac:dyDescent="0.2">
      <c r="C2121" s="205" t="e">
        <f>VLOOKUP(B2121,Códigos!$D$11:$E$15,2,0)</f>
        <v>#N/A</v>
      </c>
    </row>
    <row r="2122" spans="3:3" x14ac:dyDescent="0.2">
      <c r="C2122" s="205" t="e">
        <f>VLOOKUP(B2122,Códigos!$D$11:$E$15,2,0)</f>
        <v>#N/A</v>
      </c>
    </row>
    <row r="2123" spans="3:3" x14ac:dyDescent="0.2">
      <c r="C2123" s="205" t="e">
        <f>VLOOKUP(B2123,Códigos!$D$11:$E$15,2,0)</f>
        <v>#N/A</v>
      </c>
    </row>
    <row r="2124" spans="3:3" x14ac:dyDescent="0.2">
      <c r="C2124" s="205" t="e">
        <f>VLOOKUP(B2124,Códigos!$D$11:$E$15,2,0)</f>
        <v>#N/A</v>
      </c>
    </row>
    <row r="2125" spans="3:3" x14ac:dyDescent="0.2">
      <c r="C2125" s="205" t="e">
        <f>VLOOKUP(B2125,Códigos!$D$11:$E$15,2,0)</f>
        <v>#N/A</v>
      </c>
    </row>
    <row r="2126" spans="3:3" x14ac:dyDescent="0.2">
      <c r="C2126" s="205" t="e">
        <f>VLOOKUP(B2126,Códigos!$D$11:$E$15,2,0)</f>
        <v>#N/A</v>
      </c>
    </row>
    <row r="2127" spans="3:3" x14ac:dyDescent="0.2">
      <c r="C2127" s="205" t="e">
        <f>VLOOKUP(B2127,Códigos!$D$11:$E$15,2,0)</f>
        <v>#N/A</v>
      </c>
    </row>
    <row r="2128" spans="3:3" x14ac:dyDescent="0.2">
      <c r="C2128" s="205" t="e">
        <f>VLOOKUP(B2128,Códigos!$D$11:$E$15,2,0)</f>
        <v>#N/A</v>
      </c>
    </row>
    <row r="2129" spans="3:3" x14ac:dyDescent="0.2">
      <c r="C2129" s="205" t="e">
        <f>VLOOKUP(B2129,Códigos!$D$11:$E$15,2,0)</f>
        <v>#N/A</v>
      </c>
    </row>
    <row r="2130" spans="3:3" x14ac:dyDescent="0.2">
      <c r="C2130" s="205" t="e">
        <f>VLOOKUP(B2130,Códigos!$D$11:$E$15,2,0)</f>
        <v>#N/A</v>
      </c>
    </row>
    <row r="2131" spans="3:3" x14ac:dyDescent="0.2">
      <c r="C2131" s="205" t="e">
        <f>VLOOKUP(B2131,Códigos!$D$11:$E$15,2,0)</f>
        <v>#N/A</v>
      </c>
    </row>
    <row r="2132" spans="3:3" x14ac:dyDescent="0.2">
      <c r="C2132" s="205" t="e">
        <f>VLOOKUP(B2132,Códigos!$D$11:$E$15,2,0)</f>
        <v>#N/A</v>
      </c>
    </row>
    <row r="2133" spans="3:3" x14ac:dyDescent="0.2">
      <c r="C2133" s="205" t="e">
        <f>VLOOKUP(B2133,Códigos!$D$11:$E$15,2,0)</f>
        <v>#N/A</v>
      </c>
    </row>
    <row r="2134" spans="3:3" x14ac:dyDescent="0.2">
      <c r="C2134" s="205" t="e">
        <f>VLOOKUP(B2134,Códigos!$D$11:$E$15,2,0)</f>
        <v>#N/A</v>
      </c>
    </row>
    <row r="2135" spans="3:3" x14ac:dyDescent="0.2">
      <c r="C2135" s="205" t="e">
        <f>VLOOKUP(B2135,Códigos!$D$11:$E$15,2,0)</f>
        <v>#N/A</v>
      </c>
    </row>
    <row r="2136" spans="3:3" x14ac:dyDescent="0.2">
      <c r="C2136" s="205" t="e">
        <f>VLOOKUP(B2136,Códigos!$D$11:$E$15,2,0)</f>
        <v>#N/A</v>
      </c>
    </row>
    <row r="2137" spans="3:3" x14ac:dyDescent="0.2">
      <c r="C2137" s="205" t="e">
        <f>VLOOKUP(B2137,Códigos!$D$11:$E$15,2,0)</f>
        <v>#N/A</v>
      </c>
    </row>
    <row r="2138" spans="3:3" x14ac:dyDescent="0.2">
      <c r="C2138" s="205" t="e">
        <f>VLOOKUP(B2138,Códigos!$D$11:$E$15,2,0)</f>
        <v>#N/A</v>
      </c>
    </row>
    <row r="2139" spans="3:3" x14ac:dyDescent="0.2">
      <c r="C2139" s="205" t="e">
        <f>VLOOKUP(B2139,Códigos!$D$11:$E$15,2,0)</f>
        <v>#N/A</v>
      </c>
    </row>
    <row r="2140" spans="3:3" x14ac:dyDescent="0.2">
      <c r="C2140" s="205" t="e">
        <f>VLOOKUP(B2140,Códigos!$D$11:$E$15,2,0)</f>
        <v>#N/A</v>
      </c>
    </row>
    <row r="2141" spans="3:3" x14ac:dyDescent="0.2">
      <c r="C2141" s="205" t="e">
        <f>VLOOKUP(B2141,Códigos!$D$11:$E$15,2,0)</f>
        <v>#N/A</v>
      </c>
    </row>
    <row r="2142" spans="3:3" x14ac:dyDescent="0.2">
      <c r="C2142" s="205" t="e">
        <f>VLOOKUP(B2142,Códigos!$D$11:$E$15,2,0)</f>
        <v>#N/A</v>
      </c>
    </row>
    <row r="2143" spans="3:3" x14ac:dyDescent="0.2">
      <c r="C2143" s="205" t="e">
        <f>VLOOKUP(B2143,Códigos!$D$11:$E$15,2,0)</f>
        <v>#N/A</v>
      </c>
    </row>
    <row r="2144" spans="3:3" x14ac:dyDescent="0.2">
      <c r="C2144" s="205" t="e">
        <f>VLOOKUP(B2144,Códigos!$D$11:$E$15,2,0)</f>
        <v>#N/A</v>
      </c>
    </row>
    <row r="2145" spans="3:3" x14ac:dyDescent="0.2">
      <c r="C2145" s="205" t="e">
        <f>VLOOKUP(B2145,Códigos!$D$11:$E$15,2,0)</f>
        <v>#N/A</v>
      </c>
    </row>
    <row r="2146" spans="3:3" x14ac:dyDescent="0.2">
      <c r="C2146" s="205" t="e">
        <f>VLOOKUP(B2146,Códigos!$D$11:$E$15,2,0)</f>
        <v>#N/A</v>
      </c>
    </row>
    <row r="2147" spans="3:3" x14ac:dyDescent="0.2">
      <c r="C2147" s="205" t="e">
        <f>VLOOKUP(B2147,Códigos!$D$11:$E$15,2,0)</f>
        <v>#N/A</v>
      </c>
    </row>
    <row r="2148" spans="3:3" x14ac:dyDescent="0.2">
      <c r="C2148" s="205" t="e">
        <f>VLOOKUP(B2148,Códigos!$D$11:$E$15,2,0)</f>
        <v>#N/A</v>
      </c>
    </row>
    <row r="2149" spans="3:3" x14ac:dyDescent="0.2">
      <c r="C2149" s="205" t="e">
        <f>VLOOKUP(B2149,Códigos!$D$11:$E$15,2,0)</f>
        <v>#N/A</v>
      </c>
    </row>
    <row r="2150" spans="3:3" x14ac:dyDescent="0.2">
      <c r="C2150" s="205" t="e">
        <f>VLOOKUP(B2150,Códigos!$D$11:$E$15,2,0)</f>
        <v>#N/A</v>
      </c>
    </row>
    <row r="2151" spans="3:3" x14ac:dyDescent="0.2">
      <c r="C2151" s="205" t="e">
        <f>VLOOKUP(B2151,Códigos!$D$11:$E$15,2,0)</f>
        <v>#N/A</v>
      </c>
    </row>
    <row r="2152" spans="3:3" x14ac:dyDescent="0.2">
      <c r="C2152" s="205" t="e">
        <f>VLOOKUP(B2152,Códigos!$D$11:$E$15,2,0)</f>
        <v>#N/A</v>
      </c>
    </row>
    <row r="2153" spans="3:3" x14ac:dyDescent="0.2">
      <c r="C2153" s="205" t="e">
        <f>VLOOKUP(B2153,Códigos!$D$11:$E$15,2,0)</f>
        <v>#N/A</v>
      </c>
    </row>
    <row r="2154" spans="3:3" x14ac:dyDescent="0.2">
      <c r="C2154" s="205" t="e">
        <f>VLOOKUP(B2154,Códigos!$D$11:$E$15,2,0)</f>
        <v>#N/A</v>
      </c>
    </row>
    <row r="2155" spans="3:3" x14ac:dyDescent="0.2">
      <c r="C2155" s="205" t="e">
        <f>VLOOKUP(B2155,Códigos!$D$11:$E$15,2,0)</f>
        <v>#N/A</v>
      </c>
    </row>
    <row r="2156" spans="3:3" x14ac:dyDescent="0.2">
      <c r="C2156" s="205" t="e">
        <f>VLOOKUP(B2156,Códigos!$D$11:$E$15,2,0)</f>
        <v>#N/A</v>
      </c>
    </row>
    <row r="2157" spans="3:3" x14ac:dyDescent="0.2">
      <c r="C2157" s="205" t="e">
        <f>VLOOKUP(B2157,Códigos!$D$11:$E$15,2,0)</f>
        <v>#N/A</v>
      </c>
    </row>
    <row r="2158" spans="3:3" x14ac:dyDescent="0.2">
      <c r="C2158" s="205" t="e">
        <f>VLOOKUP(B2158,Códigos!$D$11:$E$15,2,0)</f>
        <v>#N/A</v>
      </c>
    </row>
    <row r="2159" spans="3:3" x14ac:dyDescent="0.2">
      <c r="C2159" s="205" t="e">
        <f>VLOOKUP(B2159,Códigos!$D$11:$E$15,2,0)</f>
        <v>#N/A</v>
      </c>
    </row>
    <row r="2160" spans="3:3" x14ac:dyDescent="0.2">
      <c r="C2160" s="205" t="e">
        <f>VLOOKUP(B2160,Códigos!$D$11:$E$15,2,0)</f>
        <v>#N/A</v>
      </c>
    </row>
    <row r="2161" spans="3:3" x14ac:dyDescent="0.2">
      <c r="C2161" s="205" t="e">
        <f>VLOOKUP(B2161,Códigos!$D$11:$E$15,2,0)</f>
        <v>#N/A</v>
      </c>
    </row>
    <row r="2162" spans="3:3" x14ac:dyDescent="0.2">
      <c r="C2162" s="205" t="e">
        <f>VLOOKUP(B2162,Códigos!$D$11:$E$15,2,0)</f>
        <v>#N/A</v>
      </c>
    </row>
    <row r="2163" spans="3:3" x14ac:dyDescent="0.2">
      <c r="C2163" s="205" t="e">
        <f>VLOOKUP(B2163,Códigos!$D$11:$E$15,2,0)</f>
        <v>#N/A</v>
      </c>
    </row>
    <row r="2164" spans="3:3" x14ac:dyDescent="0.2">
      <c r="C2164" s="205" t="e">
        <f>VLOOKUP(B2164,Códigos!$D$11:$E$15,2,0)</f>
        <v>#N/A</v>
      </c>
    </row>
    <row r="2165" spans="3:3" x14ac:dyDescent="0.2">
      <c r="C2165" s="205" t="e">
        <f>VLOOKUP(B2165,Códigos!$D$11:$E$15,2,0)</f>
        <v>#N/A</v>
      </c>
    </row>
    <row r="2166" spans="3:3" x14ac:dyDescent="0.2">
      <c r="C2166" s="205" t="e">
        <f>VLOOKUP(B2166,Códigos!$D$11:$E$15,2,0)</f>
        <v>#N/A</v>
      </c>
    </row>
    <row r="2167" spans="3:3" x14ac:dyDescent="0.2">
      <c r="C2167" s="205" t="e">
        <f>VLOOKUP(B2167,Códigos!$D$11:$E$15,2,0)</f>
        <v>#N/A</v>
      </c>
    </row>
    <row r="2168" spans="3:3" x14ac:dyDescent="0.2">
      <c r="C2168" s="205" t="e">
        <f>VLOOKUP(B2168,Códigos!$D$11:$E$15,2,0)</f>
        <v>#N/A</v>
      </c>
    </row>
    <row r="2169" spans="3:3" x14ac:dyDescent="0.2">
      <c r="C2169" s="205" t="e">
        <f>VLOOKUP(B2169,Códigos!$D$11:$E$15,2,0)</f>
        <v>#N/A</v>
      </c>
    </row>
    <row r="2170" spans="3:3" x14ac:dyDescent="0.2">
      <c r="C2170" s="205" t="e">
        <f>VLOOKUP(B2170,Códigos!$D$11:$E$15,2,0)</f>
        <v>#N/A</v>
      </c>
    </row>
    <row r="2171" spans="3:3" x14ac:dyDescent="0.2">
      <c r="C2171" s="205" t="e">
        <f>VLOOKUP(B2171,Códigos!$D$11:$E$15,2,0)</f>
        <v>#N/A</v>
      </c>
    </row>
    <row r="2172" spans="3:3" x14ac:dyDescent="0.2">
      <c r="C2172" s="205" t="e">
        <f>VLOOKUP(B2172,Códigos!$D$11:$E$15,2,0)</f>
        <v>#N/A</v>
      </c>
    </row>
    <row r="2173" spans="3:3" x14ac:dyDescent="0.2">
      <c r="C2173" s="205" t="e">
        <f>VLOOKUP(B2173,Códigos!$D$11:$E$15,2,0)</f>
        <v>#N/A</v>
      </c>
    </row>
    <row r="2174" spans="3:3" x14ac:dyDescent="0.2">
      <c r="C2174" s="205" t="e">
        <f>VLOOKUP(B2174,Códigos!$D$11:$E$15,2,0)</f>
        <v>#N/A</v>
      </c>
    </row>
    <row r="2175" spans="3:3" x14ac:dyDescent="0.2">
      <c r="C2175" s="205" t="e">
        <f>VLOOKUP(B2175,Códigos!$D$11:$E$15,2,0)</f>
        <v>#N/A</v>
      </c>
    </row>
    <row r="2176" spans="3:3" x14ac:dyDescent="0.2">
      <c r="C2176" s="205" t="e">
        <f>VLOOKUP(B2176,Códigos!$D$11:$E$15,2,0)</f>
        <v>#N/A</v>
      </c>
    </row>
    <row r="2177" spans="3:3" x14ac:dyDescent="0.2">
      <c r="C2177" s="205" t="e">
        <f>VLOOKUP(B2177,Códigos!$D$11:$E$15,2,0)</f>
        <v>#N/A</v>
      </c>
    </row>
    <row r="2178" spans="3:3" x14ac:dyDescent="0.2">
      <c r="C2178" s="205" t="e">
        <f>VLOOKUP(B2178,Códigos!$D$11:$E$15,2,0)</f>
        <v>#N/A</v>
      </c>
    </row>
    <row r="2179" spans="3:3" x14ac:dyDescent="0.2">
      <c r="C2179" s="205" t="e">
        <f>VLOOKUP(B2179,Códigos!$D$11:$E$15,2,0)</f>
        <v>#N/A</v>
      </c>
    </row>
    <row r="2180" spans="3:3" x14ac:dyDescent="0.2">
      <c r="C2180" s="205" t="e">
        <f>VLOOKUP(B2180,Códigos!$D$11:$E$15,2,0)</f>
        <v>#N/A</v>
      </c>
    </row>
    <row r="2181" spans="3:3" x14ac:dyDescent="0.2">
      <c r="C2181" s="205" t="e">
        <f>VLOOKUP(B2181,Códigos!$D$11:$E$15,2,0)</f>
        <v>#N/A</v>
      </c>
    </row>
    <row r="2182" spans="3:3" x14ac:dyDescent="0.2">
      <c r="C2182" s="205" t="e">
        <f>VLOOKUP(B2182,Códigos!$D$11:$E$15,2,0)</f>
        <v>#N/A</v>
      </c>
    </row>
    <row r="2183" spans="3:3" x14ac:dyDescent="0.2">
      <c r="C2183" s="205" t="e">
        <f>VLOOKUP(B2183,Códigos!$D$11:$E$15,2,0)</f>
        <v>#N/A</v>
      </c>
    </row>
    <row r="2184" spans="3:3" x14ac:dyDescent="0.2">
      <c r="C2184" s="205" t="e">
        <f>VLOOKUP(B2184,Códigos!$D$11:$E$15,2,0)</f>
        <v>#N/A</v>
      </c>
    </row>
    <row r="2185" spans="3:3" x14ac:dyDescent="0.2">
      <c r="C2185" s="205" t="e">
        <f>VLOOKUP(B2185,Códigos!$D$11:$E$15,2,0)</f>
        <v>#N/A</v>
      </c>
    </row>
    <row r="2186" spans="3:3" x14ac:dyDescent="0.2">
      <c r="C2186" s="205" t="e">
        <f>VLOOKUP(B2186,Códigos!$D$11:$E$15,2,0)</f>
        <v>#N/A</v>
      </c>
    </row>
    <row r="2187" spans="3:3" x14ac:dyDescent="0.2">
      <c r="C2187" s="205" t="e">
        <f>VLOOKUP(B2187,Códigos!$D$11:$E$15,2,0)</f>
        <v>#N/A</v>
      </c>
    </row>
    <row r="2188" spans="3:3" x14ac:dyDescent="0.2">
      <c r="C2188" s="205" t="e">
        <f>VLOOKUP(B2188,Códigos!$D$11:$E$15,2,0)</f>
        <v>#N/A</v>
      </c>
    </row>
    <row r="2189" spans="3:3" x14ac:dyDescent="0.2">
      <c r="C2189" s="205" t="e">
        <f>VLOOKUP(B2189,Códigos!$D$11:$E$15,2,0)</f>
        <v>#N/A</v>
      </c>
    </row>
    <row r="2190" spans="3:3" x14ac:dyDescent="0.2">
      <c r="C2190" s="205" t="e">
        <f>VLOOKUP(B2190,Códigos!$D$11:$E$15,2,0)</f>
        <v>#N/A</v>
      </c>
    </row>
    <row r="2191" spans="3:3" x14ac:dyDescent="0.2">
      <c r="C2191" s="205" t="e">
        <f>VLOOKUP(B2191,Códigos!$D$11:$E$15,2,0)</f>
        <v>#N/A</v>
      </c>
    </row>
    <row r="2192" spans="3:3" x14ac:dyDescent="0.2">
      <c r="C2192" s="205" t="e">
        <f>VLOOKUP(B2192,Códigos!$D$11:$E$15,2,0)</f>
        <v>#N/A</v>
      </c>
    </row>
    <row r="2193" spans="3:3" x14ac:dyDescent="0.2">
      <c r="C2193" s="205" t="e">
        <f>VLOOKUP(B2193,Códigos!$D$11:$E$15,2,0)</f>
        <v>#N/A</v>
      </c>
    </row>
    <row r="2194" spans="3:3" x14ac:dyDescent="0.2">
      <c r="C2194" s="205" t="e">
        <f>VLOOKUP(B2194,Códigos!$D$11:$E$15,2,0)</f>
        <v>#N/A</v>
      </c>
    </row>
    <row r="2195" spans="3:3" x14ac:dyDescent="0.2">
      <c r="C2195" s="205" t="e">
        <f>VLOOKUP(B2195,Códigos!$D$11:$E$15,2,0)</f>
        <v>#N/A</v>
      </c>
    </row>
    <row r="2196" spans="3:3" x14ac:dyDescent="0.2">
      <c r="C2196" s="205" t="e">
        <f>VLOOKUP(B2196,Códigos!$D$11:$E$15,2,0)</f>
        <v>#N/A</v>
      </c>
    </row>
    <row r="2197" spans="3:3" x14ac:dyDescent="0.2">
      <c r="C2197" s="205" t="e">
        <f>VLOOKUP(B2197,Códigos!$D$11:$E$15,2,0)</f>
        <v>#N/A</v>
      </c>
    </row>
    <row r="2198" spans="3:3" x14ac:dyDescent="0.2">
      <c r="C2198" s="205" t="e">
        <f>VLOOKUP(B2198,Códigos!$D$11:$E$15,2,0)</f>
        <v>#N/A</v>
      </c>
    </row>
    <row r="2199" spans="3:3" x14ac:dyDescent="0.2">
      <c r="C2199" s="205" t="e">
        <f>VLOOKUP(B2199,Códigos!$D$11:$E$15,2,0)</f>
        <v>#N/A</v>
      </c>
    </row>
    <row r="2200" spans="3:3" x14ac:dyDescent="0.2">
      <c r="C2200" s="205" t="e">
        <f>VLOOKUP(B2200,Códigos!$D$11:$E$15,2,0)</f>
        <v>#N/A</v>
      </c>
    </row>
    <row r="2201" spans="3:3" x14ac:dyDescent="0.2">
      <c r="C2201" s="205" t="e">
        <f>VLOOKUP(B2201,Códigos!$D$11:$E$15,2,0)</f>
        <v>#N/A</v>
      </c>
    </row>
    <row r="2202" spans="3:3" x14ac:dyDescent="0.2">
      <c r="C2202" s="205" t="e">
        <f>VLOOKUP(B2202,Códigos!$D$11:$E$15,2,0)</f>
        <v>#N/A</v>
      </c>
    </row>
    <row r="2203" spans="3:3" x14ac:dyDescent="0.2">
      <c r="C2203" s="205" t="e">
        <f>VLOOKUP(B2203,Códigos!$D$11:$E$15,2,0)</f>
        <v>#N/A</v>
      </c>
    </row>
    <row r="2204" spans="3:3" x14ac:dyDescent="0.2">
      <c r="C2204" s="205" t="e">
        <f>VLOOKUP(B2204,Códigos!$D$11:$E$15,2,0)</f>
        <v>#N/A</v>
      </c>
    </row>
    <row r="2205" spans="3:3" x14ac:dyDescent="0.2">
      <c r="C2205" s="205" t="e">
        <f>VLOOKUP(B2205,Códigos!$D$11:$E$15,2,0)</f>
        <v>#N/A</v>
      </c>
    </row>
    <row r="2206" spans="3:3" x14ac:dyDescent="0.2">
      <c r="C2206" s="205" t="e">
        <f>VLOOKUP(B2206,Códigos!$D$11:$E$15,2,0)</f>
        <v>#N/A</v>
      </c>
    </row>
    <row r="2207" spans="3:3" x14ac:dyDescent="0.2">
      <c r="C2207" s="205" t="e">
        <f>VLOOKUP(B2207,Códigos!$D$11:$E$15,2,0)</f>
        <v>#N/A</v>
      </c>
    </row>
    <row r="2208" spans="3:3" x14ac:dyDescent="0.2">
      <c r="C2208" s="205" t="e">
        <f>VLOOKUP(B2208,Códigos!$D$11:$E$15,2,0)</f>
        <v>#N/A</v>
      </c>
    </row>
    <row r="2209" spans="3:3" x14ac:dyDescent="0.2">
      <c r="C2209" s="205" t="e">
        <f>VLOOKUP(B2209,Códigos!$D$11:$E$15,2,0)</f>
        <v>#N/A</v>
      </c>
    </row>
    <row r="2210" spans="3:3" x14ac:dyDescent="0.2">
      <c r="C2210" s="205" t="e">
        <f>VLOOKUP(B2210,Códigos!$D$11:$E$15,2,0)</f>
        <v>#N/A</v>
      </c>
    </row>
    <row r="2211" spans="3:3" x14ac:dyDescent="0.2">
      <c r="C2211" s="205" t="e">
        <f>VLOOKUP(B2211,Códigos!$D$11:$E$15,2,0)</f>
        <v>#N/A</v>
      </c>
    </row>
    <row r="2212" spans="3:3" x14ac:dyDescent="0.2">
      <c r="C2212" s="205" t="e">
        <f>VLOOKUP(B2212,Códigos!$D$11:$E$15,2,0)</f>
        <v>#N/A</v>
      </c>
    </row>
    <row r="2213" spans="3:3" x14ac:dyDescent="0.2">
      <c r="C2213" s="205" t="e">
        <f>VLOOKUP(B2213,Códigos!$D$11:$E$15,2,0)</f>
        <v>#N/A</v>
      </c>
    </row>
    <row r="2214" spans="3:3" x14ac:dyDescent="0.2">
      <c r="C2214" s="205" t="e">
        <f>VLOOKUP(B2214,Códigos!$D$11:$E$15,2,0)</f>
        <v>#N/A</v>
      </c>
    </row>
    <row r="2215" spans="3:3" x14ac:dyDescent="0.2">
      <c r="C2215" s="205" t="e">
        <f>VLOOKUP(B2215,Códigos!$D$11:$E$15,2,0)</f>
        <v>#N/A</v>
      </c>
    </row>
    <row r="2216" spans="3:3" x14ac:dyDescent="0.2">
      <c r="C2216" s="205" t="e">
        <f>VLOOKUP(B2216,Códigos!$D$11:$E$15,2,0)</f>
        <v>#N/A</v>
      </c>
    </row>
    <row r="2217" spans="3:3" x14ac:dyDescent="0.2">
      <c r="C2217" s="205" t="e">
        <f>VLOOKUP(B2217,Códigos!$D$11:$E$15,2,0)</f>
        <v>#N/A</v>
      </c>
    </row>
    <row r="2218" spans="3:3" x14ac:dyDescent="0.2">
      <c r="C2218" s="205" t="e">
        <f>VLOOKUP(B2218,Códigos!$D$11:$E$15,2,0)</f>
        <v>#N/A</v>
      </c>
    </row>
    <row r="2219" spans="3:3" x14ac:dyDescent="0.2">
      <c r="C2219" s="205" t="e">
        <f>VLOOKUP(B2219,Códigos!$D$11:$E$15,2,0)</f>
        <v>#N/A</v>
      </c>
    </row>
    <row r="2220" spans="3:3" x14ac:dyDescent="0.2">
      <c r="C2220" s="205" t="e">
        <f>VLOOKUP(B2220,Códigos!$D$11:$E$15,2,0)</f>
        <v>#N/A</v>
      </c>
    </row>
    <row r="2221" spans="3:3" x14ac:dyDescent="0.2">
      <c r="C2221" s="205" t="e">
        <f>VLOOKUP(B2221,Códigos!$D$11:$E$15,2,0)</f>
        <v>#N/A</v>
      </c>
    </row>
    <row r="2222" spans="3:3" x14ac:dyDescent="0.2">
      <c r="C2222" s="205" t="e">
        <f>VLOOKUP(B2222,Códigos!$D$11:$E$15,2,0)</f>
        <v>#N/A</v>
      </c>
    </row>
    <row r="2223" spans="3:3" x14ac:dyDescent="0.2">
      <c r="C2223" s="205" t="e">
        <f>VLOOKUP(B2223,Códigos!$D$11:$E$15,2,0)</f>
        <v>#N/A</v>
      </c>
    </row>
    <row r="2224" spans="3:3" x14ac:dyDescent="0.2">
      <c r="C2224" s="205" t="e">
        <f>VLOOKUP(B2224,Códigos!$D$11:$E$15,2,0)</f>
        <v>#N/A</v>
      </c>
    </row>
    <row r="2225" spans="3:3" x14ac:dyDescent="0.2">
      <c r="C2225" s="205" t="e">
        <f>VLOOKUP(B2225,Códigos!$D$11:$E$15,2,0)</f>
        <v>#N/A</v>
      </c>
    </row>
    <row r="2226" spans="3:3" x14ac:dyDescent="0.2">
      <c r="C2226" s="205" t="e">
        <f>VLOOKUP(B2226,Códigos!$D$11:$E$15,2,0)</f>
        <v>#N/A</v>
      </c>
    </row>
    <row r="2227" spans="3:3" x14ac:dyDescent="0.2">
      <c r="C2227" s="205" t="e">
        <f>VLOOKUP(B2227,Códigos!$D$11:$E$15,2,0)</f>
        <v>#N/A</v>
      </c>
    </row>
    <row r="2228" spans="3:3" x14ac:dyDescent="0.2">
      <c r="C2228" s="205" t="e">
        <f>VLOOKUP(B2228,Códigos!$D$11:$E$15,2,0)</f>
        <v>#N/A</v>
      </c>
    </row>
    <row r="2229" spans="3:3" x14ac:dyDescent="0.2">
      <c r="C2229" s="205" t="e">
        <f>VLOOKUP(B2229,Códigos!$D$11:$E$15,2,0)</f>
        <v>#N/A</v>
      </c>
    </row>
    <row r="2230" spans="3:3" x14ac:dyDescent="0.2">
      <c r="C2230" s="205" t="e">
        <f>VLOOKUP(B2230,Códigos!$D$11:$E$15,2,0)</f>
        <v>#N/A</v>
      </c>
    </row>
    <row r="2231" spans="3:3" x14ac:dyDescent="0.2">
      <c r="C2231" s="205" t="e">
        <f>VLOOKUP(B2231,Códigos!$D$11:$E$15,2,0)</f>
        <v>#N/A</v>
      </c>
    </row>
    <row r="2232" spans="3:3" x14ac:dyDescent="0.2">
      <c r="C2232" s="205" t="e">
        <f>VLOOKUP(B2232,Códigos!$D$11:$E$15,2,0)</f>
        <v>#N/A</v>
      </c>
    </row>
    <row r="2233" spans="3:3" x14ac:dyDescent="0.2">
      <c r="C2233" s="205" t="e">
        <f>VLOOKUP(B2233,Códigos!$D$11:$E$15,2,0)</f>
        <v>#N/A</v>
      </c>
    </row>
    <row r="2234" spans="3:3" x14ac:dyDescent="0.2">
      <c r="C2234" s="205" t="e">
        <f>VLOOKUP(B2234,Códigos!$D$11:$E$15,2,0)</f>
        <v>#N/A</v>
      </c>
    </row>
    <row r="2235" spans="3:3" x14ac:dyDescent="0.2">
      <c r="C2235" s="205" t="e">
        <f>VLOOKUP(B2235,Códigos!$D$11:$E$15,2,0)</f>
        <v>#N/A</v>
      </c>
    </row>
    <row r="2236" spans="3:3" x14ac:dyDescent="0.2">
      <c r="C2236" s="205" t="e">
        <f>VLOOKUP(B2236,Códigos!$D$11:$E$15,2,0)</f>
        <v>#N/A</v>
      </c>
    </row>
    <row r="2237" spans="3:3" x14ac:dyDescent="0.2">
      <c r="C2237" s="205" t="e">
        <f>VLOOKUP(B2237,Códigos!$D$11:$E$15,2,0)</f>
        <v>#N/A</v>
      </c>
    </row>
    <row r="2238" spans="3:3" x14ac:dyDescent="0.2">
      <c r="C2238" s="205" t="e">
        <f>VLOOKUP(B2238,Códigos!$D$11:$E$15,2,0)</f>
        <v>#N/A</v>
      </c>
    </row>
    <row r="2239" spans="3:3" x14ac:dyDescent="0.2">
      <c r="C2239" s="205" t="e">
        <f>VLOOKUP(B2239,Códigos!$D$11:$E$15,2,0)</f>
        <v>#N/A</v>
      </c>
    </row>
    <row r="2240" spans="3:3" x14ac:dyDescent="0.2">
      <c r="C2240" s="205" t="e">
        <f>VLOOKUP(B2240,Códigos!$D$11:$E$15,2,0)</f>
        <v>#N/A</v>
      </c>
    </row>
    <row r="2241" spans="3:3" x14ac:dyDescent="0.2">
      <c r="C2241" s="205" t="e">
        <f>VLOOKUP(B2241,Códigos!$D$11:$E$15,2,0)</f>
        <v>#N/A</v>
      </c>
    </row>
    <row r="2242" spans="3:3" x14ac:dyDescent="0.2">
      <c r="C2242" s="205" t="e">
        <f>VLOOKUP(B2242,Códigos!$D$11:$E$15,2,0)</f>
        <v>#N/A</v>
      </c>
    </row>
    <row r="2243" spans="3:3" x14ac:dyDescent="0.2">
      <c r="C2243" s="205" t="e">
        <f>VLOOKUP(B2243,Códigos!$D$11:$E$15,2,0)</f>
        <v>#N/A</v>
      </c>
    </row>
    <row r="2244" spans="3:3" x14ac:dyDescent="0.2">
      <c r="C2244" s="205" t="e">
        <f>VLOOKUP(B2244,Códigos!$D$11:$E$15,2,0)</f>
        <v>#N/A</v>
      </c>
    </row>
    <row r="2245" spans="3:3" x14ac:dyDescent="0.2">
      <c r="C2245" s="205" t="e">
        <f>VLOOKUP(B2245,Códigos!$D$11:$E$15,2,0)</f>
        <v>#N/A</v>
      </c>
    </row>
    <row r="2246" spans="3:3" x14ac:dyDescent="0.2">
      <c r="C2246" s="205" t="e">
        <f>VLOOKUP(B2246,Códigos!$D$11:$E$15,2,0)</f>
        <v>#N/A</v>
      </c>
    </row>
    <row r="2247" spans="3:3" x14ac:dyDescent="0.2">
      <c r="C2247" s="205" t="e">
        <f>VLOOKUP(B2247,Códigos!$D$11:$E$15,2,0)</f>
        <v>#N/A</v>
      </c>
    </row>
    <row r="2248" spans="3:3" x14ac:dyDescent="0.2">
      <c r="C2248" s="205" t="e">
        <f>VLOOKUP(B2248,Códigos!$D$11:$E$15,2,0)</f>
        <v>#N/A</v>
      </c>
    </row>
    <row r="2249" spans="3:3" x14ac:dyDescent="0.2">
      <c r="C2249" s="205" t="e">
        <f>VLOOKUP(B2249,Códigos!$D$11:$E$15,2,0)</f>
        <v>#N/A</v>
      </c>
    </row>
    <row r="2250" spans="3:3" x14ac:dyDescent="0.2">
      <c r="C2250" s="205" t="e">
        <f>VLOOKUP(B2250,Códigos!$D$11:$E$15,2,0)</f>
        <v>#N/A</v>
      </c>
    </row>
    <row r="2251" spans="3:3" x14ac:dyDescent="0.2">
      <c r="C2251" s="205" t="e">
        <f>VLOOKUP(B2251,Códigos!$D$11:$E$15,2,0)</f>
        <v>#N/A</v>
      </c>
    </row>
    <row r="2252" spans="3:3" x14ac:dyDescent="0.2">
      <c r="C2252" s="205" t="e">
        <f>VLOOKUP(B2252,Códigos!$D$11:$E$15,2,0)</f>
        <v>#N/A</v>
      </c>
    </row>
    <row r="2253" spans="3:3" x14ac:dyDescent="0.2">
      <c r="C2253" s="205" t="e">
        <f>VLOOKUP(B2253,Códigos!$D$11:$E$15,2,0)</f>
        <v>#N/A</v>
      </c>
    </row>
    <row r="2254" spans="3:3" x14ac:dyDescent="0.2">
      <c r="C2254" s="205" t="e">
        <f>VLOOKUP(B2254,Códigos!$D$11:$E$15,2,0)</f>
        <v>#N/A</v>
      </c>
    </row>
    <row r="2255" spans="3:3" x14ac:dyDescent="0.2">
      <c r="C2255" s="205" t="e">
        <f>VLOOKUP(B2255,Códigos!$D$11:$E$15,2,0)</f>
        <v>#N/A</v>
      </c>
    </row>
    <row r="2256" spans="3:3" x14ac:dyDescent="0.2">
      <c r="C2256" s="205" t="e">
        <f>VLOOKUP(B2256,Códigos!$D$11:$E$15,2,0)</f>
        <v>#N/A</v>
      </c>
    </row>
    <row r="2257" spans="3:3" x14ac:dyDescent="0.2">
      <c r="C2257" s="205" t="e">
        <f>VLOOKUP(B2257,Códigos!$D$11:$E$15,2,0)</f>
        <v>#N/A</v>
      </c>
    </row>
    <row r="2258" spans="3:3" x14ac:dyDescent="0.2">
      <c r="C2258" s="205" t="e">
        <f>VLOOKUP(B2258,Códigos!$D$11:$E$15,2,0)</f>
        <v>#N/A</v>
      </c>
    </row>
    <row r="2259" spans="3:3" x14ac:dyDescent="0.2">
      <c r="C2259" s="205" t="e">
        <f>VLOOKUP(B2259,Códigos!$D$11:$E$15,2,0)</f>
        <v>#N/A</v>
      </c>
    </row>
    <row r="2260" spans="3:3" x14ac:dyDescent="0.2">
      <c r="C2260" s="205" t="e">
        <f>VLOOKUP(B2260,Códigos!$D$11:$E$15,2,0)</f>
        <v>#N/A</v>
      </c>
    </row>
    <row r="2261" spans="3:3" x14ac:dyDescent="0.2">
      <c r="C2261" s="205" t="e">
        <f>VLOOKUP(B2261,Códigos!$D$11:$E$15,2,0)</f>
        <v>#N/A</v>
      </c>
    </row>
    <row r="2262" spans="3:3" x14ac:dyDescent="0.2">
      <c r="C2262" s="205" t="e">
        <f>VLOOKUP(B2262,Códigos!$D$11:$E$15,2,0)</f>
        <v>#N/A</v>
      </c>
    </row>
    <row r="2263" spans="3:3" x14ac:dyDescent="0.2">
      <c r="C2263" s="205" t="e">
        <f>VLOOKUP(B2263,Códigos!$D$11:$E$15,2,0)</f>
        <v>#N/A</v>
      </c>
    </row>
    <row r="2264" spans="3:3" x14ac:dyDescent="0.2">
      <c r="C2264" s="205" t="e">
        <f>VLOOKUP(B2264,Códigos!$D$11:$E$15,2,0)</f>
        <v>#N/A</v>
      </c>
    </row>
    <row r="2265" spans="3:3" x14ac:dyDescent="0.2">
      <c r="C2265" s="205" t="e">
        <f>VLOOKUP(B2265,Códigos!$D$11:$E$15,2,0)</f>
        <v>#N/A</v>
      </c>
    </row>
    <row r="2266" spans="3:3" x14ac:dyDescent="0.2">
      <c r="C2266" s="205" t="e">
        <f>VLOOKUP(B2266,Códigos!$D$11:$E$15,2,0)</f>
        <v>#N/A</v>
      </c>
    </row>
    <row r="2267" spans="3:3" x14ac:dyDescent="0.2">
      <c r="C2267" s="205" t="e">
        <f>VLOOKUP(B2267,Códigos!$D$11:$E$15,2,0)</f>
        <v>#N/A</v>
      </c>
    </row>
    <row r="2268" spans="3:3" x14ac:dyDescent="0.2">
      <c r="C2268" s="205" t="e">
        <f>VLOOKUP(B2268,Códigos!$D$11:$E$15,2,0)</f>
        <v>#N/A</v>
      </c>
    </row>
    <row r="2269" spans="3:3" x14ac:dyDescent="0.2">
      <c r="C2269" s="205" t="e">
        <f>VLOOKUP(B2269,Códigos!$D$11:$E$15,2,0)</f>
        <v>#N/A</v>
      </c>
    </row>
    <row r="2270" spans="3:3" x14ac:dyDescent="0.2">
      <c r="C2270" s="205" t="e">
        <f>VLOOKUP(B2270,Códigos!$D$11:$E$15,2,0)</f>
        <v>#N/A</v>
      </c>
    </row>
    <row r="2271" spans="3:3" x14ac:dyDescent="0.2">
      <c r="C2271" s="205" t="e">
        <f>VLOOKUP(B2271,Códigos!$D$11:$E$15,2,0)</f>
        <v>#N/A</v>
      </c>
    </row>
    <row r="2272" spans="3:3" x14ac:dyDescent="0.2">
      <c r="C2272" s="205" t="e">
        <f>VLOOKUP(B2272,Códigos!$D$11:$E$15,2,0)</f>
        <v>#N/A</v>
      </c>
    </row>
    <row r="2273" spans="3:3" x14ac:dyDescent="0.2">
      <c r="C2273" s="205" t="e">
        <f>VLOOKUP(B2273,Códigos!$D$11:$E$15,2,0)</f>
        <v>#N/A</v>
      </c>
    </row>
    <row r="2274" spans="3:3" x14ac:dyDescent="0.2">
      <c r="C2274" s="205" t="e">
        <f>VLOOKUP(B2274,Códigos!$D$11:$E$15,2,0)</f>
        <v>#N/A</v>
      </c>
    </row>
    <row r="2275" spans="3:3" x14ac:dyDescent="0.2">
      <c r="C2275" s="205" t="e">
        <f>VLOOKUP(B2275,Códigos!$D$11:$E$15,2,0)</f>
        <v>#N/A</v>
      </c>
    </row>
    <row r="2276" spans="3:3" x14ac:dyDescent="0.2">
      <c r="C2276" s="205" t="e">
        <f>VLOOKUP(B2276,Códigos!$D$11:$E$15,2,0)</f>
        <v>#N/A</v>
      </c>
    </row>
    <row r="2277" spans="3:3" x14ac:dyDescent="0.2">
      <c r="C2277" s="205" t="e">
        <f>VLOOKUP(B2277,Códigos!$D$11:$E$15,2,0)</f>
        <v>#N/A</v>
      </c>
    </row>
    <row r="2278" spans="3:3" x14ac:dyDescent="0.2">
      <c r="C2278" s="205" t="e">
        <f>VLOOKUP(B2278,Códigos!$D$11:$E$15,2,0)</f>
        <v>#N/A</v>
      </c>
    </row>
    <row r="2279" spans="3:3" x14ac:dyDescent="0.2">
      <c r="C2279" s="205" t="e">
        <f>VLOOKUP(B2279,Códigos!$D$11:$E$15,2,0)</f>
        <v>#N/A</v>
      </c>
    </row>
    <row r="2280" spans="3:3" x14ac:dyDescent="0.2">
      <c r="C2280" s="205" t="e">
        <f>VLOOKUP(B2280,Códigos!$D$11:$E$15,2,0)</f>
        <v>#N/A</v>
      </c>
    </row>
    <row r="2281" spans="3:3" x14ac:dyDescent="0.2">
      <c r="C2281" s="205" t="e">
        <f>VLOOKUP(B2281,Códigos!$D$11:$E$15,2,0)</f>
        <v>#N/A</v>
      </c>
    </row>
    <row r="2282" spans="3:3" x14ac:dyDescent="0.2">
      <c r="C2282" s="205" t="e">
        <f>VLOOKUP(B2282,Códigos!$D$11:$E$15,2,0)</f>
        <v>#N/A</v>
      </c>
    </row>
    <row r="2283" spans="3:3" x14ac:dyDescent="0.2">
      <c r="C2283" s="205" t="e">
        <f>VLOOKUP(B2283,Códigos!$D$11:$E$15,2,0)</f>
        <v>#N/A</v>
      </c>
    </row>
    <row r="2284" spans="3:3" x14ac:dyDescent="0.2">
      <c r="C2284" s="205" t="e">
        <f>VLOOKUP(B2284,Códigos!$D$11:$E$15,2,0)</f>
        <v>#N/A</v>
      </c>
    </row>
    <row r="2285" spans="3:3" x14ac:dyDescent="0.2">
      <c r="C2285" s="205" t="e">
        <f>VLOOKUP(B2285,Códigos!$D$11:$E$15,2,0)</f>
        <v>#N/A</v>
      </c>
    </row>
    <row r="2286" spans="3:3" x14ac:dyDescent="0.2">
      <c r="C2286" s="205" t="e">
        <f>VLOOKUP(B2286,Códigos!$D$11:$E$15,2,0)</f>
        <v>#N/A</v>
      </c>
    </row>
    <row r="2287" spans="3:3" x14ac:dyDescent="0.2">
      <c r="C2287" s="205" t="e">
        <f>VLOOKUP(B2287,Códigos!$D$11:$E$15,2,0)</f>
        <v>#N/A</v>
      </c>
    </row>
    <row r="2288" spans="3:3" x14ac:dyDescent="0.2">
      <c r="C2288" s="205" t="e">
        <f>VLOOKUP(B2288,Códigos!$D$11:$E$15,2,0)</f>
        <v>#N/A</v>
      </c>
    </row>
    <row r="2289" spans="3:3" x14ac:dyDescent="0.2">
      <c r="C2289" s="205" t="e">
        <f>VLOOKUP(B2289,Códigos!$D$11:$E$15,2,0)</f>
        <v>#N/A</v>
      </c>
    </row>
    <row r="2290" spans="3:3" x14ac:dyDescent="0.2">
      <c r="C2290" s="205" t="e">
        <f>VLOOKUP(B2290,Códigos!$D$11:$E$15,2,0)</f>
        <v>#N/A</v>
      </c>
    </row>
    <row r="2291" spans="3:3" x14ac:dyDescent="0.2">
      <c r="C2291" s="205" t="e">
        <f>VLOOKUP(B2291,Códigos!$D$11:$E$15,2,0)</f>
        <v>#N/A</v>
      </c>
    </row>
    <row r="2292" spans="3:3" x14ac:dyDescent="0.2">
      <c r="C2292" s="205" t="e">
        <f>VLOOKUP(B2292,Códigos!$D$11:$E$15,2,0)</f>
        <v>#N/A</v>
      </c>
    </row>
    <row r="2293" spans="3:3" x14ac:dyDescent="0.2">
      <c r="C2293" s="205" t="e">
        <f>VLOOKUP(B2293,Códigos!$D$11:$E$15,2,0)</f>
        <v>#N/A</v>
      </c>
    </row>
    <row r="2294" spans="3:3" x14ac:dyDescent="0.2">
      <c r="C2294" s="205" t="e">
        <f>VLOOKUP(B2294,Códigos!$D$11:$E$15,2,0)</f>
        <v>#N/A</v>
      </c>
    </row>
    <row r="2295" spans="3:3" x14ac:dyDescent="0.2">
      <c r="C2295" s="205" t="e">
        <f>VLOOKUP(B2295,Códigos!$D$11:$E$15,2,0)</f>
        <v>#N/A</v>
      </c>
    </row>
    <row r="2296" spans="3:3" x14ac:dyDescent="0.2">
      <c r="C2296" s="205" t="e">
        <f>VLOOKUP(B2296,Códigos!$D$11:$E$15,2,0)</f>
        <v>#N/A</v>
      </c>
    </row>
    <row r="2297" spans="3:3" x14ac:dyDescent="0.2">
      <c r="C2297" s="205" t="e">
        <f>VLOOKUP(B2297,Códigos!$D$11:$E$15,2,0)</f>
        <v>#N/A</v>
      </c>
    </row>
    <row r="2298" spans="3:3" x14ac:dyDescent="0.2">
      <c r="C2298" s="205" t="e">
        <f>VLOOKUP(B2298,Códigos!$D$11:$E$15,2,0)</f>
        <v>#N/A</v>
      </c>
    </row>
    <row r="2299" spans="3:3" x14ac:dyDescent="0.2">
      <c r="C2299" s="205" t="e">
        <f>VLOOKUP(B2299,Códigos!$D$11:$E$15,2,0)</f>
        <v>#N/A</v>
      </c>
    </row>
    <row r="2300" spans="3:3" x14ac:dyDescent="0.2">
      <c r="C2300" s="205" t="e">
        <f>VLOOKUP(B2300,Códigos!$D$11:$E$15,2,0)</f>
        <v>#N/A</v>
      </c>
    </row>
    <row r="2301" spans="3:3" x14ac:dyDescent="0.2">
      <c r="C2301" s="205" t="e">
        <f>VLOOKUP(B2301,Códigos!$D$11:$E$15,2,0)</f>
        <v>#N/A</v>
      </c>
    </row>
    <row r="2302" spans="3:3" x14ac:dyDescent="0.2">
      <c r="C2302" s="205" t="e">
        <f>VLOOKUP(B2302,Códigos!$D$11:$E$15,2,0)</f>
        <v>#N/A</v>
      </c>
    </row>
    <row r="2303" spans="3:3" x14ac:dyDescent="0.2">
      <c r="C2303" s="205" t="e">
        <f>VLOOKUP(B2303,Códigos!$D$11:$E$15,2,0)</f>
        <v>#N/A</v>
      </c>
    </row>
    <row r="2304" spans="3:3" x14ac:dyDescent="0.2">
      <c r="C2304" s="205" t="e">
        <f>VLOOKUP(B2304,Códigos!$D$11:$E$15,2,0)</f>
        <v>#N/A</v>
      </c>
    </row>
    <row r="2305" spans="3:3" x14ac:dyDescent="0.2">
      <c r="C2305" s="205" t="e">
        <f>VLOOKUP(B2305,Códigos!$D$11:$E$15,2,0)</f>
        <v>#N/A</v>
      </c>
    </row>
    <row r="2306" spans="3:3" x14ac:dyDescent="0.2">
      <c r="C2306" s="205" t="e">
        <f>VLOOKUP(B2306,Códigos!$D$11:$E$15,2,0)</f>
        <v>#N/A</v>
      </c>
    </row>
    <row r="2307" spans="3:3" x14ac:dyDescent="0.2">
      <c r="C2307" s="205" t="e">
        <f>VLOOKUP(B2307,Códigos!$D$11:$E$15,2,0)</f>
        <v>#N/A</v>
      </c>
    </row>
    <row r="2308" spans="3:3" x14ac:dyDescent="0.2">
      <c r="C2308" s="205" t="e">
        <f>VLOOKUP(B2308,Códigos!$D$11:$E$15,2,0)</f>
        <v>#N/A</v>
      </c>
    </row>
    <row r="2309" spans="3:3" x14ac:dyDescent="0.2">
      <c r="C2309" s="205" t="e">
        <f>VLOOKUP(B2309,Códigos!$D$11:$E$15,2,0)</f>
        <v>#N/A</v>
      </c>
    </row>
    <row r="2310" spans="3:3" x14ac:dyDescent="0.2">
      <c r="C2310" s="205" t="e">
        <f>VLOOKUP(B2310,Códigos!$D$11:$E$15,2,0)</f>
        <v>#N/A</v>
      </c>
    </row>
    <row r="2311" spans="3:3" x14ac:dyDescent="0.2">
      <c r="C2311" s="205" t="e">
        <f>VLOOKUP(B2311,Códigos!$D$11:$E$15,2,0)</f>
        <v>#N/A</v>
      </c>
    </row>
    <row r="2312" spans="3:3" x14ac:dyDescent="0.2">
      <c r="C2312" s="205" t="e">
        <f>VLOOKUP(B2312,Códigos!$D$11:$E$15,2,0)</f>
        <v>#N/A</v>
      </c>
    </row>
    <row r="2313" spans="3:3" x14ac:dyDescent="0.2">
      <c r="C2313" s="205" t="e">
        <f>VLOOKUP(B2313,Códigos!$D$11:$E$15,2,0)</f>
        <v>#N/A</v>
      </c>
    </row>
    <row r="2314" spans="3:3" x14ac:dyDescent="0.2">
      <c r="C2314" s="205" t="e">
        <f>VLOOKUP(B2314,Códigos!$D$11:$E$15,2,0)</f>
        <v>#N/A</v>
      </c>
    </row>
    <row r="2315" spans="3:3" x14ac:dyDescent="0.2">
      <c r="C2315" s="205" t="e">
        <f>VLOOKUP(B2315,Códigos!$D$11:$E$15,2,0)</f>
        <v>#N/A</v>
      </c>
    </row>
    <row r="2316" spans="3:3" x14ac:dyDescent="0.2">
      <c r="C2316" s="205" t="e">
        <f>VLOOKUP(B2316,Códigos!$D$11:$E$15,2,0)</f>
        <v>#N/A</v>
      </c>
    </row>
    <row r="2317" spans="3:3" x14ac:dyDescent="0.2">
      <c r="C2317" s="205" t="e">
        <f>VLOOKUP(B2317,Códigos!$D$11:$E$15,2,0)</f>
        <v>#N/A</v>
      </c>
    </row>
    <row r="2318" spans="3:3" x14ac:dyDescent="0.2">
      <c r="C2318" s="205" t="e">
        <f>VLOOKUP(B2318,Códigos!$D$11:$E$15,2,0)</f>
        <v>#N/A</v>
      </c>
    </row>
    <row r="2319" spans="3:3" x14ac:dyDescent="0.2">
      <c r="C2319" s="205" t="e">
        <f>VLOOKUP(B2319,Códigos!$D$11:$E$15,2,0)</f>
        <v>#N/A</v>
      </c>
    </row>
    <row r="2320" spans="3:3" x14ac:dyDescent="0.2">
      <c r="C2320" s="205" t="e">
        <f>VLOOKUP(B2320,Códigos!$D$11:$E$15,2,0)</f>
        <v>#N/A</v>
      </c>
    </row>
    <row r="2321" spans="3:3" x14ac:dyDescent="0.2">
      <c r="C2321" s="205" t="e">
        <f>VLOOKUP(B2321,Códigos!$D$11:$E$15,2,0)</f>
        <v>#N/A</v>
      </c>
    </row>
    <row r="2322" spans="3:3" x14ac:dyDescent="0.2">
      <c r="C2322" s="205" t="e">
        <f>VLOOKUP(B2322,Códigos!$D$11:$E$15,2,0)</f>
        <v>#N/A</v>
      </c>
    </row>
    <row r="2323" spans="3:3" x14ac:dyDescent="0.2">
      <c r="C2323" s="205" t="e">
        <f>VLOOKUP(B2323,Códigos!$D$11:$E$15,2,0)</f>
        <v>#N/A</v>
      </c>
    </row>
    <row r="2324" spans="3:3" x14ac:dyDescent="0.2">
      <c r="C2324" s="205" t="e">
        <f>VLOOKUP(B2324,Códigos!$D$11:$E$15,2,0)</f>
        <v>#N/A</v>
      </c>
    </row>
    <row r="2325" spans="3:3" x14ac:dyDescent="0.2">
      <c r="C2325" s="205" t="e">
        <f>VLOOKUP(B2325,Códigos!$D$11:$E$15,2,0)</f>
        <v>#N/A</v>
      </c>
    </row>
    <row r="2326" spans="3:3" x14ac:dyDescent="0.2">
      <c r="C2326" s="205" t="e">
        <f>VLOOKUP(B2326,Códigos!$D$11:$E$15,2,0)</f>
        <v>#N/A</v>
      </c>
    </row>
    <row r="2327" spans="3:3" x14ac:dyDescent="0.2">
      <c r="C2327" s="205" t="e">
        <f>VLOOKUP(B2327,Códigos!$D$11:$E$15,2,0)</f>
        <v>#N/A</v>
      </c>
    </row>
    <row r="2328" spans="3:3" x14ac:dyDescent="0.2">
      <c r="C2328" s="205" t="e">
        <f>VLOOKUP(B2328,Códigos!$D$11:$E$15,2,0)</f>
        <v>#N/A</v>
      </c>
    </row>
    <row r="2329" spans="3:3" x14ac:dyDescent="0.2">
      <c r="C2329" s="205" t="e">
        <f>VLOOKUP(B2329,Códigos!$D$11:$E$15,2,0)</f>
        <v>#N/A</v>
      </c>
    </row>
    <row r="2330" spans="3:3" x14ac:dyDescent="0.2">
      <c r="C2330" s="205" t="e">
        <f>VLOOKUP(B2330,Códigos!$D$11:$E$15,2,0)</f>
        <v>#N/A</v>
      </c>
    </row>
    <row r="2331" spans="3:3" x14ac:dyDescent="0.2">
      <c r="C2331" s="205" t="e">
        <f>VLOOKUP(B2331,Códigos!$D$11:$E$15,2,0)</f>
        <v>#N/A</v>
      </c>
    </row>
    <row r="2332" spans="3:3" x14ac:dyDescent="0.2">
      <c r="C2332" s="205" t="e">
        <f>VLOOKUP(B2332,Códigos!$D$11:$E$15,2,0)</f>
        <v>#N/A</v>
      </c>
    </row>
    <row r="2333" spans="3:3" x14ac:dyDescent="0.2">
      <c r="C2333" s="205" t="e">
        <f>VLOOKUP(B2333,Códigos!$D$11:$E$15,2,0)</f>
        <v>#N/A</v>
      </c>
    </row>
    <row r="2334" spans="3:3" x14ac:dyDescent="0.2">
      <c r="C2334" s="205" t="e">
        <f>VLOOKUP(B2334,Códigos!$D$11:$E$15,2,0)</f>
        <v>#N/A</v>
      </c>
    </row>
    <row r="2335" spans="3:3" x14ac:dyDescent="0.2">
      <c r="C2335" s="205" t="e">
        <f>VLOOKUP(B2335,Códigos!$D$11:$E$15,2,0)</f>
        <v>#N/A</v>
      </c>
    </row>
    <row r="2336" spans="3:3" x14ac:dyDescent="0.2">
      <c r="C2336" s="205" t="e">
        <f>VLOOKUP(B2336,Códigos!$D$11:$E$15,2,0)</f>
        <v>#N/A</v>
      </c>
    </row>
    <row r="2337" spans="3:3" x14ac:dyDescent="0.2">
      <c r="C2337" s="205" t="e">
        <f>VLOOKUP(B2337,Códigos!$D$11:$E$15,2,0)</f>
        <v>#N/A</v>
      </c>
    </row>
    <row r="2338" spans="3:3" x14ac:dyDescent="0.2">
      <c r="C2338" s="205" t="e">
        <f>VLOOKUP(B2338,Códigos!$D$11:$E$15,2,0)</f>
        <v>#N/A</v>
      </c>
    </row>
    <row r="2339" spans="3:3" x14ac:dyDescent="0.2">
      <c r="C2339" s="205" t="e">
        <f>VLOOKUP(B2339,Códigos!$D$11:$E$15,2,0)</f>
        <v>#N/A</v>
      </c>
    </row>
    <row r="2340" spans="3:3" x14ac:dyDescent="0.2">
      <c r="C2340" s="205" t="e">
        <f>VLOOKUP(B2340,Códigos!$D$11:$E$15,2,0)</f>
        <v>#N/A</v>
      </c>
    </row>
    <row r="2341" spans="3:3" x14ac:dyDescent="0.2">
      <c r="C2341" s="205" t="e">
        <f>VLOOKUP(B2341,Códigos!$D$11:$E$15,2,0)</f>
        <v>#N/A</v>
      </c>
    </row>
    <row r="2342" spans="3:3" x14ac:dyDescent="0.2">
      <c r="C2342" s="205" t="e">
        <f>VLOOKUP(B2342,Códigos!$D$11:$E$15,2,0)</f>
        <v>#N/A</v>
      </c>
    </row>
    <row r="2343" spans="3:3" x14ac:dyDescent="0.2">
      <c r="C2343" s="205" t="e">
        <f>VLOOKUP(B2343,Códigos!$D$11:$E$15,2,0)</f>
        <v>#N/A</v>
      </c>
    </row>
    <row r="2344" spans="3:3" x14ac:dyDescent="0.2">
      <c r="C2344" s="205" t="e">
        <f>VLOOKUP(B2344,Códigos!$D$11:$E$15,2,0)</f>
        <v>#N/A</v>
      </c>
    </row>
    <row r="2345" spans="3:3" x14ac:dyDescent="0.2">
      <c r="C2345" s="205" t="e">
        <f>VLOOKUP(B2345,Códigos!$D$11:$E$15,2,0)</f>
        <v>#N/A</v>
      </c>
    </row>
    <row r="2346" spans="3:3" x14ac:dyDescent="0.2">
      <c r="C2346" s="205" t="e">
        <f>VLOOKUP(B2346,Códigos!$D$11:$E$15,2,0)</f>
        <v>#N/A</v>
      </c>
    </row>
    <row r="2347" spans="3:3" x14ac:dyDescent="0.2">
      <c r="C2347" s="205" t="e">
        <f>VLOOKUP(B2347,Códigos!$D$11:$E$15,2,0)</f>
        <v>#N/A</v>
      </c>
    </row>
    <row r="2348" spans="3:3" x14ac:dyDescent="0.2">
      <c r="C2348" s="205" t="e">
        <f>VLOOKUP(B2348,Códigos!$D$11:$E$15,2,0)</f>
        <v>#N/A</v>
      </c>
    </row>
    <row r="2349" spans="3:3" x14ac:dyDescent="0.2">
      <c r="C2349" s="205" t="e">
        <f>VLOOKUP(B2349,Códigos!$D$11:$E$15,2,0)</f>
        <v>#N/A</v>
      </c>
    </row>
    <row r="2350" spans="3:3" x14ac:dyDescent="0.2">
      <c r="C2350" s="205" t="e">
        <f>VLOOKUP(B2350,Códigos!$D$11:$E$15,2,0)</f>
        <v>#N/A</v>
      </c>
    </row>
    <row r="2351" spans="3:3" x14ac:dyDescent="0.2">
      <c r="C2351" s="205" t="e">
        <f>VLOOKUP(B2351,Códigos!$D$11:$E$15,2,0)</f>
        <v>#N/A</v>
      </c>
    </row>
    <row r="2352" spans="3:3" x14ac:dyDescent="0.2">
      <c r="C2352" s="205" t="e">
        <f>VLOOKUP(B2352,Códigos!$D$11:$E$15,2,0)</f>
        <v>#N/A</v>
      </c>
    </row>
    <row r="2353" spans="3:3" x14ac:dyDescent="0.2">
      <c r="C2353" s="205" t="e">
        <f>VLOOKUP(B2353,Códigos!$D$11:$E$15,2,0)</f>
        <v>#N/A</v>
      </c>
    </row>
    <row r="2354" spans="3:3" x14ac:dyDescent="0.2">
      <c r="C2354" s="205" t="e">
        <f>VLOOKUP(B2354,Códigos!$D$11:$E$15,2,0)</f>
        <v>#N/A</v>
      </c>
    </row>
    <row r="2355" spans="3:3" x14ac:dyDescent="0.2">
      <c r="C2355" s="205" t="e">
        <f>VLOOKUP(B2355,Códigos!$D$11:$E$15,2,0)</f>
        <v>#N/A</v>
      </c>
    </row>
    <row r="2356" spans="3:3" x14ac:dyDescent="0.2">
      <c r="C2356" s="205" t="e">
        <f>VLOOKUP(B2356,Códigos!$D$11:$E$15,2,0)</f>
        <v>#N/A</v>
      </c>
    </row>
    <row r="2357" spans="3:3" x14ac:dyDescent="0.2">
      <c r="C2357" s="205" t="e">
        <f>VLOOKUP(B2357,Códigos!$D$11:$E$15,2,0)</f>
        <v>#N/A</v>
      </c>
    </row>
    <row r="2358" spans="3:3" x14ac:dyDescent="0.2">
      <c r="C2358" s="205" t="e">
        <f>VLOOKUP(B2358,Códigos!$D$11:$E$15,2,0)</f>
        <v>#N/A</v>
      </c>
    </row>
    <row r="2359" spans="3:3" x14ac:dyDescent="0.2">
      <c r="C2359" s="205" t="e">
        <f>VLOOKUP(B2359,Códigos!$D$11:$E$15,2,0)</f>
        <v>#N/A</v>
      </c>
    </row>
    <row r="2360" spans="3:3" x14ac:dyDescent="0.2">
      <c r="C2360" s="205" t="e">
        <f>VLOOKUP(B2360,Códigos!$D$11:$E$15,2,0)</f>
        <v>#N/A</v>
      </c>
    </row>
    <row r="2361" spans="3:3" x14ac:dyDescent="0.2">
      <c r="C2361" s="205" t="e">
        <f>VLOOKUP(B2361,Códigos!$D$11:$E$15,2,0)</f>
        <v>#N/A</v>
      </c>
    </row>
    <row r="2362" spans="3:3" x14ac:dyDescent="0.2">
      <c r="C2362" s="205" t="e">
        <f>VLOOKUP(B2362,Códigos!$D$11:$E$15,2,0)</f>
        <v>#N/A</v>
      </c>
    </row>
    <row r="2363" spans="3:3" x14ac:dyDescent="0.2">
      <c r="C2363" s="205" t="e">
        <f>VLOOKUP(B2363,Códigos!$D$11:$E$15,2,0)</f>
        <v>#N/A</v>
      </c>
    </row>
    <row r="2364" spans="3:3" x14ac:dyDescent="0.2">
      <c r="C2364" s="205" t="e">
        <f>VLOOKUP(B2364,Códigos!$D$11:$E$15,2,0)</f>
        <v>#N/A</v>
      </c>
    </row>
    <row r="2365" spans="3:3" x14ac:dyDescent="0.2">
      <c r="C2365" s="205" t="e">
        <f>VLOOKUP(B2365,Códigos!$D$11:$E$15,2,0)</f>
        <v>#N/A</v>
      </c>
    </row>
    <row r="2366" spans="3:3" x14ac:dyDescent="0.2">
      <c r="C2366" s="205" t="e">
        <f>VLOOKUP(B2366,Códigos!$D$11:$E$15,2,0)</f>
        <v>#N/A</v>
      </c>
    </row>
    <row r="2367" spans="3:3" x14ac:dyDescent="0.2">
      <c r="C2367" s="205" t="e">
        <f>VLOOKUP(B2367,Códigos!$D$11:$E$15,2,0)</f>
        <v>#N/A</v>
      </c>
    </row>
    <row r="2368" spans="3:3" x14ac:dyDescent="0.2">
      <c r="C2368" s="205" t="e">
        <f>VLOOKUP(B2368,Códigos!$D$11:$E$15,2,0)</f>
        <v>#N/A</v>
      </c>
    </row>
    <row r="2369" spans="3:3" x14ac:dyDescent="0.2">
      <c r="C2369" s="205" t="e">
        <f>VLOOKUP(B2369,Códigos!$D$11:$E$15,2,0)</f>
        <v>#N/A</v>
      </c>
    </row>
    <row r="2370" spans="3:3" x14ac:dyDescent="0.2">
      <c r="C2370" s="205" t="e">
        <f>VLOOKUP(B2370,Códigos!$D$11:$E$15,2,0)</f>
        <v>#N/A</v>
      </c>
    </row>
    <row r="2371" spans="3:3" x14ac:dyDescent="0.2">
      <c r="C2371" s="205" t="e">
        <f>VLOOKUP(B2371,Códigos!$D$11:$E$15,2,0)</f>
        <v>#N/A</v>
      </c>
    </row>
    <row r="2372" spans="3:3" x14ac:dyDescent="0.2">
      <c r="C2372" s="205" t="e">
        <f>VLOOKUP(B2372,Códigos!$D$11:$E$15,2,0)</f>
        <v>#N/A</v>
      </c>
    </row>
    <row r="2373" spans="3:3" x14ac:dyDescent="0.2">
      <c r="C2373" s="205" t="e">
        <f>VLOOKUP(B2373,Códigos!$D$11:$E$15,2,0)</f>
        <v>#N/A</v>
      </c>
    </row>
    <row r="2374" spans="3:3" x14ac:dyDescent="0.2">
      <c r="C2374" s="205" t="e">
        <f>VLOOKUP(B2374,Códigos!$D$11:$E$15,2,0)</f>
        <v>#N/A</v>
      </c>
    </row>
    <row r="2375" spans="3:3" x14ac:dyDescent="0.2">
      <c r="C2375" s="205" t="e">
        <f>VLOOKUP(B2375,Códigos!$D$11:$E$15,2,0)</f>
        <v>#N/A</v>
      </c>
    </row>
    <row r="2376" spans="3:3" x14ac:dyDescent="0.2">
      <c r="C2376" s="205" t="e">
        <f>VLOOKUP(B2376,Códigos!$D$11:$E$15,2,0)</f>
        <v>#N/A</v>
      </c>
    </row>
    <row r="2377" spans="3:3" x14ac:dyDescent="0.2">
      <c r="C2377" s="205" t="e">
        <f>VLOOKUP(B2377,Códigos!$D$11:$E$15,2,0)</f>
        <v>#N/A</v>
      </c>
    </row>
    <row r="2378" spans="3:3" x14ac:dyDescent="0.2">
      <c r="C2378" s="205" t="e">
        <f>VLOOKUP(B2378,Códigos!$D$11:$E$15,2,0)</f>
        <v>#N/A</v>
      </c>
    </row>
    <row r="2379" spans="3:3" x14ac:dyDescent="0.2">
      <c r="C2379" s="205" t="e">
        <f>VLOOKUP(B2379,Códigos!$D$11:$E$15,2,0)</f>
        <v>#N/A</v>
      </c>
    </row>
    <row r="2380" spans="3:3" x14ac:dyDescent="0.2">
      <c r="C2380" s="205" t="e">
        <f>VLOOKUP(B2380,Códigos!$D$11:$E$15,2,0)</f>
        <v>#N/A</v>
      </c>
    </row>
    <row r="2381" spans="3:3" x14ac:dyDescent="0.2">
      <c r="C2381" s="205" t="e">
        <f>VLOOKUP(B2381,Códigos!$D$11:$E$15,2,0)</f>
        <v>#N/A</v>
      </c>
    </row>
    <row r="2382" spans="3:3" x14ac:dyDescent="0.2">
      <c r="C2382" s="205" t="e">
        <f>VLOOKUP(B2382,Códigos!$D$11:$E$15,2,0)</f>
        <v>#N/A</v>
      </c>
    </row>
    <row r="2383" spans="3:3" x14ac:dyDescent="0.2">
      <c r="C2383" s="205" t="e">
        <f>VLOOKUP(B2383,Códigos!$D$11:$E$15,2,0)</f>
        <v>#N/A</v>
      </c>
    </row>
    <row r="2384" spans="3:3" x14ac:dyDescent="0.2">
      <c r="C2384" s="205" t="e">
        <f>VLOOKUP(B2384,Códigos!$D$11:$E$15,2,0)</f>
        <v>#N/A</v>
      </c>
    </row>
    <row r="2385" spans="3:3" x14ac:dyDescent="0.2">
      <c r="C2385" s="205" t="e">
        <f>VLOOKUP(B2385,Códigos!$D$11:$E$15,2,0)</f>
        <v>#N/A</v>
      </c>
    </row>
    <row r="2386" spans="3:3" x14ac:dyDescent="0.2">
      <c r="C2386" s="205" t="e">
        <f>VLOOKUP(B2386,Códigos!$D$11:$E$15,2,0)</f>
        <v>#N/A</v>
      </c>
    </row>
    <row r="2387" spans="3:3" x14ac:dyDescent="0.2">
      <c r="C2387" s="205" t="e">
        <f>VLOOKUP(B2387,Códigos!$D$11:$E$15,2,0)</f>
        <v>#N/A</v>
      </c>
    </row>
    <row r="2388" spans="3:3" x14ac:dyDescent="0.2">
      <c r="C2388" s="205" t="e">
        <f>VLOOKUP(B2388,Códigos!$D$11:$E$15,2,0)</f>
        <v>#N/A</v>
      </c>
    </row>
    <row r="2389" spans="3:3" x14ac:dyDescent="0.2">
      <c r="C2389" s="205" t="e">
        <f>VLOOKUP(B2389,Códigos!$D$11:$E$15,2,0)</f>
        <v>#N/A</v>
      </c>
    </row>
    <row r="2390" spans="3:3" x14ac:dyDescent="0.2">
      <c r="C2390" s="205" t="e">
        <f>VLOOKUP(B2390,Códigos!$D$11:$E$15,2,0)</f>
        <v>#N/A</v>
      </c>
    </row>
    <row r="2391" spans="3:3" x14ac:dyDescent="0.2">
      <c r="C2391" s="205" t="e">
        <f>VLOOKUP(B2391,Códigos!$D$11:$E$15,2,0)</f>
        <v>#N/A</v>
      </c>
    </row>
    <row r="2392" spans="3:3" x14ac:dyDescent="0.2">
      <c r="C2392" s="205" t="e">
        <f>VLOOKUP(B2392,Códigos!$D$11:$E$15,2,0)</f>
        <v>#N/A</v>
      </c>
    </row>
    <row r="2393" spans="3:3" x14ac:dyDescent="0.2">
      <c r="C2393" s="205" t="e">
        <f>VLOOKUP(B2393,Códigos!$D$11:$E$15,2,0)</f>
        <v>#N/A</v>
      </c>
    </row>
    <row r="2394" spans="3:3" x14ac:dyDescent="0.2">
      <c r="C2394" s="205" t="e">
        <f>VLOOKUP(B2394,Códigos!$D$11:$E$15,2,0)</f>
        <v>#N/A</v>
      </c>
    </row>
    <row r="2395" spans="3:3" x14ac:dyDescent="0.2">
      <c r="C2395" s="205" t="e">
        <f>VLOOKUP(B2395,Códigos!$D$11:$E$15,2,0)</f>
        <v>#N/A</v>
      </c>
    </row>
    <row r="2396" spans="3:3" x14ac:dyDescent="0.2">
      <c r="C2396" s="205" t="e">
        <f>VLOOKUP(B2396,Códigos!$D$11:$E$15,2,0)</f>
        <v>#N/A</v>
      </c>
    </row>
    <row r="2397" spans="3:3" x14ac:dyDescent="0.2">
      <c r="C2397" s="205" t="e">
        <f>VLOOKUP(B2397,Códigos!$D$11:$E$15,2,0)</f>
        <v>#N/A</v>
      </c>
    </row>
    <row r="2398" spans="3:3" x14ac:dyDescent="0.2">
      <c r="C2398" s="205" t="e">
        <f>VLOOKUP(B2398,Códigos!$D$11:$E$15,2,0)</f>
        <v>#N/A</v>
      </c>
    </row>
    <row r="2399" spans="3:3" x14ac:dyDescent="0.2">
      <c r="C2399" s="205" t="e">
        <f>VLOOKUP(B2399,Códigos!$D$11:$E$15,2,0)</f>
        <v>#N/A</v>
      </c>
    </row>
    <row r="2400" spans="3:3" x14ac:dyDescent="0.2">
      <c r="C2400" s="205" t="e">
        <f>VLOOKUP(B2400,Códigos!$D$11:$E$15,2,0)</f>
        <v>#N/A</v>
      </c>
    </row>
    <row r="2401" spans="3:3" x14ac:dyDescent="0.2">
      <c r="C2401" s="205" t="e">
        <f>VLOOKUP(B2401,Códigos!$D$11:$E$15,2,0)</f>
        <v>#N/A</v>
      </c>
    </row>
    <row r="2402" spans="3:3" x14ac:dyDescent="0.2">
      <c r="C2402" s="205" t="e">
        <f>VLOOKUP(B2402,Códigos!$D$11:$E$15,2,0)</f>
        <v>#N/A</v>
      </c>
    </row>
    <row r="2403" spans="3:3" x14ac:dyDescent="0.2">
      <c r="C2403" s="205" t="e">
        <f>VLOOKUP(B2403,Códigos!$D$11:$E$15,2,0)</f>
        <v>#N/A</v>
      </c>
    </row>
    <row r="2404" spans="3:3" x14ac:dyDescent="0.2">
      <c r="C2404" s="205" t="e">
        <f>VLOOKUP(B2404,Códigos!$D$11:$E$15,2,0)</f>
        <v>#N/A</v>
      </c>
    </row>
    <row r="2405" spans="3:3" x14ac:dyDescent="0.2">
      <c r="C2405" s="205" t="e">
        <f>VLOOKUP(B2405,Códigos!$D$11:$E$15,2,0)</f>
        <v>#N/A</v>
      </c>
    </row>
    <row r="2406" spans="3:3" x14ac:dyDescent="0.2">
      <c r="C2406" s="205" t="e">
        <f>VLOOKUP(B2406,Códigos!$D$11:$E$15,2,0)</f>
        <v>#N/A</v>
      </c>
    </row>
    <row r="2407" spans="3:3" x14ac:dyDescent="0.2">
      <c r="C2407" s="205" t="e">
        <f>VLOOKUP(B2407,Códigos!$D$11:$E$15,2,0)</f>
        <v>#N/A</v>
      </c>
    </row>
    <row r="2408" spans="3:3" x14ac:dyDescent="0.2">
      <c r="C2408" s="205" t="e">
        <f>VLOOKUP(B2408,Códigos!$D$11:$E$15,2,0)</f>
        <v>#N/A</v>
      </c>
    </row>
    <row r="2409" spans="3:3" x14ac:dyDescent="0.2">
      <c r="C2409" s="205" t="e">
        <f>VLOOKUP(B2409,Códigos!$D$11:$E$15,2,0)</f>
        <v>#N/A</v>
      </c>
    </row>
    <row r="2410" spans="3:3" x14ac:dyDescent="0.2">
      <c r="C2410" s="205" t="e">
        <f>VLOOKUP(B2410,Códigos!$D$11:$E$15,2,0)</f>
        <v>#N/A</v>
      </c>
    </row>
    <row r="2411" spans="3:3" x14ac:dyDescent="0.2">
      <c r="C2411" s="205" t="e">
        <f>VLOOKUP(B2411,Códigos!$D$11:$E$15,2,0)</f>
        <v>#N/A</v>
      </c>
    </row>
    <row r="2412" spans="3:3" x14ac:dyDescent="0.2">
      <c r="C2412" s="205" t="e">
        <f>VLOOKUP(B2412,Códigos!$D$11:$E$15,2,0)</f>
        <v>#N/A</v>
      </c>
    </row>
    <row r="2413" spans="3:3" x14ac:dyDescent="0.2">
      <c r="C2413" s="205" t="e">
        <f>VLOOKUP(B2413,Códigos!$D$11:$E$15,2,0)</f>
        <v>#N/A</v>
      </c>
    </row>
    <row r="2414" spans="3:3" x14ac:dyDescent="0.2">
      <c r="C2414" s="205" t="e">
        <f>VLOOKUP(B2414,Códigos!$D$11:$E$15,2,0)</f>
        <v>#N/A</v>
      </c>
    </row>
    <row r="2415" spans="3:3" x14ac:dyDescent="0.2">
      <c r="C2415" s="205" t="e">
        <f>VLOOKUP(B2415,Códigos!$D$11:$E$15,2,0)</f>
        <v>#N/A</v>
      </c>
    </row>
    <row r="2416" spans="3:3" x14ac:dyDescent="0.2">
      <c r="C2416" s="205" t="e">
        <f>VLOOKUP(B2416,Códigos!$D$11:$E$15,2,0)</f>
        <v>#N/A</v>
      </c>
    </row>
    <row r="2417" spans="3:3" x14ac:dyDescent="0.2">
      <c r="C2417" s="205" t="e">
        <f>VLOOKUP(B2417,Códigos!$D$11:$E$15,2,0)</f>
        <v>#N/A</v>
      </c>
    </row>
    <row r="2418" spans="3:3" x14ac:dyDescent="0.2">
      <c r="C2418" s="205" t="e">
        <f>VLOOKUP(B2418,Códigos!$D$11:$E$15,2,0)</f>
        <v>#N/A</v>
      </c>
    </row>
    <row r="2419" spans="3:3" x14ac:dyDescent="0.2">
      <c r="C2419" s="205" t="e">
        <f>VLOOKUP(B2419,Códigos!$D$11:$E$15,2,0)</f>
        <v>#N/A</v>
      </c>
    </row>
    <row r="2420" spans="3:3" x14ac:dyDescent="0.2">
      <c r="C2420" s="205" t="e">
        <f>VLOOKUP(B2420,Códigos!$D$11:$E$15,2,0)</f>
        <v>#N/A</v>
      </c>
    </row>
    <row r="2421" spans="3:3" x14ac:dyDescent="0.2">
      <c r="C2421" s="205" t="e">
        <f>VLOOKUP(B2421,Códigos!$D$11:$E$15,2,0)</f>
        <v>#N/A</v>
      </c>
    </row>
    <row r="2422" spans="3:3" x14ac:dyDescent="0.2">
      <c r="C2422" s="205" t="e">
        <f>VLOOKUP(B2422,Códigos!$D$11:$E$15,2,0)</f>
        <v>#N/A</v>
      </c>
    </row>
    <row r="2423" spans="3:3" x14ac:dyDescent="0.2">
      <c r="C2423" s="205" t="e">
        <f>VLOOKUP(B2423,Códigos!$D$11:$E$15,2,0)</f>
        <v>#N/A</v>
      </c>
    </row>
    <row r="2424" spans="3:3" x14ac:dyDescent="0.2">
      <c r="C2424" s="205" t="e">
        <f>VLOOKUP(B2424,Códigos!$D$11:$E$15,2,0)</f>
        <v>#N/A</v>
      </c>
    </row>
    <row r="2425" spans="3:3" x14ac:dyDescent="0.2">
      <c r="C2425" s="205" t="e">
        <f>VLOOKUP(B2425,Códigos!$D$11:$E$15,2,0)</f>
        <v>#N/A</v>
      </c>
    </row>
    <row r="2426" spans="3:3" x14ac:dyDescent="0.2">
      <c r="C2426" s="205" t="e">
        <f>VLOOKUP(B2426,Códigos!$D$11:$E$15,2,0)</f>
        <v>#N/A</v>
      </c>
    </row>
    <row r="2427" spans="3:3" x14ac:dyDescent="0.2">
      <c r="C2427" s="205" t="e">
        <f>VLOOKUP(B2427,Códigos!$D$11:$E$15,2,0)</f>
        <v>#N/A</v>
      </c>
    </row>
    <row r="2428" spans="3:3" x14ac:dyDescent="0.2">
      <c r="C2428" s="205" t="e">
        <f>VLOOKUP(B2428,Códigos!$D$11:$E$15,2,0)</f>
        <v>#N/A</v>
      </c>
    </row>
    <row r="2429" spans="3:3" x14ac:dyDescent="0.2">
      <c r="C2429" s="205" t="e">
        <f>VLOOKUP(B2429,Códigos!$D$11:$E$15,2,0)</f>
        <v>#N/A</v>
      </c>
    </row>
    <row r="2430" spans="3:3" x14ac:dyDescent="0.2">
      <c r="C2430" s="205" t="e">
        <f>VLOOKUP(B2430,Códigos!$D$11:$E$15,2,0)</f>
        <v>#N/A</v>
      </c>
    </row>
    <row r="2431" spans="3:3" x14ac:dyDescent="0.2">
      <c r="C2431" s="205" t="e">
        <f>VLOOKUP(B2431,Códigos!$D$11:$E$15,2,0)</f>
        <v>#N/A</v>
      </c>
    </row>
    <row r="2432" spans="3:3" x14ac:dyDescent="0.2">
      <c r="C2432" s="205" t="e">
        <f>VLOOKUP(B2432,Códigos!$D$11:$E$15,2,0)</f>
        <v>#N/A</v>
      </c>
    </row>
    <row r="2433" spans="3:3" x14ac:dyDescent="0.2">
      <c r="C2433" s="205" t="e">
        <f>VLOOKUP(B2433,Códigos!$D$11:$E$15,2,0)</f>
        <v>#N/A</v>
      </c>
    </row>
    <row r="2434" spans="3:3" x14ac:dyDescent="0.2">
      <c r="C2434" s="205" t="e">
        <f>VLOOKUP(B2434,Códigos!$D$11:$E$15,2,0)</f>
        <v>#N/A</v>
      </c>
    </row>
    <row r="2435" spans="3:3" x14ac:dyDescent="0.2">
      <c r="C2435" s="205" t="e">
        <f>VLOOKUP(B2435,Códigos!$D$11:$E$15,2,0)</f>
        <v>#N/A</v>
      </c>
    </row>
    <row r="2436" spans="3:3" x14ac:dyDescent="0.2">
      <c r="C2436" s="205" t="e">
        <f>VLOOKUP(B2436,Códigos!$D$11:$E$15,2,0)</f>
        <v>#N/A</v>
      </c>
    </row>
    <row r="2437" spans="3:3" x14ac:dyDescent="0.2">
      <c r="C2437" s="205" t="e">
        <f>VLOOKUP(B2437,Códigos!$D$11:$E$15,2,0)</f>
        <v>#N/A</v>
      </c>
    </row>
    <row r="2438" spans="3:3" x14ac:dyDescent="0.2">
      <c r="C2438" s="205" t="e">
        <f>VLOOKUP(B2438,Códigos!$D$11:$E$15,2,0)</f>
        <v>#N/A</v>
      </c>
    </row>
    <row r="2439" spans="3:3" x14ac:dyDescent="0.2">
      <c r="C2439" s="205" t="e">
        <f>VLOOKUP(B2439,Códigos!$D$11:$E$15,2,0)</f>
        <v>#N/A</v>
      </c>
    </row>
    <row r="2440" spans="3:3" x14ac:dyDescent="0.2">
      <c r="C2440" s="205" t="e">
        <f>VLOOKUP(B2440,Códigos!$D$11:$E$15,2,0)</f>
        <v>#N/A</v>
      </c>
    </row>
    <row r="2441" spans="3:3" x14ac:dyDescent="0.2">
      <c r="C2441" s="205" t="e">
        <f>VLOOKUP(B2441,Códigos!$D$11:$E$15,2,0)</f>
        <v>#N/A</v>
      </c>
    </row>
    <row r="2442" spans="3:3" x14ac:dyDescent="0.2">
      <c r="C2442" s="205" t="e">
        <f>VLOOKUP(B2442,Códigos!$D$11:$E$15,2,0)</f>
        <v>#N/A</v>
      </c>
    </row>
    <row r="2443" spans="3:3" x14ac:dyDescent="0.2">
      <c r="C2443" s="205" t="e">
        <f>VLOOKUP(B2443,Códigos!$D$11:$E$15,2,0)</f>
        <v>#N/A</v>
      </c>
    </row>
    <row r="2444" spans="3:3" x14ac:dyDescent="0.2">
      <c r="C2444" s="205" t="e">
        <f>VLOOKUP(B2444,Códigos!$D$11:$E$15,2,0)</f>
        <v>#N/A</v>
      </c>
    </row>
    <row r="2445" spans="3:3" x14ac:dyDescent="0.2">
      <c r="C2445" s="205" t="e">
        <f>VLOOKUP(B2445,Códigos!$D$11:$E$15,2,0)</f>
        <v>#N/A</v>
      </c>
    </row>
    <row r="2446" spans="3:3" x14ac:dyDescent="0.2">
      <c r="C2446" s="205" t="e">
        <f>VLOOKUP(B2446,Códigos!$D$11:$E$15,2,0)</f>
        <v>#N/A</v>
      </c>
    </row>
    <row r="2447" spans="3:3" x14ac:dyDescent="0.2">
      <c r="C2447" s="205" t="e">
        <f>VLOOKUP(B2447,Códigos!$D$11:$E$15,2,0)</f>
        <v>#N/A</v>
      </c>
    </row>
    <row r="2448" spans="3:3" x14ac:dyDescent="0.2">
      <c r="C2448" s="205" t="e">
        <f>VLOOKUP(B2448,Códigos!$D$11:$E$15,2,0)</f>
        <v>#N/A</v>
      </c>
    </row>
    <row r="2449" spans="3:3" x14ac:dyDescent="0.2">
      <c r="C2449" s="205" t="e">
        <f>VLOOKUP(B2449,Códigos!$D$11:$E$15,2,0)</f>
        <v>#N/A</v>
      </c>
    </row>
    <row r="2450" spans="3:3" x14ac:dyDescent="0.2">
      <c r="C2450" s="205" t="e">
        <f>VLOOKUP(B2450,Códigos!$D$11:$E$15,2,0)</f>
        <v>#N/A</v>
      </c>
    </row>
    <row r="2451" spans="3:3" x14ac:dyDescent="0.2">
      <c r="C2451" s="205" t="e">
        <f>VLOOKUP(B2451,Códigos!$D$11:$E$15,2,0)</f>
        <v>#N/A</v>
      </c>
    </row>
    <row r="2452" spans="3:3" x14ac:dyDescent="0.2">
      <c r="C2452" s="205" t="e">
        <f>VLOOKUP(B2452,Códigos!$D$11:$E$15,2,0)</f>
        <v>#N/A</v>
      </c>
    </row>
    <row r="2453" spans="3:3" x14ac:dyDescent="0.2">
      <c r="C2453" s="205" t="e">
        <f>VLOOKUP(B2453,Códigos!$D$11:$E$15,2,0)</f>
        <v>#N/A</v>
      </c>
    </row>
    <row r="2454" spans="3:3" x14ac:dyDescent="0.2">
      <c r="C2454" s="205" t="e">
        <f>VLOOKUP(B2454,Códigos!$D$11:$E$15,2,0)</f>
        <v>#N/A</v>
      </c>
    </row>
    <row r="2455" spans="3:3" x14ac:dyDescent="0.2">
      <c r="C2455" s="205" t="e">
        <f>VLOOKUP(B2455,Códigos!$D$11:$E$15,2,0)</f>
        <v>#N/A</v>
      </c>
    </row>
    <row r="2456" spans="3:3" x14ac:dyDescent="0.2">
      <c r="C2456" s="205" t="e">
        <f>VLOOKUP(B2456,Códigos!$D$11:$E$15,2,0)</f>
        <v>#N/A</v>
      </c>
    </row>
    <row r="2457" spans="3:3" x14ac:dyDescent="0.2">
      <c r="C2457" s="205" t="e">
        <f>VLOOKUP(B2457,Códigos!$D$11:$E$15,2,0)</f>
        <v>#N/A</v>
      </c>
    </row>
    <row r="2458" spans="3:3" x14ac:dyDescent="0.2">
      <c r="C2458" s="205" t="e">
        <f>VLOOKUP(B2458,Códigos!$D$11:$E$15,2,0)</f>
        <v>#N/A</v>
      </c>
    </row>
    <row r="2459" spans="3:3" x14ac:dyDescent="0.2">
      <c r="C2459" s="205" t="e">
        <f>VLOOKUP(B2459,Códigos!$D$11:$E$15,2,0)</f>
        <v>#N/A</v>
      </c>
    </row>
    <row r="2460" spans="3:3" x14ac:dyDescent="0.2">
      <c r="C2460" s="205" t="e">
        <f>VLOOKUP(B2460,Códigos!$D$11:$E$15,2,0)</f>
        <v>#N/A</v>
      </c>
    </row>
    <row r="2461" spans="3:3" x14ac:dyDescent="0.2">
      <c r="C2461" s="205" t="e">
        <f>VLOOKUP(B2461,Códigos!$D$11:$E$15,2,0)</f>
        <v>#N/A</v>
      </c>
    </row>
    <row r="2462" spans="3:3" x14ac:dyDescent="0.2">
      <c r="C2462" s="205" t="e">
        <f>VLOOKUP(B2462,Códigos!$D$11:$E$15,2,0)</f>
        <v>#N/A</v>
      </c>
    </row>
    <row r="2463" spans="3:3" x14ac:dyDescent="0.2">
      <c r="C2463" s="205" t="e">
        <f>VLOOKUP(B2463,Códigos!$D$11:$E$15,2,0)</f>
        <v>#N/A</v>
      </c>
    </row>
    <row r="2464" spans="3:3" x14ac:dyDescent="0.2">
      <c r="C2464" s="205" t="e">
        <f>VLOOKUP(B2464,Códigos!$D$11:$E$15,2,0)</f>
        <v>#N/A</v>
      </c>
    </row>
    <row r="2465" spans="3:3" x14ac:dyDescent="0.2">
      <c r="C2465" s="205" t="e">
        <f>VLOOKUP(B2465,Códigos!$D$11:$E$15,2,0)</f>
        <v>#N/A</v>
      </c>
    </row>
    <row r="2466" spans="3:3" x14ac:dyDescent="0.2">
      <c r="C2466" s="205" t="e">
        <f>VLOOKUP(B2466,Códigos!$D$11:$E$15,2,0)</f>
        <v>#N/A</v>
      </c>
    </row>
    <row r="2467" spans="3:3" x14ac:dyDescent="0.2">
      <c r="C2467" s="205" t="e">
        <f>VLOOKUP(B2467,Códigos!$D$11:$E$15,2,0)</f>
        <v>#N/A</v>
      </c>
    </row>
    <row r="2468" spans="3:3" x14ac:dyDescent="0.2">
      <c r="C2468" s="205" t="e">
        <f>VLOOKUP(B2468,Códigos!$D$11:$E$15,2,0)</f>
        <v>#N/A</v>
      </c>
    </row>
    <row r="2469" spans="3:3" x14ac:dyDescent="0.2">
      <c r="C2469" s="205" t="e">
        <f>VLOOKUP(B2469,Códigos!$D$11:$E$15,2,0)</f>
        <v>#N/A</v>
      </c>
    </row>
    <row r="2470" spans="3:3" x14ac:dyDescent="0.2">
      <c r="C2470" s="205" t="e">
        <f>VLOOKUP(B2470,Códigos!$D$11:$E$15,2,0)</f>
        <v>#N/A</v>
      </c>
    </row>
    <row r="2471" spans="3:3" x14ac:dyDescent="0.2">
      <c r="C2471" s="205" t="e">
        <f>VLOOKUP(B2471,Códigos!$D$11:$E$15,2,0)</f>
        <v>#N/A</v>
      </c>
    </row>
    <row r="2472" spans="3:3" x14ac:dyDescent="0.2">
      <c r="C2472" s="205" t="e">
        <f>VLOOKUP(B2472,Códigos!$D$11:$E$15,2,0)</f>
        <v>#N/A</v>
      </c>
    </row>
    <row r="2473" spans="3:3" x14ac:dyDescent="0.2">
      <c r="C2473" s="205" t="e">
        <f>VLOOKUP(B2473,Códigos!$D$11:$E$15,2,0)</f>
        <v>#N/A</v>
      </c>
    </row>
    <row r="2474" spans="3:3" x14ac:dyDescent="0.2">
      <c r="C2474" s="205" t="e">
        <f>VLOOKUP(B2474,Códigos!$D$11:$E$15,2,0)</f>
        <v>#N/A</v>
      </c>
    </row>
    <row r="2475" spans="3:3" x14ac:dyDescent="0.2">
      <c r="C2475" s="205" t="e">
        <f>VLOOKUP(B2475,Códigos!$D$11:$E$15,2,0)</f>
        <v>#N/A</v>
      </c>
    </row>
    <row r="2476" spans="3:3" x14ac:dyDescent="0.2">
      <c r="C2476" s="205" t="e">
        <f>VLOOKUP(B2476,Códigos!$D$11:$E$15,2,0)</f>
        <v>#N/A</v>
      </c>
    </row>
    <row r="2477" spans="3:3" x14ac:dyDescent="0.2">
      <c r="C2477" s="205" t="e">
        <f>VLOOKUP(B2477,Códigos!$D$11:$E$15,2,0)</f>
        <v>#N/A</v>
      </c>
    </row>
    <row r="2478" spans="3:3" x14ac:dyDescent="0.2">
      <c r="C2478" s="205" t="e">
        <f>VLOOKUP(B2478,Códigos!$D$11:$E$15,2,0)</f>
        <v>#N/A</v>
      </c>
    </row>
    <row r="2479" spans="3:3" x14ac:dyDescent="0.2">
      <c r="C2479" s="205" t="e">
        <f>VLOOKUP(B2479,Códigos!$D$11:$E$15,2,0)</f>
        <v>#N/A</v>
      </c>
    </row>
    <row r="2480" spans="3:3" x14ac:dyDescent="0.2">
      <c r="C2480" s="205" t="e">
        <f>VLOOKUP(B2480,Códigos!$D$11:$E$15,2,0)</f>
        <v>#N/A</v>
      </c>
    </row>
    <row r="2481" spans="3:3" x14ac:dyDescent="0.2">
      <c r="C2481" s="205" t="e">
        <f>VLOOKUP(B2481,Códigos!$D$11:$E$15,2,0)</f>
        <v>#N/A</v>
      </c>
    </row>
    <row r="2482" spans="3:3" x14ac:dyDescent="0.2">
      <c r="C2482" s="205" t="e">
        <f>VLOOKUP(B2482,Códigos!$D$11:$E$15,2,0)</f>
        <v>#N/A</v>
      </c>
    </row>
    <row r="2483" spans="3:3" x14ac:dyDescent="0.2">
      <c r="C2483" s="205" t="e">
        <f>VLOOKUP(B2483,Códigos!$D$11:$E$15,2,0)</f>
        <v>#N/A</v>
      </c>
    </row>
    <row r="2484" spans="3:3" x14ac:dyDescent="0.2">
      <c r="C2484" s="205" t="e">
        <f>VLOOKUP(B2484,Códigos!$D$11:$E$15,2,0)</f>
        <v>#N/A</v>
      </c>
    </row>
    <row r="2485" spans="3:3" x14ac:dyDescent="0.2">
      <c r="C2485" s="205" t="e">
        <f>VLOOKUP(B2485,Códigos!$D$11:$E$15,2,0)</f>
        <v>#N/A</v>
      </c>
    </row>
    <row r="2486" spans="3:3" x14ac:dyDescent="0.2">
      <c r="C2486" s="205" t="e">
        <f>VLOOKUP(B2486,Códigos!$D$11:$E$15,2,0)</f>
        <v>#N/A</v>
      </c>
    </row>
    <row r="2487" spans="3:3" x14ac:dyDescent="0.2">
      <c r="C2487" s="205" t="e">
        <f>VLOOKUP(B2487,Códigos!$D$11:$E$15,2,0)</f>
        <v>#N/A</v>
      </c>
    </row>
    <row r="2488" spans="3:3" x14ac:dyDescent="0.2">
      <c r="C2488" s="205" t="e">
        <f>VLOOKUP(B2488,Códigos!$D$11:$E$15,2,0)</f>
        <v>#N/A</v>
      </c>
    </row>
    <row r="2489" spans="3:3" x14ac:dyDescent="0.2">
      <c r="C2489" s="205" t="e">
        <f>VLOOKUP(B2489,Códigos!$D$11:$E$15,2,0)</f>
        <v>#N/A</v>
      </c>
    </row>
    <row r="2490" spans="3:3" x14ac:dyDescent="0.2">
      <c r="C2490" s="205" t="e">
        <f>VLOOKUP(B2490,Códigos!$D$11:$E$15,2,0)</f>
        <v>#N/A</v>
      </c>
    </row>
    <row r="2491" spans="3:3" x14ac:dyDescent="0.2">
      <c r="C2491" s="205" t="e">
        <f>VLOOKUP(B2491,Códigos!$D$11:$E$15,2,0)</f>
        <v>#N/A</v>
      </c>
    </row>
    <row r="2492" spans="3:3" x14ac:dyDescent="0.2">
      <c r="C2492" s="205" t="e">
        <f>VLOOKUP(B2492,Códigos!$D$11:$E$15,2,0)</f>
        <v>#N/A</v>
      </c>
    </row>
    <row r="2493" spans="3:3" x14ac:dyDescent="0.2">
      <c r="C2493" s="205" t="e">
        <f>VLOOKUP(B2493,Códigos!$D$11:$E$15,2,0)</f>
        <v>#N/A</v>
      </c>
    </row>
    <row r="2494" spans="3:3" x14ac:dyDescent="0.2">
      <c r="C2494" s="205" t="e">
        <f>VLOOKUP(B2494,Códigos!$D$11:$E$15,2,0)</f>
        <v>#N/A</v>
      </c>
    </row>
    <row r="2495" spans="3:3" x14ac:dyDescent="0.2">
      <c r="C2495" s="205" t="e">
        <f>VLOOKUP(B2495,Códigos!$D$11:$E$15,2,0)</f>
        <v>#N/A</v>
      </c>
    </row>
    <row r="2496" spans="3:3" x14ac:dyDescent="0.2">
      <c r="C2496" s="205" t="e">
        <f>VLOOKUP(B2496,Códigos!$D$11:$E$15,2,0)</f>
        <v>#N/A</v>
      </c>
    </row>
    <row r="2497" spans="3:3" x14ac:dyDescent="0.2">
      <c r="C2497" s="205" t="e">
        <f>VLOOKUP(B2497,Códigos!$D$11:$E$15,2,0)</f>
        <v>#N/A</v>
      </c>
    </row>
    <row r="2498" spans="3:3" x14ac:dyDescent="0.2">
      <c r="C2498" s="205" t="e">
        <f>VLOOKUP(B2498,Códigos!$D$11:$E$15,2,0)</f>
        <v>#N/A</v>
      </c>
    </row>
    <row r="2499" spans="3:3" x14ac:dyDescent="0.2">
      <c r="C2499" s="205" t="e">
        <f>VLOOKUP(B2499,Códigos!$D$11:$E$15,2,0)</f>
        <v>#N/A</v>
      </c>
    </row>
    <row r="2500" spans="3:3" x14ac:dyDescent="0.2">
      <c r="C2500" s="205" t="e">
        <f>VLOOKUP(B2500,Códigos!$D$11:$E$15,2,0)</f>
        <v>#N/A</v>
      </c>
    </row>
    <row r="2501" spans="3:3" x14ac:dyDescent="0.2">
      <c r="C2501" s="205" t="e">
        <f>VLOOKUP(B2501,Códigos!$D$11:$E$15,2,0)</f>
        <v>#N/A</v>
      </c>
    </row>
    <row r="2502" spans="3:3" x14ac:dyDescent="0.2">
      <c r="C2502" s="205" t="e">
        <f>VLOOKUP(B2502,Códigos!$D$11:$E$15,2,0)</f>
        <v>#N/A</v>
      </c>
    </row>
    <row r="2503" spans="3:3" x14ac:dyDescent="0.2">
      <c r="C2503" s="205" t="e">
        <f>VLOOKUP(B2503,Códigos!$D$11:$E$15,2,0)</f>
        <v>#N/A</v>
      </c>
    </row>
    <row r="2504" spans="3:3" x14ac:dyDescent="0.2">
      <c r="C2504" s="205" t="e">
        <f>VLOOKUP(B2504,Códigos!$D$11:$E$15,2,0)</f>
        <v>#N/A</v>
      </c>
    </row>
    <row r="2505" spans="3:3" x14ac:dyDescent="0.2">
      <c r="C2505" s="205" t="e">
        <f>VLOOKUP(B2505,Códigos!$D$11:$E$15,2,0)</f>
        <v>#N/A</v>
      </c>
    </row>
    <row r="2506" spans="3:3" x14ac:dyDescent="0.2">
      <c r="C2506" s="205" t="e">
        <f>VLOOKUP(B2506,Códigos!$D$11:$E$15,2,0)</f>
        <v>#N/A</v>
      </c>
    </row>
    <row r="2507" spans="3:3" x14ac:dyDescent="0.2">
      <c r="C2507" s="205" t="e">
        <f>VLOOKUP(B2507,Códigos!$D$11:$E$15,2,0)</f>
        <v>#N/A</v>
      </c>
    </row>
    <row r="2508" spans="3:3" x14ac:dyDescent="0.2">
      <c r="C2508" s="205" t="e">
        <f>VLOOKUP(B2508,Códigos!$D$11:$E$15,2,0)</f>
        <v>#N/A</v>
      </c>
    </row>
    <row r="2509" spans="3:3" x14ac:dyDescent="0.2">
      <c r="C2509" s="205" t="e">
        <f>VLOOKUP(B2509,Códigos!$D$11:$E$15,2,0)</f>
        <v>#N/A</v>
      </c>
    </row>
    <row r="2510" spans="3:3" x14ac:dyDescent="0.2">
      <c r="C2510" s="205" t="e">
        <f>VLOOKUP(B2510,Códigos!$D$11:$E$15,2,0)</f>
        <v>#N/A</v>
      </c>
    </row>
    <row r="2511" spans="3:3" x14ac:dyDescent="0.2">
      <c r="C2511" s="205" t="e">
        <f>VLOOKUP(B2511,Códigos!$D$11:$E$15,2,0)</f>
        <v>#N/A</v>
      </c>
    </row>
    <row r="2512" spans="3:3" x14ac:dyDescent="0.2">
      <c r="C2512" s="205" t="e">
        <f>VLOOKUP(B2512,Códigos!$D$11:$E$15,2,0)</f>
        <v>#N/A</v>
      </c>
    </row>
    <row r="2513" spans="3:3" x14ac:dyDescent="0.2">
      <c r="C2513" s="205" t="e">
        <f>VLOOKUP(B2513,Códigos!$D$11:$E$15,2,0)</f>
        <v>#N/A</v>
      </c>
    </row>
    <row r="2514" spans="3:3" x14ac:dyDescent="0.2">
      <c r="C2514" s="205" t="e">
        <f>VLOOKUP(B2514,Códigos!$D$11:$E$15,2,0)</f>
        <v>#N/A</v>
      </c>
    </row>
    <row r="2515" spans="3:3" x14ac:dyDescent="0.2">
      <c r="C2515" s="205" t="e">
        <f>VLOOKUP(B2515,Códigos!$D$11:$E$15,2,0)</f>
        <v>#N/A</v>
      </c>
    </row>
    <row r="2516" spans="3:3" x14ac:dyDescent="0.2">
      <c r="C2516" s="205" t="e">
        <f>VLOOKUP(B2516,Códigos!$D$11:$E$15,2,0)</f>
        <v>#N/A</v>
      </c>
    </row>
    <row r="2517" spans="3:3" x14ac:dyDescent="0.2">
      <c r="C2517" s="205" t="e">
        <f>VLOOKUP(B2517,Códigos!$D$11:$E$15,2,0)</f>
        <v>#N/A</v>
      </c>
    </row>
    <row r="2518" spans="3:3" x14ac:dyDescent="0.2">
      <c r="C2518" s="205" t="e">
        <f>VLOOKUP(B2518,Códigos!$D$11:$E$15,2,0)</f>
        <v>#N/A</v>
      </c>
    </row>
    <row r="2519" spans="3:3" x14ac:dyDescent="0.2">
      <c r="C2519" s="205" t="e">
        <f>VLOOKUP(B2519,Códigos!$D$11:$E$15,2,0)</f>
        <v>#N/A</v>
      </c>
    </row>
    <row r="2520" spans="3:3" x14ac:dyDescent="0.2">
      <c r="C2520" s="205" t="e">
        <f>VLOOKUP(B2520,Códigos!$D$11:$E$15,2,0)</f>
        <v>#N/A</v>
      </c>
    </row>
    <row r="2521" spans="3:3" x14ac:dyDescent="0.2">
      <c r="C2521" s="205" t="e">
        <f>VLOOKUP(B2521,Códigos!$D$11:$E$15,2,0)</f>
        <v>#N/A</v>
      </c>
    </row>
    <row r="2522" spans="3:3" x14ac:dyDescent="0.2">
      <c r="C2522" s="205" t="e">
        <f>VLOOKUP(B2522,Códigos!$D$11:$E$15,2,0)</f>
        <v>#N/A</v>
      </c>
    </row>
    <row r="2523" spans="3:3" x14ac:dyDescent="0.2">
      <c r="C2523" s="205" t="e">
        <f>VLOOKUP(B2523,Códigos!$D$11:$E$15,2,0)</f>
        <v>#N/A</v>
      </c>
    </row>
    <row r="2524" spans="3:3" x14ac:dyDescent="0.2">
      <c r="C2524" s="205" t="e">
        <f>VLOOKUP(B2524,Códigos!$D$11:$E$15,2,0)</f>
        <v>#N/A</v>
      </c>
    </row>
    <row r="2525" spans="3:3" x14ac:dyDescent="0.2">
      <c r="C2525" s="205" t="e">
        <f>VLOOKUP(B2525,Códigos!$D$11:$E$15,2,0)</f>
        <v>#N/A</v>
      </c>
    </row>
    <row r="2526" spans="3:3" x14ac:dyDescent="0.2">
      <c r="C2526" s="205" t="e">
        <f>VLOOKUP(B2526,Códigos!$D$11:$E$15,2,0)</f>
        <v>#N/A</v>
      </c>
    </row>
    <row r="2527" spans="3:3" x14ac:dyDescent="0.2">
      <c r="C2527" s="205" t="e">
        <f>VLOOKUP(B2527,Códigos!$D$11:$E$15,2,0)</f>
        <v>#N/A</v>
      </c>
    </row>
    <row r="2528" spans="3:3" x14ac:dyDescent="0.2">
      <c r="C2528" s="205" t="e">
        <f>VLOOKUP(B2528,Códigos!$D$11:$E$15,2,0)</f>
        <v>#N/A</v>
      </c>
    </row>
    <row r="2529" spans="3:3" x14ac:dyDescent="0.2">
      <c r="C2529" s="205" t="e">
        <f>VLOOKUP(B2529,Códigos!$D$11:$E$15,2,0)</f>
        <v>#N/A</v>
      </c>
    </row>
    <row r="2530" spans="3:3" x14ac:dyDescent="0.2">
      <c r="C2530" s="205" t="e">
        <f>VLOOKUP(B2530,Códigos!$D$11:$E$15,2,0)</f>
        <v>#N/A</v>
      </c>
    </row>
    <row r="2531" spans="3:3" x14ac:dyDescent="0.2">
      <c r="C2531" s="205" t="e">
        <f>VLOOKUP(B2531,Códigos!$D$11:$E$15,2,0)</f>
        <v>#N/A</v>
      </c>
    </row>
    <row r="2532" spans="3:3" x14ac:dyDescent="0.2">
      <c r="C2532" s="205" t="e">
        <f>VLOOKUP(B2532,Códigos!$D$11:$E$15,2,0)</f>
        <v>#N/A</v>
      </c>
    </row>
    <row r="2533" spans="3:3" x14ac:dyDescent="0.2">
      <c r="C2533" s="205" t="e">
        <f>VLOOKUP(B2533,Códigos!$D$11:$E$15,2,0)</f>
        <v>#N/A</v>
      </c>
    </row>
    <row r="2534" spans="3:3" x14ac:dyDescent="0.2">
      <c r="C2534" s="205" t="e">
        <f>VLOOKUP(B2534,Códigos!$D$11:$E$15,2,0)</f>
        <v>#N/A</v>
      </c>
    </row>
    <row r="2535" spans="3:3" x14ac:dyDescent="0.2">
      <c r="C2535" s="205" t="e">
        <f>VLOOKUP(B2535,Códigos!$D$11:$E$15,2,0)</f>
        <v>#N/A</v>
      </c>
    </row>
    <row r="2536" spans="3:3" x14ac:dyDescent="0.2">
      <c r="C2536" s="205" t="e">
        <f>VLOOKUP(B2536,Códigos!$D$11:$E$15,2,0)</f>
        <v>#N/A</v>
      </c>
    </row>
    <row r="2537" spans="3:3" x14ac:dyDescent="0.2">
      <c r="C2537" s="205" t="e">
        <f>VLOOKUP(B2537,Códigos!$D$11:$E$15,2,0)</f>
        <v>#N/A</v>
      </c>
    </row>
    <row r="2538" spans="3:3" x14ac:dyDescent="0.2">
      <c r="C2538" s="205" t="e">
        <f>VLOOKUP(B2538,Códigos!$D$11:$E$15,2,0)</f>
        <v>#N/A</v>
      </c>
    </row>
    <row r="2539" spans="3:3" x14ac:dyDescent="0.2">
      <c r="C2539" s="205" t="e">
        <f>VLOOKUP(B2539,Códigos!$D$11:$E$15,2,0)</f>
        <v>#N/A</v>
      </c>
    </row>
    <row r="2540" spans="3:3" x14ac:dyDescent="0.2">
      <c r="C2540" s="205" t="e">
        <f>VLOOKUP(B2540,Códigos!$D$11:$E$15,2,0)</f>
        <v>#N/A</v>
      </c>
    </row>
    <row r="2541" spans="3:3" x14ac:dyDescent="0.2">
      <c r="C2541" s="205" t="e">
        <f>VLOOKUP(B2541,Códigos!$D$11:$E$15,2,0)</f>
        <v>#N/A</v>
      </c>
    </row>
    <row r="2542" spans="3:3" x14ac:dyDescent="0.2">
      <c r="C2542" s="205" t="e">
        <f>VLOOKUP(B2542,Códigos!$D$11:$E$15,2,0)</f>
        <v>#N/A</v>
      </c>
    </row>
    <row r="2543" spans="3:3" x14ac:dyDescent="0.2">
      <c r="C2543" s="205" t="e">
        <f>VLOOKUP(B2543,Códigos!$D$11:$E$15,2,0)</f>
        <v>#N/A</v>
      </c>
    </row>
    <row r="2544" spans="3:3" x14ac:dyDescent="0.2">
      <c r="C2544" s="205" t="e">
        <f>VLOOKUP(B2544,Códigos!$D$11:$E$15,2,0)</f>
        <v>#N/A</v>
      </c>
    </row>
    <row r="2545" spans="3:3" x14ac:dyDescent="0.2">
      <c r="C2545" s="205" t="e">
        <f>VLOOKUP(B2545,Códigos!$D$11:$E$15,2,0)</f>
        <v>#N/A</v>
      </c>
    </row>
    <row r="2546" spans="3:3" x14ac:dyDescent="0.2">
      <c r="C2546" s="205" t="e">
        <f>VLOOKUP(B2546,Códigos!$D$11:$E$15,2,0)</f>
        <v>#N/A</v>
      </c>
    </row>
    <row r="2547" spans="3:3" x14ac:dyDescent="0.2">
      <c r="C2547" s="205" t="e">
        <f>VLOOKUP(B2547,Códigos!$D$11:$E$15,2,0)</f>
        <v>#N/A</v>
      </c>
    </row>
    <row r="2548" spans="3:3" x14ac:dyDescent="0.2">
      <c r="C2548" s="205" t="e">
        <f>VLOOKUP(B2548,Códigos!$D$11:$E$15,2,0)</f>
        <v>#N/A</v>
      </c>
    </row>
    <row r="2549" spans="3:3" x14ac:dyDescent="0.2">
      <c r="C2549" s="205" t="e">
        <f>VLOOKUP(B2549,Códigos!$D$11:$E$15,2,0)</f>
        <v>#N/A</v>
      </c>
    </row>
    <row r="2550" spans="3:3" x14ac:dyDescent="0.2">
      <c r="C2550" s="205" t="e">
        <f>VLOOKUP(B2550,Códigos!$D$11:$E$15,2,0)</f>
        <v>#N/A</v>
      </c>
    </row>
    <row r="2551" spans="3:3" x14ac:dyDescent="0.2">
      <c r="C2551" s="205" t="e">
        <f>VLOOKUP(B2551,Códigos!$D$11:$E$15,2,0)</f>
        <v>#N/A</v>
      </c>
    </row>
    <row r="2552" spans="3:3" x14ac:dyDescent="0.2">
      <c r="C2552" s="205" t="e">
        <f>VLOOKUP(B2552,Códigos!$D$11:$E$15,2,0)</f>
        <v>#N/A</v>
      </c>
    </row>
    <row r="2553" spans="3:3" x14ac:dyDescent="0.2">
      <c r="C2553" s="205" t="e">
        <f>VLOOKUP(B2553,Códigos!$D$11:$E$15,2,0)</f>
        <v>#N/A</v>
      </c>
    </row>
    <row r="2554" spans="3:3" x14ac:dyDescent="0.2">
      <c r="C2554" s="205" t="e">
        <f>VLOOKUP(B2554,Códigos!$D$11:$E$15,2,0)</f>
        <v>#N/A</v>
      </c>
    </row>
    <row r="2555" spans="3:3" x14ac:dyDescent="0.2">
      <c r="C2555" s="205" t="e">
        <f>VLOOKUP(B2555,Códigos!$D$11:$E$15,2,0)</f>
        <v>#N/A</v>
      </c>
    </row>
    <row r="2556" spans="3:3" x14ac:dyDescent="0.2">
      <c r="C2556" s="205" t="e">
        <f>VLOOKUP(B2556,Códigos!$D$11:$E$15,2,0)</f>
        <v>#N/A</v>
      </c>
    </row>
    <row r="2557" spans="3:3" x14ac:dyDescent="0.2">
      <c r="C2557" s="205" t="e">
        <f>VLOOKUP(B2557,Códigos!$D$11:$E$15,2,0)</f>
        <v>#N/A</v>
      </c>
    </row>
    <row r="2558" spans="3:3" x14ac:dyDescent="0.2">
      <c r="C2558" s="205" t="e">
        <f>VLOOKUP(B2558,Códigos!$D$11:$E$15,2,0)</f>
        <v>#N/A</v>
      </c>
    </row>
    <row r="2559" spans="3:3" x14ac:dyDescent="0.2">
      <c r="C2559" s="205" t="e">
        <f>VLOOKUP(B2559,Códigos!$D$11:$E$15,2,0)</f>
        <v>#N/A</v>
      </c>
    </row>
    <row r="2560" spans="3:3" x14ac:dyDescent="0.2">
      <c r="C2560" s="205" t="e">
        <f>VLOOKUP(B2560,Códigos!$D$11:$E$15,2,0)</f>
        <v>#N/A</v>
      </c>
    </row>
    <row r="2561" spans="3:3" x14ac:dyDescent="0.2">
      <c r="C2561" s="205" t="e">
        <f>VLOOKUP(B2561,Códigos!$D$11:$E$15,2,0)</f>
        <v>#N/A</v>
      </c>
    </row>
    <row r="2562" spans="3:3" x14ac:dyDescent="0.2">
      <c r="C2562" s="205" t="e">
        <f>VLOOKUP(B2562,Códigos!$D$11:$E$15,2,0)</f>
        <v>#N/A</v>
      </c>
    </row>
    <row r="2563" spans="3:3" x14ac:dyDescent="0.2">
      <c r="C2563" s="205" t="e">
        <f>VLOOKUP(B2563,Códigos!$D$11:$E$15,2,0)</f>
        <v>#N/A</v>
      </c>
    </row>
    <row r="2564" spans="3:3" x14ac:dyDescent="0.2">
      <c r="C2564" s="205" t="e">
        <f>VLOOKUP(B2564,Códigos!$D$11:$E$15,2,0)</f>
        <v>#N/A</v>
      </c>
    </row>
    <row r="2565" spans="3:3" x14ac:dyDescent="0.2">
      <c r="C2565" s="205" t="e">
        <f>VLOOKUP(B2565,Códigos!$D$11:$E$15,2,0)</f>
        <v>#N/A</v>
      </c>
    </row>
    <row r="2566" spans="3:3" x14ac:dyDescent="0.2">
      <c r="C2566" s="205" t="e">
        <f>VLOOKUP(B2566,Códigos!$D$11:$E$15,2,0)</f>
        <v>#N/A</v>
      </c>
    </row>
    <row r="2567" spans="3:3" x14ac:dyDescent="0.2">
      <c r="C2567" s="205" t="e">
        <f>VLOOKUP(B2567,Códigos!$D$11:$E$15,2,0)</f>
        <v>#N/A</v>
      </c>
    </row>
    <row r="2568" spans="3:3" x14ac:dyDescent="0.2">
      <c r="C2568" s="205" t="e">
        <f>VLOOKUP(B2568,Códigos!$D$11:$E$15,2,0)</f>
        <v>#N/A</v>
      </c>
    </row>
    <row r="2569" spans="3:3" x14ac:dyDescent="0.2">
      <c r="C2569" s="205" t="e">
        <f>VLOOKUP(B2569,Códigos!$D$11:$E$15,2,0)</f>
        <v>#N/A</v>
      </c>
    </row>
    <row r="2570" spans="3:3" x14ac:dyDescent="0.2">
      <c r="C2570" s="205" t="e">
        <f>VLOOKUP(B2570,Códigos!$D$11:$E$15,2,0)</f>
        <v>#N/A</v>
      </c>
    </row>
    <row r="2571" spans="3:3" x14ac:dyDescent="0.2">
      <c r="C2571" s="205" t="e">
        <f>VLOOKUP(B2571,Códigos!$D$11:$E$15,2,0)</f>
        <v>#N/A</v>
      </c>
    </row>
    <row r="2572" spans="3:3" x14ac:dyDescent="0.2">
      <c r="C2572" s="205" t="e">
        <f>VLOOKUP(B2572,Códigos!$D$11:$E$15,2,0)</f>
        <v>#N/A</v>
      </c>
    </row>
    <row r="2573" spans="3:3" x14ac:dyDescent="0.2">
      <c r="C2573" s="205" t="e">
        <f>VLOOKUP(B2573,Códigos!$D$11:$E$15,2,0)</f>
        <v>#N/A</v>
      </c>
    </row>
    <row r="2574" spans="3:3" x14ac:dyDescent="0.2">
      <c r="C2574" s="205" t="e">
        <f>VLOOKUP(B2574,Códigos!$D$11:$E$15,2,0)</f>
        <v>#N/A</v>
      </c>
    </row>
    <row r="2575" spans="3:3" x14ac:dyDescent="0.2">
      <c r="C2575" s="205" t="e">
        <f>VLOOKUP(B2575,Códigos!$D$11:$E$15,2,0)</f>
        <v>#N/A</v>
      </c>
    </row>
    <row r="2576" spans="3:3" x14ac:dyDescent="0.2">
      <c r="C2576" s="205" t="e">
        <f>VLOOKUP(B2576,Códigos!$D$11:$E$15,2,0)</f>
        <v>#N/A</v>
      </c>
    </row>
    <row r="2577" spans="3:3" x14ac:dyDescent="0.2">
      <c r="C2577" s="205" t="e">
        <f>VLOOKUP(B2577,Códigos!$D$11:$E$15,2,0)</f>
        <v>#N/A</v>
      </c>
    </row>
    <row r="2578" spans="3:3" x14ac:dyDescent="0.2">
      <c r="C2578" s="205" t="e">
        <f>VLOOKUP(B2578,Códigos!$D$11:$E$15,2,0)</f>
        <v>#N/A</v>
      </c>
    </row>
    <row r="2579" spans="3:3" x14ac:dyDescent="0.2">
      <c r="C2579" s="205" t="e">
        <f>VLOOKUP(B2579,Códigos!$D$11:$E$15,2,0)</f>
        <v>#N/A</v>
      </c>
    </row>
    <row r="2580" spans="3:3" x14ac:dyDescent="0.2">
      <c r="C2580" s="205" t="e">
        <f>VLOOKUP(B2580,Códigos!$D$11:$E$15,2,0)</f>
        <v>#N/A</v>
      </c>
    </row>
    <row r="2581" spans="3:3" x14ac:dyDescent="0.2">
      <c r="C2581" s="205" t="e">
        <f>VLOOKUP(B2581,Códigos!$D$11:$E$15,2,0)</f>
        <v>#N/A</v>
      </c>
    </row>
    <row r="2582" spans="3:3" x14ac:dyDescent="0.2">
      <c r="C2582" s="205" t="e">
        <f>VLOOKUP(B2582,Códigos!$D$11:$E$15,2,0)</f>
        <v>#N/A</v>
      </c>
    </row>
    <row r="2583" spans="3:3" x14ac:dyDescent="0.2">
      <c r="C2583" s="205" t="e">
        <f>VLOOKUP(B2583,Códigos!$D$11:$E$15,2,0)</f>
        <v>#N/A</v>
      </c>
    </row>
    <row r="2584" spans="3:3" x14ac:dyDescent="0.2">
      <c r="C2584" s="205" t="e">
        <f>VLOOKUP(B2584,Códigos!$D$11:$E$15,2,0)</f>
        <v>#N/A</v>
      </c>
    </row>
    <row r="2585" spans="3:3" x14ac:dyDescent="0.2">
      <c r="C2585" s="205" t="e">
        <f>VLOOKUP(B2585,Códigos!$D$11:$E$15,2,0)</f>
        <v>#N/A</v>
      </c>
    </row>
    <row r="2586" spans="3:3" x14ac:dyDescent="0.2">
      <c r="C2586" s="205" t="e">
        <f>VLOOKUP(B2586,Códigos!$D$11:$E$15,2,0)</f>
        <v>#N/A</v>
      </c>
    </row>
    <row r="2587" spans="3:3" x14ac:dyDescent="0.2">
      <c r="C2587" s="205" t="e">
        <f>VLOOKUP(B2587,Códigos!$D$11:$E$15,2,0)</f>
        <v>#N/A</v>
      </c>
    </row>
    <row r="2588" spans="3:3" x14ac:dyDescent="0.2">
      <c r="C2588" s="205" t="e">
        <f>VLOOKUP(B2588,Códigos!$D$11:$E$15,2,0)</f>
        <v>#N/A</v>
      </c>
    </row>
    <row r="2589" spans="3:3" x14ac:dyDescent="0.2">
      <c r="C2589" s="205" t="e">
        <f>VLOOKUP(B2589,Códigos!$D$11:$E$15,2,0)</f>
        <v>#N/A</v>
      </c>
    </row>
    <row r="2590" spans="3:3" x14ac:dyDescent="0.2">
      <c r="C2590" s="205" t="e">
        <f>VLOOKUP(B2590,Códigos!$D$11:$E$15,2,0)</f>
        <v>#N/A</v>
      </c>
    </row>
    <row r="2591" spans="3:3" x14ac:dyDescent="0.2">
      <c r="C2591" s="205" t="e">
        <f>VLOOKUP(B2591,Códigos!$D$11:$E$15,2,0)</f>
        <v>#N/A</v>
      </c>
    </row>
    <row r="2592" spans="3:3" x14ac:dyDescent="0.2">
      <c r="C2592" s="205" t="e">
        <f>VLOOKUP(B2592,Códigos!$D$11:$E$15,2,0)</f>
        <v>#N/A</v>
      </c>
    </row>
    <row r="2593" spans="3:3" x14ac:dyDescent="0.2">
      <c r="C2593" s="205" t="e">
        <f>VLOOKUP(B2593,Códigos!$D$11:$E$15,2,0)</f>
        <v>#N/A</v>
      </c>
    </row>
    <row r="2594" spans="3:3" x14ac:dyDescent="0.2">
      <c r="C2594" s="205" t="e">
        <f>VLOOKUP(B2594,Códigos!$D$11:$E$15,2,0)</f>
        <v>#N/A</v>
      </c>
    </row>
    <row r="2595" spans="3:3" x14ac:dyDescent="0.2">
      <c r="C2595" s="205" t="e">
        <f>VLOOKUP(B2595,Códigos!$D$11:$E$15,2,0)</f>
        <v>#N/A</v>
      </c>
    </row>
    <row r="2596" spans="3:3" x14ac:dyDescent="0.2">
      <c r="C2596" s="205" t="e">
        <f>VLOOKUP(B2596,Códigos!$D$11:$E$15,2,0)</f>
        <v>#N/A</v>
      </c>
    </row>
    <row r="2597" spans="3:3" x14ac:dyDescent="0.2">
      <c r="C2597" s="205" t="e">
        <f>VLOOKUP(B2597,Códigos!$D$11:$E$15,2,0)</f>
        <v>#N/A</v>
      </c>
    </row>
    <row r="2598" spans="3:3" x14ac:dyDescent="0.2">
      <c r="C2598" s="205" t="e">
        <f>VLOOKUP(B2598,Códigos!$D$11:$E$15,2,0)</f>
        <v>#N/A</v>
      </c>
    </row>
    <row r="2599" spans="3:3" x14ac:dyDescent="0.2">
      <c r="C2599" s="205" t="e">
        <f>VLOOKUP(B2599,Códigos!$D$11:$E$15,2,0)</f>
        <v>#N/A</v>
      </c>
    </row>
    <row r="2600" spans="3:3" x14ac:dyDescent="0.2">
      <c r="C2600" s="205" t="e">
        <f>VLOOKUP(B2600,Códigos!$D$11:$E$15,2,0)</f>
        <v>#N/A</v>
      </c>
    </row>
    <row r="2601" spans="3:3" x14ac:dyDescent="0.2">
      <c r="C2601" s="205" t="e">
        <f>VLOOKUP(B2601,Códigos!$D$11:$E$15,2,0)</f>
        <v>#N/A</v>
      </c>
    </row>
    <row r="2602" spans="3:3" x14ac:dyDescent="0.2">
      <c r="C2602" s="205" t="e">
        <f>VLOOKUP(B2602,Códigos!$D$11:$E$15,2,0)</f>
        <v>#N/A</v>
      </c>
    </row>
    <row r="2603" spans="3:3" x14ac:dyDescent="0.2">
      <c r="C2603" s="205" t="e">
        <f>VLOOKUP(B2603,Códigos!$D$11:$E$15,2,0)</f>
        <v>#N/A</v>
      </c>
    </row>
    <row r="2604" spans="3:3" x14ac:dyDescent="0.2">
      <c r="C2604" s="205" t="e">
        <f>VLOOKUP(B2604,Códigos!$D$11:$E$15,2,0)</f>
        <v>#N/A</v>
      </c>
    </row>
    <row r="2605" spans="3:3" x14ac:dyDescent="0.2">
      <c r="C2605" s="205" t="e">
        <f>VLOOKUP(B2605,Códigos!$D$11:$E$15,2,0)</f>
        <v>#N/A</v>
      </c>
    </row>
    <row r="2606" spans="3:3" x14ac:dyDescent="0.2">
      <c r="C2606" s="205" t="e">
        <f>VLOOKUP(B2606,Códigos!$D$11:$E$15,2,0)</f>
        <v>#N/A</v>
      </c>
    </row>
    <row r="2607" spans="3:3" x14ac:dyDescent="0.2">
      <c r="C2607" s="205" t="e">
        <f>VLOOKUP(B2607,Códigos!$D$11:$E$15,2,0)</f>
        <v>#N/A</v>
      </c>
    </row>
    <row r="2608" spans="3:3" x14ac:dyDescent="0.2">
      <c r="C2608" s="205" t="e">
        <f>VLOOKUP(B2608,Códigos!$D$11:$E$15,2,0)</f>
        <v>#N/A</v>
      </c>
    </row>
    <row r="2609" spans="3:3" x14ac:dyDescent="0.2">
      <c r="C2609" s="205" t="e">
        <f>VLOOKUP(B2609,Códigos!$D$11:$E$15,2,0)</f>
        <v>#N/A</v>
      </c>
    </row>
    <row r="2610" spans="3:3" x14ac:dyDescent="0.2">
      <c r="C2610" s="205" t="e">
        <f>VLOOKUP(B2610,Códigos!$D$11:$E$15,2,0)</f>
        <v>#N/A</v>
      </c>
    </row>
    <row r="2611" spans="3:3" x14ac:dyDescent="0.2">
      <c r="C2611" s="205" t="e">
        <f>VLOOKUP(B2611,Códigos!$D$11:$E$15,2,0)</f>
        <v>#N/A</v>
      </c>
    </row>
    <row r="2612" spans="3:3" x14ac:dyDescent="0.2">
      <c r="C2612" s="205" t="e">
        <f>VLOOKUP(B2612,Códigos!$D$11:$E$15,2,0)</f>
        <v>#N/A</v>
      </c>
    </row>
    <row r="2613" spans="3:3" x14ac:dyDescent="0.2">
      <c r="C2613" s="205" t="e">
        <f>VLOOKUP(B2613,Códigos!$D$11:$E$15,2,0)</f>
        <v>#N/A</v>
      </c>
    </row>
    <row r="2614" spans="3:3" x14ac:dyDescent="0.2">
      <c r="C2614" s="205" t="e">
        <f>VLOOKUP(B2614,Códigos!$D$11:$E$15,2,0)</f>
        <v>#N/A</v>
      </c>
    </row>
    <row r="2615" spans="3:3" x14ac:dyDescent="0.2">
      <c r="C2615" s="205" t="e">
        <f>VLOOKUP(B2615,Códigos!$D$11:$E$15,2,0)</f>
        <v>#N/A</v>
      </c>
    </row>
    <row r="2616" spans="3:3" x14ac:dyDescent="0.2">
      <c r="C2616" s="205" t="e">
        <f>VLOOKUP(B2616,Códigos!$D$11:$E$15,2,0)</f>
        <v>#N/A</v>
      </c>
    </row>
    <row r="2617" spans="3:3" x14ac:dyDescent="0.2">
      <c r="C2617" s="205" t="e">
        <f>VLOOKUP(B2617,Códigos!$D$11:$E$15,2,0)</f>
        <v>#N/A</v>
      </c>
    </row>
    <row r="2618" spans="3:3" x14ac:dyDescent="0.2">
      <c r="C2618" s="205" t="e">
        <f>VLOOKUP(B2618,Códigos!$D$11:$E$15,2,0)</f>
        <v>#N/A</v>
      </c>
    </row>
    <row r="2619" spans="3:3" x14ac:dyDescent="0.2">
      <c r="C2619" s="205" t="e">
        <f>VLOOKUP(B2619,Códigos!$D$11:$E$15,2,0)</f>
        <v>#N/A</v>
      </c>
    </row>
    <row r="2620" spans="3:3" x14ac:dyDescent="0.2">
      <c r="C2620" s="205" t="e">
        <f>VLOOKUP(B2620,Códigos!$D$11:$E$15,2,0)</f>
        <v>#N/A</v>
      </c>
    </row>
    <row r="2621" spans="3:3" x14ac:dyDescent="0.2">
      <c r="C2621" s="205" t="e">
        <f>VLOOKUP(B2621,Códigos!$D$11:$E$15,2,0)</f>
        <v>#N/A</v>
      </c>
    </row>
    <row r="2622" spans="3:3" x14ac:dyDescent="0.2">
      <c r="C2622" s="205" t="e">
        <f>VLOOKUP(B2622,Códigos!$D$11:$E$15,2,0)</f>
        <v>#N/A</v>
      </c>
    </row>
    <row r="2623" spans="3:3" x14ac:dyDescent="0.2">
      <c r="C2623" s="205" t="e">
        <f>VLOOKUP(B2623,Códigos!$D$11:$E$15,2,0)</f>
        <v>#N/A</v>
      </c>
    </row>
    <row r="2624" spans="3:3" x14ac:dyDescent="0.2">
      <c r="C2624" s="205" t="e">
        <f>VLOOKUP(B2624,Códigos!$D$11:$E$15,2,0)</f>
        <v>#N/A</v>
      </c>
    </row>
    <row r="2625" spans="3:3" x14ac:dyDescent="0.2">
      <c r="C2625" s="205" t="e">
        <f>VLOOKUP(B2625,Códigos!$D$11:$E$15,2,0)</f>
        <v>#N/A</v>
      </c>
    </row>
    <row r="2626" spans="3:3" x14ac:dyDescent="0.2">
      <c r="C2626" s="205" t="e">
        <f>VLOOKUP(B2626,Códigos!$D$11:$E$15,2,0)</f>
        <v>#N/A</v>
      </c>
    </row>
    <row r="2627" spans="3:3" x14ac:dyDescent="0.2">
      <c r="C2627" s="205" t="e">
        <f>VLOOKUP(B2627,Códigos!$D$11:$E$15,2,0)</f>
        <v>#N/A</v>
      </c>
    </row>
    <row r="2628" spans="3:3" x14ac:dyDescent="0.2">
      <c r="C2628" s="205" t="e">
        <f>VLOOKUP(B2628,Códigos!$D$11:$E$15,2,0)</f>
        <v>#N/A</v>
      </c>
    </row>
    <row r="2629" spans="3:3" x14ac:dyDescent="0.2">
      <c r="C2629" s="205" t="e">
        <f>VLOOKUP(B2629,Códigos!$D$11:$E$15,2,0)</f>
        <v>#N/A</v>
      </c>
    </row>
    <row r="2630" spans="3:3" x14ac:dyDescent="0.2">
      <c r="C2630" s="205" t="e">
        <f>VLOOKUP(B2630,Códigos!$D$11:$E$15,2,0)</f>
        <v>#N/A</v>
      </c>
    </row>
    <row r="2631" spans="3:3" x14ac:dyDescent="0.2">
      <c r="C2631" s="205" t="e">
        <f>VLOOKUP(B2631,Códigos!$D$11:$E$15,2,0)</f>
        <v>#N/A</v>
      </c>
    </row>
    <row r="2632" spans="3:3" x14ac:dyDescent="0.2">
      <c r="C2632" s="205" t="e">
        <f>VLOOKUP(B2632,Códigos!$D$11:$E$15,2,0)</f>
        <v>#N/A</v>
      </c>
    </row>
    <row r="2633" spans="3:3" x14ac:dyDescent="0.2">
      <c r="C2633" s="205" t="e">
        <f>VLOOKUP(B2633,Códigos!$D$11:$E$15,2,0)</f>
        <v>#N/A</v>
      </c>
    </row>
    <row r="2634" spans="3:3" x14ac:dyDescent="0.2">
      <c r="C2634" s="205" t="e">
        <f>VLOOKUP(B2634,Códigos!$D$11:$E$15,2,0)</f>
        <v>#N/A</v>
      </c>
    </row>
    <row r="2635" spans="3:3" x14ac:dyDescent="0.2">
      <c r="C2635" s="205" t="e">
        <f>VLOOKUP(B2635,Códigos!$D$11:$E$15,2,0)</f>
        <v>#N/A</v>
      </c>
    </row>
    <row r="2636" spans="3:3" x14ac:dyDescent="0.2">
      <c r="C2636" s="205" t="e">
        <f>VLOOKUP(B2636,Códigos!$D$11:$E$15,2,0)</f>
        <v>#N/A</v>
      </c>
    </row>
    <row r="2637" spans="3:3" x14ac:dyDescent="0.2">
      <c r="C2637" s="205" t="e">
        <f>VLOOKUP(B2637,Códigos!$D$11:$E$15,2,0)</f>
        <v>#N/A</v>
      </c>
    </row>
    <row r="2638" spans="3:3" x14ac:dyDescent="0.2">
      <c r="C2638" s="205" t="e">
        <f>VLOOKUP(B2638,Códigos!$D$11:$E$15,2,0)</f>
        <v>#N/A</v>
      </c>
    </row>
    <row r="2639" spans="3:3" x14ac:dyDescent="0.2">
      <c r="C2639" s="205" t="e">
        <f>VLOOKUP(B2639,Códigos!$D$11:$E$15,2,0)</f>
        <v>#N/A</v>
      </c>
    </row>
    <row r="2640" spans="3:3" x14ac:dyDescent="0.2">
      <c r="C2640" s="205" t="e">
        <f>VLOOKUP(B2640,Códigos!$D$11:$E$15,2,0)</f>
        <v>#N/A</v>
      </c>
    </row>
    <row r="2641" spans="3:3" x14ac:dyDescent="0.2">
      <c r="C2641" s="205" t="e">
        <f>VLOOKUP(B2641,Códigos!$D$11:$E$15,2,0)</f>
        <v>#N/A</v>
      </c>
    </row>
    <row r="2642" spans="3:3" x14ac:dyDescent="0.2">
      <c r="C2642" s="205" t="e">
        <f>VLOOKUP(B2642,Códigos!$D$11:$E$15,2,0)</f>
        <v>#N/A</v>
      </c>
    </row>
    <row r="2643" spans="3:3" x14ac:dyDescent="0.2">
      <c r="C2643" s="205" t="e">
        <f>VLOOKUP(B2643,Códigos!$D$11:$E$15,2,0)</f>
        <v>#N/A</v>
      </c>
    </row>
    <row r="2644" spans="3:3" x14ac:dyDescent="0.2">
      <c r="C2644" s="205" t="e">
        <f>VLOOKUP(B2644,Códigos!$D$11:$E$15,2,0)</f>
        <v>#N/A</v>
      </c>
    </row>
    <row r="2645" spans="3:3" x14ac:dyDescent="0.2">
      <c r="C2645" s="205" t="e">
        <f>VLOOKUP(B2645,Códigos!$D$11:$E$15,2,0)</f>
        <v>#N/A</v>
      </c>
    </row>
    <row r="2646" spans="3:3" x14ac:dyDescent="0.2">
      <c r="C2646" s="205" t="e">
        <f>VLOOKUP(B2646,Códigos!$D$11:$E$15,2,0)</f>
        <v>#N/A</v>
      </c>
    </row>
    <row r="2647" spans="3:3" x14ac:dyDescent="0.2">
      <c r="C2647" s="205" t="e">
        <f>VLOOKUP(B2647,Códigos!$D$11:$E$15,2,0)</f>
        <v>#N/A</v>
      </c>
    </row>
    <row r="2648" spans="3:3" x14ac:dyDescent="0.2">
      <c r="C2648" s="205" t="e">
        <f>VLOOKUP(B2648,Códigos!$D$11:$E$15,2,0)</f>
        <v>#N/A</v>
      </c>
    </row>
    <row r="2649" spans="3:3" x14ac:dyDescent="0.2">
      <c r="C2649" s="205" t="e">
        <f>VLOOKUP(B2649,Códigos!$D$11:$E$15,2,0)</f>
        <v>#N/A</v>
      </c>
    </row>
    <row r="2650" spans="3:3" x14ac:dyDescent="0.2">
      <c r="C2650" s="205" t="e">
        <f>VLOOKUP(B2650,Códigos!$D$11:$E$15,2,0)</f>
        <v>#N/A</v>
      </c>
    </row>
    <row r="2651" spans="3:3" x14ac:dyDescent="0.2">
      <c r="C2651" s="205" t="e">
        <f>VLOOKUP(B2651,Códigos!$D$11:$E$15,2,0)</f>
        <v>#N/A</v>
      </c>
    </row>
    <row r="2652" spans="3:3" x14ac:dyDescent="0.2">
      <c r="C2652" s="205" t="e">
        <f>VLOOKUP(B2652,Códigos!$D$11:$E$15,2,0)</f>
        <v>#N/A</v>
      </c>
    </row>
    <row r="2653" spans="3:3" x14ac:dyDescent="0.2">
      <c r="C2653" s="205" t="e">
        <f>VLOOKUP(B2653,Códigos!$D$11:$E$15,2,0)</f>
        <v>#N/A</v>
      </c>
    </row>
    <row r="2654" spans="3:3" x14ac:dyDescent="0.2">
      <c r="C2654" s="205" t="e">
        <f>VLOOKUP(B2654,Códigos!$D$11:$E$15,2,0)</f>
        <v>#N/A</v>
      </c>
    </row>
    <row r="2655" spans="3:3" x14ac:dyDescent="0.2">
      <c r="C2655" s="205" t="e">
        <f>VLOOKUP(B2655,Códigos!$D$11:$E$15,2,0)</f>
        <v>#N/A</v>
      </c>
    </row>
    <row r="2656" spans="3:3" x14ac:dyDescent="0.2">
      <c r="C2656" s="205" t="e">
        <f>VLOOKUP(B2656,Códigos!$D$11:$E$15,2,0)</f>
        <v>#N/A</v>
      </c>
    </row>
    <row r="2657" spans="3:3" x14ac:dyDescent="0.2">
      <c r="C2657" s="205" t="e">
        <f>VLOOKUP(B2657,Códigos!$D$11:$E$15,2,0)</f>
        <v>#N/A</v>
      </c>
    </row>
    <row r="2658" spans="3:3" x14ac:dyDescent="0.2">
      <c r="C2658" s="205" t="e">
        <f>VLOOKUP(B2658,Códigos!$D$11:$E$15,2,0)</f>
        <v>#N/A</v>
      </c>
    </row>
    <row r="2659" spans="3:3" x14ac:dyDescent="0.2">
      <c r="C2659" s="205" t="e">
        <f>VLOOKUP(B2659,Códigos!$D$11:$E$15,2,0)</f>
        <v>#N/A</v>
      </c>
    </row>
    <row r="2660" spans="3:3" x14ac:dyDescent="0.2">
      <c r="C2660" s="205" t="e">
        <f>VLOOKUP(B2660,Códigos!$D$11:$E$15,2,0)</f>
        <v>#N/A</v>
      </c>
    </row>
    <row r="2661" spans="3:3" x14ac:dyDescent="0.2">
      <c r="C2661" s="205" t="e">
        <f>VLOOKUP(B2661,Códigos!$D$11:$E$15,2,0)</f>
        <v>#N/A</v>
      </c>
    </row>
    <row r="2662" spans="3:3" x14ac:dyDescent="0.2">
      <c r="C2662" s="205" t="e">
        <f>VLOOKUP(B2662,Códigos!$D$11:$E$15,2,0)</f>
        <v>#N/A</v>
      </c>
    </row>
    <row r="2663" spans="3:3" x14ac:dyDescent="0.2">
      <c r="C2663" s="205" t="e">
        <f>VLOOKUP(B2663,Códigos!$D$11:$E$15,2,0)</f>
        <v>#N/A</v>
      </c>
    </row>
    <row r="2664" spans="3:3" x14ac:dyDescent="0.2">
      <c r="C2664" s="205" t="e">
        <f>VLOOKUP(B2664,Códigos!$D$11:$E$15,2,0)</f>
        <v>#N/A</v>
      </c>
    </row>
    <row r="2665" spans="3:3" x14ac:dyDescent="0.2">
      <c r="C2665" s="205" t="e">
        <f>VLOOKUP(B2665,Códigos!$D$11:$E$15,2,0)</f>
        <v>#N/A</v>
      </c>
    </row>
    <row r="2666" spans="3:3" x14ac:dyDescent="0.2">
      <c r="C2666" s="205" t="e">
        <f>VLOOKUP(B2666,Códigos!$D$11:$E$15,2,0)</f>
        <v>#N/A</v>
      </c>
    </row>
    <row r="2667" spans="3:3" x14ac:dyDescent="0.2">
      <c r="C2667" s="205" t="e">
        <f>VLOOKUP(B2667,Códigos!$D$11:$E$15,2,0)</f>
        <v>#N/A</v>
      </c>
    </row>
    <row r="2668" spans="3:3" x14ac:dyDescent="0.2">
      <c r="C2668" s="205" t="e">
        <f>VLOOKUP(B2668,Códigos!$D$11:$E$15,2,0)</f>
        <v>#N/A</v>
      </c>
    </row>
    <row r="2669" spans="3:3" x14ac:dyDescent="0.2">
      <c r="C2669" s="205" t="e">
        <f>VLOOKUP(B2669,Códigos!$D$11:$E$15,2,0)</f>
        <v>#N/A</v>
      </c>
    </row>
    <row r="2670" spans="3:3" x14ac:dyDescent="0.2">
      <c r="C2670" s="205" t="e">
        <f>VLOOKUP(B2670,Códigos!$D$11:$E$15,2,0)</f>
        <v>#N/A</v>
      </c>
    </row>
    <row r="2671" spans="3:3" x14ac:dyDescent="0.2">
      <c r="C2671" s="205" t="e">
        <f>VLOOKUP(B2671,Códigos!$D$11:$E$15,2,0)</f>
        <v>#N/A</v>
      </c>
    </row>
    <row r="2672" spans="3:3" x14ac:dyDescent="0.2">
      <c r="C2672" s="205" t="e">
        <f>VLOOKUP(B2672,Códigos!$D$11:$E$15,2,0)</f>
        <v>#N/A</v>
      </c>
    </row>
    <row r="2673" spans="3:3" x14ac:dyDescent="0.2">
      <c r="C2673" s="205" t="e">
        <f>VLOOKUP(B2673,Códigos!$D$11:$E$15,2,0)</f>
        <v>#N/A</v>
      </c>
    </row>
    <row r="2674" spans="3:3" x14ac:dyDescent="0.2">
      <c r="C2674" s="205" t="e">
        <f>VLOOKUP(B2674,Códigos!$D$11:$E$15,2,0)</f>
        <v>#N/A</v>
      </c>
    </row>
    <row r="2675" spans="3:3" x14ac:dyDescent="0.2">
      <c r="C2675" s="205" t="e">
        <f>VLOOKUP(B2675,Códigos!$D$11:$E$15,2,0)</f>
        <v>#N/A</v>
      </c>
    </row>
    <row r="2676" spans="3:3" x14ac:dyDescent="0.2">
      <c r="C2676" s="205" t="e">
        <f>VLOOKUP(B2676,Códigos!$D$11:$E$15,2,0)</f>
        <v>#N/A</v>
      </c>
    </row>
    <row r="2677" spans="3:3" x14ac:dyDescent="0.2">
      <c r="C2677" s="205" t="e">
        <f>VLOOKUP(B2677,Códigos!$D$11:$E$15,2,0)</f>
        <v>#N/A</v>
      </c>
    </row>
    <row r="2678" spans="3:3" x14ac:dyDescent="0.2">
      <c r="C2678" s="205" t="e">
        <f>VLOOKUP(B2678,Códigos!$D$11:$E$15,2,0)</f>
        <v>#N/A</v>
      </c>
    </row>
    <row r="2679" spans="3:3" x14ac:dyDescent="0.2">
      <c r="C2679" s="205" t="e">
        <f>VLOOKUP(B2679,Códigos!$D$11:$E$15,2,0)</f>
        <v>#N/A</v>
      </c>
    </row>
    <row r="2680" spans="3:3" x14ac:dyDescent="0.2">
      <c r="C2680" s="205" t="e">
        <f>VLOOKUP(B2680,Códigos!$D$11:$E$15,2,0)</f>
        <v>#N/A</v>
      </c>
    </row>
    <row r="2681" spans="3:3" x14ac:dyDescent="0.2">
      <c r="C2681" s="205" t="e">
        <f>VLOOKUP(B2681,Códigos!$D$11:$E$15,2,0)</f>
        <v>#N/A</v>
      </c>
    </row>
    <row r="2682" spans="3:3" x14ac:dyDescent="0.2">
      <c r="C2682" s="205" t="e">
        <f>VLOOKUP(B2682,Códigos!$D$11:$E$15,2,0)</f>
        <v>#N/A</v>
      </c>
    </row>
    <row r="2683" spans="3:3" x14ac:dyDescent="0.2">
      <c r="C2683" s="205" t="e">
        <f>VLOOKUP(B2683,Códigos!$D$11:$E$15,2,0)</f>
        <v>#N/A</v>
      </c>
    </row>
    <row r="2684" spans="3:3" x14ac:dyDescent="0.2">
      <c r="C2684" s="205" t="e">
        <f>VLOOKUP(B2684,Códigos!$D$11:$E$15,2,0)</f>
        <v>#N/A</v>
      </c>
    </row>
    <row r="2685" spans="3:3" x14ac:dyDescent="0.2">
      <c r="C2685" s="205" t="e">
        <f>VLOOKUP(B2685,Códigos!$D$11:$E$15,2,0)</f>
        <v>#N/A</v>
      </c>
    </row>
    <row r="2686" spans="3:3" x14ac:dyDescent="0.2">
      <c r="C2686" s="205" t="e">
        <f>VLOOKUP(B2686,Códigos!$D$11:$E$15,2,0)</f>
        <v>#N/A</v>
      </c>
    </row>
    <row r="2687" spans="3:3" x14ac:dyDescent="0.2">
      <c r="C2687" s="205" t="e">
        <f>VLOOKUP(B2687,Códigos!$D$11:$E$15,2,0)</f>
        <v>#N/A</v>
      </c>
    </row>
    <row r="2688" spans="3:3" x14ac:dyDescent="0.2">
      <c r="C2688" s="205" t="e">
        <f>VLOOKUP(B2688,Códigos!$D$11:$E$15,2,0)</f>
        <v>#N/A</v>
      </c>
    </row>
    <row r="2689" spans="3:3" x14ac:dyDescent="0.2">
      <c r="C2689" s="205" t="e">
        <f>VLOOKUP(B2689,Códigos!$D$11:$E$15,2,0)</f>
        <v>#N/A</v>
      </c>
    </row>
    <row r="2690" spans="3:3" x14ac:dyDescent="0.2">
      <c r="C2690" s="205" t="e">
        <f>VLOOKUP(B2690,Códigos!$D$11:$E$15,2,0)</f>
        <v>#N/A</v>
      </c>
    </row>
    <row r="2691" spans="3:3" x14ac:dyDescent="0.2">
      <c r="C2691" s="205" t="e">
        <f>VLOOKUP(B2691,Códigos!$D$11:$E$15,2,0)</f>
        <v>#N/A</v>
      </c>
    </row>
    <row r="2692" spans="3:3" x14ac:dyDescent="0.2">
      <c r="C2692" s="205" t="e">
        <f>VLOOKUP(B2692,Códigos!$D$11:$E$15,2,0)</f>
        <v>#N/A</v>
      </c>
    </row>
    <row r="2693" spans="3:3" x14ac:dyDescent="0.2">
      <c r="C2693" s="205" t="e">
        <f>VLOOKUP(B2693,Códigos!$D$11:$E$15,2,0)</f>
        <v>#N/A</v>
      </c>
    </row>
    <row r="2694" spans="3:3" x14ac:dyDescent="0.2">
      <c r="C2694" s="205" t="e">
        <f>VLOOKUP(B2694,Códigos!$D$11:$E$15,2,0)</f>
        <v>#N/A</v>
      </c>
    </row>
    <row r="2695" spans="3:3" x14ac:dyDescent="0.2">
      <c r="C2695" s="205" t="e">
        <f>VLOOKUP(B2695,Códigos!$D$11:$E$15,2,0)</f>
        <v>#N/A</v>
      </c>
    </row>
    <row r="2696" spans="3:3" x14ac:dyDescent="0.2">
      <c r="C2696" s="205" t="e">
        <f>VLOOKUP(B2696,Códigos!$D$11:$E$15,2,0)</f>
        <v>#N/A</v>
      </c>
    </row>
    <row r="2697" spans="3:3" x14ac:dyDescent="0.2">
      <c r="C2697" s="205" t="e">
        <f>VLOOKUP(B2697,Códigos!$D$11:$E$15,2,0)</f>
        <v>#N/A</v>
      </c>
    </row>
    <row r="2698" spans="3:3" x14ac:dyDescent="0.2">
      <c r="C2698" s="205" t="e">
        <f>VLOOKUP(B2698,Códigos!$D$11:$E$15,2,0)</f>
        <v>#N/A</v>
      </c>
    </row>
    <row r="2699" spans="3:3" x14ac:dyDescent="0.2">
      <c r="C2699" s="205" t="e">
        <f>VLOOKUP(B2699,Códigos!$D$11:$E$15,2,0)</f>
        <v>#N/A</v>
      </c>
    </row>
    <row r="2700" spans="3:3" x14ac:dyDescent="0.2">
      <c r="C2700" s="205" t="e">
        <f>VLOOKUP(B2700,Códigos!$D$11:$E$15,2,0)</f>
        <v>#N/A</v>
      </c>
    </row>
    <row r="2701" spans="3:3" x14ac:dyDescent="0.2">
      <c r="C2701" s="205" t="e">
        <f>VLOOKUP(B2701,Códigos!$D$11:$E$15,2,0)</f>
        <v>#N/A</v>
      </c>
    </row>
    <row r="2702" spans="3:3" x14ac:dyDescent="0.2">
      <c r="C2702" s="205" t="e">
        <f>VLOOKUP(B2702,Códigos!$D$11:$E$15,2,0)</f>
        <v>#N/A</v>
      </c>
    </row>
    <row r="2703" spans="3:3" x14ac:dyDescent="0.2">
      <c r="C2703" s="205" t="e">
        <f>VLOOKUP(B2703,Códigos!$D$11:$E$15,2,0)</f>
        <v>#N/A</v>
      </c>
    </row>
    <row r="2704" spans="3:3" x14ac:dyDescent="0.2">
      <c r="C2704" s="205" t="e">
        <f>VLOOKUP(B2704,Códigos!$D$11:$E$15,2,0)</f>
        <v>#N/A</v>
      </c>
    </row>
    <row r="2705" spans="3:3" x14ac:dyDescent="0.2">
      <c r="C2705" s="205" t="e">
        <f>VLOOKUP(B2705,Códigos!$D$11:$E$15,2,0)</f>
        <v>#N/A</v>
      </c>
    </row>
    <row r="2706" spans="3:3" x14ac:dyDescent="0.2">
      <c r="C2706" s="205" t="e">
        <f>VLOOKUP(B2706,Códigos!$D$11:$E$15,2,0)</f>
        <v>#N/A</v>
      </c>
    </row>
    <row r="2707" spans="3:3" x14ac:dyDescent="0.2">
      <c r="C2707" s="205" t="e">
        <f>VLOOKUP(B2707,Códigos!$D$11:$E$15,2,0)</f>
        <v>#N/A</v>
      </c>
    </row>
    <row r="2708" spans="3:3" x14ac:dyDescent="0.2">
      <c r="C2708" s="205" t="e">
        <f>VLOOKUP(B2708,Códigos!$D$11:$E$15,2,0)</f>
        <v>#N/A</v>
      </c>
    </row>
    <row r="2709" spans="3:3" x14ac:dyDescent="0.2">
      <c r="C2709" s="205" t="e">
        <f>VLOOKUP(B2709,Códigos!$D$11:$E$15,2,0)</f>
        <v>#N/A</v>
      </c>
    </row>
    <row r="2710" spans="3:3" x14ac:dyDescent="0.2">
      <c r="C2710" s="205" t="e">
        <f>VLOOKUP(B2710,Códigos!$D$11:$E$15,2,0)</f>
        <v>#N/A</v>
      </c>
    </row>
    <row r="2711" spans="3:3" x14ac:dyDescent="0.2">
      <c r="C2711" s="205" t="e">
        <f>VLOOKUP(B2711,Códigos!$D$11:$E$15,2,0)</f>
        <v>#N/A</v>
      </c>
    </row>
    <row r="2712" spans="3:3" x14ac:dyDescent="0.2">
      <c r="C2712" s="205" t="e">
        <f>VLOOKUP(B2712,Códigos!$D$11:$E$15,2,0)</f>
        <v>#N/A</v>
      </c>
    </row>
    <row r="2713" spans="3:3" x14ac:dyDescent="0.2">
      <c r="C2713" s="205" t="e">
        <f>VLOOKUP(B2713,Códigos!$D$11:$E$15,2,0)</f>
        <v>#N/A</v>
      </c>
    </row>
    <row r="2714" spans="3:3" x14ac:dyDescent="0.2">
      <c r="C2714" s="205" t="e">
        <f>VLOOKUP(B2714,Códigos!$D$11:$E$15,2,0)</f>
        <v>#N/A</v>
      </c>
    </row>
    <row r="2715" spans="3:3" x14ac:dyDescent="0.2">
      <c r="C2715" s="205" t="e">
        <f>VLOOKUP(B2715,Códigos!$D$11:$E$15,2,0)</f>
        <v>#N/A</v>
      </c>
    </row>
    <row r="2716" spans="3:3" x14ac:dyDescent="0.2">
      <c r="C2716" s="205" t="e">
        <f>VLOOKUP(B2716,Códigos!$D$11:$E$15,2,0)</f>
        <v>#N/A</v>
      </c>
    </row>
    <row r="2717" spans="3:3" x14ac:dyDescent="0.2">
      <c r="C2717" s="205" t="e">
        <f>VLOOKUP(B2717,Códigos!$D$11:$E$15,2,0)</f>
        <v>#N/A</v>
      </c>
    </row>
    <row r="2718" spans="3:3" x14ac:dyDescent="0.2">
      <c r="C2718" s="205" t="e">
        <f>VLOOKUP(B2718,Códigos!$D$11:$E$15,2,0)</f>
        <v>#N/A</v>
      </c>
    </row>
    <row r="2719" spans="3:3" x14ac:dyDescent="0.2">
      <c r="C2719" s="205" t="e">
        <f>VLOOKUP(B2719,Códigos!$D$11:$E$15,2,0)</f>
        <v>#N/A</v>
      </c>
    </row>
    <row r="2720" spans="3:3" x14ac:dyDescent="0.2">
      <c r="C2720" s="205" t="e">
        <f>VLOOKUP(B2720,Códigos!$D$11:$E$15,2,0)</f>
        <v>#N/A</v>
      </c>
    </row>
    <row r="2721" spans="3:3" x14ac:dyDescent="0.2">
      <c r="C2721" s="205" t="e">
        <f>VLOOKUP(B2721,Códigos!$D$11:$E$15,2,0)</f>
        <v>#N/A</v>
      </c>
    </row>
    <row r="2722" spans="3:3" x14ac:dyDescent="0.2">
      <c r="C2722" s="205" t="e">
        <f>VLOOKUP(B2722,Códigos!$D$11:$E$15,2,0)</f>
        <v>#N/A</v>
      </c>
    </row>
    <row r="2723" spans="3:3" x14ac:dyDescent="0.2">
      <c r="C2723" s="205" t="e">
        <f>VLOOKUP(B2723,Códigos!$D$11:$E$15,2,0)</f>
        <v>#N/A</v>
      </c>
    </row>
    <row r="2724" spans="3:3" x14ac:dyDescent="0.2">
      <c r="C2724" s="205" t="e">
        <f>VLOOKUP(B2724,Códigos!$D$11:$E$15,2,0)</f>
        <v>#N/A</v>
      </c>
    </row>
    <row r="2725" spans="3:3" x14ac:dyDescent="0.2">
      <c r="C2725" s="205" t="e">
        <f>VLOOKUP(B2725,Códigos!$D$11:$E$15,2,0)</f>
        <v>#N/A</v>
      </c>
    </row>
    <row r="2726" spans="3:3" x14ac:dyDescent="0.2">
      <c r="C2726" s="205" t="e">
        <f>VLOOKUP(B2726,Códigos!$D$11:$E$15,2,0)</f>
        <v>#N/A</v>
      </c>
    </row>
    <row r="2727" spans="3:3" x14ac:dyDescent="0.2">
      <c r="C2727" s="205" t="e">
        <f>VLOOKUP(B2727,Códigos!$D$11:$E$15,2,0)</f>
        <v>#N/A</v>
      </c>
    </row>
    <row r="2728" spans="3:3" x14ac:dyDescent="0.2">
      <c r="C2728" s="205" t="e">
        <f>VLOOKUP(B2728,Códigos!$D$11:$E$15,2,0)</f>
        <v>#N/A</v>
      </c>
    </row>
    <row r="2729" spans="3:3" x14ac:dyDescent="0.2">
      <c r="C2729" s="205" t="e">
        <f>VLOOKUP(B2729,Códigos!$D$11:$E$15,2,0)</f>
        <v>#N/A</v>
      </c>
    </row>
    <row r="2730" spans="3:3" x14ac:dyDescent="0.2">
      <c r="C2730" s="205" t="e">
        <f>VLOOKUP(B2730,Códigos!$D$11:$E$15,2,0)</f>
        <v>#N/A</v>
      </c>
    </row>
    <row r="2731" spans="3:3" x14ac:dyDescent="0.2">
      <c r="C2731" s="205" t="e">
        <f>VLOOKUP(B2731,Códigos!$D$11:$E$15,2,0)</f>
        <v>#N/A</v>
      </c>
    </row>
    <row r="2732" spans="3:3" x14ac:dyDescent="0.2">
      <c r="C2732" s="205" t="e">
        <f>VLOOKUP(B2732,Códigos!$D$11:$E$15,2,0)</f>
        <v>#N/A</v>
      </c>
    </row>
    <row r="2733" spans="3:3" x14ac:dyDescent="0.2">
      <c r="C2733" s="205" t="e">
        <f>VLOOKUP(B2733,Códigos!$D$11:$E$15,2,0)</f>
        <v>#N/A</v>
      </c>
    </row>
    <row r="2734" spans="3:3" x14ac:dyDescent="0.2">
      <c r="C2734" s="205" t="e">
        <f>VLOOKUP(B2734,Códigos!$D$11:$E$15,2,0)</f>
        <v>#N/A</v>
      </c>
    </row>
    <row r="2735" spans="3:3" x14ac:dyDescent="0.2">
      <c r="C2735" s="205" t="e">
        <f>VLOOKUP(B2735,Códigos!$D$11:$E$15,2,0)</f>
        <v>#N/A</v>
      </c>
    </row>
    <row r="2736" spans="3:3" x14ac:dyDescent="0.2">
      <c r="C2736" s="205" t="e">
        <f>VLOOKUP(B2736,Códigos!$D$11:$E$15,2,0)</f>
        <v>#N/A</v>
      </c>
    </row>
    <row r="2737" spans="3:3" x14ac:dyDescent="0.2">
      <c r="C2737" s="205" t="e">
        <f>VLOOKUP(B2737,Códigos!$D$11:$E$15,2,0)</f>
        <v>#N/A</v>
      </c>
    </row>
    <row r="2738" spans="3:3" x14ac:dyDescent="0.2">
      <c r="C2738" s="205" t="e">
        <f>VLOOKUP(B2738,Códigos!$D$11:$E$15,2,0)</f>
        <v>#N/A</v>
      </c>
    </row>
    <row r="2739" spans="3:3" x14ac:dyDescent="0.2">
      <c r="C2739" s="205" t="e">
        <f>VLOOKUP(B2739,Códigos!$D$11:$E$15,2,0)</f>
        <v>#N/A</v>
      </c>
    </row>
    <row r="2740" spans="3:3" x14ac:dyDescent="0.2">
      <c r="C2740" s="205" t="e">
        <f>VLOOKUP(B2740,Códigos!$D$11:$E$15,2,0)</f>
        <v>#N/A</v>
      </c>
    </row>
    <row r="2741" spans="3:3" x14ac:dyDescent="0.2">
      <c r="C2741" s="205" t="e">
        <f>VLOOKUP(B2741,Códigos!$D$11:$E$15,2,0)</f>
        <v>#N/A</v>
      </c>
    </row>
    <row r="2742" spans="3:3" x14ac:dyDescent="0.2">
      <c r="C2742" s="205" t="e">
        <f>VLOOKUP(B2742,Códigos!$D$11:$E$15,2,0)</f>
        <v>#N/A</v>
      </c>
    </row>
    <row r="2743" spans="3:3" x14ac:dyDescent="0.2">
      <c r="C2743" s="205" t="e">
        <f>VLOOKUP(B2743,Códigos!$D$11:$E$15,2,0)</f>
        <v>#N/A</v>
      </c>
    </row>
    <row r="2744" spans="3:3" x14ac:dyDescent="0.2">
      <c r="C2744" s="205" t="e">
        <f>VLOOKUP(B2744,Códigos!$D$11:$E$15,2,0)</f>
        <v>#N/A</v>
      </c>
    </row>
    <row r="2745" spans="3:3" x14ac:dyDescent="0.2">
      <c r="C2745" s="205" t="e">
        <f>VLOOKUP(B2745,Códigos!$D$11:$E$15,2,0)</f>
        <v>#N/A</v>
      </c>
    </row>
    <row r="2746" spans="3:3" x14ac:dyDescent="0.2">
      <c r="C2746" s="205" t="e">
        <f>VLOOKUP(B2746,Códigos!$D$11:$E$15,2,0)</f>
        <v>#N/A</v>
      </c>
    </row>
    <row r="2747" spans="3:3" x14ac:dyDescent="0.2">
      <c r="C2747" s="205" t="e">
        <f>VLOOKUP(B2747,Códigos!$D$11:$E$15,2,0)</f>
        <v>#N/A</v>
      </c>
    </row>
    <row r="2748" spans="3:3" x14ac:dyDescent="0.2">
      <c r="C2748" s="205" t="e">
        <f>VLOOKUP(B2748,Códigos!$D$11:$E$15,2,0)</f>
        <v>#N/A</v>
      </c>
    </row>
    <row r="2749" spans="3:3" x14ac:dyDescent="0.2">
      <c r="C2749" s="205" t="e">
        <f>VLOOKUP(B2749,Códigos!$D$11:$E$15,2,0)</f>
        <v>#N/A</v>
      </c>
    </row>
    <row r="2750" spans="3:3" x14ac:dyDescent="0.2">
      <c r="C2750" s="205" t="e">
        <f>VLOOKUP(B2750,Códigos!$D$11:$E$15,2,0)</f>
        <v>#N/A</v>
      </c>
    </row>
    <row r="2751" spans="3:3" x14ac:dyDescent="0.2">
      <c r="C2751" s="205" t="e">
        <f>VLOOKUP(B2751,Códigos!$D$11:$E$15,2,0)</f>
        <v>#N/A</v>
      </c>
    </row>
    <row r="2752" spans="3:3" x14ac:dyDescent="0.2">
      <c r="C2752" s="205" t="e">
        <f>VLOOKUP(B2752,Códigos!$D$11:$E$15,2,0)</f>
        <v>#N/A</v>
      </c>
    </row>
    <row r="2753" spans="3:3" x14ac:dyDescent="0.2">
      <c r="C2753" s="205" t="e">
        <f>VLOOKUP(B2753,Códigos!$D$11:$E$15,2,0)</f>
        <v>#N/A</v>
      </c>
    </row>
    <row r="2754" spans="3:3" x14ac:dyDescent="0.2">
      <c r="C2754" s="205" t="e">
        <f>VLOOKUP(B2754,Códigos!$D$11:$E$15,2,0)</f>
        <v>#N/A</v>
      </c>
    </row>
    <row r="2755" spans="3:3" x14ac:dyDescent="0.2">
      <c r="C2755" s="205" t="e">
        <f>VLOOKUP(B2755,Códigos!$D$11:$E$15,2,0)</f>
        <v>#N/A</v>
      </c>
    </row>
    <row r="2756" spans="3:3" x14ac:dyDescent="0.2">
      <c r="C2756" s="205" t="e">
        <f>VLOOKUP(B2756,Códigos!$D$11:$E$15,2,0)</f>
        <v>#N/A</v>
      </c>
    </row>
    <row r="2757" spans="3:3" x14ac:dyDescent="0.2">
      <c r="C2757" s="205" t="e">
        <f>VLOOKUP(B2757,Códigos!$D$11:$E$15,2,0)</f>
        <v>#N/A</v>
      </c>
    </row>
    <row r="2758" spans="3:3" x14ac:dyDescent="0.2">
      <c r="C2758" s="205" t="e">
        <f>VLOOKUP(B2758,Códigos!$D$11:$E$15,2,0)</f>
        <v>#N/A</v>
      </c>
    </row>
    <row r="2759" spans="3:3" x14ac:dyDescent="0.2">
      <c r="C2759" s="205" t="e">
        <f>VLOOKUP(B2759,Códigos!$D$11:$E$15,2,0)</f>
        <v>#N/A</v>
      </c>
    </row>
    <row r="2760" spans="3:3" x14ac:dyDescent="0.2">
      <c r="C2760" s="205" t="e">
        <f>VLOOKUP(B2760,Códigos!$D$11:$E$15,2,0)</f>
        <v>#N/A</v>
      </c>
    </row>
    <row r="2761" spans="3:3" x14ac:dyDescent="0.2">
      <c r="C2761" s="205" t="e">
        <f>VLOOKUP(B2761,Códigos!$D$11:$E$15,2,0)</f>
        <v>#N/A</v>
      </c>
    </row>
    <row r="2762" spans="3:3" x14ac:dyDescent="0.2">
      <c r="C2762" s="205" t="e">
        <f>VLOOKUP(B2762,Códigos!$D$11:$E$15,2,0)</f>
        <v>#N/A</v>
      </c>
    </row>
    <row r="2763" spans="3:3" x14ac:dyDescent="0.2">
      <c r="C2763" s="205" t="e">
        <f>VLOOKUP(B2763,Códigos!$D$11:$E$15,2,0)</f>
        <v>#N/A</v>
      </c>
    </row>
    <row r="2764" spans="3:3" x14ac:dyDescent="0.2">
      <c r="C2764" s="205" t="e">
        <f>VLOOKUP(B2764,Códigos!$D$11:$E$15,2,0)</f>
        <v>#N/A</v>
      </c>
    </row>
    <row r="2765" spans="3:3" x14ac:dyDescent="0.2">
      <c r="C2765" s="205" t="e">
        <f>VLOOKUP(B2765,Códigos!$D$11:$E$15,2,0)</f>
        <v>#N/A</v>
      </c>
    </row>
    <row r="2766" spans="3:3" x14ac:dyDescent="0.2">
      <c r="C2766" s="205" t="e">
        <f>VLOOKUP(B2766,Códigos!$D$11:$E$15,2,0)</f>
        <v>#N/A</v>
      </c>
    </row>
    <row r="2767" spans="3:3" x14ac:dyDescent="0.2">
      <c r="C2767" s="205" t="e">
        <f>VLOOKUP(B2767,Códigos!$D$11:$E$15,2,0)</f>
        <v>#N/A</v>
      </c>
    </row>
    <row r="2768" spans="3:3" x14ac:dyDescent="0.2">
      <c r="C2768" s="205" t="e">
        <f>VLOOKUP(B2768,Códigos!$D$11:$E$15,2,0)</f>
        <v>#N/A</v>
      </c>
    </row>
    <row r="2769" spans="3:3" x14ac:dyDescent="0.2">
      <c r="C2769" s="205" t="e">
        <f>VLOOKUP(B2769,Códigos!$D$11:$E$15,2,0)</f>
        <v>#N/A</v>
      </c>
    </row>
    <row r="2770" spans="3:3" x14ac:dyDescent="0.2">
      <c r="C2770" s="205" t="e">
        <f>VLOOKUP(B2770,Códigos!$D$11:$E$15,2,0)</f>
        <v>#N/A</v>
      </c>
    </row>
    <row r="2771" spans="3:3" x14ac:dyDescent="0.2">
      <c r="C2771" s="205" t="e">
        <f>VLOOKUP(B2771,Códigos!$D$11:$E$15,2,0)</f>
        <v>#N/A</v>
      </c>
    </row>
    <row r="2772" spans="3:3" x14ac:dyDescent="0.2">
      <c r="C2772" s="205" t="e">
        <f>VLOOKUP(B2772,Códigos!$D$11:$E$15,2,0)</f>
        <v>#N/A</v>
      </c>
    </row>
    <row r="2773" spans="3:3" x14ac:dyDescent="0.2">
      <c r="C2773" s="205" t="e">
        <f>VLOOKUP(B2773,Códigos!$D$11:$E$15,2,0)</f>
        <v>#N/A</v>
      </c>
    </row>
    <row r="2774" spans="3:3" x14ac:dyDescent="0.2">
      <c r="C2774" s="205" t="e">
        <f>VLOOKUP(B2774,Códigos!$D$11:$E$15,2,0)</f>
        <v>#N/A</v>
      </c>
    </row>
    <row r="2775" spans="3:3" x14ac:dyDescent="0.2">
      <c r="C2775" s="205" t="e">
        <f>VLOOKUP(B2775,Códigos!$D$11:$E$15,2,0)</f>
        <v>#N/A</v>
      </c>
    </row>
    <row r="2776" spans="3:3" x14ac:dyDescent="0.2">
      <c r="C2776" s="205" t="e">
        <f>VLOOKUP(B2776,Códigos!$D$11:$E$15,2,0)</f>
        <v>#N/A</v>
      </c>
    </row>
    <row r="2777" spans="3:3" x14ac:dyDescent="0.2">
      <c r="C2777" s="205" t="e">
        <f>VLOOKUP(B2777,Códigos!$D$11:$E$15,2,0)</f>
        <v>#N/A</v>
      </c>
    </row>
    <row r="2778" spans="3:3" x14ac:dyDescent="0.2">
      <c r="C2778" s="205" t="e">
        <f>VLOOKUP(B2778,Códigos!$D$11:$E$15,2,0)</f>
        <v>#N/A</v>
      </c>
    </row>
    <row r="2779" spans="3:3" x14ac:dyDescent="0.2">
      <c r="C2779" s="205" t="e">
        <f>VLOOKUP(B2779,Códigos!$D$11:$E$15,2,0)</f>
        <v>#N/A</v>
      </c>
    </row>
    <row r="2780" spans="3:3" x14ac:dyDescent="0.2">
      <c r="C2780" s="205" t="e">
        <f>VLOOKUP(B2780,Códigos!$D$11:$E$15,2,0)</f>
        <v>#N/A</v>
      </c>
    </row>
    <row r="2781" spans="3:3" x14ac:dyDescent="0.2">
      <c r="C2781" s="205" t="e">
        <f>VLOOKUP(B2781,Códigos!$D$11:$E$15,2,0)</f>
        <v>#N/A</v>
      </c>
    </row>
    <row r="2782" spans="3:3" x14ac:dyDescent="0.2">
      <c r="C2782" s="205" t="e">
        <f>VLOOKUP(B2782,Códigos!$D$11:$E$15,2,0)</f>
        <v>#N/A</v>
      </c>
    </row>
    <row r="2783" spans="3:3" x14ac:dyDescent="0.2">
      <c r="C2783" s="205" t="e">
        <f>VLOOKUP(B2783,Códigos!$D$11:$E$15,2,0)</f>
        <v>#N/A</v>
      </c>
    </row>
    <row r="2784" spans="3:3" x14ac:dyDescent="0.2">
      <c r="C2784" s="205" t="e">
        <f>VLOOKUP(B2784,Códigos!$D$11:$E$15,2,0)</f>
        <v>#N/A</v>
      </c>
    </row>
    <row r="2785" spans="3:3" x14ac:dyDescent="0.2">
      <c r="C2785" s="205" t="e">
        <f>VLOOKUP(B2785,Códigos!$D$11:$E$15,2,0)</f>
        <v>#N/A</v>
      </c>
    </row>
    <row r="2786" spans="3:3" x14ac:dyDescent="0.2">
      <c r="C2786" s="205" t="e">
        <f>VLOOKUP(B2786,Códigos!$D$11:$E$15,2,0)</f>
        <v>#N/A</v>
      </c>
    </row>
    <row r="2787" spans="3:3" x14ac:dyDescent="0.2">
      <c r="C2787" s="205" t="e">
        <f>VLOOKUP(B2787,Códigos!$D$11:$E$15,2,0)</f>
        <v>#N/A</v>
      </c>
    </row>
    <row r="2788" spans="3:3" x14ac:dyDescent="0.2">
      <c r="C2788" s="205" t="e">
        <f>VLOOKUP(B2788,Códigos!$D$11:$E$15,2,0)</f>
        <v>#N/A</v>
      </c>
    </row>
    <row r="2789" spans="3:3" x14ac:dyDescent="0.2">
      <c r="C2789" s="205" t="e">
        <f>VLOOKUP(B2789,Códigos!$D$11:$E$15,2,0)</f>
        <v>#N/A</v>
      </c>
    </row>
    <row r="2790" spans="3:3" x14ac:dyDescent="0.2">
      <c r="C2790" s="205" t="e">
        <f>VLOOKUP(B2790,Códigos!$D$11:$E$15,2,0)</f>
        <v>#N/A</v>
      </c>
    </row>
    <row r="2791" spans="3:3" x14ac:dyDescent="0.2">
      <c r="C2791" s="205" t="e">
        <f>VLOOKUP(B2791,Códigos!$D$11:$E$15,2,0)</f>
        <v>#N/A</v>
      </c>
    </row>
    <row r="2792" spans="3:3" x14ac:dyDescent="0.2">
      <c r="C2792" s="205" t="e">
        <f>VLOOKUP(B2792,Códigos!$D$11:$E$15,2,0)</f>
        <v>#N/A</v>
      </c>
    </row>
    <row r="2793" spans="3:3" x14ac:dyDescent="0.2">
      <c r="C2793" s="205" t="e">
        <f>VLOOKUP(B2793,Códigos!$D$11:$E$15,2,0)</f>
        <v>#N/A</v>
      </c>
    </row>
    <row r="2794" spans="3:3" x14ac:dyDescent="0.2">
      <c r="C2794" s="205" t="e">
        <f>VLOOKUP(B2794,Códigos!$D$11:$E$15,2,0)</f>
        <v>#N/A</v>
      </c>
    </row>
    <row r="2795" spans="3:3" x14ac:dyDescent="0.2">
      <c r="C2795" s="205" t="e">
        <f>VLOOKUP(B2795,Códigos!$D$11:$E$15,2,0)</f>
        <v>#N/A</v>
      </c>
    </row>
    <row r="2796" spans="3:3" x14ac:dyDescent="0.2">
      <c r="C2796" s="205" t="e">
        <f>VLOOKUP(B2796,Códigos!$D$11:$E$15,2,0)</f>
        <v>#N/A</v>
      </c>
    </row>
    <row r="2797" spans="3:3" x14ac:dyDescent="0.2">
      <c r="C2797" s="205" t="e">
        <f>VLOOKUP(B2797,Códigos!$D$11:$E$15,2,0)</f>
        <v>#N/A</v>
      </c>
    </row>
    <row r="2798" spans="3:3" x14ac:dyDescent="0.2">
      <c r="C2798" s="205" t="e">
        <f>VLOOKUP(B2798,Códigos!$D$11:$E$15,2,0)</f>
        <v>#N/A</v>
      </c>
    </row>
    <row r="2799" spans="3:3" x14ac:dyDescent="0.2">
      <c r="C2799" s="205" t="e">
        <f>VLOOKUP(B2799,Códigos!$D$11:$E$15,2,0)</f>
        <v>#N/A</v>
      </c>
    </row>
    <row r="2800" spans="3:3" x14ac:dyDescent="0.2">
      <c r="C2800" s="205" t="e">
        <f>VLOOKUP(B2800,Códigos!$D$11:$E$15,2,0)</f>
        <v>#N/A</v>
      </c>
    </row>
    <row r="2801" spans="3:3" x14ac:dyDescent="0.2">
      <c r="C2801" s="205" t="e">
        <f>VLOOKUP(B2801,Códigos!$D$11:$E$15,2,0)</f>
        <v>#N/A</v>
      </c>
    </row>
    <row r="2802" spans="3:3" x14ac:dyDescent="0.2">
      <c r="C2802" s="205" t="e">
        <f>VLOOKUP(B2802,Códigos!$D$11:$E$15,2,0)</f>
        <v>#N/A</v>
      </c>
    </row>
    <row r="2803" spans="3:3" x14ac:dyDescent="0.2">
      <c r="C2803" s="205" t="e">
        <f>VLOOKUP(B2803,Códigos!$D$11:$E$15,2,0)</f>
        <v>#N/A</v>
      </c>
    </row>
    <row r="2804" spans="3:3" x14ac:dyDescent="0.2">
      <c r="C2804" s="205" t="e">
        <f>VLOOKUP(B2804,Códigos!$D$11:$E$15,2,0)</f>
        <v>#N/A</v>
      </c>
    </row>
    <row r="2805" spans="3:3" x14ac:dyDescent="0.2">
      <c r="C2805" s="205" t="e">
        <f>VLOOKUP(B2805,Códigos!$D$11:$E$15,2,0)</f>
        <v>#N/A</v>
      </c>
    </row>
    <row r="2806" spans="3:3" x14ac:dyDescent="0.2">
      <c r="C2806" s="205" t="e">
        <f>VLOOKUP(B2806,Códigos!$D$11:$E$15,2,0)</f>
        <v>#N/A</v>
      </c>
    </row>
    <row r="2807" spans="3:3" x14ac:dyDescent="0.2">
      <c r="C2807" s="205" t="e">
        <f>VLOOKUP(B2807,Códigos!$D$11:$E$15,2,0)</f>
        <v>#N/A</v>
      </c>
    </row>
    <row r="2808" spans="3:3" x14ac:dyDescent="0.2">
      <c r="C2808" s="205" t="e">
        <f>VLOOKUP(B2808,Códigos!$D$11:$E$15,2,0)</f>
        <v>#N/A</v>
      </c>
    </row>
    <row r="2809" spans="3:3" x14ac:dyDescent="0.2">
      <c r="C2809" s="205" t="e">
        <f>VLOOKUP(B2809,Códigos!$D$11:$E$15,2,0)</f>
        <v>#N/A</v>
      </c>
    </row>
    <row r="2810" spans="3:3" x14ac:dyDescent="0.2">
      <c r="C2810" s="205" t="e">
        <f>VLOOKUP(B2810,Códigos!$D$11:$E$15,2,0)</f>
        <v>#N/A</v>
      </c>
    </row>
    <row r="2811" spans="3:3" x14ac:dyDescent="0.2">
      <c r="C2811" s="205" t="e">
        <f>VLOOKUP(B2811,Códigos!$D$11:$E$15,2,0)</f>
        <v>#N/A</v>
      </c>
    </row>
    <row r="2812" spans="3:3" x14ac:dyDescent="0.2">
      <c r="C2812" s="205" t="e">
        <f>VLOOKUP(B2812,Códigos!$D$11:$E$15,2,0)</f>
        <v>#N/A</v>
      </c>
    </row>
    <row r="2813" spans="3:3" x14ac:dyDescent="0.2">
      <c r="C2813" s="205" t="e">
        <f>VLOOKUP(B2813,Códigos!$D$11:$E$15,2,0)</f>
        <v>#N/A</v>
      </c>
    </row>
    <row r="2814" spans="3:3" x14ac:dyDescent="0.2">
      <c r="C2814" s="205" t="e">
        <f>VLOOKUP(B2814,Códigos!$D$11:$E$15,2,0)</f>
        <v>#N/A</v>
      </c>
    </row>
    <row r="2815" spans="3:3" x14ac:dyDescent="0.2">
      <c r="C2815" s="205" t="e">
        <f>VLOOKUP(B2815,Códigos!$D$11:$E$15,2,0)</f>
        <v>#N/A</v>
      </c>
    </row>
    <row r="2816" spans="3:3" x14ac:dyDescent="0.2">
      <c r="C2816" s="205" t="e">
        <f>VLOOKUP(B2816,Códigos!$D$11:$E$15,2,0)</f>
        <v>#N/A</v>
      </c>
    </row>
    <row r="2817" spans="3:3" x14ac:dyDescent="0.2">
      <c r="C2817" s="205" t="e">
        <f>VLOOKUP(B2817,Códigos!$D$11:$E$15,2,0)</f>
        <v>#N/A</v>
      </c>
    </row>
    <row r="2818" spans="3:3" x14ac:dyDescent="0.2">
      <c r="C2818" s="205" t="e">
        <f>VLOOKUP(B2818,Códigos!$D$11:$E$15,2,0)</f>
        <v>#N/A</v>
      </c>
    </row>
    <row r="2819" spans="3:3" x14ac:dyDescent="0.2">
      <c r="C2819" s="205" t="e">
        <f>VLOOKUP(B2819,Códigos!$D$11:$E$15,2,0)</f>
        <v>#N/A</v>
      </c>
    </row>
    <row r="2820" spans="3:3" x14ac:dyDescent="0.2">
      <c r="C2820" s="205" t="e">
        <f>VLOOKUP(B2820,Códigos!$D$11:$E$15,2,0)</f>
        <v>#N/A</v>
      </c>
    </row>
    <row r="2821" spans="3:3" x14ac:dyDescent="0.2">
      <c r="C2821" s="205" t="e">
        <f>VLOOKUP(B2821,Códigos!$D$11:$E$15,2,0)</f>
        <v>#N/A</v>
      </c>
    </row>
    <row r="2822" spans="3:3" x14ac:dyDescent="0.2">
      <c r="C2822" s="205" t="e">
        <f>VLOOKUP(B2822,Códigos!$D$11:$E$15,2,0)</f>
        <v>#N/A</v>
      </c>
    </row>
    <row r="2823" spans="3:3" x14ac:dyDescent="0.2">
      <c r="C2823" s="205" t="e">
        <f>VLOOKUP(B2823,Códigos!$D$11:$E$15,2,0)</f>
        <v>#N/A</v>
      </c>
    </row>
    <row r="2824" spans="3:3" x14ac:dyDescent="0.2">
      <c r="C2824" s="205" t="e">
        <f>VLOOKUP(B2824,Códigos!$D$11:$E$15,2,0)</f>
        <v>#N/A</v>
      </c>
    </row>
    <row r="2825" spans="3:3" x14ac:dyDescent="0.2">
      <c r="C2825" s="205" t="e">
        <f>VLOOKUP(B2825,Códigos!$D$11:$E$15,2,0)</f>
        <v>#N/A</v>
      </c>
    </row>
  </sheetData>
  <autoFilter ref="A3:AR2825"/>
  <mergeCells count="1">
    <mergeCell ref="B2:F2"/>
  </mergeCells>
  <conditionalFormatting sqref="AL1:AL10 AL21:AL24 AL18 AL15:AL16 AL13 AL26 AL29:AL1048576">
    <cfRule type="cellIs" dxfId="38" priority="18" operator="equal">
      <formula>"DETECTADO"</formula>
    </cfRule>
  </conditionalFormatting>
  <conditionalFormatting sqref="AP1:AP26 AP29:AP1048576">
    <cfRule type="cellIs" dxfId="37" priority="13" operator="equal">
      <formula>"SIN CLASIFICAR"</formula>
    </cfRule>
    <cfRule type="cellIs" dxfId="36" priority="16" operator="equal">
      <formula>"CONFIRMADO"</formula>
    </cfRule>
    <cfRule type="cellIs" dxfId="35" priority="17" operator="equal">
      <formula>"SOSPECHOSO"</formula>
    </cfRule>
  </conditionalFormatting>
  <conditionalFormatting sqref="AQ1:AQ1048576">
    <cfRule type="cellIs" dxfId="34" priority="15" operator="equal">
      <formula>"NO"</formula>
    </cfRule>
  </conditionalFormatting>
  <conditionalFormatting sqref="AL19:AL20">
    <cfRule type="cellIs" dxfId="33" priority="14" operator="equal">
      <formula>"DETECTADO"</formula>
    </cfRule>
  </conditionalFormatting>
  <conditionalFormatting sqref="AL17">
    <cfRule type="cellIs" dxfId="32" priority="12" operator="equal">
      <formula>"DETECTADO"</formula>
    </cfRule>
  </conditionalFormatting>
  <conditionalFormatting sqref="AL14">
    <cfRule type="cellIs" dxfId="31" priority="11" operator="equal">
      <formula>"DETECTADO"</formula>
    </cfRule>
  </conditionalFormatting>
  <conditionalFormatting sqref="AL11:AL12">
    <cfRule type="cellIs" dxfId="30" priority="10" operator="equal">
      <formula>"DETECTADO"</formula>
    </cfRule>
  </conditionalFormatting>
  <conditionalFormatting sqref="AL25">
    <cfRule type="cellIs" dxfId="29" priority="9" operator="equal">
      <formula>"DETECTADO"</formula>
    </cfRule>
  </conditionalFormatting>
  <conditionalFormatting sqref="AL27">
    <cfRule type="cellIs" dxfId="28" priority="8" operator="equal">
      <formula>"DETECTADO"</formula>
    </cfRule>
  </conditionalFormatting>
  <conditionalFormatting sqref="AP27">
    <cfRule type="cellIs" dxfId="27" priority="5" operator="equal">
      <formula>"SIN CLASIFICAR"</formula>
    </cfRule>
    <cfRule type="cellIs" dxfId="26" priority="6" operator="equal">
      <formula>"CONFIRMADO"</formula>
    </cfRule>
    <cfRule type="cellIs" dxfId="25" priority="7" operator="equal">
      <formula>"SOSPECHOSO"</formula>
    </cfRule>
  </conditionalFormatting>
  <conditionalFormatting sqref="AL28">
    <cfRule type="cellIs" dxfId="24" priority="4" operator="equal">
      <formula>"DETECTADO"</formula>
    </cfRule>
  </conditionalFormatting>
  <conditionalFormatting sqref="AP28">
    <cfRule type="cellIs" dxfId="23" priority="1" operator="equal">
      <formula>"SIN CLASIFICAR"</formula>
    </cfRule>
    <cfRule type="cellIs" dxfId="22" priority="2" operator="equal">
      <formula>"CONFIRMADO"</formula>
    </cfRule>
    <cfRule type="cellIs" dxfId="21" priority="3" operator="equal">
      <formula>"SOSPECHOSO"</formula>
    </cfRule>
  </conditionalFormatting>
  <dataValidations count="7">
    <dataValidation type="list" allowBlank="1" showInputMessage="1" showErrorMessage="1" sqref="L4:L1048576">
      <formula1>"MASCULINO,FEMENINO"</formula1>
    </dataValidation>
    <dataValidation type="list" allowBlank="1" showInputMessage="1" showErrorMessage="1" sqref="AQ1:AQ1048576 O4:O1048576">
      <formula1>"SI,NO,N/A"</formula1>
    </dataValidation>
    <dataValidation type="list" allowBlank="1" showInputMessage="1" showErrorMessage="1" sqref="AJ4:AJ1048576 V4:V1048576 X4:AH1048576">
      <formula1>"SI,NO,N/S"</formula1>
    </dataValidation>
    <dataValidation type="list" allowBlank="1" showInputMessage="1" showErrorMessage="1" sqref="G4:G1048576">
      <formula1>"EMERGENCIA,COEX"</formula1>
    </dataValidation>
    <dataValidation type="list" allowBlank="1" showInputMessage="1" showErrorMessage="1" sqref="AI1:AI1048576">
      <formula1>"MEJORADO,GRAVE,MUERTO,CONTRAINDICADO, N/A"</formula1>
    </dataValidation>
    <dataValidation type="list" allowBlank="1" showInputMessage="1" showErrorMessage="1" sqref="R1:R1048576">
      <formula1>"SI,NO,N/S,N/A"</formula1>
    </dataValidation>
    <dataValidation type="list" allowBlank="1" showInputMessage="1" showErrorMessage="1" sqref="AP1:AP1048576">
      <formula1>"SOSPECHOSO,CONFIRMADO,DESCARTADO,CLÍNICO, FALSO"</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Códigos!$D$11:$D$15</xm:f>
          </x14:formula1>
          <xm:sqref>B26:B1048576</xm:sqref>
        </x14:dataValidation>
        <x14:dataValidation type="list" allowBlank="1" showInputMessage="1" showErrorMessage="1">
          <x14:formula1>
            <xm:f>'Unidades medicas'!$C$30:$C$101</xm:f>
          </x14:formula1>
          <xm:sqref>D23:D1048576</xm:sqref>
        </x14:dataValidation>
        <x14:dataValidation type="list" allowBlank="1" showInputMessage="1" showErrorMessage="1">
          <x14:formula1>
            <xm:f>'[2]Unidades medicas'!#REF!</xm:f>
          </x14:formula1>
          <xm:sqref>D4:D22</xm:sqref>
        </x14:dataValidation>
        <x14:dataValidation type="list" allowBlank="1" showInputMessage="1" showErrorMessage="1">
          <x14:formula1>
            <xm:f>[2]Códigos!#REF!</xm:f>
          </x14:formula1>
          <xm:sqref>B4:B25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tabColor rgb="FFFF3399"/>
  </sheetPr>
  <dimension ref="A1:AP1023"/>
  <sheetViews>
    <sheetView workbookViewId="0">
      <selection activeCell="B17" sqref="B17"/>
    </sheetView>
  </sheetViews>
  <sheetFormatPr baseColWidth="10" defaultRowHeight="12" x14ac:dyDescent="0.2"/>
  <cols>
    <col min="1" max="1" width="11.42578125" style="1"/>
    <col min="2" max="2" width="17.5703125" style="1" customWidth="1"/>
    <col min="3" max="3" width="12.42578125" style="1" customWidth="1"/>
    <col min="4" max="4" width="50.7109375" style="1" customWidth="1"/>
    <col min="5" max="5" width="11.42578125" style="1"/>
    <col min="6" max="6" width="13" style="1" customWidth="1"/>
    <col min="7" max="7" width="11.42578125" style="1"/>
    <col min="8" max="8" width="15.85546875" style="1" customWidth="1"/>
    <col min="9" max="9" width="50.7109375" style="1" customWidth="1"/>
    <col min="10" max="12" width="11.42578125" style="1"/>
    <col min="13" max="14" width="15.7109375" style="1" customWidth="1"/>
    <col min="15" max="19" width="11.42578125" style="1"/>
    <col min="20" max="20" width="26" style="1" customWidth="1"/>
    <col min="21" max="30" width="11.42578125" style="1"/>
    <col min="31" max="31" width="11.85546875" style="1" customWidth="1"/>
    <col min="32" max="32" width="22" style="1" customWidth="1"/>
    <col min="33" max="35" width="11.42578125" style="1"/>
    <col min="36" max="36" width="16.42578125" style="1" customWidth="1"/>
    <col min="37" max="40" width="11.42578125" style="1"/>
    <col min="41" max="41" width="14.140625" style="1" customWidth="1"/>
    <col min="42" max="42" width="13.85546875" style="1" customWidth="1"/>
    <col min="43" max="16384" width="11.42578125" style="1"/>
  </cols>
  <sheetData>
    <row r="1" spans="1:42" ht="12.75" thickBot="1" x14ac:dyDescent="0.25"/>
    <row r="2" spans="1:42" s="184" customFormat="1" ht="19.5" customHeight="1" thickBot="1" x14ac:dyDescent="0.3">
      <c r="B2" s="234" t="s">
        <v>1088</v>
      </c>
      <c r="C2" s="235"/>
      <c r="D2" s="235"/>
      <c r="E2" s="235"/>
      <c r="F2" s="235"/>
      <c r="G2" s="235"/>
      <c r="H2" s="235"/>
      <c r="I2" s="236"/>
    </row>
    <row r="3" spans="1:42" s="201" customFormat="1" ht="84.75" thickBot="1" x14ac:dyDescent="0.25">
      <c r="A3" s="185" t="s">
        <v>791</v>
      </c>
      <c r="B3" s="186" t="s">
        <v>792</v>
      </c>
      <c r="C3" s="187" t="s">
        <v>793</v>
      </c>
      <c r="D3" s="186" t="s">
        <v>794</v>
      </c>
      <c r="E3" s="186" t="s">
        <v>795</v>
      </c>
      <c r="F3" s="186" t="s">
        <v>796</v>
      </c>
      <c r="G3" s="186" t="s">
        <v>797</v>
      </c>
      <c r="H3" s="187" t="s">
        <v>798</v>
      </c>
      <c r="I3" s="186" t="s">
        <v>799</v>
      </c>
      <c r="J3" s="186" t="s">
        <v>800</v>
      </c>
      <c r="K3" s="186" t="s">
        <v>801</v>
      </c>
      <c r="L3" s="187" t="s">
        <v>802</v>
      </c>
      <c r="M3" s="186" t="s">
        <v>803</v>
      </c>
      <c r="N3" s="186" t="s">
        <v>804</v>
      </c>
      <c r="O3" s="190" t="s">
        <v>997</v>
      </c>
      <c r="P3" s="190" t="s">
        <v>998</v>
      </c>
      <c r="Q3" s="187" t="s">
        <v>805</v>
      </c>
      <c r="R3" s="186" t="s">
        <v>806</v>
      </c>
      <c r="S3" s="186" t="s">
        <v>807</v>
      </c>
      <c r="T3" s="189" t="s">
        <v>810</v>
      </c>
      <c r="U3" s="186" t="s">
        <v>811</v>
      </c>
      <c r="V3" s="191" t="s">
        <v>815</v>
      </c>
      <c r="W3" s="191" t="s">
        <v>999</v>
      </c>
      <c r="X3" s="191" t="s">
        <v>1000</v>
      </c>
      <c r="Y3" s="191" t="s">
        <v>1001</v>
      </c>
      <c r="Z3" s="191" t="s">
        <v>1002</v>
      </c>
      <c r="AA3" s="191" t="s">
        <v>1003</v>
      </c>
      <c r="AB3" s="191" t="s">
        <v>1004</v>
      </c>
      <c r="AC3" s="191" t="s">
        <v>1005</v>
      </c>
      <c r="AD3" s="190" t="s">
        <v>822</v>
      </c>
      <c r="AE3" s="190" t="s">
        <v>823</v>
      </c>
      <c r="AF3" s="186" t="s">
        <v>824</v>
      </c>
      <c r="AG3" s="190" t="s">
        <v>825</v>
      </c>
      <c r="AH3" s="190" t="s">
        <v>1006</v>
      </c>
      <c r="AI3" s="189" t="s">
        <v>827</v>
      </c>
      <c r="AJ3" s="189" t="s">
        <v>1007</v>
      </c>
      <c r="AK3" s="190" t="s">
        <v>1008</v>
      </c>
      <c r="AL3" s="190" t="s">
        <v>830</v>
      </c>
      <c r="AM3" s="186" t="s">
        <v>831</v>
      </c>
      <c r="AN3" s="190" t="s">
        <v>832</v>
      </c>
      <c r="AO3" s="190" t="s">
        <v>833</v>
      </c>
      <c r="AP3" s="202" t="s">
        <v>834</v>
      </c>
    </row>
    <row r="4" spans="1:42" x14ac:dyDescent="0.2">
      <c r="C4" s="1" t="e">
        <f>VLOOKUP(B4,Códigos!$D$5:$E$10,2,0)</f>
        <v>#N/A</v>
      </c>
    </row>
    <row r="5" spans="1:42" x14ac:dyDescent="0.2">
      <c r="C5" s="1" t="e">
        <f>VLOOKUP(B5,Códigos!$D$5:$E$10,2,0)</f>
        <v>#N/A</v>
      </c>
    </row>
    <row r="6" spans="1:42" x14ac:dyDescent="0.2">
      <c r="C6" s="1" t="e">
        <f>VLOOKUP(B6,Códigos!$D$5:$E$10,2,0)</f>
        <v>#N/A</v>
      </c>
    </row>
    <row r="7" spans="1:42" x14ac:dyDescent="0.2">
      <c r="C7" s="1" t="e">
        <f>VLOOKUP(B7,Códigos!$D$5:$E$10,2,0)</f>
        <v>#N/A</v>
      </c>
    </row>
    <row r="8" spans="1:42" x14ac:dyDescent="0.2">
      <c r="C8" s="1" t="e">
        <f>VLOOKUP(B8,Códigos!$D$5:$E$10,2,0)</f>
        <v>#N/A</v>
      </c>
    </row>
    <row r="9" spans="1:42" x14ac:dyDescent="0.2">
      <c r="C9" s="1" t="e">
        <f>VLOOKUP(B9,Códigos!$D$5:$E$10,2,0)</f>
        <v>#N/A</v>
      </c>
    </row>
    <row r="10" spans="1:42" x14ac:dyDescent="0.2">
      <c r="C10" s="1" t="e">
        <f>VLOOKUP(B10,Códigos!$D$5:$E$10,2,0)</f>
        <v>#N/A</v>
      </c>
    </row>
    <row r="11" spans="1:42" x14ac:dyDescent="0.2">
      <c r="C11" s="1" t="e">
        <f>VLOOKUP(B11,Códigos!$D$5:$E$10,2,0)</f>
        <v>#N/A</v>
      </c>
    </row>
    <row r="12" spans="1:42" x14ac:dyDescent="0.2">
      <c r="C12" s="1" t="e">
        <f>VLOOKUP(B12,Códigos!$D$5:$E$10,2,0)</f>
        <v>#N/A</v>
      </c>
    </row>
    <row r="13" spans="1:42" x14ac:dyDescent="0.2">
      <c r="C13" s="1" t="e">
        <f>VLOOKUP(B13,Códigos!$D$5:$E$10,2,0)</f>
        <v>#N/A</v>
      </c>
    </row>
    <row r="14" spans="1:42" x14ac:dyDescent="0.2">
      <c r="C14" s="1" t="e">
        <f>VLOOKUP(B14,Códigos!$D$5:$E$10,2,0)</f>
        <v>#N/A</v>
      </c>
    </row>
    <row r="15" spans="1:42" x14ac:dyDescent="0.2">
      <c r="C15" s="1" t="e">
        <f>VLOOKUP(B15,Códigos!$D$5:$E$10,2,0)</f>
        <v>#N/A</v>
      </c>
    </row>
    <row r="16" spans="1:42" x14ac:dyDescent="0.2">
      <c r="C16" s="1" t="e">
        <f>VLOOKUP(B16,Códigos!$D$5:$E$10,2,0)</f>
        <v>#N/A</v>
      </c>
    </row>
    <row r="17" spans="3:3" x14ac:dyDescent="0.2">
      <c r="C17" s="1" t="e">
        <f>VLOOKUP(B17,Códigos!$D$5:$E$10,2,0)</f>
        <v>#N/A</v>
      </c>
    </row>
    <row r="18" spans="3:3" x14ac:dyDescent="0.2">
      <c r="C18" s="1" t="e">
        <f>VLOOKUP(B18,Códigos!$D$5:$E$10,2,0)</f>
        <v>#N/A</v>
      </c>
    </row>
    <row r="19" spans="3:3" x14ac:dyDescent="0.2">
      <c r="C19" s="1" t="e">
        <f>VLOOKUP(B19,Códigos!$D$5:$E$10,2,0)</f>
        <v>#N/A</v>
      </c>
    </row>
    <row r="20" spans="3:3" x14ac:dyDescent="0.2">
      <c r="C20" s="1" t="e">
        <f>VLOOKUP(B20,Códigos!$D$5:$E$10,2,0)</f>
        <v>#N/A</v>
      </c>
    </row>
    <row r="21" spans="3:3" x14ac:dyDescent="0.2">
      <c r="C21" s="1" t="e">
        <f>VLOOKUP(B21,Códigos!$D$5:$E$10,2,0)</f>
        <v>#N/A</v>
      </c>
    </row>
    <row r="22" spans="3:3" x14ac:dyDescent="0.2">
      <c r="C22" s="1" t="e">
        <f>VLOOKUP(B22,Códigos!$D$5:$E$10,2,0)</f>
        <v>#N/A</v>
      </c>
    </row>
    <row r="23" spans="3:3" x14ac:dyDescent="0.2">
      <c r="C23" s="1" t="e">
        <f>VLOOKUP(B23,Códigos!$D$5:$E$10,2,0)</f>
        <v>#N/A</v>
      </c>
    </row>
    <row r="24" spans="3:3" x14ac:dyDescent="0.2">
      <c r="C24" s="1" t="e">
        <f>VLOOKUP(B24,Códigos!$D$5:$E$10,2,0)</f>
        <v>#N/A</v>
      </c>
    </row>
    <row r="25" spans="3:3" x14ac:dyDescent="0.2">
      <c r="C25" s="1" t="e">
        <f>VLOOKUP(B25,Códigos!$D$5:$E$10,2,0)</f>
        <v>#N/A</v>
      </c>
    </row>
    <row r="26" spans="3:3" x14ac:dyDescent="0.2">
      <c r="C26" s="1" t="e">
        <f>VLOOKUP(B26,Códigos!$D$5:$E$10,2,0)</f>
        <v>#N/A</v>
      </c>
    </row>
    <row r="27" spans="3:3" x14ac:dyDescent="0.2">
      <c r="C27" s="1" t="e">
        <f>VLOOKUP(B27,Códigos!$D$5:$E$10,2,0)</f>
        <v>#N/A</v>
      </c>
    </row>
    <row r="28" spans="3:3" x14ac:dyDescent="0.2">
      <c r="C28" s="1" t="e">
        <f>VLOOKUP(B28,Códigos!$D$5:$E$10,2,0)</f>
        <v>#N/A</v>
      </c>
    </row>
    <row r="29" spans="3:3" x14ac:dyDescent="0.2">
      <c r="C29" s="1" t="e">
        <f>VLOOKUP(B29,Códigos!$D$5:$E$10,2,0)</f>
        <v>#N/A</v>
      </c>
    </row>
    <row r="30" spans="3:3" x14ac:dyDescent="0.2">
      <c r="C30" s="1" t="e">
        <f>VLOOKUP(B30,Códigos!$D$5:$E$10,2,0)</f>
        <v>#N/A</v>
      </c>
    </row>
    <row r="31" spans="3:3" x14ac:dyDescent="0.2">
      <c r="C31" s="1" t="e">
        <f>VLOOKUP(B31,Códigos!$D$5:$E$10,2,0)</f>
        <v>#N/A</v>
      </c>
    </row>
    <row r="32" spans="3:3" x14ac:dyDescent="0.2">
      <c r="C32" s="1" t="e">
        <f>VLOOKUP(B32,Códigos!$D$5:$E$10,2,0)</f>
        <v>#N/A</v>
      </c>
    </row>
    <row r="33" spans="3:3" x14ac:dyDescent="0.2">
      <c r="C33" s="1" t="e">
        <f>VLOOKUP(B33,Códigos!$D$5:$E$10,2,0)</f>
        <v>#N/A</v>
      </c>
    </row>
    <row r="34" spans="3:3" x14ac:dyDescent="0.2">
      <c r="C34" s="1" t="e">
        <f>VLOOKUP(B34,Códigos!$D$5:$E$10,2,0)</f>
        <v>#N/A</v>
      </c>
    </row>
    <row r="35" spans="3:3" x14ac:dyDescent="0.2">
      <c r="C35" s="1" t="e">
        <f>VLOOKUP(B35,Códigos!$D$5:$E$10,2,0)</f>
        <v>#N/A</v>
      </c>
    </row>
    <row r="36" spans="3:3" x14ac:dyDescent="0.2">
      <c r="C36" s="1" t="e">
        <f>VLOOKUP(B36,Códigos!$D$5:$E$10,2,0)</f>
        <v>#N/A</v>
      </c>
    </row>
    <row r="37" spans="3:3" x14ac:dyDescent="0.2">
      <c r="C37" s="1" t="e">
        <f>VLOOKUP(B37,Códigos!$D$5:$E$10,2,0)</f>
        <v>#N/A</v>
      </c>
    </row>
    <row r="38" spans="3:3" x14ac:dyDescent="0.2">
      <c r="C38" s="1" t="e">
        <f>VLOOKUP(B38,Códigos!$D$5:$E$10,2,0)</f>
        <v>#N/A</v>
      </c>
    </row>
    <row r="39" spans="3:3" x14ac:dyDescent="0.2">
      <c r="C39" s="1" t="e">
        <f>VLOOKUP(B39,Códigos!$D$5:$E$10,2,0)</f>
        <v>#N/A</v>
      </c>
    </row>
    <row r="40" spans="3:3" x14ac:dyDescent="0.2">
      <c r="C40" s="1" t="e">
        <f>VLOOKUP(B40,Códigos!$D$5:$E$10,2,0)</f>
        <v>#N/A</v>
      </c>
    </row>
    <row r="41" spans="3:3" x14ac:dyDescent="0.2">
      <c r="C41" s="1" t="e">
        <f>VLOOKUP(B41,Códigos!$D$5:$E$10,2,0)</f>
        <v>#N/A</v>
      </c>
    </row>
    <row r="42" spans="3:3" x14ac:dyDescent="0.2">
      <c r="C42" s="1" t="e">
        <f>VLOOKUP(B42,Códigos!$D$5:$E$10,2,0)</f>
        <v>#N/A</v>
      </c>
    </row>
    <row r="43" spans="3:3" x14ac:dyDescent="0.2">
      <c r="C43" s="1" t="e">
        <f>VLOOKUP(B43,Códigos!$D$5:$E$10,2,0)</f>
        <v>#N/A</v>
      </c>
    </row>
    <row r="44" spans="3:3" x14ac:dyDescent="0.2">
      <c r="C44" s="1" t="e">
        <f>VLOOKUP(B44,Códigos!$D$5:$E$10,2,0)</f>
        <v>#N/A</v>
      </c>
    </row>
    <row r="45" spans="3:3" x14ac:dyDescent="0.2">
      <c r="C45" s="1" t="e">
        <f>VLOOKUP(B45,Códigos!$D$5:$E$10,2,0)</f>
        <v>#N/A</v>
      </c>
    </row>
    <row r="46" spans="3:3" x14ac:dyDescent="0.2">
      <c r="C46" s="1" t="e">
        <f>VLOOKUP(B46,Códigos!$D$5:$E$10,2,0)</f>
        <v>#N/A</v>
      </c>
    </row>
    <row r="47" spans="3:3" x14ac:dyDescent="0.2">
      <c r="C47" s="1" t="e">
        <f>VLOOKUP(B47,Códigos!$D$5:$E$10,2,0)</f>
        <v>#N/A</v>
      </c>
    </row>
    <row r="48" spans="3:3" x14ac:dyDescent="0.2">
      <c r="C48" s="1" t="e">
        <f>VLOOKUP(B48,Códigos!$D$5:$E$10,2,0)</f>
        <v>#N/A</v>
      </c>
    </row>
    <row r="49" spans="3:3" x14ac:dyDescent="0.2">
      <c r="C49" s="1" t="e">
        <f>VLOOKUP(B49,Códigos!$D$5:$E$10,2,0)</f>
        <v>#N/A</v>
      </c>
    </row>
    <row r="50" spans="3:3" x14ac:dyDescent="0.2">
      <c r="C50" s="1" t="e">
        <f>VLOOKUP(B50,Códigos!$D$5:$E$10,2,0)</f>
        <v>#N/A</v>
      </c>
    </row>
    <row r="51" spans="3:3" x14ac:dyDescent="0.2">
      <c r="C51" s="1" t="e">
        <f>VLOOKUP(B51,Códigos!$D$5:$E$10,2,0)</f>
        <v>#N/A</v>
      </c>
    </row>
    <row r="52" spans="3:3" x14ac:dyDescent="0.2">
      <c r="C52" s="1" t="e">
        <f>VLOOKUP(B52,Códigos!$D$5:$E$10,2,0)</f>
        <v>#N/A</v>
      </c>
    </row>
    <row r="53" spans="3:3" x14ac:dyDescent="0.2">
      <c r="C53" s="1" t="e">
        <f>VLOOKUP(B53,Códigos!$D$5:$E$10,2,0)</f>
        <v>#N/A</v>
      </c>
    </row>
    <row r="54" spans="3:3" x14ac:dyDescent="0.2">
      <c r="C54" s="1" t="e">
        <f>VLOOKUP(B54,Códigos!$D$5:$E$10,2,0)</f>
        <v>#N/A</v>
      </c>
    </row>
    <row r="55" spans="3:3" x14ac:dyDescent="0.2">
      <c r="C55" s="1" t="e">
        <f>VLOOKUP(B55,Códigos!$D$5:$E$10,2,0)</f>
        <v>#N/A</v>
      </c>
    </row>
    <row r="56" spans="3:3" x14ac:dyDescent="0.2">
      <c r="C56" s="1" t="e">
        <f>VLOOKUP(B56,Códigos!$D$5:$E$10,2,0)</f>
        <v>#N/A</v>
      </c>
    </row>
    <row r="57" spans="3:3" x14ac:dyDescent="0.2">
      <c r="C57" s="1" t="e">
        <f>VLOOKUP(B57,Códigos!$D$5:$E$10,2,0)</f>
        <v>#N/A</v>
      </c>
    </row>
    <row r="58" spans="3:3" x14ac:dyDescent="0.2">
      <c r="C58" s="1" t="e">
        <f>VLOOKUP(B58,Códigos!$D$5:$E$10,2,0)</f>
        <v>#N/A</v>
      </c>
    </row>
    <row r="59" spans="3:3" x14ac:dyDescent="0.2">
      <c r="C59" s="1" t="e">
        <f>VLOOKUP(B59,Códigos!$D$5:$E$10,2,0)</f>
        <v>#N/A</v>
      </c>
    </row>
    <row r="60" spans="3:3" x14ac:dyDescent="0.2">
      <c r="C60" s="1" t="e">
        <f>VLOOKUP(B60,Códigos!$D$5:$E$10,2,0)</f>
        <v>#N/A</v>
      </c>
    </row>
    <row r="61" spans="3:3" x14ac:dyDescent="0.2">
      <c r="C61" s="1" t="e">
        <f>VLOOKUP(B61,Códigos!$D$5:$E$10,2,0)</f>
        <v>#N/A</v>
      </c>
    </row>
    <row r="62" spans="3:3" x14ac:dyDescent="0.2">
      <c r="C62" s="1" t="e">
        <f>VLOOKUP(B62,Códigos!$D$5:$E$10,2,0)</f>
        <v>#N/A</v>
      </c>
    </row>
    <row r="63" spans="3:3" x14ac:dyDescent="0.2">
      <c r="C63" s="1" t="e">
        <f>VLOOKUP(B63,Códigos!$D$5:$E$10,2,0)</f>
        <v>#N/A</v>
      </c>
    </row>
    <row r="64" spans="3:3" x14ac:dyDescent="0.2">
      <c r="C64" s="1" t="e">
        <f>VLOOKUP(B64,Códigos!$D$5:$E$10,2,0)</f>
        <v>#N/A</v>
      </c>
    </row>
    <row r="65" spans="3:3" x14ac:dyDescent="0.2">
      <c r="C65" s="1" t="e">
        <f>VLOOKUP(B65,Códigos!$D$5:$E$10,2,0)</f>
        <v>#N/A</v>
      </c>
    </row>
    <row r="66" spans="3:3" x14ac:dyDescent="0.2">
      <c r="C66" s="1" t="e">
        <f>VLOOKUP(B66,Códigos!$D$5:$E$10,2,0)</f>
        <v>#N/A</v>
      </c>
    </row>
    <row r="67" spans="3:3" x14ac:dyDescent="0.2">
      <c r="C67" s="1" t="e">
        <f>VLOOKUP(B67,Códigos!$D$5:$E$10,2,0)</f>
        <v>#N/A</v>
      </c>
    </row>
    <row r="68" spans="3:3" x14ac:dyDescent="0.2">
      <c r="C68" s="1" t="e">
        <f>VLOOKUP(B68,Códigos!$D$5:$E$10,2,0)</f>
        <v>#N/A</v>
      </c>
    </row>
    <row r="69" spans="3:3" x14ac:dyDescent="0.2">
      <c r="C69" s="1" t="e">
        <f>VLOOKUP(B69,Códigos!$D$5:$E$10,2,0)</f>
        <v>#N/A</v>
      </c>
    </row>
    <row r="70" spans="3:3" x14ac:dyDescent="0.2">
      <c r="C70" s="1" t="e">
        <f>VLOOKUP(B70,Códigos!$D$5:$E$10,2,0)</f>
        <v>#N/A</v>
      </c>
    </row>
    <row r="71" spans="3:3" x14ac:dyDescent="0.2">
      <c r="C71" s="1" t="e">
        <f>VLOOKUP(B71,Códigos!$D$5:$E$10,2,0)</f>
        <v>#N/A</v>
      </c>
    </row>
    <row r="72" spans="3:3" x14ac:dyDescent="0.2">
      <c r="C72" s="1" t="e">
        <f>VLOOKUP(B72,Códigos!$D$5:$E$10,2,0)</f>
        <v>#N/A</v>
      </c>
    </row>
    <row r="73" spans="3:3" x14ac:dyDescent="0.2">
      <c r="C73" s="1" t="e">
        <f>VLOOKUP(B73,Códigos!$D$5:$E$10,2,0)</f>
        <v>#N/A</v>
      </c>
    </row>
    <row r="74" spans="3:3" x14ac:dyDescent="0.2">
      <c r="C74" s="1" t="e">
        <f>VLOOKUP(B74,Códigos!$D$5:$E$10,2,0)</f>
        <v>#N/A</v>
      </c>
    </row>
    <row r="75" spans="3:3" x14ac:dyDescent="0.2">
      <c r="C75" s="1" t="e">
        <f>VLOOKUP(B75,Códigos!$D$5:$E$10,2,0)</f>
        <v>#N/A</v>
      </c>
    </row>
    <row r="76" spans="3:3" x14ac:dyDescent="0.2">
      <c r="C76" s="1" t="e">
        <f>VLOOKUP(B76,Códigos!$D$5:$E$10,2,0)</f>
        <v>#N/A</v>
      </c>
    </row>
    <row r="77" spans="3:3" x14ac:dyDescent="0.2">
      <c r="C77" s="1" t="e">
        <f>VLOOKUP(B77,Códigos!$D$5:$E$10,2,0)</f>
        <v>#N/A</v>
      </c>
    </row>
    <row r="78" spans="3:3" x14ac:dyDescent="0.2">
      <c r="C78" s="1" t="e">
        <f>VLOOKUP(B78,Códigos!$D$5:$E$10,2,0)</f>
        <v>#N/A</v>
      </c>
    </row>
    <row r="79" spans="3:3" x14ac:dyDescent="0.2">
      <c r="C79" s="1" t="e">
        <f>VLOOKUP(B79,Códigos!$D$5:$E$10,2,0)</f>
        <v>#N/A</v>
      </c>
    </row>
    <row r="80" spans="3:3" x14ac:dyDescent="0.2">
      <c r="C80" s="1" t="e">
        <f>VLOOKUP(B80,Códigos!$D$5:$E$10,2,0)</f>
        <v>#N/A</v>
      </c>
    </row>
    <row r="81" spans="3:3" x14ac:dyDescent="0.2">
      <c r="C81" s="1" t="e">
        <f>VLOOKUP(B81,Códigos!$D$5:$E$10,2,0)</f>
        <v>#N/A</v>
      </c>
    </row>
    <row r="82" spans="3:3" x14ac:dyDescent="0.2">
      <c r="C82" s="1" t="e">
        <f>VLOOKUP(B82,Códigos!$D$5:$E$10,2,0)</f>
        <v>#N/A</v>
      </c>
    </row>
    <row r="83" spans="3:3" x14ac:dyDescent="0.2">
      <c r="C83" s="1" t="e">
        <f>VLOOKUP(B83,Códigos!$D$5:$E$10,2,0)</f>
        <v>#N/A</v>
      </c>
    </row>
    <row r="84" spans="3:3" x14ac:dyDescent="0.2">
      <c r="C84" s="1" t="e">
        <f>VLOOKUP(B84,Códigos!$D$5:$E$10,2,0)</f>
        <v>#N/A</v>
      </c>
    </row>
    <row r="85" spans="3:3" x14ac:dyDescent="0.2">
      <c r="C85" s="1" t="e">
        <f>VLOOKUP(B85,Códigos!$D$5:$E$10,2,0)</f>
        <v>#N/A</v>
      </c>
    </row>
    <row r="86" spans="3:3" x14ac:dyDescent="0.2">
      <c r="C86" s="1" t="e">
        <f>VLOOKUP(B86,Códigos!$D$5:$E$10,2,0)</f>
        <v>#N/A</v>
      </c>
    </row>
    <row r="87" spans="3:3" x14ac:dyDescent="0.2">
      <c r="C87" s="1" t="e">
        <f>VLOOKUP(B87,Códigos!$D$5:$E$10,2,0)</f>
        <v>#N/A</v>
      </c>
    </row>
    <row r="88" spans="3:3" x14ac:dyDescent="0.2">
      <c r="C88" s="1" t="e">
        <f>VLOOKUP(B88,Códigos!$D$5:$E$10,2,0)</f>
        <v>#N/A</v>
      </c>
    </row>
    <row r="89" spans="3:3" x14ac:dyDescent="0.2">
      <c r="C89" s="1" t="e">
        <f>VLOOKUP(B89,Códigos!$D$5:$E$10,2,0)</f>
        <v>#N/A</v>
      </c>
    </row>
    <row r="90" spans="3:3" x14ac:dyDescent="0.2">
      <c r="C90" s="1" t="e">
        <f>VLOOKUP(B90,Códigos!$D$5:$E$10,2,0)</f>
        <v>#N/A</v>
      </c>
    </row>
    <row r="91" spans="3:3" x14ac:dyDescent="0.2">
      <c r="C91" s="1" t="e">
        <f>VLOOKUP(B91,Códigos!$D$5:$E$10,2,0)</f>
        <v>#N/A</v>
      </c>
    </row>
    <row r="92" spans="3:3" x14ac:dyDescent="0.2">
      <c r="C92" s="1" t="e">
        <f>VLOOKUP(B92,Códigos!$D$5:$E$10,2,0)</f>
        <v>#N/A</v>
      </c>
    </row>
    <row r="93" spans="3:3" x14ac:dyDescent="0.2">
      <c r="C93" s="1" t="e">
        <f>VLOOKUP(B93,Códigos!$D$5:$E$10,2,0)</f>
        <v>#N/A</v>
      </c>
    </row>
    <row r="94" spans="3:3" x14ac:dyDescent="0.2">
      <c r="C94" s="1" t="e">
        <f>VLOOKUP(B94,Códigos!$D$5:$E$10,2,0)</f>
        <v>#N/A</v>
      </c>
    </row>
    <row r="95" spans="3:3" x14ac:dyDescent="0.2">
      <c r="C95" s="1" t="e">
        <f>VLOOKUP(B95,Códigos!$D$5:$E$10,2,0)</f>
        <v>#N/A</v>
      </c>
    </row>
    <row r="96" spans="3:3" x14ac:dyDescent="0.2">
      <c r="C96" s="1" t="e">
        <f>VLOOKUP(B96,Códigos!$D$5:$E$10,2,0)</f>
        <v>#N/A</v>
      </c>
    </row>
    <row r="97" spans="3:3" x14ac:dyDescent="0.2">
      <c r="C97" s="1" t="e">
        <f>VLOOKUP(B97,Códigos!$D$5:$E$10,2,0)</f>
        <v>#N/A</v>
      </c>
    </row>
    <row r="98" spans="3:3" x14ac:dyDescent="0.2">
      <c r="C98" s="1" t="e">
        <f>VLOOKUP(B98,Códigos!$D$5:$E$10,2,0)</f>
        <v>#N/A</v>
      </c>
    </row>
    <row r="99" spans="3:3" x14ac:dyDescent="0.2">
      <c r="C99" s="1" t="e">
        <f>VLOOKUP(B99,Códigos!$D$5:$E$10,2,0)</f>
        <v>#N/A</v>
      </c>
    </row>
    <row r="100" spans="3:3" x14ac:dyDescent="0.2">
      <c r="C100" s="1" t="e">
        <f>VLOOKUP(B100,Códigos!$D$5:$E$10,2,0)</f>
        <v>#N/A</v>
      </c>
    </row>
    <row r="101" spans="3:3" x14ac:dyDescent="0.2">
      <c r="C101" s="1" t="e">
        <f>VLOOKUP(B101,Códigos!$D$5:$E$10,2,0)</f>
        <v>#N/A</v>
      </c>
    </row>
    <row r="102" spans="3:3" x14ac:dyDescent="0.2">
      <c r="C102" s="1" t="e">
        <f>VLOOKUP(B102,Códigos!$D$5:$E$10,2,0)</f>
        <v>#N/A</v>
      </c>
    </row>
    <row r="103" spans="3:3" x14ac:dyDescent="0.2">
      <c r="C103" s="1" t="e">
        <f>VLOOKUP(B103,Códigos!$D$5:$E$10,2,0)</f>
        <v>#N/A</v>
      </c>
    </row>
    <row r="104" spans="3:3" x14ac:dyDescent="0.2">
      <c r="C104" s="1" t="e">
        <f>VLOOKUP(B104,Códigos!$D$5:$E$10,2,0)</f>
        <v>#N/A</v>
      </c>
    </row>
    <row r="105" spans="3:3" x14ac:dyDescent="0.2">
      <c r="C105" s="1" t="e">
        <f>VLOOKUP(B105,Códigos!$D$5:$E$10,2,0)</f>
        <v>#N/A</v>
      </c>
    </row>
    <row r="106" spans="3:3" x14ac:dyDescent="0.2">
      <c r="C106" s="1" t="e">
        <f>VLOOKUP(B106,Códigos!$D$5:$E$10,2,0)</f>
        <v>#N/A</v>
      </c>
    </row>
    <row r="107" spans="3:3" x14ac:dyDescent="0.2">
      <c r="C107" s="1" t="e">
        <f>VLOOKUP(B107,Códigos!$D$5:$E$10,2,0)</f>
        <v>#N/A</v>
      </c>
    </row>
    <row r="108" spans="3:3" x14ac:dyDescent="0.2">
      <c r="C108" s="1" t="e">
        <f>VLOOKUP(B108,Códigos!$D$5:$E$10,2,0)</f>
        <v>#N/A</v>
      </c>
    </row>
    <row r="109" spans="3:3" x14ac:dyDescent="0.2">
      <c r="C109" s="1" t="e">
        <f>VLOOKUP(B109,Códigos!$D$5:$E$10,2,0)</f>
        <v>#N/A</v>
      </c>
    </row>
    <row r="110" spans="3:3" x14ac:dyDescent="0.2">
      <c r="C110" s="1" t="e">
        <f>VLOOKUP(B110,Códigos!$D$5:$E$10,2,0)</f>
        <v>#N/A</v>
      </c>
    </row>
    <row r="111" spans="3:3" x14ac:dyDescent="0.2">
      <c r="C111" s="1" t="e">
        <f>VLOOKUP(B111,Códigos!$D$5:$E$10,2,0)</f>
        <v>#N/A</v>
      </c>
    </row>
    <row r="112" spans="3:3" x14ac:dyDescent="0.2">
      <c r="C112" s="1" t="e">
        <f>VLOOKUP(B112,Códigos!$D$5:$E$10,2,0)</f>
        <v>#N/A</v>
      </c>
    </row>
    <row r="113" spans="3:3" x14ac:dyDescent="0.2">
      <c r="C113" s="1" t="e">
        <f>VLOOKUP(B113,Códigos!$D$5:$E$10,2,0)</f>
        <v>#N/A</v>
      </c>
    </row>
    <row r="114" spans="3:3" x14ac:dyDescent="0.2">
      <c r="C114" s="1" t="e">
        <f>VLOOKUP(B114,Códigos!$D$5:$E$10,2,0)</f>
        <v>#N/A</v>
      </c>
    </row>
    <row r="115" spans="3:3" x14ac:dyDescent="0.2">
      <c r="C115" s="1" t="e">
        <f>VLOOKUP(B115,Códigos!$D$5:$E$10,2,0)</f>
        <v>#N/A</v>
      </c>
    </row>
    <row r="116" spans="3:3" x14ac:dyDescent="0.2">
      <c r="C116" s="1" t="e">
        <f>VLOOKUP(B116,Códigos!$D$5:$E$10,2,0)</f>
        <v>#N/A</v>
      </c>
    </row>
    <row r="117" spans="3:3" x14ac:dyDescent="0.2">
      <c r="C117" s="1" t="e">
        <f>VLOOKUP(B117,Códigos!$D$5:$E$10,2,0)</f>
        <v>#N/A</v>
      </c>
    </row>
    <row r="118" spans="3:3" x14ac:dyDescent="0.2">
      <c r="C118" s="1" t="e">
        <f>VLOOKUP(B118,Códigos!$D$5:$E$10,2,0)</f>
        <v>#N/A</v>
      </c>
    </row>
    <row r="119" spans="3:3" x14ac:dyDescent="0.2">
      <c r="C119" s="1" t="e">
        <f>VLOOKUP(B119,Códigos!$D$5:$E$10,2,0)</f>
        <v>#N/A</v>
      </c>
    </row>
    <row r="120" spans="3:3" x14ac:dyDescent="0.2">
      <c r="C120" s="1" t="e">
        <f>VLOOKUP(B120,Códigos!$D$5:$E$10,2,0)</f>
        <v>#N/A</v>
      </c>
    </row>
    <row r="121" spans="3:3" x14ac:dyDescent="0.2">
      <c r="C121" s="1" t="e">
        <f>VLOOKUP(B121,Códigos!$D$5:$E$10,2,0)</f>
        <v>#N/A</v>
      </c>
    </row>
    <row r="122" spans="3:3" x14ac:dyDescent="0.2">
      <c r="C122" s="1" t="e">
        <f>VLOOKUP(B122,Códigos!$D$5:$E$10,2,0)</f>
        <v>#N/A</v>
      </c>
    </row>
    <row r="123" spans="3:3" x14ac:dyDescent="0.2">
      <c r="C123" s="1" t="e">
        <f>VLOOKUP(B123,Códigos!$D$5:$E$10,2,0)</f>
        <v>#N/A</v>
      </c>
    </row>
    <row r="124" spans="3:3" x14ac:dyDescent="0.2">
      <c r="C124" s="1" t="e">
        <f>VLOOKUP(B124,Códigos!$D$5:$E$10,2,0)</f>
        <v>#N/A</v>
      </c>
    </row>
    <row r="125" spans="3:3" x14ac:dyDescent="0.2">
      <c r="C125" s="1" t="e">
        <f>VLOOKUP(B125,Códigos!$D$5:$E$10,2,0)</f>
        <v>#N/A</v>
      </c>
    </row>
    <row r="126" spans="3:3" x14ac:dyDescent="0.2">
      <c r="C126" s="1" t="e">
        <f>VLOOKUP(B126,Códigos!$D$5:$E$10,2,0)</f>
        <v>#N/A</v>
      </c>
    </row>
    <row r="127" spans="3:3" x14ac:dyDescent="0.2">
      <c r="C127" s="1" t="e">
        <f>VLOOKUP(B127,Códigos!$D$5:$E$10,2,0)</f>
        <v>#N/A</v>
      </c>
    </row>
    <row r="128" spans="3:3" x14ac:dyDescent="0.2">
      <c r="C128" s="1" t="e">
        <f>VLOOKUP(B128,Códigos!$D$5:$E$10,2,0)</f>
        <v>#N/A</v>
      </c>
    </row>
    <row r="129" spans="3:3" x14ac:dyDescent="0.2">
      <c r="C129" s="1" t="e">
        <f>VLOOKUP(B129,Códigos!$D$5:$E$10,2,0)</f>
        <v>#N/A</v>
      </c>
    </row>
    <row r="130" spans="3:3" x14ac:dyDescent="0.2">
      <c r="C130" s="1" t="e">
        <f>VLOOKUP(B130,Códigos!$D$5:$E$10,2,0)</f>
        <v>#N/A</v>
      </c>
    </row>
    <row r="131" spans="3:3" x14ac:dyDescent="0.2">
      <c r="C131" s="1" t="e">
        <f>VLOOKUP(B131,Códigos!$D$5:$E$10,2,0)</f>
        <v>#N/A</v>
      </c>
    </row>
    <row r="132" spans="3:3" x14ac:dyDescent="0.2">
      <c r="C132" s="1" t="e">
        <f>VLOOKUP(B132,Códigos!$D$5:$E$10,2,0)</f>
        <v>#N/A</v>
      </c>
    </row>
    <row r="133" spans="3:3" x14ac:dyDescent="0.2">
      <c r="C133" s="1" t="e">
        <f>VLOOKUP(B133,Códigos!$D$5:$E$10,2,0)</f>
        <v>#N/A</v>
      </c>
    </row>
    <row r="134" spans="3:3" x14ac:dyDescent="0.2">
      <c r="C134" s="1" t="e">
        <f>VLOOKUP(B134,Códigos!$D$5:$E$10,2,0)</f>
        <v>#N/A</v>
      </c>
    </row>
    <row r="135" spans="3:3" x14ac:dyDescent="0.2">
      <c r="C135" s="1" t="e">
        <f>VLOOKUP(B135,Códigos!$D$5:$E$10,2,0)</f>
        <v>#N/A</v>
      </c>
    </row>
    <row r="136" spans="3:3" x14ac:dyDescent="0.2">
      <c r="C136" s="1" t="e">
        <f>VLOOKUP(B136,Códigos!$D$5:$E$10,2,0)</f>
        <v>#N/A</v>
      </c>
    </row>
    <row r="137" spans="3:3" x14ac:dyDescent="0.2">
      <c r="C137" s="1" t="e">
        <f>VLOOKUP(B137,Códigos!$D$5:$E$10,2,0)</f>
        <v>#N/A</v>
      </c>
    </row>
    <row r="138" spans="3:3" x14ac:dyDescent="0.2">
      <c r="C138" s="1" t="e">
        <f>VLOOKUP(B138,Códigos!$D$5:$E$10,2,0)</f>
        <v>#N/A</v>
      </c>
    </row>
    <row r="139" spans="3:3" x14ac:dyDescent="0.2">
      <c r="C139" s="1" t="e">
        <f>VLOOKUP(B139,Códigos!$D$5:$E$10,2,0)</f>
        <v>#N/A</v>
      </c>
    </row>
    <row r="140" spans="3:3" x14ac:dyDescent="0.2">
      <c r="C140" s="1" t="e">
        <f>VLOOKUP(B140,Códigos!$D$5:$E$10,2,0)</f>
        <v>#N/A</v>
      </c>
    </row>
    <row r="141" spans="3:3" x14ac:dyDescent="0.2">
      <c r="C141" s="1" t="e">
        <f>VLOOKUP(B141,Códigos!$D$5:$E$10,2,0)</f>
        <v>#N/A</v>
      </c>
    </row>
    <row r="142" spans="3:3" x14ac:dyDescent="0.2">
      <c r="C142" s="1" t="e">
        <f>VLOOKUP(B142,Códigos!$D$5:$E$10,2,0)</f>
        <v>#N/A</v>
      </c>
    </row>
    <row r="143" spans="3:3" x14ac:dyDescent="0.2">
      <c r="C143" s="1" t="e">
        <f>VLOOKUP(B143,Códigos!$D$5:$E$10,2,0)</f>
        <v>#N/A</v>
      </c>
    </row>
    <row r="144" spans="3:3" x14ac:dyDescent="0.2">
      <c r="C144" s="1" t="e">
        <f>VLOOKUP(B144,Códigos!$D$5:$E$10,2,0)</f>
        <v>#N/A</v>
      </c>
    </row>
    <row r="145" spans="3:3" x14ac:dyDescent="0.2">
      <c r="C145" s="1" t="e">
        <f>VLOOKUP(B145,Códigos!$D$5:$E$10,2,0)</f>
        <v>#N/A</v>
      </c>
    </row>
    <row r="146" spans="3:3" x14ac:dyDescent="0.2">
      <c r="C146" s="1" t="e">
        <f>VLOOKUP(B146,Códigos!$D$5:$E$10,2,0)</f>
        <v>#N/A</v>
      </c>
    </row>
    <row r="147" spans="3:3" x14ac:dyDescent="0.2">
      <c r="C147" s="1" t="e">
        <f>VLOOKUP(B147,Códigos!$D$5:$E$10,2,0)</f>
        <v>#N/A</v>
      </c>
    </row>
    <row r="148" spans="3:3" x14ac:dyDescent="0.2">
      <c r="C148" s="1" t="e">
        <f>VLOOKUP(B148,Códigos!$D$5:$E$10,2,0)</f>
        <v>#N/A</v>
      </c>
    </row>
    <row r="149" spans="3:3" x14ac:dyDescent="0.2">
      <c r="C149" s="1" t="e">
        <f>VLOOKUP(B149,Códigos!$D$5:$E$10,2,0)</f>
        <v>#N/A</v>
      </c>
    </row>
    <row r="150" spans="3:3" x14ac:dyDescent="0.2">
      <c r="C150" s="1" t="e">
        <f>VLOOKUP(B150,Códigos!$D$5:$E$10,2,0)</f>
        <v>#N/A</v>
      </c>
    </row>
    <row r="151" spans="3:3" x14ac:dyDescent="0.2">
      <c r="C151" s="1" t="e">
        <f>VLOOKUP(B151,Códigos!$D$5:$E$10,2,0)</f>
        <v>#N/A</v>
      </c>
    </row>
    <row r="152" spans="3:3" x14ac:dyDescent="0.2">
      <c r="C152" s="1" t="e">
        <f>VLOOKUP(B152,Códigos!$D$5:$E$10,2,0)</f>
        <v>#N/A</v>
      </c>
    </row>
    <row r="153" spans="3:3" x14ac:dyDescent="0.2">
      <c r="C153" s="1" t="e">
        <f>VLOOKUP(B153,Códigos!$D$5:$E$10,2,0)</f>
        <v>#N/A</v>
      </c>
    </row>
    <row r="154" spans="3:3" x14ac:dyDescent="0.2">
      <c r="C154" s="1" t="e">
        <f>VLOOKUP(B154,Códigos!$D$5:$E$10,2,0)</f>
        <v>#N/A</v>
      </c>
    </row>
    <row r="155" spans="3:3" x14ac:dyDescent="0.2">
      <c r="C155" s="1" t="e">
        <f>VLOOKUP(B155,Códigos!$D$5:$E$10,2,0)</f>
        <v>#N/A</v>
      </c>
    </row>
    <row r="156" spans="3:3" x14ac:dyDescent="0.2">
      <c r="C156" s="1" t="e">
        <f>VLOOKUP(B156,Códigos!$D$5:$E$10,2,0)</f>
        <v>#N/A</v>
      </c>
    </row>
    <row r="157" spans="3:3" x14ac:dyDescent="0.2">
      <c r="C157" s="1" t="e">
        <f>VLOOKUP(B157,Códigos!$D$5:$E$10,2,0)</f>
        <v>#N/A</v>
      </c>
    </row>
    <row r="158" spans="3:3" x14ac:dyDescent="0.2">
      <c r="C158" s="1" t="e">
        <f>VLOOKUP(B158,Códigos!$D$5:$E$10,2,0)</f>
        <v>#N/A</v>
      </c>
    </row>
    <row r="159" spans="3:3" x14ac:dyDescent="0.2">
      <c r="C159" s="1" t="e">
        <f>VLOOKUP(B159,Códigos!$D$5:$E$10,2,0)</f>
        <v>#N/A</v>
      </c>
    </row>
    <row r="160" spans="3:3" x14ac:dyDescent="0.2">
      <c r="C160" s="1" t="e">
        <f>VLOOKUP(B160,Códigos!$D$5:$E$10,2,0)</f>
        <v>#N/A</v>
      </c>
    </row>
    <row r="161" spans="3:3" x14ac:dyDescent="0.2">
      <c r="C161" s="1" t="e">
        <f>VLOOKUP(B161,Códigos!$D$5:$E$10,2,0)</f>
        <v>#N/A</v>
      </c>
    </row>
    <row r="162" spans="3:3" x14ac:dyDescent="0.2">
      <c r="C162" s="1" t="e">
        <f>VLOOKUP(B162,Códigos!$D$5:$E$10,2,0)</f>
        <v>#N/A</v>
      </c>
    </row>
    <row r="163" spans="3:3" x14ac:dyDescent="0.2">
      <c r="C163" s="1" t="e">
        <f>VLOOKUP(B163,Códigos!$D$5:$E$10,2,0)</f>
        <v>#N/A</v>
      </c>
    </row>
    <row r="164" spans="3:3" x14ac:dyDescent="0.2">
      <c r="C164" s="1" t="e">
        <f>VLOOKUP(B164,Códigos!$D$5:$E$10,2,0)</f>
        <v>#N/A</v>
      </c>
    </row>
    <row r="165" spans="3:3" x14ac:dyDescent="0.2">
      <c r="C165" s="1" t="e">
        <f>VLOOKUP(B165,Códigos!$D$5:$E$10,2,0)</f>
        <v>#N/A</v>
      </c>
    </row>
    <row r="166" spans="3:3" x14ac:dyDescent="0.2">
      <c r="C166" s="1" t="e">
        <f>VLOOKUP(B166,Códigos!$D$5:$E$10,2,0)</f>
        <v>#N/A</v>
      </c>
    </row>
    <row r="167" spans="3:3" x14ac:dyDescent="0.2">
      <c r="C167" s="1" t="e">
        <f>VLOOKUP(B167,Códigos!$D$5:$E$10,2,0)</f>
        <v>#N/A</v>
      </c>
    </row>
    <row r="168" spans="3:3" x14ac:dyDescent="0.2">
      <c r="C168" s="1" t="e">
        <f>VLOOKUP(B168,Códigos!$D$5:$E$10,2,0)</f>
        <v>#N/A</v>
      </c>
    </row>
    <row r="169" spans="3:3" x14ac:dyDescent="0.2">
      <c r="C169" s="1" t="e">
        <f>VLOOKUP(B169,Códigos!$D$5:$E$10,2,0)</f>
        <v>#N/A</v>
      </c>
    </row>
    <row r="170" spans="3:3" x14ac:dyDescent="0.2">
      <c r="C170" s="1" t="e">
        <f>VLOOKUP(B170,Códigos!$D$5:$E$10,2,0)</f>
        <v>#N/A</v>
      </c>
    </row>
    <row r="171" spans="3:3" x14ac:dyDescent="0.2">
      <c r="C171" s="1" t="e">
        <f>VLOOKUP(B171,Códigos!$D$5:$E$10,2,0)</f>
        <v>#N/A</v>
      </c>
    </row>
    <row r="172" spans="3:3" x14ac:dyDescent="0.2">
      <c r="C172" s="1" t="e">
        <f>VLOOKUP(B172,Códigos!$D$5:$E$10,2,0)</f>
        <v>#N/A</v>
      </c>
    </row>
    <row r="173" spans="3:3" x14ac:dyDescent="0.2">
      <c r="C173" s="1" t="e">
        <f>VLOOKUP(B173,Códigos!$D$5:$E$10,2,0)</f>
        <v>#N/A</v>
      </c>
    </row>
    <row r="174" spans="3:3" x14ac:dyDescent="0.2">
      <c r="C174" s="1" t="e">
        <f>VLOOKUP(B174,Códigos!$D$5:$E$10,2,0)</f>
        <v>#N/A</v>
      </c>
    </row>
    <row r="175" spans="3:3" x14ac:dyDescent="0.2">
      <c r="C175" s="1" t="e">
        <f>VLOOKUP(B175,Códigos!$D$5:$E$10,2,0)</f>
        <v>#N/A</v>
      </c>
    </row>
    <row r="176" spans="3:3" x14ac:dyDescent="0.2">
      <c r="C176" s="1" t="e">
        <f>VLOOKUP(B176,Códigos!$D$5:$E$10,2,0)</f>
        <v>#N/A</v>
      </c>
    </row>
    <row r="177" spans="3:3" x14ac:dyDescent="0.2">
      <c r="C177" s="1" t="e">
        <f>VLOOKUP(B177,Códigos!$D$5:$E$10,2,0)</f>
        <v>#N/A</v>
      </c>
    </row>
    <row r="178" spans="3:3" x14ac:dyDescent="0.2">
      <c r="C178" s="1" t="e">
        <f>VLOOKUP(B178,Códigos!$D$5:$E$10,2,0)</f>
        <v>#N/A</v>
      </c>
    </row>
    <row r="179" spans="3:3" x14ac:dyDescent="0.2">
      <c r="C179" s="1" t="e">
        <f>VLOOKUP(B179,Códigos!$D$5:$E$10,2,0)</f>
        <v>#N/A</v>
      </c>
    </row>
    <row r="180" spans="3:3" x14ac:dyDescent="0.2">
      <c r="C180" s="1" t="e">
        <f>VLOOKUP(B180,Códigos!$D$5:$E$10,2,0)</f>
        <v>#N/A</v>
      </c>
    </row>
    <row r="181" spans="3:3" x14ac:dyDescent="0.2">
      <c r="C181" s="1" t="e">
        <f>VLOOKUP(B181,Códigos!$D$5:$E$10,2,0)</f>
        <v>#N/A</v>
      </c>
    </row>
    <row r="182" spans="3:3" x14ac:dyDescent="0.2">
      <c r="C182" s="1" t="e">
        <f>VLOOKUP(B182,Códigos!$D$5:$E$10,2,0)</f>
        <v>#N/A</v>
      </c>
    </row>
    <row r="183" spans="3:3" x14ac:dyDescent="0.2">
      <c r="C183" s="1" t="e">
        <f>VLOOKUP(B183,Códigos!$D$5:$E$10,2,0)</f>
        <v>#N/A</v>
      </c>
    </row>
    <row r="184" spans="3:3" x14ac:dyDescent="0.2">
      <c r="C184" s="1" t="e">
        <f>VLOOKUP(B184,Códigos!$D$5:$E$10,2,0)</f>
        <v>#N/A</v>
      </c>
    </row>
    <row r="185" spans="3:3" x14ac:dyDescent="0.2">
      <c r="C185" s="1" t="e">
        <f>VLOOKUP(B185,Códigos!$D$5:$E$10,2,0)</f>
        <v>#N/A</v>
      </c>
    </row>
    <row r="186" spans="3:3" x14ac:dyDescent="0.2">
      <c r="C186" s="1" t="e">
        <f>VLOOKUP(B186,Códigos!$D$5:$E$10,2,0)</f>
        <v>#N/A</v>
      </c>
    </row>
    <row r="187" spans="3:3" x14ac:dyDescent="0.2">
      <c r="C187" s="1" t="e">
        <f>VLOOKUP(B187,Códigos!$D$5:$E$10,2,0)</f>
        <v>#N/A</v>
      </c>
    </row>
    <row r="188" spans="3:3" x14ac:dyDescent="0.2">
      <c r="C188" s="1" t="e">
        <f>VLOOKUP(B188,Códigos!$D$5:$E$10,2,0)</f>
        <v>#N/A</v>
      </c>
    </row>
    <row r="189" spans="3:3" x14ac:dyDescent="0.2">
      <c r="C189" s="1" t="e">
        <f>VLOOKUP(B189,Códigos!$D$5:$E$10,2,0)</f>
        <v>#N/A</v>
      </c>
    </row>
    <row r="190" spans="3:3" x14ac:dyDescent="0.2">
      <c r="C190" s="1" t="e">
        <f>VLOOKUP(B190,Códigos!$D$5:$E$10,2,0)</f>
        <v>#N/A</v>
      </c>
    </row>
    <row r="191" spans="3:3" x14ac:dyDescent="0.2">
      <c r="C191" s="1" t="e">
        <f>VLOOKUP(B191,Códigos!$D$5:$E$10,2,0)</f>
        <v>#N/A</v>
      </c>
    </row>
    <row r="192" spans="3:3" x14ac:dyDescent="0.2">
      <c r="C192" s="1" t="e">
        <f>VLOOKUP(B192,Códigos!$D$5:$E$10,2,0)</f>
        <v>#N/A</v>
      </c>
    </row>
    <row r="193" spans="3:3" x14ac:dyDescent="0.2">
      <c r="C193" s="1" t="e">
        <f>VLOOKUP(B193,Códigos!$D$5:$E$10,2,0)</f>
        <v>#N/A</v>
      </c>
    </row>
    <row r="194" spans="3:3" x14ac:dyDescent="0.2">
      <c r="C194" s="1" t="e">
        <f>VLOOKUP(B194,Códigos!$D$5:$E$10,2,0)</f>
        <v>#N/A</v>
      </c>
    </row>
    <row r="195" spans="3:3" x14ac:dyDescent="0.2">
      <c r="C195" s="1" t="e">
        <f>VLOOKUP(B195,Códigos!$D$5:$E$10,2,0)</f>
        <v>#N/A</v>
      </c>
    </row>
    <row r="196" spans="3:3" x14ac:dyDescent="0.2">
      <c r="C196" s="1" t="e">
        <f>VLOOKUP(B196,Códigos!$D$5:$E$10,2,0)</f>
        <v>#N/A</v>
      </c>
    </row>
    <row r="197" spans="3:3" x14ac:dyDescent="0.2">
      <c r="C197" s="1" t="e">
        <f>VLOOKUP(B197,Códigos!$D$5:$E$10,2,0)</f>
        <v>#N/A</v>
      </c>
    </row>
    <row r="198" spans="3:3" x14ac:dyDescent="0.2">
      <c r="C198" s="1" t="e">
        <f>VLOOKUP(B198,Códigos!$D$5:$E$10,2,0)</f>
        <v>#N/A</v>
      </c>
    </row>
    <row r="199" spans="3:3" x14ac:dyDescent="0.2">
      <c r="C199" s="1" t="e">
        <f>VLOOKUP(B199,Códigos!$D$5:$E$10,2,0)</f>
        <v>#N/A</v>
      </c>
    </row>
    <row r="200" spans="3:3" x14ac:dyDescent="0.2">
      <c r="C200" s="1" t="e">
        <f>VLOOKUP(B200,Códigos!$D$5:$E$10,2,0)</f>
        <v>#N/A</v>
      </c>
    </row>
    <row r="201" spans="3:3" x14ac:dyDescent="0.2">
      <c r="C201" s="1" t="e">
        <f>VLOOKUP(B201,Códigos!$D$5:$E$10,2,0)</f>
        <v>#N/A</v>
      </c>
    </row>
    <row r="202" spans="3:3" x14ac:dyDescent="0.2">
      <c r="C202" s="1" t="e">
        <f>VLOOKUP(B202,Códigos!$D$5:$E$10,2,0)</f>
        <v>#N/A</v>
      </c>
    </row>
    <row r="203" spans="3:3" x14ac:dyDescent="0.2">
      <c r="C203" s="1" t="e">
        <f>VLOOKUP(B203,Códigos!$D$5:$E$10,2,0)</f>
        <v>#N/A</v>
      </c>
    </row>
    <row r="204" spans="3:3" x14ac:dyDescent="0.2">
      <c r="C204" s="1" t="e">
        <f>VLOOKUP(B204,Códigos!$D$5:$E$10,2,0)</f>
        <v>#N/A</v>
      </c>
    </row>
    <row r="205" spans="3:3" x14ac:dyDescent="0.2">
      <c r="C205" s="1" t="e">
        <f>VLOOKUP(B205,Códigos!$D$5:$E$10,2,0)</f>
        <v>#N/A</v>
      </c>
    </row>
    <row r="206" spans="3:3" x14ac:dyDescent="0.2">
      <c r="C206" s="1" t="e">
        <f>VLOOKUP(B206,Códigos!$D$5:$E$10,2,0)</f>
        <v>#N/A</v>
      </c>
    </row>
    <row r="207" spans="3:3" x14ac:dyDescent="0.2">
      <c r="C207" s="1" t="e">
        <f>VLOOKUP(B207,Códigos!$D$5:$E$10,2,0)</f>
        <v>#N/A</v>
      </c>
    </row>
    <row r="208" spans="3:3" x14ac:dyDescent="0.2">
      <c r="C208" s="1" t="e">
        <f>VLOOKUP(B208,Códigos!$D$5:$E$10,2,0)</f>
        <v>#N/A</v>
      </c>
    </row>
    <row r="209" spans="3:3" x14ac:dyDescent="0.2">
      <c r="C209" s="1" t="e">
        <f>VLOOKUP(B209,Códigos!$D$5:$E$10,2,0)</f>
        <v>#N/A</v>
      </c>
    </row>
    <row r="210" spans="3:3" x14ac:dyDescent="0.2">
      <c r="C210" s="1" t="e">
        <f>VLOOKUP(B210,Códigos!$D$5:$E$10,2,0)</f>
        <v>#N/A</v>
      </c>
    </row>
    <row r="211" spans="3:3" x14ac:dyDescent="0.2">
      <c r="C211" s="1" t="e">
        <f>VLOOKUP(B211,Códigos!$D$5:$E$10,2,0)</f>
        <v>#N/A</v>
      </c>
    </row>
    <row r="212" spans="3:3" x14ac:dyDescent="0.2">
      <c r="C212" s="1" t="e">
        <f>VLOOKUP(B212,Códigos!$D$5:$E$10,2,0)</f>
        <v>#N/A</v>
      </c>
    </row>
    <row r="213" spans="3:3" x14ac:dyDescent="0.2">
      <c r="C213" s="1" t="e">
        <f>VLOOKUP(B213,Códigos!$D$5:$E$10,2,0)</f>
        <v>#N/A</v>
      </c>
    </row>
    <row r="214" spans="3:3" x14ac:dyDescent="0.2">
      <c r="C214" s="1" t="e">
        <f>VLOOKUP(B214,Códigos!$D$5:$E$10,2,0)</f>
        <v>#N/A</v>
      </c>
    </row>
    <row r="215" spans="3:3" x14ac:dyDescent="0.2">
      <c r="C215" s="1" t="e">
        <f>VLOOKUP(B215,Códigos!$D$5:$E$10,2,0)</f>
        <v>#N/A</v>
      </c>
    </row>
    <row r="216" spans="3:3" x14ac:dyDescent="0.2">
      <c r="C216" s="1" t="e">
        <f>VLOOKUP(B216,Códigos!$D$5:$E$10,2,0)</f>
        <v>#N/A</v>
      </c>
    </row>
    <row r="217" spans="3:3" x14ac:dyDescent="0.2">
      <c r="C217" s="1" t="e">
        <f>VLOOKUP(B217,Códigos!$D$5:$E$10,2,0)</f>
        <v>#N/A</v>
      </c>
    </row>
    <row r="218" spans="3:3" x14ac:dyDescent="0.2">
      <c r="C218" s="1" t="e">
        <f>VLOOKUP(B218,Códigos!$D$5:$E$10,2,0)</f>
        <v>#N/A</v>
      </c>
    </row>
    <row r="219" spans="3:3" x14ac:dyDescent="0.2">
      <c r="C219" s="1" t="e">
        <f>VLOOKUP(B219,Códigos!$D$5:$E$10,2,0)</f>
        <v>#N/A</v>
      </c>
    </row>
    <row r="220" spans="3:3" x14ac:dyDescent="0.2">
      <c r="C220" s="1" t="e">
        <f>VLOOKUP(B220,Códigos!$D$5:$E$10,2,0)</f>
        <v>#N/A</v>
      </c>
    </row>
    <row r="221" spans="3:3" x14ac:dyDescent="0.2">
      <c r="C221" s="1" t="e">
        <f>VLOOKUP(B221,Códigos!$D$5:$E$10,2,0)</f>
        <v>#N/A</v>
      </c>
    </row>
    <row r="222" spans="3:3" x14ac:dyDescent="0.2">
      <c r="C222" s="1" t="e">
        <f>VLOOKUP(B222,Códigos!$D$5:$E$10,2,0)</f>
        <v>#N/A</v>
      </c>
    </row>
    <row r="223" spans="3:3" x14ac:dyDescent="0.2">
      <c r="C223" s="1" t="e">
        <f>VLOOKUP(B223,Códigos!$D$5:$E$10,2,0)</f>
        <v>#N/A</v>
      </c>
    </row>
    <row r="224" spans="3:3" x14ac:dyDescent="0.2">
      <c r="C224" s="1" t="e">
        <f>VLOOKUP(B224,Códigos!$D$5:$E$10,2,0)</f>
        <v>#N/A</v>
      </c>
    </row>
    <row r="225" spans="3:3" x14ac:dyDescent="0.2">
      <c r="C225" s="1" t="e">
        <f>VLOOKUP(B225,Códigos!$D$5:$E$10,2,0)</f>
        <v>#N/A</v>
      </c>
    </row>
    <row r="226" spans="3:3" x14ac:dyDescent="0.2">
      <c r="C226" s="1" t="e">
        <f>VLOOKUP(B226,Códigos!$D$5:$E$10,2,0)</f>
        <v>#N/A</v>
      </c>
    </row>
    <row r="227" spans="3:3" x14ac:dyDescent="0.2">
      <c r="C227" s="1" t="e">
        <f>VLOOKUP(B227,Códigos!$D$5:$E$10,2,0)</f>
        <v>#N/A</v>
      </c>
    </row>
    <row r="228" spans="3:3" x14ac:dyDescent="0.2">
      <c r="C228" s="1" t="e">
        <f>VLOOKUP(B228,Códigos!$D$5:$E$10,2,0)</f>
        <v>#N/A</v>
      </c>
    </row>
    <row r="229" spans="3:3" x14ac:dyDescent="0.2">
      <c r="C229" s="1" t="e">
        <f>VLOOKUP(B229,Códigos!$D$5:$E$10,2,0)</f>
        <v>#N/A</v>
      </c>
    </row>
    <row r="230" spans="3:3" x14ac:dyDescent="0.2">
      <c r="C230" s="1" t="e">
        <f>VLOOKUP(B230,Códigos!$D$5:$E$10,2,0)</f>
        <v>#N/A</v>
      </c>
    </row>
    <row r="231" spans="3:3" x14ac:dyDescent="0.2">
      <c r="C231" s="1" t="e">
        <f>VLOOKUP(B231,Códigos!$D$5:$E$10,2,0)</f>
        <v>#N/A</v>
      </c>
    </row>
    <row r="232" spans="3:3" x14ac:dyDescent="0.2">
      <c r="C232" s="1" t="e">
        <f>VLOOKUP(B232,Códigos!$D$5:$E$10,2,0)</f>
        <v>#N/A</v>
      </c>
    </row>
    <row r="233" spans="3:3" x14ac:dyDescent="0.2">
      <c r="C233" s="1" t="e">
        <f>VLOOKUP(B233,Códigos!$D$5:$E$10,2,0)</f>
        <v>#N/A</v>
      </c>
    </row>
    <row r="234" spans="3:3" x14ac:dyDescent="0.2">
      <c r="C234" s="1" t="e">
        <f>VLOOKUP(B234,Códigos!$D$5:$E$10,2,0)</f>
        <v>#N/A</v>
      </c>
    </row>
    <row r="235" spans="3:3" x14ac:dyDescent="0.2">
      <c r="C235" s="1" t="e">
        <f>VLOOKUP(B235,Códigos!$D$5:$E$10,2,0)</f>
        <v>#N/A</v>
      </c>
    </row>
    <row r="236" spans="3:3" x14ac:dyDescent="0.2">
      <c r="C236" s="1" t="e">
        <f>VLOOKUP(B236,Códigos!$D$5:$E$10,2,0)</f>
        <v>#N/A</v>
      </c>
    </row>
    <row r="237" spans="3:3" x14ac:dyDescent="0.2">
      <c r="C237" s="1" t="e">
        <f>VLOOKUP(B237,Códigos!$D$5:$E$10,2,0)</f>
        <v>#N/A</v>
      </c>
    </row>
    <row r="238" spans="3:3" x14ac:dyDescent="0.2">
      <c r="C238" s="1" t="e">
        <f>VLOOKUP(B238,Códigos!$D$5:$E$10,2,0)</f>
        <v>#N/A</v>
      </c>
    </row>
    <row r="239" spans="3:3" x14ac:dyDescent="0.2">
      <c r="C239" s="1" t="e">
        <f>VLOOKUP(B239,Códigos!$D$5:$E$10,2,0)</f>
        <v>#N/A</v>
      </c>
    </row>
    <row r="240" spans="3:3" x14ac:dyDescent="0.2">
      <c r="C240" s="1" t="e">
        <f>VLOOKUP(B240,Códigos!$D$5:$E$10,2,0)</f>
        <v>#N/A</v>
      </c>
    </row>
    <row r="241" spans="3:3" x14ac:dyDescent="0.2">
      <c r="C241" s="1" t="e">
        <f>VLOOKUP(B241,Códigos!$D$5:$E$10,2,0)</f>
        <v>#N/A</v>
      </c>
    </row>
    <row r="242" spans="3:3" x14ac:dyDescent="0.2">
      <c r="C242" s="1" t="e">
        <f>VLOOKUP(B242,Códigos!$D$5:$E$10,2,0)</f>
        <v>#N/A</v>
      </c>
    </row>
    <row r="243" spans="3:3" x14ac:dyDescent="0.2">
      <c r="C243" s="1" t="e">
        <f>VLOOKUP(B243,Códigos!$D$5:$E$10,2,0)</f>
        <v>#N/A</v>
      </c>
    </row>
    <row r="244" spans="3:3" x14ac:dyDescent="0.2">
      <c r="C244" s="1" t="e">
        <f>VLOOKUP(B244,Códigos!$D$5:$E$10,2,0)</f>
        <v>#N/A</v>
      </c>
    </row>
    <row r="245" spans="3:3" x14ac:dyDescent="0.2">
      <c r="C245" s="1" t="e">
        <f>VLOOKUP(B245,Códigos!$D$5:$E$10,2,0)</f>
        <v>#N/A</v>
      </c>
    </row>
    <row r="246" spans="3:3" x14ac:dyDescent="0.2">
      <c r="C246" s="1" t="e">
        <f>VLOOKUP(B246,Códigos!$D$5:$E$10,2,0)</f>
        <v>#N/A</v>
      </c>
    </row>
    <row r="247" spans="3:3" x14ac:dyDescent="0.2">
      <c r="C247" s="1" t="e">
        <f>VLOOKUP(B247,Códigos!$D$5:$E$10,2,0)</f>
        <v>#N/A</v>
      </c>
    </row>
    <row r="248" spans="3:3" x14ac:dyDescent="0.2">
      <c r="C248" s="1" t="e">
        <f>VLOOKUP(B248,Códigos!$D$5:$E$10,2,0)</f>
        <v>#N/A</v>
      </c>
    </row>
    <row r="249" spans="3:3" x14ac:dyDescent="0.2">
      <c r="C249" s="1" t="e">
        <f>VLOOKUP(B249,Códigos!$D$5:$E$10,2,0)</f>
        <v>#N/A</v>
      </c>
    </row>
    <row r="250" spans="3:3" x14ac:dyDescent="0.2">
      <c r="C250" s="1" t="e">
        <f>VLOOKUP(B250,Códigos!$D$5:$E$10,2,0)</f>
        <v>#N/A</v>
      </c>
    </row>
    <row r="251" spans="3:3" x14ac:dyDescent="0.2">
      <c r="C251" s="1" t="e">
        <f>VLOOKUP(B251,Códigos!$D$5:$E$10,2,0)</f>
        <v>#N/A</v>
      </c>
    </row>
    <row r="252" spans="3:3" x14ac:dyDescent="0.2">
      <c r="C252" s="1" t="e">
        <f>VLOOKUP(B252,Códigos!$D$5:$E$10,2,0)</f>
        <v>#N/A</v>
      </c>
    </row>
    <row r="253" spans="3:3" x14ac:dyDescent="0.2">
      <c r="C253" s="1" t="e">
        <f>VLOOKUP(B253,Códigos!$D$5:$E$10,2,0)</f>
        <v>#N/A</v>
      </c>
    </row>
    <row r="254" spans="3:3" x14ac:dyDescent="0.2">
      <c r="C254" s="1" t="e">
        <f>VLOOKUP(B254,Códigos!$D$5:$E$10,2,0)</f>
        <v>#N/A</v>
      </c>
    </row>
    <row r="255" spans="3:3" x14ac:dyDescent="0.2">
      <c r="C255" s="1" t="e">
        <f>VLOOKUP(B255,Códigos!$D$5:$E$10,2,0)</f>
        <v>#N/A</v>
      </c>
    </row>
    <row r="256" spans="3:3" x14ac:dyDescent="0.2">
      <c r="C256" s="1" t="e">
        <f>VLOOKUP(B256,Códigos!$D$5:$E$10,2,0)</f>
        <v>#N/A</v>
      </c>
    </row>
    <row r="257" spans="3:3" x14ac:dyDescent="0.2">
      <c r="C257" s="1" t="e">
        <f>VLOOKUP(B257,Códigos!$D$5:$E$10,2,0)</f>
        <v>#N/A</v>
      </c>
    </row>
    <row r="258" spans="3:3" x14ac:dyDescent="0.2">
      <c r="C258" s="1" t="e">
        <f>VLOOKUP(B258,Códigos!$D$5:$E$10,2,0)</f>
        <v>#N/A</v>
      </c>
    </row>
    <row r="259" spans="3:3" x14ac:dyDescent="0.2">
      <c r="C259" s="1" t="e">
        <f>VLOOKUP(B259,Códigos!$D$5:$E$10,2,0)</f>
        <v>#N/A</v>
      </c>
    </row>
    <row r="260" spans="3:3" x14ac:dyDescent="0.2">
      <c r="C260" s="1" t="e">
        <f>VLOOKUP(B260,Códigos!$D$5:$E$10,2,0)</f>
        <v>#N/A</v>
      </c>
    </row>
    <row r="261" spans="3:3" x14ac:dyDescent="0.2">
      <c r="C261" s="1" t="e">
        <f>VLOOKUP(B261,Códigos!$D$5:$E$10,2,0)</f>
        <v>#N/A</v>
      </c>
    </row>
    <row r="262" spans="3:3" x14ac:dyDescent="0.2">
      <c r="C262" s="1" t="e">
        <f>VLOOKUP(B262,Códigos!$D$5:$E$10,2,0)</f>
        <v>#N/A</v>
      </c>
    </row>
    <row r="263" spans="3:3" x14ac:dyDescent="0.2">
      <c r="C263" s="1" t="e">
        <f>VLOOKUP(B263,Códigos!$D$5:$E$10,2,0)</f>
        <v>#N/A</v>
      </c>
    </row>
    <row r="264" spans="3:3" x14ac:dyDescent="0.2">
      <c r="C264" s="1" t="e">
        <f>VLOOKUP(B264,Códigos!$D$5:$E$10,2,0)</f>
        <v>#N/A</v>
      </c>
    </row>
    <row r="265" spans="3:3" x14ac:dyDescent="0.2">
      <c r="C265" s="1" t="e">
        <f>VLOOKUP(B265,Códigos!$D$5:$E$10,2,0)</f>
        <v>#N/A</v>
      </c>
    </row>
    <row r="266" spans="3:3" x14ac:dyDescent="0.2">
      <c r="C266" s="1" t="e">
        <f>VLOOKUP(B266,Códigos!$D$5:$E$10,2,0)</f>
        <v>#N/A</v>
      </c>
    </row>
    <row r="267" spans="3:3" x14ac:dyDescent="0.2">
      <c r="C267" s="1" t="e">
        <f>VLOOKUP(B267,Códigos!$D$5:$E$10,2,0)</f>
        <v>#N/A</v>
      </c>
    </row>
    <row r="268" spans="3:3" x14ac:dyDescent="0.2">
      <c r="C268" s="1" t="e">
        <f>VLOOKUP(B268,Códigos!$D$5:$E$10,2,0)</f>
        <v>#N/A</v>
      </c>
    </row>
    <row r="269" spans="3:3" x14ac:dyDescent="0.2">
      <c r="C269" s="1" t="e">
        <f>VLOOKUP(B269,Códigos!$D$5:$E$10,2,0)</f>
        <v>#N/A</v>
      </c>
    </row>
    <row r="270" spans="3:3" x14ac:dyDescent="0.2">
      <c r="C270" s="1" t="e">
        <f>VLOOKUP(B270,Códigos!$D$5:$E$10,2,0)</f>
        <v>#N/A</v>
      </c>
    </row>
    <row r="271" spans="3:3" x14ac:dyDescent="0.2">
      <c r="C271" s="1" t="e">
        <f>VLOOKUP(B271,Códigos!$D$5:$E$10,2,0)</f>
        <v>#N/A</v>
      </c>
    </row>
    <row r="272" spans="3:3" x14ac:dyDescent="0.2">
      <c r="C272" s="1" t="e">
        <f>VLOOKUP(B272,Códigos!$D$5:$E$10,2,0)</f>
        <v>#N/A</v>
      </c>
    </row>
    <row r="273" spans="3:3" x14ac:dyDescent="0.2">
      <c r="C273" s="1" t="e">
        <f>VLOOKUP(B273,Códigos!$D$5:$E$10,2,0)</f>
        <v>#N/A</v>
      </c>
    </row>
    <row r="274" spans="3:3" x14ac:dyDescent="0.2">
      <c r="C274" s="1" t="e">
        <f>VLOOKUP(B274,Códigos!$D$5:$E$10,2,0)</f>
        <v>#N/A</v>
      </c>
    </row>
    <row r="275" spans="3:3" x14ac:dyDescent="0.2">
      <c r="C275" s="1" t="e">
        <f>VLOOKUP(B275,Códigos!$D$5:$E$10,2,0)</f>
        <v>#N/A</v>
      </c>
    </row>
    <row r="276" spans="3:3" x14ac:dyDescent="0.2">
      <c r="C276" s="1" t="e">
        <f>VLOOKUP(B276,Códigos!$D$5:$E$10,2,0)</f>
        <v>#N/A</v>
      </c>
    </row>
    <row r="277" spans="3:3" x14ac:dyDescent="0.2">
      <c r="C277" s="1" t="e">
        <f>VLOOKUP(B277,Códigos!$D$5:$E$10,2,0)</f>
        <v>#N/A</v>
      </c>
    </row>
    <row r="278" spans="3:3" x14ac:dyDescent="0.2">
      <c r="C278" s="1" t="e">
        <f>VLOOKUP(B278,Códigos!$D$5:$E$10,2,0)</f>
        <v>#N/A</v>
      </c>
    </row>
    <row r="279" spans="3:3" x14ac:dyDescent="0.2">
      <c r="C279" s="1" t="e">
        <f>VLOOKUP(B279,Códigos!$D$5:$E$10,2,0)</f>
        <v>#N/A</v>
      </c>
    </row>
    <row r="280" spans="3:3" x14ac:dyDescent="0.2">
      <c r="C280" s="1" t="e">
        <f>VLOOKUP(B280,Códigos!$D$5:$E$10,2,0)</f>
        <v>#N/A</v>
      </c>
    </row>
    <row r="281" spans="3:3" x14ac:dyDescent="0.2">
      <c r="C281" s="1" t="e">
        <f>VLOOKUP(B281,Códigos!$D$5:$E$10,2,0)</f>
        <v>#N/A</v>
      </c>
    </row>
    <row r="282" spans="3:3" x14ac:dyDescent="0.2">
      <c r="C282" s="1" t="e">
        <f>VLOOKUP(B282,Códigos!$D$5:$E$10,2,0)</f>
        <v>#N/A</v>
      </c>
    </row>
    <row r="283" spans="3:3" x14ac:dyDescent="0.2">
      <c r="C283" s="1" t="e">
        <f>VLOOKUP(B283,Códigos!$D$5:$E$10,2,0)</f>
        <v>#N/A</v>
      </c>
    </row>
    <row r="284" spans="3:3" x14ac:dyDescent="0.2">
      <c r="C284" s="1" t="e">
        <f>VLOOKUP(B284,Códigos!$D$5:$E$10,2,0)</f>
        <v>#N/A</v>
      </c>
    </row>
    <row r="285" spans="3:3" x14ac:dyDescent="0.2">
      <c r="C285" s="1" t="e">
        <f>VLOOKUP(B285,Códigos!$D$5:$E$10,2,0)</f>
        <v>#N/A</v>
      </c>
    </row>
    <row r="286" spans="3:3" x14ac:dyDescent="0.2">
      <c r="C286" s="1" t="e">
        <f>VLOOKUP(B286,Códigos!$D$5:$E$10,2,0)</f>
        <v>#N/A</v>
      </c>
    </row>
    <row r="287" spans="3:3" x14ac:dyDescent="0.2">
      <c r="C287" s="1" t="e">
        <f>VLOOKUP(B287,Códigos!$D$5:$E$10,2,0)</f>
        <v>#N/A</v>
      </c>
    </row>
    <row r="288" spans="3:3" x14ac:dyDescent="0.2">
      <c r="C288" s="1" t="e">
        <f>VLOOKUP(B288,Códigos!$D$5:$E$10,2,0)</f>
        <v>#N/A</v>
      </c>
    </row>
    <row r="289" spans="3:3" x14ac:dyDescent="0.2">
      <c r="C289" s="1" t="e">
        <f>VLOOKUP(B289,Códigos!$D$5:$E$10,2,0)</f>
        <v>#N/A</v>
      </c>
    </row>
    <row r="290" spans="3:3" x14ac:dyDescent="0.2">
      <c r="C290" s="1" t="e">
        <f>VLOOKUP(B290,Códigos!$D$5:$E$10,2,0)</f>
        <v>#N/A</v>
      </c>
    </row>
    <row r="291" spans="3:3" x14ac:dyDescent="0.2">
      <c r="C291" s="1" t="e">
        <f>VLOOKUP(B291,Códigos!$D$5:$E$10,2,0)</f>
        <v>#N/A</v>
      </c>
    </row>
    <row r="292" spans="3:3" x14ac:dyDescent="0.2">
      <c r="C292" s="1" t="e">
        <f>VLOOKUP(B292,Códigos!$D$5:$E$10,2,0)</f>
        <v>#N/A</v>
      </c>
    </row>
    <row r="293" spans="3:3" x14ac:dyDescent="0.2">
      <c r="C293" s="1" t="e">
        <f>VLOOKUP(B293,Códigos!$D$5:$E$10,2,0)</f>
        <v>#N/A</v>
      </c>
    </row>
    <row r="294" spans="3:3" x14ac:dyDescent="0.2">
      <c r="C294" s="1" t="e">
        <f>VLOOKUP(B294,Códigos!$D$5:$E$10,2,0)</f>
        <v>#N/A</v>
      </c>
    </row>
    <row r="295" spans="3:3" x14ac:dyDescent="0.2">
      <c r="C295" s="1" t="e">
        <f>VLOOKUP(B295,Códigos!$D$5:$E$10,2,0)</f>
        <v>#N/A</v>
      </c>
    </row>
    <row r="296" spans="3:3" x14ac:dyDescent="0.2">
      <c r="C296" s="1" t="e">
        <f>VLOOKUP(B296,Códigos!$D$5:$E$10,2,0)</f>
        <v>#N/A</v>
      </c>
    </row>
    <row r="297" spans="3:3" x14ac:dyDescent="0.2">
      <c r="C297" s="1" t="e">
        <f>VLOOKUP(B297,Códigos!$D$5:$E$10,2,0)</f>
        <v>#N/A</v>
      </c>
    </row>
    <row r="298" spans="3:3" x14ac:dyDescent="0.2">
      <c r="C298" s="1" t="e">
        <f>VLOOKUP(B298,Códigos!$D$5:$E$10,2,0)</f>
        <v>#N/A</v>
      </c>
    </row>
    <row r="299" spans="3:3" x14ac:dyDescent="0.2">
      <c r="C299" s="1" t="e">
        <f>VLOOKUP(B299,Códigos!$D$5:$E$10,2,0)</f>
        <v>#N/A</v>
      </c>
    </row>
    <row r="300" spans="3:3" x14ac:dyDescent="0.2">
      <c r="C300" s="1" t="e">
        <f>VLOOKUP(B300,Códigos!$D$5:$E$10,2,0)</f>
        <v>#N/A</v>
      </c>
    </row>
    <row r="301" spans="3:3" x14ac:dyDescent="0.2">
      <c r="C301" s="1" t="e">
        <f>VLOOKUP(B301,Códigos!$D$5:$E$10,2,0)</f>
        <v>#N/A</v>
      </c>
    </row>
    <row r="302" spans="3:3" x14ac:dyDescent="0.2">
      <c r="C302" s="1" t="e">
        <f>VLOOKUP(B302,Códigos!$D$5:$E$10,2,0)</f>
        <v>#N/A</v>
      </c>
    </row>
    <row r="303" spans="3:3" x14ac:dyDescent="0.2">
      <c r="C303" s="1" t="e">
        <f>VLOOKUP(B303,Códigos!$D$5:$E$10,2,0)</f>
        <v>#N/A</v>
      </c>
    </row>
    <row r="304" spans="3:3" x14ac:dyDescent="0.2">
      <c r="C304" s="1" t="e">
        <f>VLOOKUP(B304,Códigos!$D$5:$E$10,2,0)</f>
        <v>#N/A</v>
      </c>
    </row>
    <row r="305" spans="3:3" x14ac:dyDescent="0.2">
      <c r="C305" s="1" t="e">
        <f>VLOOKUP(B305,Códigos!$D$5:$E$10,2,0)</f>
        <v>#N/A</v>
      </c>
    </row>
    <row r="306" spans="3:3" x14ac:dyDescent="0.2">
      <c r="C306" s="1" t="e">
        <f>VLOOKUP(B306,Códigos!$D$5:$E$10,2,0)</f>
        <v>#N/A</v>
      </c>
    </row>
    <row r="307" spans="3:3" x14ac:dyDescent="0.2">
      <c r="C307" s="1" t="e">
        <f>VLOOKUP(B307,Códigos!$D$5:$E$10,2,0)</f>
        <v>#N/A</v>
      </c>
    </row>
    <row r="308" spans="3:3" x14ac:dyDescent="0.2">
      <c r="C308" s="1" t="e">
        <f>VLOOKUP(B308,Códigos!$D$5:$E$10,2,0)</f>
        <v>#N/A</v>
      </c>
    </row>
    <row r="309" spans="3:3" x14ac:dyDescent="0.2">
      <c r="C309" s="1" t="e">
        <f>VLOOKUP(B309,Códigos!$D$5:$E$10,2,0)</f>
        <v>#N/A</v>
      </c>
    </row>
    <row r="310" spans="3:3" x14ac:dyDescent="0.2">
      <c r="C310" s="1" t="e">
        <f>VLOOKUP(B310,Códigos!$D$5:$E$10,2,0)</f>
        <v>#N/A</v>
      </c>
    </row>
    <row r="311" spans="3:3" x14ac:dyDescent="0.2">
      <c r="C311" s="1" t="e">
        <f>VLOOKUP(B311,Códigos!$D$5:$E$10,2,0)</f>
        <v>#N/A</v>
      </c>
    </row>
    <row r="312" spans="3:3" x14ac:dyDescent="0.2">
      <c r="C312" s="1" t="e">
        <f>VLOOKUP(B312,Códigos!$D$5:$E$10,2,0)</f>
        <v>#N/A</v>
      </c>
    </row>
    <row r="313" spans="3:3" x14ac:dyDescent="0.2">
      <c r="C313" s="1" t="e">
        <f>VLOOKUP(B313,Códigos!$D$5:$E$10,2,0)</f>
        <v>#N/A</v>
      </c>
    </row>
    <row r="314" spans="3:3" x14ac:dyDescent="0.2">
      <c r="C314" s="1" t="e">
        <f>VLOOKUP(B314,Códigos!$D$5:$E$10,2,0)</f>
        <v>#N/A</v>
      </c>
    </row>
    <row r="315" spans="3:3" x14ac:dyDescent="0.2">
      <c r="C315" s="1" t="e">
        <f>VLOOKUP(B315,Códigos!$D$5:$E$10,2,0)</f>
        <v>#N/A</v>
      </c>
    </row>
    <row r="316" spans="3:3" x14ac:dyDescent="0.2">
      <c r="C316" s="1" t="e">
        <f>VLOOKUP(B316,Códigos!$D$5:$E$10,2,0)</f>
        <v>#N/A</v>
      </c>
    </row>
    <row r="317" spans="3:3" x14ac:dyDescent="0.2">
      <c r="C317" s="1" t="e">
        <f>VLOOKUP(B317,Códigos!$D$5:$E$10,2,0)</f>
        <v>#N/A</v>
      </c>
    </row>
    <row r="318" spans="3:3" x14ac:dyDescent="0.2">
      <c r="C318" s="1" t="e">
        <f>VLOOKUP(B318,Códigos!$D$5:$E$10,2,0)</f>
        <v>#N/A</v>
      </c>
    </row>
    <row r="319" spans="3:3" x14ac:dyDescent="0.2">
      <c r="C319" s="1" t="e">
        <f>VLOOKUP(B319,Códigos!$D$5:$E$10,2,0)</f>
        <v>#N/A</v>
      </c>
    </row>
    <row r="320" spans="3:3" x14ac:dyDescent="0.2">
      <c r="C320" s="1" t="e">
        <f>VLOOKUP(B320,Códigos!$D$5:$E$10,2,0)</f>
        <v>#N/A</v>
      </c>
    </row>
    <row r="321" spans="3:3" x14ac:dyDescent="0.2">
      <c r="C321" s="1" t="e">
        <f>VLOOKUP(B321,Códigos!$D$5:$E$10,2,0)</f>
        <v>#N/A</v>
      </c>
    </row>
    <row r="322" spans="3:3" x14ac:dyDescent="0.2">
      <c r="C322" s="1" t="e">
        <f>VLOOKUP(B322,Códigos!$D$5:$E$10,2,0)</f>
        <v>#N/A</v>
      </c>
    </row>
    <row r="323" spans="3:3" x14ac:dyDescent="0.2">
      <c r="C323" s="1" t="e">
        <f>VLOOKUP(B323,Códigos!$D$5:$E$10,2,0)</f>
        <v>#N/A</v>
      </c>
    </row>
    <row r="324" spans="3:3" x14ac:dyDescent="0.2">
      <c r="C324" s="1" t="e">
        <f>VLOOKUP(B324,Códigos!$D$5:$E$10,2,0)</f>
        <v>#N/A</v>
      </c>
    </row>
    <row r="325" spans="3:3" x14ac:dyDescent="0.2">
      <c r="C325" s="1" t="e">
        <f>VLOOKUP(B325,Códigos!$D$5:$E$10,2,0)</f>
        <v>#N/A</v>
      </c>
    </row>
    <row r="326" spans="3:3" x14ac:dyDescent="0.2">
      <c r="C326" s="1" t="e">
        <f>VLOOKUP(B326,Códigos!$D$5:$E$10,2,0)</f>
        <v>#N/A</v>
      </c>
    </row>
    <row r="327" spans="3:3" x14ac:dyDescent="0.2">
      <c r="C327" s="1" t="e">
        <f>VLOOKUP(B327,Códigos!$D$5:$E$10,2,0)</f>
        <v>#N/A</v>
      </c>
    </row>
    <row r="328" spans="3:3" x14ac:dyDescent="0.2">
      <c r="C328" s="1" t="e">
        <f>VLOOKUP(B328,Códigos!$D$5:$E$10,2,0)</f>
        <v>#N/A</v>
      </c>
    </row>
    <row r="329" spans="3:3" x14ac:dyDescent="0.2">
      <c r="C329" s="1" t="e">
        <f>VLOOKUP(B329,Códigos!$D$5:$E$10,2,0)</f>
        <v>#N/A</v>
      </c>
    </row>
    <row r="330" spans="3:3" x14ac:dyDescent="0.2">
      <c r="C330" s="1" t="e">
        <f>VLOOKUP(B330,Códigos!$D$5:$E$10,2,0)</f>
        <v>#N/A</v>
      </c>
    </row>
    <row r="331" spans="3:3" x14ac:dyDescent="0.2">
      <c r="C331" s="1" t="e">
        <f>VLOOKUP(B331,Códigos!$D$5:$E$10,2,0)</f>
        <v>#N/A</v>
      </c>
    </row>
    <row r="332" spans="3:3" x14ac:dyDescent="0.2">
      <c r="C332" s="1" t="e">
        <f>VLOOKUP(B332,Códigos!$D$5:$E$10,2,0)</f>
        <v>#N/A</v>
      </c>
    </row>
    <row r="333" spans="3:3" x14ac:dyDescent="0.2">
      <c r="C333" s="1" t="e">
        <f>VLOOKUP(B333,Códigos!$D$5:$E$10,2,0)</f>
        <v>#N/A</v>
      </c>
    </row>
    <row r="334" spans="3:3" x14ac:dyDescent="0.2">
      <c r="C334" s="1" t="e">
        <f>VLOOKUP(B334,Códigos!$D$5:$E$10,2,0)</f>
        <v>#N/A</v>
      </c>
    </row>
    <row r="335" spans="3:3" x14ac:dyDescent="0.2">
      <c r="C335" s="1" t="e">
        <f>VLOOKUP(B335,Códigos!$D$5:$E$10,2,0)</f>
        <v>#N/A</v>
      </c>
    </row>
    <row r="336" spans="3:3" x14ac:dyDescent="0.2">
      <c r="C336" s="1" t="e">
        <f>VLOOKUP(B336,Códigos!$D$5:$E$10,2,0)</f>
        <v>#N/A</v>
      </c>
    </row>
    <row r="337" spans="3:3" x14ac:dyDescent="0.2">
      <c r="C337" s="1" t="e">
        <f>VLOOKUP(B337,Códigos!$D$5:$E$10,2,0)</f>
        <v>#N/A</v>
      </c>
    </row>
    <row r="338" spans="3:3" x14ac:dyDescent="0.2">
      <c r="C338" s="1" t="e">
        <f>VLOOKUP(B338,Códigos!$D$5:$E$10,2,0)</f>
        <v>#N/A</v>
      </c>
    </row>
    <row r="339" spans="3:3" x14ac:dyDescent="0.2">
      <c r="C339" s="1" t="e">
        <f>VLOOKUP(B339,Códigos!$D$5:$E$10,2,0)</f>
        <v>#N/A</v>
      </c>
    </row>
    <row r="340" spans="3:3" x14ac:dyDescent="0.2">
      <c r="C340" s="1" t="e">
        <f>VLOOKUP(B340,Códigos!$D$5:$E$10,2,0)</f>
        <v>#N/A</v>
      </c>
    </row>
    <row r="341" spans="3:3" x14ac:dyDescent="0.2">
      <c r="C341" s="1" t="e">
        <f>VLOOKUP(B341,Códigos!$D$5:$E$10,2,0)</f>
        <v>#N/A</v>
      </c>
    </row>
    <row r="342" spans="3:3" x14ac:dyDescent="0.2">
      <c r="C342" s="1" t="e">
        <f>VLOOKUP(B342,Códigos!$D$5:$E$10,2,0)</f>
        <v>#N/A</v>
      </c>
    </row>
    <row r="343" spans="3:3" x14ac:dyDescent="0.2">
      <c r="C343" s="1" t="e">
        <f>VLOOKUP(B343,Códigos!$D$5:$E$10,2,0)</f>
        <v>#N/A</v>
      </c>
    </row>
    <row r="344" spans="3:3" x14ac:dyDescent="0.2">
      <c r="C344" s="1" t="e">
        <f>VLOOKUP(B344,Códigos!$D$5:$E$10,2,0)</f>
        <v>#N/A</v>
      </c>
    </row>
    <row r="345" spans="3:3" x14ac:dyDescent="0.2">
      <c r="C345" s="1" t="e">
        <f>VLOOKUP(B345,Códigos!$D$5:$E$10,2,0)</f>
        <v>#N/A</v>
      </c>
    </row>
    <row r="346" spans="3:3" x14ac:dyDescent="0.2">
      <c r="C346" s="1" t="e">
        <f>VLOOKUP(B346,Códigos!$D$5:$E$10,2,0)</f>
        <v>#N/A</v>
      </c>
    </row>
    <row r="347" spans="3:3" x14ac:dyDescent="0.2">
      <c r="C347" s="1" t="e">
        <f>VLOOKUP(B347,Códigos!$D$5:$E$10,2,0)</f>
        <v>#N/A</v>
      </c>
    </row>
    <row r="348" spans="3:3" x14ac:dyDescent="0.2">
      <c r="C348" s="1" t="e">
        <f>VLOOKUP(B348,Códigos!$D$5:$E$10,2,0)</f>
        <v>#N/A</v>
      </c>
    </row>
    <row r="349" spans="3:3" x14ac:dyDescent="0.2">
      <c r="C349" s="1" t="e">
        <f>VLOOKUP(B349,Códigos!$D$5:$E$10,2,0)</f>
        <v>#N/A</v>
      </c>
    </row>
    <row r="350" spans="3:3" x14ac:dyDescent="0.2">
      <c r="C350" s="1" t="e">
        <f>VLOOKUP(B350,Códigos!$D$5:$E$10,2,0)</f>
        <v>#N/A</v>
      </c>
    </row>
    <row r="351" spans="3:3" x14ac:dyDescent="0.2">
      <c r="C351" s="1" t="e">
        <f>VLOOKUP(B351,Códigos!$D$5:$E$10,2,0)</f>
        <v>#N/A</v>
      </c>
    </row>
    <row r="352" spans="3:3" x14ac:dyDescent="0.2">
      <c r="C352" s="1" t="e">
        <f>VLOOKUP(B352,Códigos!$D$5:$E$10,2,0)</f>
        <v>#N/A</v>
      </c>
    </row>
    <row r="353" spans="3:3" x14ac:dyDescent="0.2">
      <c r="C353" s="1" t="e">
        <f>VLOOKUP(B353,Códigos!$D$5:$E$10,2,0)</f>
        <v>#N/A</v>
      </c>
    </row>
    <row r="354" spans="3:3" x14ac:dyDescent="0.2">
      <c r="C354" s="1" t="e">
        <f>VLOOKUP(B354,Códigos!$D$5:$E$10,2,0)</f>
        <v>#N/A</v>
      </c>
    </row>
    <row r="355" spans="3:3" x14ac:dyDescent="0.2">
      <c r="C355" s="1" t="e">
        <f>VLOOKUP(B355,Códigos!$D$5:$E$10,2,0)</f>
        <v>#N/A</v>
      </c>
    </row>
    <row r="356" spans="3:3" x14ac:dyDescent="0.2">
      <c r="C356" s="1" t="e">
        <f>VLOOKUP(B356,Códigos!$D$5:$E$10,2,0)</f>
        <v>#N/A</v>
      </c>
    </row>
    <row r="357" spans="3:3" x14ac:dyDescent="0.2">
      <c r="C357" s="1" t="e">
        <f>VLOOKUP(B357,Códigos!$D$5:$E$10,2,0)</f>
        <v>#N/A</v>
      </c>
    </row>
    <row r="358" spans="3:3" x14ac:dyDescent="0.2">
      <c r="C358" s="1" t="e">
        <f>VLOOKUP(B358,Códigos!$D$5:$E$10,2,0)</f>
        <v>#N/A</v>
      </c>
    </row>
    <row r="359" spans="3:3" x14ac:dyDescent="0.2">
      <c r="C359" s="1" t="e">
        <f>VLOOKUP(B359,Códigos!$D$5:$E$10,2,0)</f>
        <v>#N/A</v>
      </c>
    </row>
    <row r="360" spans="3:3" x14ac:dyDescent="0.2">
      <c r="C360" s="1" t="e">
        <f>VLOOKUP(B360,Códigos!$D$5:$E$10,2,0)</f>
        <v>#N/A</v>
      </c>
    </row>
    <row r="361" spans="3:3" x14ac:dyDescent="0.2">
      <c r="C361" s="1" t="e">
        <f>VLOOKUP(B361,Códigos!$D$5:$E$10,2,0)</f>
        <v>#N/A</v>
      </c>
    </row>
    <row r="362" spans="3:3" x14ac:dyDescent="0.2">
      <c r="C362" s="1" t="e">
        <f>VLOOKUP(B362,Códigos!$D$5:$E$10,2,0)</f>
        <v>#N/A</v>
      </c>
    </row>
    <row r="363" spans="3:3" x14ac:dyDescent="0.2">
      <c r="C363" s="1" t="e">
        <f>VLOOKUP(B363,Códigos!$D$5:$E$10,2,0)</f>
        <v>#N/A</v>
      </c>
    </row>
    <row r="364" spans="3:3" x14ac:dyDescent="0.2">
      <c r="C364" s="1" t="e">
        <f>VLOOKUP(B364,Códigos!$D$5:$E$10,2,0)</f>
        <v>#N/A</v>
      </c>
    </row>
    <row r="365" spans="3:3" x14ac:dyDescent="0.2">
      <c r="C365" s="1" t="e">
        <f>VLOOKUP(B365,Códigos!$D$5:$E$10,2,0)</f>
        <v>#N/A</v>
      </c>
    </row>
    <row r="366" spans="3:3" x14ac:dyDescent="0.2">
      <c r="C366" s="1" t="e">
        <f>VLOOKUP(B366,Códigos!$D$5:$E$10,2,0)</f>
        <v>#N/A</v>
      </c>
    </row>
    <row r="367" spans="3:3" x14ac:dyDescent="0.2">
      <c r="C367" s="1" t="e">
        <f>VLOOKUP(B367,Códigos!$D$5:$E$10,2,0)</f>
        <v>#N/A</v>
      </c>
    </row>
    <row r="368" spans="3:3" x14ac:dyDescent="0.2">
      <c r="C368" s="1" t="e">
        <f>VLOOKUP(B368,Códigos!$D$5:$E$10,2,0)</f>
        <v>#N/A</v>
      </c>
    </row>
    <row r="369" spans="3:3" x14ac:dyDescent="0.2">
      <c r="C369" s="1" t="e">
        <f>VLOOKUP(B369,Códigos!$D$5:$E$10,2,0)</f>
        <v>#N/A</v>
      </c>
    </row>
    <row r="370" spans="3:3" x14ac:dyDescent="0.2">
      <c r="C370" s="1" t="e">
        <f>VLOOKUP(B370,Códigos!$D$5:$E$10,2,0)</f>
        <v>#N/A</v>
      </c>
    </row>
    <row r="371" spans="3:3" x14ac:dyDescent="0.2">
      <c r="C371" s="1" t="e">
        <f>VLOOKUP(B371,Códigos!$D$5:$E$10,2,0)</f>
        <v>#N/A</v>
      </c>
    </row>
    <row r="372" spans="3:3" x14ac:dyDescent="0.2">
      <c r="C372" s="1" t="e">
        <f>VLOOKUP(B372,Códigos!$D$5:$E$10,2,0)</f>
        <v>#N/A</v>
      </c>
    </row>
    <row r="373" spans="3:3" x14ac:dyDescent="0.2">
      <c r="C373" s="1" t="e">
        <f>VLOOKUP(B373,Códigos!$D$5:$E$10,2,0)</f>
        <v>#N/A</v>
      </c>
    </row>
    <row r="374" spans="3:3" x14ac:dyDescent="0.2">
      <c r="C374" s="1" t="e">
        <f>VLOOKUP(B374,Códigos!$D$5:$E$10,2,0)</f>
        <v>#N/A</v>
      </c>
    </row>
    <row r="375" spans="3:3" x14ac:dyDescent="0.2">
      <c r="C375" s="1" t="e">
        <f>VLOOKUP(B375,Códigos!$D$5:$E$10,2,0)</f>
        <v>#N/A</v>
      </c>
    </row>
    <row r="376" spans="3:3" x14ac:dyDescent="0.2">
      <c r="C376" s="1" t="e">
        <f>VLOOKUP(B376,Códigos!$D$5:$E$10,2,0)</f>
        <v>#N/A</v>
      </c>
    </row>
    <row r="377" spans="3:3" x14ac:dyDescent="0.2">
      <c r="C377" s="1" t="e">
        <f>VLOOKUP(B377,Códigos!$D$5:$E$10,2,0)</f>
        <v>#N/A</v>
      </c>
    </row>
    <row r="378" spans="3:3" x14ac:dyDescent="0.2">
      <c r="C378" s="1" t="e">
        <f>VLOOKUP(B378,Códigos!$D$5:$E$10,2,0)</f>
        <v>#N/A</v>
      </c>
    </row>
    <row r="379" spans="3:3" x14ac:dyDescent="0.2">
      <c r="C379" s="1" t="e">
        <f>VLOOKUP(B379,Códigos!$D$5:$E$10,2,0)</f>
        <v>#N/A</v>
      </c>
    </row>
    <row r="380" spans="3:3" x14ac:dyDescent="0.2">
      <c r="C380" s="1" t="e">
        <f>VLOOKUP(B380,Códigos!$D$5:$E$10,2,0)</f>
        <v>#N/A</v>
      </c>
    </row>
    <row r="381" spans="3:3" x14ac:dyDescent="0.2">
      <c r="C381" s="1" t="e">
        <f>VLOOKUP(B381,Códigos!$D$5:$E$10,2,0)</f>
        <v>#N/A</v>
      </c>
    </row>
    <row r="382" spans="3:3" x14ac:dyDescent="0.2">
      <c r="C382" s="1" t="e">
        <f>VLOOKUP(B382,Códigos!$D$5:$E$10,2,0)</f>
        <v>#N/A</v>
      </c>
    </row>
    <row r="383" spans="3:3" x14ac:dyDescent="0.2">
      <c r="C383" s="1" t="e">
        <f>VLOOKUP(B383,Códigos!$D$5:$E$10,2,0)</f>
        <v>#N/A</v>
      </c>
    </row>
    <row r="384" spans="3:3" x14ac:dyDescent="0.2">
      <c r="C384" s="1" t="e">
        <f>VLOOKUP(B384,Códigos!$D$5:$E$10,2,0)</f>
        <v>#N/A</v>
      </c>
    </row>
    <row r="385" spans="3:3" x14ac:dyDescent="0.2">
      <c r="C385" s="1" t="e">
        <f>VLOOKUP(B385,Códigos!$D$5:$E$10,2,0)</f>
        <v>#N/A</v>
      </c>
    </row>
    <row r="386" spans="3:3" x14ac:dyDescent="0.2">
      <c r="C386" s="1" t="e">
        <f>VLOOKUP(B386,Códigos!$D$5:$E$10,2,0)</f>
        <v>#N/A</v>
      </c>
    </row>
    <row r="387" spans="3:3" x14ac:dyDescent="0.2">
      <c r="C387" s="1" t="e">
        <f>VLOOKUP(B387,Códigos!$D$5:$E$10,2,0)</f>
        <v>#N/A</v>
      </c>
    </row>
    <row r="388" spans="3:3" x14ac:dyDescent="0.2">
      <c r="C388" s="1" t="e">
        <f>VLOOKUP(B388,Códigos!$D$5:$E$10,2,0)</f>
        <v>#N/A</v>
      </c>
    </row>
    <row r="389" spans="3:3" x14ac:dyDescent="0.2">
      <c r="C389" s="1" t="e">
        <f>VLOOKUP(B389,Códigos!$D$5:$E$10,2,0)</f>
        <v>#N/A</v>
      </c>
    </row>
    <row r="390" spans="3:3" x14ac:dyDescent="0.2">
      <c r="C390" s="1" t="e">
        <f>VLOOKUP(B390,Códigos!$D$5:$E$10,2,0)</f>
        <v>#N/A</v>
      </c>
    </row>
    <row r="391" spans="3:3" x14ac:dyDescent="0.2">
      <c r="C391" s="1" t="e">
        <f>VLOOKUP(B391,Códigos!$D$5:$E$10,2,0)</f>
        <v>#N/A</v>
      </c>
    </row>
    <row r="392" spans="3:3" x14ac:dyDescent="0.2">
      <c r="C392" s="1" t="e">
        <f>VLOOKUP(B392,Códigos!$D$5:$E$10,2,0)</f>
        <v>#N/A</v>
      </c>
    </row>
    <row r="393" spans="3:3" x14ac:dyDescent="0.2">
      <c r="C393" s="1" t="e">
        <f>VLOOKUP(B393,Códigos!$D$5:$E$10,2,0)</f>
        <v>#N/A</v>
      </c>
    </row>
    <row r="394" spans="3:3" x14ac:dyDescent="0.2">
      <c r="C394" s="1" t="e">
        <f>VLOOKUP(B394,Códigos!$D$5:$E$10,2,0)</f>
        <v>#N/A</v>
      </c>
    </row>
    <row r="395" spans="3:3" x14ac:dyDescent="0.2">
      <c r="C395" s="1" t="e">
        <f>VLOOKUP(B395,Códigos!$D$5:$E$10,2,0)</f>
        <v>#N/A</v>
      </c>
    </row>
    <row r="396" spans="3:3" x14ac:dyDescent="0.2">
      <c r="C396" s="1" t="e">
        <f>VLOOKUP(B396,Códigos!$D$5:$E$10,2,0)</f>
        <v>#N/A</v>
      </c>
    </row>
    <row r="397" spans="3:3" x14ac:dyDescent="0.2">
      <c r="C397" s="1" t="e">
        <f>VLOOKUP(B397,Códigos!$D$5:$E$10,2,0)</f>
        <v>#N/A</v>
      </c>
    </row>
    <row r="398" spans="3:3" x14ac:dyDescent="0.2">
      <c r="C398" s="1" t="e">
        <f>VLOOKUP(B398,Códigos!$D$5:$E$10,2,0)</f>
        <v>#N/A</v>
      </c>
    </row>
    <row r="399" spans="3:3" x14ac:dyDescent="0.2">
      <c r="C399" s="1" t="e">
        <f>VLOOKUP(B399,Códigos!$D$5:$E$10,2,0)</f>
        <v>#N/A</v>
      </c>
    </row>
    <row r="400" spans="3:3" x14ac:dyDescent="0.2">
      <c r="C400" s="1" t="e">
        <f>VLOOKUP(B400,Códigos!$D$5:$E$10,2,0)</f>
        <v>#N/A</v>
      </c>
    </row>
    <row r="401" spans="3:3" x14ac:dyDescent="0.2">
      <c r="C401" s="1" t="e">
        <f>VLOOKUP(B401,Códigos!$D$5:$E$10,2,0)</f>
        <v>#N/A</v>
      </c>
    </row>
    <row r="402" spans="3:3" x14ac:dyDescent="0.2">
      <c r="C402" s="1" t="e">
        <f>VLOOKUP(B402,Códigos!$D$5:$E$10,2,0)</f>
        <v>#N/A</v>
      </c>
    </row>
    <row r="403" spans="3:3" x14ac:dyDescent="0.2">
      <c r="C403" s="1" t="e">
        <f>VLOOKUP(B403,Códigos!$D$5:$E$10,2,0)</f>
        <v>#N/A</v>
      </c>
    </row>
    <row r="404" spans="3:3" x14ac:dyDescent="0.2">
      <c r="C404" s="1" t="e">
        <f>VLOOKUP(B404,Códigos!$D$5:$E$10,2,0)</f>
        <v>#N/A</v>
      </c>
    </row>
    <row r="405" spans="3:3" x14ac:dyDescent="0.2">
      <c r="C405" s="1" t="e">
        <f>VLOOKUP(B405,Códigos!$D$5:$E$10,2,0)</f>
        <v>#N/A</v>
      </c>
    </row>
    <row r="406" spans="3:3" x14ac:dyDescent="0.2">
      <c r="C406" s="1" t="e">
        <f>VLOOKUP(B406,Códigos!$D$5:$E$10,2,0)</f>
        <v>#N/A</v>
      </c>
    </row>
    <row r="407" spans="3:3" x14ac:dyDescent="0.2">
      <c r="C407" s="1" t="e">
        <f>VLOOKUP(B407,Códigos!$D$5:$E$10,2,0)</f>
        <v>#N/A</v>
      </c>
    </row>
    <row r="408" spans="3:3" x14ac:dyDescent="0.2">
      <c r="C408" s="1" t="e">
        <f>VLOOKUP(B408,Códigos!$D$5:$E$10,2,0)</f>
        <v>#N/A</v>
      </c>
    </row>
    <row r="409" spans="3:3" x14ac:dyDescent="0.2">
      <c r="C409" s="1" t="e">
        <f>VLOOKUP(B409,Códigos!$D$5:$E$10,2,0)</f>
        <v>#N/A</v>
      </c>
    </row>
    <row r="410" spans="3:3" x14ac:dyDescent="0.2">
      <c r="C410" s="1" t="e">
        <f>VLOOKUP(B410,Códigos!$D$5:$E$10,2,0)</f>
        <v>#N/A</v>
      </c>
    </row>
    <row r="411" spans="3:3" x14ac:dyDescent="0.2">
      <c r="C411" s="1" t="e">
        <f>VLOOKUP(B411,Códigos!$D$5:$E$10,2,0)</f>
        <v>#N/A</v>
      </c>
    </row>
    <row r="412" spans="3:3" x14ac:dyDescent="0.2">
      <c r="C412" s="1" t="e">
        <f>VLOOKUP(B412,Códigos!$D$5:$E$10,2,0)</f>
        <v>#N/A</v>
      </c>
    </row>
    <row r="413" spans="3:3" x14ac:dyDescent="0.2">
      <c r="C413" s="1" t="e">
        <f>VLOOKUP(B413,Códigos!$D$5:$E$10,2,0)</f>
        <v>#N/A</v>
      </c>
    </row>
    <row r="414" spans="3:3" x14ac:dyDescent="0.2">
      <c r="C414" s="1" t="e">
        <f>VLOOKUP(B414,Códigos!$D$5:$E$10,2,0)</f>
        <v>#N/A</v>
      </c>
    </row>
    <row r="415" spans="3:3" x14ac:dyDescent="0.2">
      <c r="C415" s="1" t="e">
        <f>VLOOKUP(B415,Códigos!$D$5:$E$10,2,0)</f>
        <v>#N/A</v>
      </c>
    </row>
    <row r="416" spans="3:3" x14ac:dyDescent="0.2">
      <c r="C416" s="1" t="e">
        <f>VLOOKUP(B416,Códigos!$D$5:$E$10,2,0)</f>
        <v>#N/A</v>
      </c>
    </row>
    <row r="417" spans="3:3" x14ac:dyDescent="0.2">
      <c r="C417" s="1" t="e">
        <f>VLOOKUP(B417,Códigos!$D$5:$E$10,2,0)</f>
        <v>#N/A</v>
      </c>
    </row>
    <row r="418" spans="3:3" x14ac:dyDescent="0.2">
      <c r="C418" s="1" t="e">
        <f>VLOOKUP(B418,Códigos!$D$5:$E$10,2,0)</f>
        <v>#N/A</v>
      </c>
    </row>
    <row r="419" spans="3:3" x14ac:dyDescent="0.2">
      <c r="C419" s="1" t="e">
        <f>VLOOKUP(B419,Códigos!$D$5:$E$10,2,0)</f>
        <v>#N/A</v>
      </c>
    </row>
    <row r="420" spans="3:3" x14ac:dyDescent="0.2">
      <c r="C420" s="1" t="e">
        <f>VLOOKUP(B420,Códigos!$D$5:$E$10,2,0)</f>
        <v>#N/A</v>
      </c>
    </row>
    <row r="421" spans="3:3" x14ac:dyDescent="0.2">
      <c r="C421" s="1" t="e">
        <f>VLOOKUP(B421,Códigos!$D$5:$E$10,2,0)</f>
        <v>#N/A</v>
      </c>
    </row>
    <row r="422" spans="3:3" x14ac:dyDescent="0.2">
      <c r="C422" s="1" t="e">
        <f>VLOOKUP(B422,Códigos!$D$5:$E$10,2,0)</f>
        <v>#N/A</v>
      </c>
    </row>
    <row r="423" spans="3:3" x14ac:dyDescent="0.2">
      <c r="C423" s="1" t="e">
        <f>VLOOKUP(B423,Códigos!$D$5:$E$10,2,0)</f>
        <v>#N/A</v>
      </c>
    </row>
    <row r="424" spans="3:3" x14ac:dyDescent="0.2">
      <c r="C424" s="1" t="e">
        <f>VLOOKUP(B424,Códigos!$D$5:$E$10,2,0)</f>
        <v>#N/A</v>
      </c>
    </row>
    <row r="425" spans="3:3" x14ac:dyDescent="0.2">
      <c r="C425" s="1" t="e">
        <f>VLOOKUP(B425,Códigos!$D$5:$E$10,2,0)</f>
        <v>#N/A</v>
      </c>
    </row>
    <row r="426" spans="3:3" x14ac:dyDescent="0.2">
      <c r="C426" s="1" t="e">
        <f>VLOOKUP(B426,Códigos!$D$5:$E$10,2,0)</f>
        <v>#N/A</v>
      </c>
    </row>
    <row r="427" spans="3:3" x14ac:dyDescent="0.2">
      <c r="C427" s="1" t="e">
        <f>VLOOKUP(B427,Códigos!$D$5:$E$10,2,0)</f>
        <v>#N/A</v>
      </c>
    </row>
    <row r="428" spans="3:3" x14ac:dyDescent="0.2">
      <c r="C428" s="1" t="e">
        <f>VLOOKUP(B428,Códigos!$D$5:$E$10,2,0)</f>
        <v>#N/A</v>
      </c>
    </row>
    <row r="429" spans="3:3" x14ac:dyDescent="0.2">
      <c r="C429" s="1" t="e">
        <f>VLOOKUP(B429,Códigos!$D$5:$E$10,2,0)</f>
        <v>#N/A</v>
      </c>
    </row>
    <row r="430" spans="3:3" x14ac:dyDescent="0.2">
      <c r="C430" s="1" t="e">
        <f>VLOOKUP(B430,Códigos!$D$5:$E$10,2,0)</f>
        <v>#N/A</v>
      </c>
    </row>
    <row r="431" spans="3:3" x14ac:dyDescent="0.2">
      <c r="C431" s="1" t="e">
        <f>VLOOKUP(B431,Códigos!$D$5:$E$10,2,0)</f>
        <v>#N/A</v>
      </c>
    </row>
    <row r="432" spans="3:3" x14ac:dyDescent="0.2">
      <c r="C432" s="1" t="e">
        <f>VLOOKUP(B432,Códigos!$D$5:$E$10,2,0)</f>
        <v>#N/A</v>
      </c>
    </row>
    <row r="433" spans="3:3" x14ac:dyDescent="0.2">
      <c r="C433" s="1" t="e">
        <f>VLOOKUP(B433,Códigos!$D$5:$E$10,2,0)</f>
        <v>#N/A</v>
      </c>
    </row>
    <row r="434" spans="3:3" x14ac:dyDescent="0.2">
      <c r="C434" s="1" t="e">
        <f>VLOOKUP(B434,Códigos!$D$5:$E$10,2,0)</f>
        <v>#N/A</v>
      </c>
    </row>
    <row r="435" spans="3:3" x14ac:dyDescent="0.2">
      <c r="C435" s="1" t="e">
        <f>VLOOKUP(B435,Códigos!$D$5:$E$10,2,0)</f>
        <v>#N/A</v>
      </c>
    </row>
    <row r="436" spans="3:3" x14ac:dyDescent="0.2">
      <c r="C436" s="1" t="e">
        <f>VLOOKUP(B436,Códigos!$D$5:$E$10,2,0)</f>
        <v>#N/A</v>
      </c>
    </row>
    <row r="437" spans="3:3" x14ac:dyDescent="0.2">
      <c r="C437" s="1" t="e">
        <f>VLOOKUP(B437,Códigos!$D$5:$E$10,2,0)</f>
        <v>#N/A</v>
      </c>
    </row>
    <row r="438" spans="3:3" x14ac:dyDescent="0.2">
      <c r="C438" s="1" t="e">
        <f>VLOOKUP(B438,Códigos!$D$5:$E$10,2,0)</f>
        <v>#N/A</v>
      </c>
    </row>
    <row r="439" spans="3:3" x14ac:dyDescent="0.2">
      <c r="C439" s="1" t="e">
        <f>VLOOKUP(B439,Códigos!$D$5:$E$10,2,0)</f>
        <v>#N/A</v>
      </c>
    </row>
    <row r="440" spans="3:3" x14ac:dyDescent="0.2">
      <c r="C440" s="1" t="e">
        <f>VLOOKUP(B440,Códigos!$D$5:$E$10,2,0)</f>
        <v>#N/A</v>
      </c>
    </row>
    <row r="441" spans="3:3" x14ac:dyDescent="0.2">
      <c r="C441" s="1" t="e">
        <f>VLOOKUP(B441,Códigos!$D$5:$E$10,2,0)</f>
        <v>#N/A</v>
      </c>
    </row>
    <row r="442" spans="3:3" x14ac:dyDescent="0.2">
      <c r="C442" s="1" t="e">
        <f>VLOOKUP(B442,Códigos!$D$5:$E$10,2,0)</f>
        <v>#N/A</v>
      </c>
    </row>
    <row r="443" spans="3:3" x14ac:dyDescent="0.2">
      <c r="C443" s="1" t="e">
        <f>VLOOKUP(B443,Códigos!$D$5:$E$10,2,0)</f>
        <v>#N/A</v>
      </c>
    </row>
    <row r="444" spans="3:3" x14ac:dyDescent="0.2">
      <c r="C444" s="1" t="e">
        <f>VLOOKUP(B444,Códigos!$D$5:$E$10,2,0)</f>
        <v>#N/A</v>
      </c>
    </row>
    <row r="445" spans="3:3" x14ac:dyDescent="0.2">
      <c r="C445" s="1" t="e">
        <f>VLOOKUP(B445,Códigos!$D$5:$E$10,2,0)</f>
        <v>#N/A</v>
      </c>
    </row>
    <row r="446" spans="3:3" x14ac:dyDescent="0.2">
      <c r="C446" s="1" t="e">
        <f>VLOOKUP(B446,Códigos!$D$5:$E$10,2,0)</f>
        <v>#N/A</v>
      </c>
    </row>
    <row r="447" spans="3:3" x14ac:dyDescent="0.2">
      <c r="C447" s="1" t="e">
        <f>VLOOKUP(B447,Códigos!$D$5:$E$10,2,0)</f>
        <v>#N/A</v>
      </c>
    </row>
    <row r="448" spans="3:3" x14ac:dyDescent="0.2">
      <c r="C448" s="1" t="e">
        <f>VLOOKUP(B448,Códigos!$D$5:$E$10,2,0)</f>
        <v>#N/A</v>
      </c>
    </row>
    <row r="449" spans="3:3" x14ac:dyDescent="0.2">
      <c r="C449" s="1" t="e">
        <f>VLOOKUP(B449,Códigos!$D$5:$E$10,2,0)</f>
        <v>#N/A</v>
      </c>
    </row>
    <row r="450" spans="3:3" x14ac:dyDescent="0.2">
      <c r="C450" s="1" t="e">
        <f>VLOOKUP(B450,Códigos!$D$5:$E$10,2,0)</f>
        <v>#N/A</v>
      </c>
    </row>
    <row r="451" spans="3:3" x14ac:dyDescent="0.2">
      <c r="C451" s="1" t="e">
        <f>VLOOKUP(B451,Códigos!$D$5:$E$10,2,0)</f>
        <v>#N/A</v>
      </c>
    </row>
    <row r="452" spans="3:3" x14ac:dyDescent="0.2">
      <c r="C452" s="1" t="e">
        <f>VLOOKUP(B452,Códigos!$D$5:$E$10,2,0)</f>
        <v>#N/A</v>
      </c>
    </row>
    <row r="453" spans="3:3" x14ac:dyDescent="0.2">
      <c r="C453" s="1" t="e">
        <f>VLOOKUP(B453,Códigos!$D$5:$E$10,2,0)</f>
        <v>#N/A</v>
      </c>
    </row>
    <row r="454" spans="3:3" x14ac:dyDescent="0.2">
      <c r="C454" s="1" t="e">
        <f>VLOOKUP(B454,Códigos!$D$5:$E$10,2,0)</f>
        <v>#N/A</v>
      </c>
    </row>
    <row r="455" spans="3:3" x14ac:dyDescent="0.2">
      <c r="C455" s="1" t="e">
        <f>VLOOKUP(B455,Códigos!$D$5:$E$10,2,0)</f>
        <v>#N/A</v>
      </c>
    </row>
    <row r="456" spans="3:3" x14ac:dyDescent="0.2">
      <c r="C456" s="1" t="e">
        <f>VLOOKUP(B456,Códigos!$D$5:$E$10,2,0)</f>
        <v>#N/A</v>
      </c>
    </row>
    <row r="457" spans="3:3" x14ac:dyDescent="0.2">
      <c r="C457" s="1" t="e">
        <f>VLOOKUP(B457,Códigos!$D$5:$E$10,2,0)</f>
        <v>#N/A</v>
      </c>
    </row>
    <row r="458" spans="3:3" x14ac:dyDescent="0.2">
      <c r="C458" s="1" t="e">
        <f>VLOOKUP(B458,Códigos!$D$5:$E$10,2,0)</f>
        <v>#N/A</v>
      </c>
    </row>
    <row r="459" spans="3:3" x14ac:dyDescent="0.2">
      <c r="C459" s="1" t="e">
        <f>VLOOKUP(B459,Códigos!$D$5:$E$10,2,0)</f>
        <v>#N/A</v>
      </c>
    </row>
    <row r="460" spans="3:3" x14ac:dyDescent="0.2">
      <c r="C460" s="1" t="e">
        <f>VLOOKUP(B460,Códigos!$D$5:$E$10,2,0)</f>
        <v>#N/A</v>
      </c>
    </row>
    <row r="461" spans="3:3" x14ac:dyDescent="0.2">
      <c r="C461" s="1" t="e">
        <f>VLOOKUP(B461,Códigos!$D$5:$E$10,2,0)</f>
        <v>#N/A</v>
      </c>
    </row>
    <row r="462" spans="3:3" x14ac:dyDescent="0.2">
      <c r="C462" s="1" t="e">
        <f>VLOOKUP(B462,Códigos!$D$5:$E$10,2,0)</f>
        <v>#N/A</v>
      </c>
    </row>
    <row r="463" spans="3:3" x14ac:dyDescent="0.2">
      <c r="C463" s="1" t="e">
        <f>VLOOKUP(B463,Códigos!$D$5:$E$10,2,0)</f>
        <v>#N/A</v>
      </c>
    </row>
    <row r="464" spans="3:3" x14ac:dyDescent="0.2">
      <c r="C464" s="1" t="e">
        <f>VLOOKUP(B464,Códigos!$D$5:$E$10,2,0)</f>
        <v>#N/A</v>
      </c>
    </row>
    <row r="465" spans="3:3" x14ac:dyDescent="0.2">
      <c r="C465" s="1" t="e">
        <f>VLOOKUP(B465,Códigos!$D$5:$E$10,2,0)</f>
        <v>#N/A</v>
      </c>
    </row>
    <row r="466" spans="3:3" x14ac:dyDescent="0.2">
      <c r="C466" s="1" t="e">
        <f>VLOOKUP(B466,Códigos!$D$5:$E$10,2,0)</f>
        <v>#N/A</v>
      </c>
    </row>
    <row r="467" spans="3:3" x14ac:dyDescent="0.2">
      <c r="C467" s="1" t="e">
        <f>VLOOKUP(B467,Códigos!$D$5:$E$10,2,0)</f>
        <v>#N/A</v>
      </c>
    </row>
    <row r="468" spans="3:3" x14ac:dyDescent="0.2">
      <c r="C468" s="1" t="e">
        <f>VLOOKUP(B468,Códigos!$D$5:$E$10,2,0)</f>
        <v>#N/A</v>
      </c>
    </row>
    <row r="469" spans="3:3" x14ac:dyDescent="0.2">
      <c r="C469" s="1" t="e">
        <f>VLOOKUP(B469,Códigos!$D$5:$E$10,2,0)</f>
        <v>#N/A</v>
      </c>
    </row>
    <row r="470" spans="3:3" x14ac:dyDescent="0.2">
      <c r="C470" s="1" t="e">
        <f>VLOOKUP(B470,Códigos!$D$5:$E$10,2,0)</f>
        <v>#N/A</v>
      </c>
    </row>
    <row r="471" spans="3:3" x14ac:dyDescent="0.2">
      <c r="C471" s="1" t="e">
        <f>VLOOKUP(B471,Códigos!$D$5:$E$10,2,0)</f>
        <v>#N/A</v>
      </c>
    </row>
    <row r="472" spans="3:3" x14ac:dyDescent="0.2">
      <c r="C472" s="1" t="e">
        <f>VLOOKUP(B472,Códigos!$D$5:$E$10,2,0)</f>
        <v>#N/A</v>
      </c>
    </row>
    <row r="473" spans="3:3" x14ac:dyDescent="0.2">
      <c r="C473" s="1" t="e">
        <f>VLOOKUP(B473,Códigos!$D$5:$E$10,2,0)</f>
        <v>#N/A</v>
      </c>
    </row>
    <row r="474" spans="3:3" x14ac:dyDescent="0.2">
      <c r="C474" s="1" t="e">
        <f>VLOOKUP(B474,Códigos!$D$5:$E$10,2,0)</f>
        <v>#N/A</v>
      </c>
    </row>
    <row r="475" spans="3:3" x14ac:dyDescent="0.2">
      <c r="C475" s="1" t="e">
        <f>VLOOKUP(B475,Códigos!$D$5:$E$10,2,0)</f>
        <v>#N/A</v>
      </c>
    </row>
    <row r="476" spans="3:3" x14ac:dyDescent="0.2">
      <c r="C476" s="1" t="e">
        <f>VLOOKUP(B476,Códigos!$D$5:$E$10,2,0)</f>
        <v>#N/A</v>
      </c>
    </row>
    <row r="477" spans="3:3" x14ac:dyDescent="0.2">
      <c r="C477" s="1" t="e">
        <f>VLOOKUP(B477,Códigos!$D$5:$E$10,2,0)</f>
        <v>#N/A</v>
      </c>
    </row>
    <row r="478" spans="3:3" x14ac:dyDescent="0.2">
      <c r="C478" s="1" t="e">
        <f>VLOOKUP(B478,Códigos!$D$5:$E$10,2,0)</f>
        <v>#N/A</v>
      </c>
    </row>
    <row r="479" spans="3:3" x14ac:dyDescent="0.2">
      <c r="C479" s="1" t="e">
        <f>VLOOKUP(B479,Códigos!$D$5:$E$10,2,0)</f>
        <v>#N/A</v>
      </c>
    </row>
    <row r="480" spans="3:3" x14ac:dyDescent="0.2">
      <c r="C480" s="1" t="e">
        <f>VLOOKUP(B480,Códigos!$D$5:$E$10,2,0)</f>
        <v>#N/A</v>
      </c>
    </row>
    <row r="481" spans="3:3" x14ac:dyDescent="0.2">
      <c r="C481" s="1" t="e">
        <f>VLOOKUP(B481,Códigos!$D$5:$E$10,2,0)</f>
        <v>#N/A</v>
      </c>
    </row>
    <row r="482" spans="3:3" x14ac:dyDescent="0.2">
      <c r="C482" s="1" t="e">
        <f>VLOOKUP(B482,Códigos!$D$5:$E$10,2,0)</f>
        <v>#N/A</v>
      </c>
    </row>
    <row r="483" spans="3:3" x14ac:dyDescent="0.2">
      <c r="C483" s="1" t="e">
        <f>VLOOKUP(B483,Códigos!$D$5:$E$10,2,0)</f>
        <v>#N/A</v>
      </c>
    </row>
    <row r="484" spans="3:3" x14ac:dyDescent="0.2">
      <c r="C484" s="1" t="e">
        <f>VLOOKUP(B484,Códigos!$D$5:$E$10,2,0)</f>
        <v>#N/A</v>
      </c>
    </row>
    <row r="485" spans="3:3" x14ac:dyDescent="0.2">
      <c r="C485" s="1" t="e">
        <f>VLOOKUP(B485,Códigos!$D$5:$E$10,2,0)</f>
        <v>#N/A</v>
      </c>
    </row>
    <row r="486" spans="3:3" x14ac:dyDescent="0.2">
      <c r="C486" s="1" t="e">
        <f>VLOOKUP(B486,Códigos!$D$5:$E$10,2,0)</f>
        <v>#N/A</v>
      </c>
    </row>
    <row r="487" spans="3:3" x14ac:dyDescent="0.2">
      <c r="C487" s="1" t="e">
        <f>VLOOKUP(B487,Códigos!$D$5:$E$10,2,0)</f>
        <v>#N/A</v>
      </c>
    </row>
    <row r="488" spans="3:3" x14ac:dyDescent="0.2">
      <c r="C488" s="1" t="e">
        <f>VLOOKUP(B488,Códigos!$D$5:$E$10,2,0)</f>
        <v>#N/A</v>
      </c>
    </row>
    <row r="489" spans="3:3" x14ac:dyDescent="0.2">
      <c r="C489" s="1" t="e">
        <f>VLOOKUP(B489,Códigos!$D$5:$E$10,2,0)</f>
        <v>#N/A</v>
      </c>
    </row>
    <row r="490" spans="3:3" x14ac:dyDescent="0.2">
      <c r="C490" s="1" t="e">
        <f>VLOOKUP(B490,Códigos!$D$5:$E$10,2,0)</f>
        <v>#N/A</v>
      </c>
    </row>
    <row r="491" spans="3:3" x14ac:dyDescent="0.2">
      <c r="C491" s="1" t="e">
        <f>VLOOKUP(B491,Códigos!$D$5:$E$10,2,0)</f>
        <v>#N/A</v>
      </c>
    </row>
    <row r="492" spans="3:3" x14ac:dyDescent="0.2">
      <c r="C492" s="1" t="e">
        <f>VLOOKUP(B492,Códigos!$D$5:$E$10,2,0)</f>
        <v>#N/A</v>
      </c>
    </row>
    <row r="493" spans="3:3" x14ac:dyDescent="0.2">
      <c r="C493" s="1" t="e">
        <f>VLOOKUP(B493,Códigos!$D$5:$E$10,2,0)</f>
        <v>#N/A</v>
      </c>
    </row>
    <row r="494" spans="3:3" x14ac:dyDescent="0.2">
      <c r="C494" s="1" t="e">
        <f>VLOOKUP(B494,Códigos!$D$5:$E$10,2,0)</f>
        <v>#N/A</v>
      </c>
    </row>
    <row r="495" spans="3:3" x14ac:dyDescent="0.2">
      <c r="C495" s="1" t="e">
        <f>VLOOKUP(B495,Códigos!$D$5:$E$10,2,0)</f>
        <v>#N/A</v>
      </c>
    </row>
    <row r="496" spans="3:3" x14ac:dyDescent="0.2">
      <c r="C496" s="1" t="e">
        <f>VLOOKUP(B496,Códigos!$D$5:$E$10,2,0)</f>
        <v>#N/A</v>
      </c>
    </row>
    <row r="497" spans="3:3" x14ac:dyDescent="0.2">
      <c r="C497" s="1" t="e">
        <f>VLOOKUP(B497,Códigos!$D$5:$E$10,2,0)</f>
        <v>#N/A</v>
      </c>
    </row>
    <row r="498" spans="3:3" x14ac:dyDescent="0.2">
      <c r="C498" s="1" t="e">
        <f>VLOOKUP(B498,Códigos!$D$5:$E$10,2,0)</f>
        <v>#N/A</v>
      </c>
    </row>
    <row r="499" spans="3:3" x14ac:dyDescent="0.2">
      <c r="C499" s="1" t="e">
        <f>VLOOKUP(B499,Códigos!$D$5:$E$10,2,0)</f>
        <v>#N/A</v>
      </c>
    </row>
    <row r="500" spans="3:3" x14ac:dyDescent="0.2">
      <c r="C500" s="1" t="e">
        <f>VLOOKUP(B500,Códigos!$D$5:$E$10,2,0)</f>
        <v>#N/A</v>
      </c>
    </row>
    <row r="501" spans="3:3" x14ac:dyDescent="0.2">
      <c r="C501" s="1" t="e">
        <f>VLOOKUP(B501,Códigos!$D$5:$E$10,2,0)</f>
        <v>#N/A</v>
      </c>
    </row>
    <row r="502" spans="3:3" x14ac:dyDescent="0.2">
      <c r="C502" s="1" t="e">
        <f>VLOOKUP(B502,Códigos!$D$5:$E$10,2,0)</f>
        <v>#N/A</v>
      </c>
    </row>
    <row r="503" spans="3:3" x14ac:dyDescent="0.2">
      <c r="C503" s="1" t="e">
        <f>VLOOKUP(B503,Códigos!$D$5:$E$10,2,0)</f>
        <v>#N/A</v>
      </c>
    </row>
    <row r="504" spans="3:3" x14ac:dyDescent="0.2">
      <c r="C504" s="1" t="e">
        <f>VLOOKUP(B504,Códigos!$D$5:$E$10,2,0)</f>
        <v>#N/A</v>
      </c>
    </row>
    <row r="505" spans="3:3" x14ac:dyDescent="0.2">
      <c r="C505" s="1" t="e">
        <f>VLOOKUP(B505,Códigos!$D$5:$E$10,2,0)</f>
        <v>#N/A</v>
      </c>
    </row>
    <row r="506" spans="3:3" x14ac:dyDescent="0.2">
      <c r="C506" s="1" t="e">
        <f>VLOOKUP(B506,Códigos!$D$5:$E$10,2,0)</f>
        <v>#N/A</v>
      </c>
    </row>
    <row r="507" spans="3:3" x14ac:dyDescent="0.2">
      <c r="C507" s="1" t="e">
        <f>VLOOKUP(B507,Códigos!$D$5:$E$10,2,0)</f>
        <v>#N/A</v>
      </c>
    </row>
    <row r="508" spans="3:3" x14ac:dyDescent="0.2">
      <c r="C508" s="1" t="e">
        <f>VLOOKUP(B508,Códigos!$D$5:$E$10,2,0)</f>
        <v>#N/A</v>
      </c>
    </row>
    <row r="509" spans="3:3" x14ac:dyDescent="0.2">
      <c r="C509" s="1" t="e">
        <f>VLOOKUP(B509,Códigos!$D$5:$E$10,2,0)</f>
        <v>#N/A</v>
      </c>
    </row>
    <row r="510" spans="3:3" x14ac:dyDescent="0.2">
      <c r="C510" s="1" t="e">
        <f>VLOOKUP(B510,Códigos!$D$5:$E$10,2,0)</f>
        <v>#N/A</v>
      </c>
    </row>
    <row r="511" spans="3:3" x14ac:dyDescent="0.2">
      <c r="C511" s="1" t="e">
        <f>VLOOKUP(B511,Códigos!$D$5:$E$10,2,0)</f>
        <v>#N/A</v>
      </c>
    </row>
    <row r="512" spans="3:3" x14ac:dyDescent="0.2">
      <c r="C512" s="1" t="e">
        <f>VLOOKUP(B512,Códigos!$D$5:$E$10,2,0)</f>
        <v>#N/A</v>
      </c>
    </row>
    <row r="513" spans="3:3" x14ac:dyDescent="0.2">
      <c r="C513" s="1" t="e">
        <f>VLOOKUP(B513,Códigos!$D$5:$E$10,2,0)</f>
        <v>#N/A</v>
      </c>
    </row>
    <row r="514" spans="3:3" x14ac:dyDescent="0.2">
      <c r="C514" s="1" t="e">
        <f>VLOOKUP(B514,Códigos!$D$5:$E$10,2,0)</f>
        <v>#N/A</v>
      </c>
    </row>
    <row r="515" spans="3:3" x14ac:dyDescent="0.2">
      <c r="C515" s="1" t="e">
        <f>VLOOKUP(B515,Códigos!$D$5:$E$10,2,0)</f>
        <v>#N/A</v>
      </c>
    </row>
    <row r="516" spans="3:3" x14ac:dyDescent="0.2">
      <c r="C516" s="1" t="e">
        <f>VLOOKUP(B516,Códigos!$D$5:$E$10,2,0)</f>
        <v>#N/A</v>
      </c>
    </row>
    <row r="517" spans="3:3" x14ac:dyDescent="0.2">
      <c r="C517" s="1" t="e">
        <f>VLOOKUP(B517,Códigos!$D$5:$E$10,2,0)</f>
        <v>#N/A</v>
      </c>
    </row>
    <row r="518" spans="3:3" x14ac:dyDescent="0.2">
      <c r="C518" s="1" t="e">
        <f>VLOOKUP(B518,Códigos!$D$5:$E$10,2,0)</f>
        <v>#N/A</v>
      </c>
    </row>
    <row r="519" spans="3:3" x14ac:dyDescent="0.2">
      <c r="C519" s="1" t="e">
        <f>VLOOKUP(B519,Códigos!$D$5:$E$10,2,0)</f>
        <v>#N/A</v>
      </c>
    </row>
    <row r="520" spans="3:3" x14ac:dyDescent="0.2">
      <c r="C520" s="1" t="e">
        <f>VLOOKUP(B520,Códigos!$D$5:$E$10,2,0)</f>
        <v>#N/A</v>
      </c>
    </row>
    <row r="521" spans="3:3" x14ac:dyDescent="0.2">
      <c r="C521" s="1" t="e">
        <f>VLOOKUP(B521,Códigos!$D$5:$E$10,2,0)</f>
        <v>#N/A</v>
      </c>
    </row>
    <row r="522" spans="3:3" x14ac:dyDescent="0.2">
      <c r="C522" s="1" t="e">
        <f>VLOOKUP(B522,Códigos!$D$5:$E$10,2,0)</f>
        <v>#N/A</v>
      </c>
    </row>
    <row r="523" spans="3:3" x14ac:dyDescent="0.2">
      <c r="C523" s="1" t="e">
        <f>VLOOKUP(B523,Códigos!$D$5:$E$10,2,0)</f>
        <v>#N/A</v>
      </c>
    </row>
    <row r="524" spans="3:3" x14ac:dyDescent="0.2">
      <c r="C524" s="1" t="e">
        <f>VLOOKUP(B524,Códigos!$D$5:$E$10,2,0)</f>
        <v>#N/A</v>
      </c>
    </row>
    <row r="525" spans="3:3" x14ac:dyDescent="0.2">
      <c r="C525" s="1" t="e">
        <f>VLOOKUP(B525,Códigos!$D$5:$E$10,2,0)</f>
        <v>#N/A</v>
      </c>
    </row>
    <row r="526" spans="3:3" x14ac:dyDescent="0.2">
      <c r="C526" s="1" t="e">
        <f>VLOOKUP(B526,Códigos!$D$5:$E$10,2,0)</f>
        <v>#N/A</v>
      </c>
    </row>
    <row r="527" spans="3:3" x14ac:dyDescent="0.2">
      <c r="C527" s="1" t="e">
        <f>VLOOKUP(B527,Códigos!$D$5:$E$10,2,0)</f>
        <v>#N/A</v>
      </c>
    </row>
    <row r="528" spans="3:3" x14ac:dyDescent="0.2">
      <c r="C528" s="1" t="e">
        <f>VLOOKUP(B528,Códigos!$D$5:$E$10,2,0)</f>
        <v>#N/A</v>
      </c>
    </row>
    <row r="529" spans="3:3" x14ac:dyDescent="0.2">
      <c r="C529" s="1" t="e">
        <f>VLOOKUP(B529,Códigos!$D$5:$E$10,2,0)</f>
        <v>#N/A</v>
      </c>
    </row>
    <row r="530" spans="3:3" x14ac:dyDescent="0.2">
      <c r="C530" s="1" t="e">
        <f>VLOOKUP(B530,Códigos!$D$5:$E$10,2,0)</f>
        <v>#N/A</v>
      </c>
    </row>
    <row r="531" spans="3:3" x14ac:dyDescent="0.2">
      <c r="C531" s="1" t="e">
        <f>VLOOKUP(B531,Códigos!$D$5:$E$10,2,0)</f>
        <v>#N/A</v>
      </c>
    </row>
    <row r="532" spans="3:3" x14ac:dyDescent="0.2">
      <c r="C532" s="1" t="e">
        <f>VLOOKUP(B532,Códigos!$D$5:$E$10,2,0)</f>
        <v>#N/A</v>
      </c>
    </row>
    <row r="533" spans="3:3" x14ac:dyDescent="0.2">
      <c r="C533" s="1" t="e">
        <f>VLOOKUP(B533,Códigos!$D$5:$E$10,2,0)</f>
        <v>#N/A</v>
      </c>
    </row>
    <row r="534" spans="3:3" x14ac:dyDescent="0.2">
      <c r="C534" s="1" t="e">
        <f>VLOOKUP(B534,Códigos!$D$5:$E$10,2,0)</f>
        <v>#N/A</v>
      </c>
    </row>
    <row r="535" spans="3:3" x14ac:dyDescent="0.2">
      <c r="C535" s="1" t="e">
        <f>VLOOKUP(B535,Códigos!$D$5:$E$10,2,0)</f>
        <v>#N/A</v>
      </c>
    </row>
    <row r="536" spans="3:3" x14ac:dyDescent="0.2">
      <c r="C536" s="1" t="e">
        <f>VLOOKUP(B536,Códigos!$D$5:$E$10,2,0)</f>
        <v>#N/A</v>
      </c>
    </row>
    <row r="537" spans="3:3" x14ac:dyDescent="0.2">
      <c r="C537" s="1" t="e">
        <f>VLOOKUP(B537,Códigos!$D$5:$E$10,2,0)</f>
        <v>#N/A</v>
      </c>
    </row>
    <row r="538" spans="3:3" x14ac:dyDescent="0.2">
      <c r="C538" s="1" t="e">
        <f>VLOOKUP(B538,Códigos!$D$5:$E$10,2,0)</f>
        <v>#N/A</v>
      </c>
    </row>
    <row r="539" spans="3:3" x14ac:dyDescent="0.2">
      <c r="C539" s="1" t="e">
        <f>VLOOKUP(B539,Códigos!$D$5:$E$10,2,0)</f>
        <v>#N/A</v>
      </c>
    </row>
    <row r="540" spans="3:3" x14ac:dyDescent="0.2">
      <c r="C540" s="1" t="e">
        <f>VLOOKUP(B540,Códigos!$D$5:$E$10,2,0)</f>
        <v>#N/A</v>
      </c>
    </row>
    <row r="541" spans="3:3" x14ac:dyDescent="0.2">
      <c r="C541" s="1" t="e">
        <f>VLOOKUP(B541,Códigos!$D$5:$E$10,2,0)</f>
        <v>#N/A</v>
      </c>
    </row>
    <row r="542" spans="3:3" x14ac:dyDescent="0.2">
      <c r="C542" s="1" t="e">
        <f>VLOOKUP(B542,Códigos!$D$5:$E$10,2,0)</f>
        <v>#N/A</v>
      </c>
    </row>
    <row r="543" spans="3:3" x14ac:dyDescent="0.2">
      <c r="C543" s="1" t="e">
        <f>VLOOKUP(B543,Códigos!$D$5:$E$10,2,0)</f>
        <v>#N/A</v>
      </c>
    </row>
    <row r="544" spans="3:3" x14ac:dyDescent="0.2">
      <c r="C544" s="1" t="e">
        <f>VLOOKUP(B544,Códigos!$D$5:$E$10,2,0)</f>
        <v>#N/A</v>
      </c>
    </row>
    <row r="545" spans="3:3" x14ac:dyDescent="0.2">
      <c r="C545" s="1" t="e">
        <f>VLOOKUP(B545,Códigos!$D$5:$E$10,2,0)</f>
        <v>#N/A</v>
      </c>
    </row>
    <row r="546" spans="3:3" x14ac:dyDescent="0.2">
      <c r="C546" s="1" t="e">
        <f>VLOOKUP(B546,Códigos!$D$5:$E$10,2,0)</f>
        <v>#N/A</v>
      </c>
    </row>
    <row r="547" spans="3:3" x14ac:dyDescent="0.2">
      <c r="C547" s="1" t="e">
        <f>VLOOKUP(B547,Códigos!$D$5:$E$10,2,0)</f>
        <v>#N/A</v>
      </c>
    </row>
    <row r="548" spans="3:3" x14ac:dyDescent="0.2">
      <c r="C548" s="1" t="e">
        <f>VLOOKUP(B548,Códigos!$D$5:$E$10,2,0)</f>
        <v>#N/A</v>
      </c>
    </row>
    <row r="549" spans="3:3" x14ac:dyDescent="0.2">
      <c r="C549" s="1" t="e">
        <f>VLOOKUP(B549,Códigos!$D$5:$E$10,2,0)</f>
        <v>#N/A</v>
      </c>
    </row>
    <row r="550" spans="3:3" x14ac:dyDescent="0.2">
      <c r="C550" s="1" t="e">
        <f>VLOOKUP(B550,Códigos!$D$5:$E$10,2,0)</f>
        <v>#N/A</v>
      </c>
    </row>
    <row r="551" spans="3:3" x14ac:dyDescent="0.2">
      <c r="C551" s="1" t="e">
        <f>VLOOKUP(B551,Códigos!$D$5:$E$10,2,0)</f>
        <v>#N/A</v>
      </c>
    </row>
    <row r="552" spans="3:3" x14ac:dyDescent="0.2">
      <c r="C552" s="1" t="e">
        <f>VLOOKUP(B552,Códigos!$D$5:$E$10,2,0)</f>
        <v>#N/A</v>
      </c>
    </row>
    <row r="553" spans="3:3" x14ac:dyDescent="0.2">
      <c r="C553" s="1" t="e">
        <f>VLOOKUP(B553,Códigos!$D$5:$E$10,2,0)</f>
        <v>#N/A</v>
      </c>
    </row>
    <row r="554" spans="3:3" x14ac:dyDescent="0.2">
      <c r="C554" s="1" t="e">
        <f>VLOOKUP(B554,Códigos!$D$5:$E$10,2,0)</f>
        <v>#N/A</v>
      </c>
    </row>
    <row r="555" spans="3:3" x14ac:dyDescent="0.2">
      <c r="C555" s="1" t="e">
        <f>VLOOKUP(B555,Códigos!$D$5:$E$10,2,0)</f>
        <v>#N/A</v>
      </c>
    </row>
    <row r="556" spans="3:3" x14ac:dyDescent="0.2">
      <c r="C556" s="1" t="e">
        <f>VLOOKUP(B556,Códigos!$D$5:$E$10,2,0)</f>
        <v>#N/A</v>
      </c>
    </row>
    <row r="557" spans="3:3" x14ac:dyDescent="0.2">
      <c r="C557" s="1" t="e">
        <f>VLOOKUP(B557,Códigos!$D$5:$E$10,2,0)</f>
        <v>#N/A</v>
      </c>
    </row>
    <row r="558" spans="3:3" x14ac:dyDescent="0.2">
      <c r="C558" s="1" t="e">
        <f>VLOOKUP(B558,Códigos!$D$5:$E$10,2,0)</f>
        <v>#N/A</v>
      </c>
    </row>
    <row r="559" spans="3:3" x14ac:dyDescent="0.2">
      <c r="C559" s="1" t="e">
        <f>VLOOKUP(B559,Códigos!$D$5:$E$10,2,0)</f>
        <v>#N/A</v>
      </c>
    </row>
    <row r="560" spans="3:3" x14ac:dyDescent="0.2">
      <c r="C560" s="1" t="e">
        <f>VLOOKUP(B560,Códigos!$D$5:$E$10,2,0)</f>
        <v>#N/A</v>
      </c>
    </row>
    <row r="561" spans="3:3" x14ac:dyDescent="0.2">
      <c r="C561" s="1" t="e">
        <f>VLOOKUP(B561,Códigos!$D$5:$E$10,2,0)</f>
        <v>#N/A</v>
      </c>
    </row>
    <row r="562" spans="3:3" x14ac:dyDescent="0.2">
      <c r="C562" s="1" t="e">
        <f>VLOOKUP(B562,Códigos!$D$5:$E$10,2,0)</f>
        <v>#N/A</v>
      </c>
    </row>
    <row r="563" spans="3:3" x14ac:dyDescent="0.2">
      <c r="C563" s="1" t="e">
        <f>VLOOKUP(B563,Códigos!$D$5:$E$10,2,0)</f>
        <v>#N/A</v>
      </c>
    </row>
    <row r="564" spans="3:3" x14ac:dyDescent="0.2">
      <c r="C564" s="1" t="e">
        <f>VLOOKUP(B564,Códigos!$D$5:$E$10,2,0)</f>
        <v>#N/A</v>
      </c>
    </row>
    <row r="565" spans="3:3" x14ac:dyDescent="0.2">
      <c r="C565" s="1" t="e">
        <f>VLOOKUP(B565,Códigos!$D$5:$E$10,2,0)</f>
        <v>#N/A</v>
      </c>
    </row>
    <row r="566" spans="3:3" x14ac:dyDescent="0.2">
      <c r="C566" s="1" t="e">
        <f>VLOOKUP(B566,Códigos!$D$5:$E$10,2,0)</f>
        <v>#N/A</v>
      </c>
    </row>
    <row r="567" spans="3:3" x14ac:dyDescent="0.2">
      <c r="C567" s="1" t="e">
        <f>VLOOKUP(B567,Códigos!$D$5:$E$10,2,0)</f>
        <v>#N/A</v>
      </c>
    </row>
    <row r="568" spans="3:3" x14ac:dyDescent="0.2">
      <c r="C568" s="1" t="e">
        <f>VLOOKUP(B568,Códigos!$D$5:$E$10,2,0)</f>
        <v>#N/A</v>
      </c>
    </row>
    <row r="569" spans="3:3" x14ac:dyDescent="0.2">
      <c r="C569" s="1" t="e">
        <f>VLOOKUP(B569,Códigos!$D$5:$E$10,2,0)</f>
        <v>#N/A</v>
      </c>
    </row>
    <row r="570" spans="3:3" x14ac:dyDescent="0.2">
      <c r="C570" s="1" t="e">
        <f>VLOOKUP(B570,Códigos!$D$5:$E$10,2,0)</f>
        <v>#N/A</v>
      </c>
    </row>
    <row r="571" spans="3:3" x14ac:dyDescent="0.2">
      <c r="C571" s="1" t="e">
        <f>VLOOKUP(B571,Códigos!$D$5:$E$10,2,0)</f>
        <v>#N/A</v>
      </c>
    </row>
    <row r="572" spans="3:3" x14ac:dyDescent="0.2">
      <c r="C572" s="1" t="e">
        <f>VLOOKUP(B572,Códigos!$D$5:$E$10,2,0)</f>
        <v>#N/A</v>
      </c>
    </row>
    <row r="573" spans="3:3" x14ac:dyDescent="0.2">
      <c r="C573" s="1" t="e">
        <f>VLOOKUP(B573,Códigos!$D$5:$E$10,2,0)</f>
        <v>#N/A</v>
      </c>
    </row>
    <row r="574" spans="3:3" x14ac:dyDescent="0.2">
      <c r="C574" s="1" t="e">
        <f>VLOOKUP(B574,Códigos!$D$5:$E$10,2,0)</f>
        <v>#N/A</v>
      </c>
    </row>
    <row r="575" spans="3:3" x14ac:dyDescent="0.2">
      <c r="C575" s="1" t="e">
        <f>VLOOKUP(B575,Códigos!$D$5:$E$10,2,0)</f>
        <v>#N/A</v>
      </c>
    </row>
    <row r="576" spans="3:3" x14ac:dyDescent="0.2">
      <c r="C576" s="1" t="e">
        <f>VLOOKUP(B576,Códigos!$D$5:$E$10,2,0)</f>
        <v>#N/A</v>
      </c>
    </row>
    <row r="577" spans="3:3" x14ac:dyDescent="0.2">
      <c r="C577" s="1" t="e">
        <f>VLOOKUP(B577,Códigos!$D$5:$E$10,2,0)</f>
        <v>#N/A</v>
      </c>
    </row>
    <row r="578" spans="3:3" x14ac:dyDescent="0.2">
      <c r="C578" s="1" t="e">
        <f>VLOOKUP(B578,Códigos!$D$5:$E$10,2,0)</f>
        <v>#N/A</v>
      </c>
    </row>
    <row r="579" spans="3:3" x14ac:dyDescent="0.2">
      <c r="C579" s="1" t="e">
        <f>VLOOKUP(B579,Códigos!$D$5:$E$10,2,0)</f>
        <v>#N/A</v>
      </c>
    </row>
    <row r="580" spans="3:3" x14ac:dyDescent="0.2">
      <c r="C580" s="1" t="e">
        <f>VLOOKUP(B580,Códigos!$D$5:$E$10,2,0)</f>
        <v>#N/A</v>
      </c>
    </row>
    <row r="581" spans="3:3" x14ac:dyDescent="0.2">
      <c r="C581" s="1" t="e">
        <f>VLOOKUP(B581,Códigos!$D$5:$E$10,2,0)</f>
        <v>#N/A</v>
      </c>
    </row>
    <row r="582" spans="3:3" x14ac:dyDescent="0.2">
      <c r="C582" s="1" t="e">
        <f>VLOOKUP(B582,Códigos!$D$5:$E$10,2,0)</f>
        <v>#N/A</v>
      </c>
    </row>
    <row r="583" spans="3:3" x14ac:dyDescent="0.2">
      <c r="C583" s="1" t="e">
        <f>VLOOKUP(B583,Códigos!$D$5:$E$10,2,0)</f>
        <v>#N/A</v>
      </c>
    </row>
    <row r="584" spans="3:3" x14ac:dyDescent="0.2">
      <c r="C584" s="1" t="e">
        <f>VLOOKUP(B584,Códigos!$D$5:$E$10,2,0)</f>
        <v>#N/A</v>
      </c>
    </row>
    <row r="585" spans="3:3" x14ac:dyDescent="0.2">
      <c r="C585" s="1" t="e">
        <f>VLOOKUP(B585,Códigos!$D$5:$E$10,2,0)</f>
        <v>#N/A</v>
      </c>
    </row>
    <row r="586" spans="3:3" x14ac:dyDescent="0.2">
      <c r="C586" s="1" t="e">
        <f>VLOOKUP(B586,Códigos!$D$5:$E$10,2,0)</f>
        <v>#N/A</v>
      </c>
    </row>
    <row r="587" spans="3:3" x14ac:dyDescent="0.2">
      <c r="C587" s="1" t="e">
        <f>VLOOKUP(B587,Códigos!$D$5:$E$10,2,0)</f>
        <v>#N/A</v>
      </c>
    </row>
    <row r="588" spans="3:3" x14ac:dyDescent="0.2">
      <c r="C588" s="1" t="e">
        <f>VLOOKUP(B588,Códigos!$D$5:$E$10,2,0)</f>
        <v>#N/A</v>
      </c>
    </row>
    <row r="589" spans="3:3" x14ac:dyDescent="0.2">
      <c r="C589" s="1" t="e">
        <f>VLOOKUP(B589,Códigos!$D$5:$E$10,2,0)</f>
        <v>#N/A</v>
      </c>
    </row>
    <row r="590" spans="3:3" x14ac:dyDescent="0.2">
      <c r="C590" s="1" t="e">
        <f>VLOOKUP(B590,Códigos!$D$5:$E$10,2,0)</f>
        <v>#N/A</v>
      </c>
    </row>
    <row r="591" spans="3:3" x14ac:dyDescent="0.2">
      <c r="C591" s="1" t="e">
        <f>VLOOKUP(B591,Códigos!$D$5:$E$10,2,0)</f>
        <v>#N/A</v>
      </c>
    </row>
    <row r="592" spans="3:3" x14ac:dyDescent="0.2">
      <c r="C592" s="1" t="e">
        <f>VLOOKUP(B592,Códigos!$D$5:$E$10,2,0)</f>
        <v>#N/A</v>
      </c>
    </row>
    <row r="593" spans="3:3" x14ac:dyDescent="0.2">
      <c r="C593" s="1" t="e">
        <f>VLOOKUP(B593,Códigos!$D$5:$E$10,2,0)</f>
        <v>#N/A</v>
      </c>
    </row>
    <row r="594" spans="3:3" x14ac:dyDescent="0.2">
      <c r="C594" s="1" t="e">
        <f>VLOOKUP(B594,Códigos!$D$5:$E$10,2,0)</f>
        <v>#N/A</v>
      </c>
    </row>
    <row r="595" spans="3:3" x14ac:dyDescent="0.2">
      <c r="C595" s="1" t="e">
        <f>VLOOKUP(B595,Códigos!$D$5:$E$10,2,0)</f>
        <v>#N/A</v>
      </c>
    </row>
    <row r="596" spans="3:3" x14ac:dyDescent="0.2">
      <c r="C596" s="1" t="e">
        <f>VLOOKUP(B596,Códigos!$D$5:$E$10,2,0)</f>
        <v>#N/A</v>
      </c>
    </row>
    <row r="597" spans="3:3" x14ac:dyDescent="0.2">
      <c r="C597" s="1" t="e">
        <f>VLOOKUP(B597,Códigos!$D$5:$E$10,2,0)</f>
        <v>#N/A</v>
      </c>
    </row>
    <row r="598" spans="3:3" x14ac:dyDescent="0.2">
      <c r="C598" s="1" t="e">
        <f>VLOOKUP(B598,Códigos!$D$5:$E$10,2,0)</f>
        <v>#N/A</v>
      </c>
    </row>
    <row r="599" spans="3:3" x14ac:dyDescent="0.2">
      <c r="C599" s="1" t="e">
        <f>VLOOKUP(B599,Códigos!$D$5:$E$10,2,0)</f>
        <v>#N/A</v>
      </c>
    </row>
    <row r="600" spans="3:3" x14ac:dyDescent="0.2">
      <c r="C600" s="1" t="e">
        <f>VLOOKUP(B600,Códigos!$D$5:$E$10,2,0)</f>
        <v>#N/A</v>
      </c>
    </row>
    <row r="601" spans="3:3" x14ac:dyDescent="0.2">
      <c r="C601" s="1" t="e">
        <f>VLOOKUP(B601,Códigos!$D$5:$E$10,2,0)</f>
        <v>#N/A</v>
      </c>
    </row>
    <row r="602" spans="3:3" x14ac:dyDescent="0.2">
      <c r="C602" s="1" t="e">
        <f>VLOOKUP(B602,Códigos!$D$5:$E$10,2,0)</f>
        <v>#N/A</v>
      </c>
    </row>
    <row r="603" spans="3:3" x14ac:dyDescent="0.2">
      <c r="C603" s="1" t="e">
        <f>VLOOKUP(B603,Códigos!$D$5:$E$10,2,0)</f>
        <v>#N/A</v>
      </c>
    </row>
    <row r="604" spans="3:3" x14ac:dyDescent="0.2">
      <c r="C604" s="1" t="e">
        <f>VLOOKUP(B604,Códigos!$D$5:$E$10,2,0)</f>
        <v>#N/A</v>
      </c>
    </row>
    <row r="605" spans="3:3" x14ac:dyDescent="0.2">
      <c r="C605" s="1" t="e">
        <f>VLOOKUP(B605,Códigos!$D$5:$E$10,2,0)</f>
        <v>#N/A</v>
      </c>
    </row>
    <row r="606" spans="3:3" x14ac:dyDescent="0.2">
      <c r="C606" s="1" t="e">
        <f>VLOOKUP(B606,Códigos!$D$5:$E$10,2,0)</f>
        <v>#N/A</v>
      </c>
    </row>
    <row r="607" spans="3:3" x14ac:dyDescent="0.2">
      <c r="C607" s="1" t="e">
        <f>VLOOKUP(B607,Códigos!$D$5:$E$10,2,0)</f>
        <v>#N/A</v>
      </c>
    </row>
    <row r="608" spans="3:3" x14ac:dyDescent="0.2">
      <c r="C608" s="1" t="e">
        <f>VLOOKUP(B608,Códigos!$D$5:$E$10,2,0)</f>
        <v>#N/A</v>
      </c>
    </row>
    <row r="609" spans="3:3" x14ac:dyDescent="0.2">
      <c r="C609" s="1" t="e">
        <f>VLOOKUP(B609,Códigos!$D$5:$E$10,2,0)</f>
        <v>#N/A</v>
      </c>
    </row>
    <row r="610" spans="3:3" x14ac:dyDescent="0.2">
      <c r="C610" s="1" t="e">
        <f>VLOOKUP(B610,Códigos!$D$5:$E$10,2,0)</f>
        <v>#N/A</v>
      </c>
    </row>
    <row r="611" spans="3:3" x14ac:dyDescent="0.2">
      <c r="C611" s="1" t="e">
        <f>VLOOKUP(B611,Códigos!$D$5:$E$10,2,0)</f>
        <v>#N/A</v>
      </c>
    </row>
    <row r="612" spans="3:3" x14ac:dyDescent="0.2">
      <c r="C612" s="1" t="e">
        <f>VLOOKUP(B612,Códigos!$D$5:$E$10,2,0)</f>
        <v>#N/A</v>
      </c>
    </row>
    <row r="613" spans="3:3" x14ac:dyDescent="0.2">
      <c r="C613" s="1" t="e">
        <f>VLOOKUP(B613,Códigos!$D$5:$E$10,2,0)</f>
        <v>#N/A</v>
      </c>
    </row>
    <row r="614" spans="3:3" x14ac:dyDescent="0.2">
      <c r="C614" s="1" t="e">
        <f>VLOOKUP(B614,Códigos!$D$5:$E$10,2,0)</f>
        <v>#N/A</v>
      </c>
    </row>
    <row r="615" spans="3:3" x14ac:dyDescent="0.2">
      <c r="C615" s="1" t="e">
        <f>VLOOKUP(B615,Códigos!$D$5:$E$10,2,0)</f>
        <v>#N/A</v>
      </c>
    </row>
    <row r="616" spans="3:3" x14ac:dyDescent="0.2">
      <c r="C616" s="1" t="e">
        <f>VLOOKUP(B616,Códigos!$D$5:$E$10,2,0)</f>
        <v>#N/A</v>
      </c>
    </row>
    <row r="617" spans="3:3" x14ac:dyDescent="0.2">
      <c r="C617" s="1" t="e">
        <f>VLOOKUP(B617,Códigos!$D$5:$E$10,2,0)</f>
        <v>#N/A</v>
      </c>
    </row>
    <row r="618" spans="3:3" x14ac:dyDescent="0.2">
      <c r="C618" s="1" t="e">
        <f>VLOOKUP(B618,Códigos!$D$5:$E$10,2,0)</f>
        <v>#N/A</v>
      </c>
    </row>
    <row r="619" spans="3:3" x14ac:dyDescent="0.2">
      <c r="C619" s="1" t="e">
        <f>VLOOKUP(B619,Códigos!$D$5:$E$10,2,0)</f>
        <v>#N/A</v>
      </c>
    </row>
    <row r="620" spans="3:3" x14ac:dyDescent="0.2">
      <c r="C620" s="1" t="e">
        <f>VLOOKUP(B620,Códigos!$D$5:$E$10,2,0)</f>
        <v>#N/A</v>
      </c>
    </row>
    <row r="621" spans="3:3" x14ac:dyDescent="0.2">
      <c r="C621" s="1" t="e">
        <f>VLOOKUP(B621,Códigos!$D$5:$E$10,2,0)</f>
        <v>#N/A</v>
      </c>
    </row>
    <row r="622" spans="3:3" x14ac:dyDescent="0.2">
      <c r="C622" s="1" t="e">
        <f>VLOOKUP(B622,Códigos!$D$5:$E$10,2,0)</f>
        <v>#N/A</v>
      </c>
    </row>
    <row r="623" spans="3:3" x14ac:dyDescent="0.2">
      <c r="C623" s="1" t="e">
        <f>VLOOKUP(B623,Códigos!$D$5:$E$10,2,0)</f>
        <v>#N/A</v>
      </c>
    </row>
    <row r="624" spans="3:3" x14ac:dyDescent="0.2">
      <c r="C624" s="1" t="e">
        <f>VLOOKUP(B624,Códigos!$D$5:$E$10,2,0)</f>
        <v>#N/A</v>
      </c>
    </row>
    <row r="625" spans="3:3" x14ac:dyDescent="0.2">
      <c r="C625" s="1" t="e">
        <f>VLOOKUP(B625,Códigos!$D$5:$E$10,2,0)</f>
        <v>#N/A</v>
      </c>
    </row>
    <row r="626" spans="3:3" x14ac:dyDescent="0.2">
      <c r="C626" s="1" t="e">
        <f>VLOOKUP(B626,Códigos!$D$5:$E$10,2,0)</f>
        <v>#N/A</v>
      </c>
    </row>
    <row r="627" spans="3:3" x14ac:dyDescent="0.2">
      <c r="C627" s="1" t="e">
        <f>VLOOKUP(B627,Códigos!$D$5:$E$10,2,0)</f>
        <v>#N/A</v>
      </c>
    </row>
    <row r="628" spans="3:3" x14ac:dyDescent="0.2">
      <c r="C628" s="1" t="e">
        <f>VLOOKUP(B628,Códigos!$D$5:$E$10,2,0)</f>
        <v>#N/A</v>
      </c>
    </row>
    <row r="629" spans="3:3" x14ac:dyDescent="0.2">
      <c r="C629" s="1" t="e">
        <f>VLOOKUP(B629,Códigos!$D$5:$E$10,2,0)</f>
        <v>#N/A</v>
      </c>
    </row>
    <row r="630" spans="3:3" x14ac:dyDescent="0.2">
      <c r="C630" s="1" t="e">
        <f>VLOOKUP(B630,Códigos!$D$5:$E$10,2,0)</f>
        <v>#N/A</v>
      </c>
    </row>
    <row r="631" spans="3:3" x14ac:dyDescent="0.2">
      <c r="C631" s="1" t="e">
        <f>VLOOKUP(B631,Códigos!$D$5:$E$10,2,0)</f>
        <v>#N/A</v>
      </c>
    </row>
    <row r="632" spans="3:3" x14ac:dyDescent="0.2">
      <c r="C632" s="1" t="e">
        <f>VLOOKUP(B632,Códigos!$D$5:$E$10,2,0)</f>
        <v>#N/A</v>
      </c>
    </row>
    <row r="633" spans="3:3" x14ac:dyDescent="0.2">
      <c r="C633" s="1" t="e">
        <f>VLOOKUP(B633,Códigos!$D$5:$E$10,2,0)</f>
        <v>#N/A</v>
      </c>
    </row>
    <row r="634" spans="3:3" x14ac:dyDescent="0.2">
      <c r="C634" s="1" t="e">
        <f>VLOOKUP(B634,Códigos!$D$5:$E$10,2,0)</f>
        <v>#N/A</v>
      </c>
    </row>
    <row r="635" spans="3:3" x14ac:dyDescent="0.2">
      <c r="C635" s="1" t="e">
        <f>VLOOKUP(B635,Códigos!$D$5:$E$10,2,0)</f>
        <v>#N/A</v>
      </c>
    </row>
    <row r="636" spans="3:3" x14ac:dyDescent="0.2">
      <c r="C636" s="1" t="e">
        <f>VLOOKUP(B636,Códigos!$D$5:$E$10,2,0)</f>
        <v>#N/A</v>
      </c>
    </row>
    <row r="637" spans="3:3" x14ac:dyDescent="0.2">
      <c r="C637" s="1" t="e">
        <f>VLOOKUP(B637,Códigos!$D$5:$E$10,2,0)</f>
        <v>#N/A</v>
      </c>
    </row>
    <row r="638" spans="3:3" x14ac:dyDescent="0.2">
      <c r="C638" s="1" t="e">
        <f>VLOOKUP(B638,Códigos!$D$5:$E$10,2,0)</f>
        <v>#N/A</v>
      </c>
    </row>
    <row r="639" spans="3:3" x14ac:dyDescent="0.2">
      <c r="C639" s="1" t="e">
        <f>VLOOKUP(B639,Códigos!$D$5:$E$10,2,0)</f>
        <v>#N/A</v>
      </c>
    </row>
    <row r="640" spans="3:3" x14ac:dyDescent="0.2">
      <c r="C640" s="1" t="e">
        <f>VLOOKUP(B640,Códigos!$D$5:$E$10,2,0)</f>
        <v>#N/A</v>
      </c>
    </row>
    <row r="641" spans="3:3" x14ac:dyDescent="0.2">
      <c r="C641" s="1" t="e">
        <f>VLOOKUP(B641,Códigos!$D$5:$E$10,2,0)</f>
        <v>#N/A</v>
      </c>
    </row>
    <row r="642" spans="3:3" x14ac:dyDescent="0.2">
      <c r="C642" s="1" t="e">
        <f>VLOOKUP(B642,Códigos!$D$5:$E$10,2,0)</f>
        <v>#N/A</v>
      </c>
    </row>
    <row r="643" spans="3:3" x14ac:dyDescent="0.2">
      <c r="C643" s="1" t="e">
        <f>VLOOKUP(B643,Códigos!$D$5:$E$10,2,0)</f>
        <v>#N/A</v>
      </c>
    </row>
    <row r="644" spans="3:3" x14ac:dyDescent="0.2">
      <c r="C644" s="1" t="e">
        <f>VLOOKUP(B644,Códigos!$D$5:$E$10,2,0)</f>
        <v>#N/A</v>
      </c>
    </row>
    <row r="645" spans="3:3" x14ac:dyDescent="0.2">
      <c r="C645" s="1" t="e">
        <f>VLOOKUP(B645,Códigos!$D$5:$E$10,2,0)</f>
        <v>#N/A</v>
      </c>
    </row>
    <row r="646" spans="3:3" x14ac:dyDescent="0.2">
      <c r="C646" s="1" t="e">
        <f>VLOOKUP(B646,Códigos!$D$5:$E$10,2,0)</f>
        <v>#N/A</v>
      </c>
    </row>
    <row r="647" spans="3:3" x14ac:dyDescent="0.2">
      <c r="C647" s="1" t="e">
        <f>VLOOKUP(B647,Códigos!$D$5:$E$10,2,0)</f>
        <v>#N/A</v>
      </c>
    </row>
    <row r="648" spans="3:3" x14ac:dyDescent="0.2">
      <c r="C648" s="1" t="e">
        <f>VLOOKUP(B648,Códigos!$D$5:$E$10,2,0)</f>
        <v>#N/A</v>
      </c>
    </row>
    <row r="649" spans="3:3" x14ac:dyDescent="0.2">
      <c r="C649" s="1" t="e">
        <f>VLOOKUP(B649,Códigos!$D$5:$E$10,2,0)</f>
        <v>#N/A</v>
      </c>
    </row>
    <row r="650" spans="3:3" x14ac:dyDescent="0.2">
      <c r="C650" s="1" t="e">
        <f>VLOOKUP(B650,Códigos!$D$5:$E$10,2,0)</f>
        <v>#N/A</v>
      </c>
    </row>
    <row r="651" spans="3:3" x14ac:dyDescent="0.2">
      <c r="C651" s="1" t="e">
        <f>VLOOKUP(B651,Códigos!$D$5:$E$10,2,0)</f>
        <v>#N/A</v>
      </c>
    </row>
    <row r="652" spans="3:3" x14ac:dyDescent="0.2">
      <c r="C652" s="1" t="e">
        <f>VLOOKUP(B652,Códigos!$D$5:$E$10,2,0)</f>
        <v>#N/A</v>
      </c>
    </row>
    <row r="653" spans="3:3" x14ac:dyDescent="0.2">
      <c r="C653" s="1" t="e">
        <f>VLOOKUP(B653,Códigos!$D$5:$E$10,2,0)</f>
        <v>#N/A</v>
      </c>
    </row>
    <row r="654" spans="3:3" x14ac:dyDescent="0.2">
      <c r="C654" s="1" t="e">
        <f>VLOOKUP(B654,Códigos!$D$5:$E$10,2,0)</f>
        <v>#N/A</v>
      </c>
    </row>
    <row r="655" spans="3:3" x14ac:dyDescent="0.2">
      <c r="C655" s="1" t="e">
        <f>VLOOKUP(B655,Códigos!$D$5:$E$10,2,0)</f>
        <v>#N/A</v>
      </c>
    </row>
    <row r="656" spans="3:3" x14ac:dyDescent="0.2">
      <c r="C656" s="1" t="e">
        <f>VLOOKUP(B656,Códigos!$D$5:$E$10,2,0)</f>
        <v>#N/A</v>
      </c>
    </row>
    <row r="657" spans="3:3" x14ac:dyDescent="0.2">
      <c r="C657" s="1" t="e">
        <f>VLOOKUP(B657,Códigos!$D$5:$E$10,2,0)</f>
        <v>#N/A</v>
      </c>
    </row>
    <row r="658" spans="3:3" x14ac:dyDescent="0.2">
      <c r="C658" s="1" t="e">
        <f>VLOOKUP(B658,Códigos!$D$5:$E$10,2,0)</f>
        <v>#N/A</v>
      </c>
    </row>
    <row r="659" spans="3:3" x14ac:dyDescent="0.2">
      <c r="C659" s="1" t="e">
        <f>VLOOKUP(B659,Códigos!$D$5:$E$10,2,0)</f>
        <v>#N/A</v>
      </c>
    </row>
    <row r="660" spans="3:3" x14ac:dyDescent="0.2">
      <c r="C660" s="1" t="e">
        <f>VLOOKUP(B660,Códigos!$D$5:$E$10,2,0)</f>
        <v>#N/A</v>
      </c>
    </row>
    <row r="661" spans="3:3" x14ac:dyDescent="0.2">
      <c r="C661" s="1" t="e">
        <f>VLOOKUP(B661,Códigos!$D$5:$E$10,2,0)</f>
        <v>#N/A</v>
      </c>
    </row>
    <row r="662" spans="3:3" x14ac:dyDescent="0.2">
      <c r="C662" s="1" t="e">
        <f>VLOOKUP(B662,Códigos!$D$5:$E$10,2,0)</f>
        <v>#N/A</v>
      </c>
    </row>
    <row r="663" spans="3:3" x14ac:dyDescent="0.2">
      <c r="C663" s="1" t="e">
        <f>VLOOKUP(B663,Códigos!$D$5:$E$10,2,0)</f>
        <v>#N/A</v>
      </c>
    </row>
    <row r="664" spans="3:3" x14ac:dyDescent="0.2">
      <c r="C664" s="1" t="e">
        <f>VLOOKUP(B664,Códigos!$D$5:$E$10,2,0)</f>
        <v>#N/A</v>
      </c>
    </row>
    <row r="665" spans="3:3" x14ac:dyDescent="0.2">
      <c r="C665" s="1" t="e">
        <f>VLOOKUP(B665,Códigos!$D$5:$E$10,2,0)</f>
        <v>#N/A</v>
      </c>
    </row>
    <row r="666" spans="3:3" x14ac:dyDescent="0.2">
      <c r="C666" s="1" t="e">
        <f>VLOOKUP(B666,Códigos!$D$5:$E$10,2,0)</f>
        <v>#N/A</v>
      </c>
    </row>
    <row r="667" spans="3:3" x14ac:dyDescent="0.2">
      <c r="C667" s="1" t="e">
        <f>VLOOKUP(B667,Códigos!$D$5:$E$10,2,0)</f>
        <v>#N/A</v>
      </c>
    </row>
    <row r="668" spans="3:3" x14ac:dyDescent="0.2">
      <c r="C668" s="1" t="e">
        <f>VLOOKUP(B668,Códigos!$D$5:$E$10,2,0)</f>
        <v>#N/A</v>
      </c>
    </row>
    <row r="669" spans="3:3" x14ac:dyDescent="0.2">
      <c r="C669" s="1" t="e">
        <f>VLOOKUP(B669,Códigos!$D$5:$E$10,2,0)</f>
        <v>#N/A</v>
      </c>
    </row>
    <row r="670" spans="3:3" x14ac:dyDescent="0.2">
      <c r="C670" s="1" t="e">
        <f>VLOOKUP(B670,Códigos!$D$5:$E$10,2,0)</f>
        <v>#N/A</v>
      </c>
    </row>
    <row r="671" spans="3:3" x14ac:dyDescent="0.2">
      <c r="C671" s="1" t="e">
        <f>VLOOKUP(B671,Códigos!$D$5:$E$10,2,0)</f>
        <v>#N/A</v>
      </c>
    </row>
    <row r="672" spans="3:3" x14ac:dyDescent="0.2">
      <c r="C672" s="1" t="e">
        <f>VLOOKUP(B672,Códigos!$D$5:$E$10,2,0)</f>
        <v>#N/A</v>
      </c>
    </row>
    <row r="673" spans="3:3" x14ac:dyDescent="0.2">
      <c r="C673" s="1" t="e">
        <f>VLOOKUP(B673,Códigos!$D$5:$E$10,2,0)</f>
        <v>#N/A</v>
      </c>
    </row>
    <row r="674" spans="3:3" x14ac:dyDescent="0.2">
      <c r="C674" s="1" t="e">
        <f>VLOOKUP(B674,Códigos!$D$5:$E$10,2,0)</f>
        <v>#N/A</v>
      </c>
    </row>
    <row r="675" spans="3:3" x14ac:dyDescent="0.2">
      <c r="C675" s="1" t="e">
        <f>VLOOKUP(B675,Códigos!$D$5:$E$10,2,0)</f>
        <v>#N/A</v>
      </c>
    </row>
    <row r="676" spans="3:3" x14ac:dyDescent="0.2">
      <c r="C676" s="1" t="e">
        <f>VLOOKUP(B676,Códigos!$D$5:$E$10,2,0)</f>
        <v>#N/A</v>
      </c>
    </row>
    <row r="677" spans="3:3" x14ac:dyDescent="0.2">
      <c r="C677" s="1" t="e">
        <f>VLOOKUP(B677,Códigos!$D$5:$E$10,2,0)</f>
        <v>#N/A</v>
      </c>
    </row>
    <row r="678" spans="3:3" x14ac:dyDescent="0.2">
      <c r="C678" s="1" t="e">
        <f>VLOOKUP(B678,Códigos!$D$5:$E$10,2,0)</f>
        <v>#N/A</v>
      </c>
    </row>
    <row r="679" spans="3:3" x14ac:dyDescent="0.2">
      <c r="C679" s="1" t="e">
        <f>VLOOKUP(B679,Códigos!$D$5:$E$10,2,0)</f>
        <v>#N/A</v>
      </c>
    </row>
    <row r="680" spans="3:3" x14ac:dyDescent="0.2">
      <c r="C680" s="1" t="e">
        <f>VLOOKUP(B680,Códigos!$D$5:$E$10,2,0)</f>
        <v>#N/A</v>
      </c>
    </row>
    <row r="681" spans="3:3" x14ac:dyDescent="0.2">
      <c r="C681" s="1" t="e">
        <f>VLOOKUP(B681,Códigos!$D$5:$E$10,2,0)</f>
        <v>#N/A</v>
      </c>
    </row>
    <row r="682" spans="3:3" x14ac:dyDescent="0.2">
      <c r="C682" s="1" t="e">
        <f>VLOOKUP(B682,Códigos!$D$5:$E$10,2,0)</f>
        <v>#N/A</v>
      </c>
    </row>
    <row r="683" spans="3:3" x14ac:dyDescent="0.2">
      <c r="C683" s="1" t="e">
        <f>VLOOKUP(B683,Códigos!$D$5:$E$10,2,0)</f>
        <v>#N/A</v>
      </c>
    </row>
    <row r="684" spans="3:3" x14ac:dyDescent="0.2">
      <c r="C684" s="1" t="e">
        <f>VLOOKUP(B684,Códigos!$D$5:$E$10,2,0)</f>
        <v>#N/A</v>
      </c>
    </row>
    <row r="685" spans="3:3" x14ac:dyDescent="0.2">
      <c r="C685" s="1" t="e">
        <f>VLOOKUP(B685,Códigos!$D$5:$E$10,2,0)</f>
        <v>#N/A</v>
      </c>
    </row>
    <row r="686" spans="3:3" x14ac:dyDescent="0.2">
      <c r="C686" s="1" t="e">
        <f>VLOOKUP(B686,Códigos!$D$5:$E$10,2,0)</f>
        <v>#N/A</v>
      </c>
    </row>
    <row r="687" spans="3:3" x14ac:dyDescent="0.2">
      <c r="C687" s="1" t="e">
        <f>VLOOKUP(B687,Códigos!$D$5:$E$10,2,0)</f>
        <v>#N/A</v>
      </c>
    </row>
    <row r="688" spans="3:3" x14ac:dyDescent="0.2">
      <c r="C688" s="1" t="e">
        <f>VLOOKUP(B688,Códigos!$D$5:$E$10,2,0)</f>
        <v>#N/A</v>
      </c>
    </row>
    <row r="689" spans="3:3" x14ac:dyDescent="0.2">
      <c r="C689" s="1" t="e">
        <f>VLOOKUP(B689,Códigos!$D$5:$E$10,2,0)</f>
        <v>#N/A</v>
      </c>
    </row>
    <row r="690" spans="3:3" x14ac:dyDescent="0.2">
      <c r="C690" s="1" t="e">
        <f>VLOOKUP(B690,Códigos!$D$5:$E$10,2,0)</f>
        <v>#N/A</v>
      </c>
    </row>
    <row r="691" spans="3:3" x14ac:dyDescent="0.2">
      <c r="C691" s="1" t="e">
        <f>VLOOKUP(B691,Códigos!$D$5:$E$10,2,0)</f>
        <v>#N/A</v>
      </c>
    </row>
    <row r="692" spans="3:3" x14ac:dyDescent="0.2">
      <c r="C692" s="1" t="e">
        <f>VLOOKUP(B692,Códigos!$D$5:$E$10,2,0)</f>
        <v>#N/A</v>
      </c>
    </row>
    <row r="693" spans="3:3" x14ac:dyDescent="0.2">
      <c r="C693" s="1" t="e">
        <f>VLOOKUP(B693,Códigos!$D$5:$E$10,2,0)</f>
        <v>#N/A</v>
      </c>
    </row>
    <row r="694" spans="3:3" x14ac:dyDescent="0.2">
      <c r="C694" s="1" t="e">
        <f>VLOOKUP(B694,Códigos!$D$5:$E$10,2,0)</f>
        <v>#N/A</v>
      </c>
    </row>
    <row r="695" spans="3:3" x14ac:dyDescent="0.2">
      <c r="C695" s="1" t="e">
        <f>VLOOKUP(B695,Códigos!$D$5:$E$10,2,0)</f>
        <v>#N/A</v>
      </c>
    </row>
    <row r="696" spans="3:3" x14ac:dyDescent="0.2">
      <c r="C696" s="1" t="e">
        <f>VLOOKUP(B696,Códigos!$D$5:$E$10,2,0)</f>
        <v>#N/A</v>
      </c>
    </row>
    <row r="697" spans="3:3" x14ac:dyDescent="0.2">
      <c r="C697" s="1" t="e">
        <f>VLOOKUP(B697,Códigos!$D$5:$E$10,2,0)</f>
        <v>#N/A</v>
      </c>
    </row>
    <row r="698" spans="3:3" x14ac:dyDescent="0.2">
      <c r="C698" s="1" t="e">
        <f>VLOOKUP(B698,Códigos!$D$5:$E$10,2,0)</f>
        <v>#N/A</v>
      </c>
    </row>
    <row r="699" spans="3:3" x14ac:dyDescent="0.2">
      <c r="C699" s="1" t="e">
        <f>VLOOKUP(B699,Códigos!$D$5:$E$10,2,0)</f>
        <v>#N/A</v>
      </c>
    </row>
    <row r="700" spans="3:3" x14ac:dyDescent="0.2">
      <c r="C700" s="1" t="e">
        <f>VLOOKUP(B700,Códigos!$D$5:$E$10,2,0)</f>
        <v>#N/A</v>
      </c>
    </row>
    <row r="701" spans="3:3" x14ac:dyDescent="0.2">
      <c r="C701" s="1" t="e">
        <f>VLOOKUP(B701,Códigos!$D$5:$E$10,2,0)</f>
        <v>#N/A</v>
      </c>
    </row>
    <row r="702" spans="3:3" x14ac:dyDescent="0.2">
      <c r="C702" s="1" t="e">
        <f>VLOOKUP(B702,Códigos!$D$5:$E$10,2,0)</f>
        <v>#N/A</v>
      </c>
    </row>
    <row r="703" spans="3:3" x14ac:dyDescent="0.2">
      <c r="C703" s="1" t="e">
        <f>VLOOKUP(B703,Códigos!$D$5:$E$10,2,0)</f>
        <v>#N/A</v>
      </c>
    </row>
    <row r="704" spans="3:3" x14ac:dyDescent="0.2">
      <c r="C704" s="1" t="e">
        <f>VLOOKUP(B704,Códigos!$D$5:$E$10,2,0)</f>
        <v>#N/A</v>
      </c>
    </row>
    <row r="705" spans="3:3" x14ac:dyDescent="0.2">
      <c r="C705" s="1" t="e">
        <f>VLOOKUP(B705,Códigos!$D$5:$E$10,2,0)</f>
        <v>#N/A</v>
      </c>
    </row>
    <row r="706" spans="3:3" x14ac:dyDescent="0.2">
      <c r="C706" s="1" t="e">
        <f>VLOOKUP(B706,Códigos!$D$5:$E$10,2,0)</f>
        <v>#N/A</v>
      </c>
    </row>
    <row r="707" spans="3:3" x14ac:dyDescent="0.2">
      <c r="C707" s="1" t="e">
        <f>VLOOKUP(B707,Códigos!$D$5:$E$10,2,0)</f>
        <v>#N/A</v>
      </c>
    </row>
    <row r="708" spans="3:3" x14ac:dyDescent="0.2">
      <c r="C708" s="1" t="e">
        <f>VLOOKUP(B708,Códigos!$D$5:$E$10,2,0)</f>
        <v>#N/A</v>
      </c>
    </row>
    <row r="709" spans="3:3" x14ac:dyDescent="0.2">
      <c r="C709" s="1" t="e">
        <f>VLOOKUP(B709,Códigos!$D$5:$E$10,2,0)</f>
        <v>#N/A</v>
      </c>
    </row>
    <row r="710" spans="3:3" x14ac:dyDescent="0.2">
      <c r="C710" s="1" t="e">
        <f>VLOOKUP(B710,Códigos!$D$5:$E$10,2,0)</f>
        <v>#N/A</v>
      </c>
    </row>
    <row r="711" spans="3:3" x14ac:dyDescent="0.2">
      <c r="C711" s="1" t="e">
        <f>VLOOKUP(B711,Códigos!$D$5:$E$10,2,0)</f>
        <v>#N/A</v>
      </c>
    </row>
    <row r="712" spans="3:3" x14ac:dyDescent="0.2">
      <c r="C712" s="1" t="e">
        <f>VLOOKUP(B712,Códigos!$D$5:$E$10,2,0)</f>
        <v>#N/A</v>
      </c>
    </row>
    <row r="713" spans="3:3" x14ac:dyDescent="0.2">
      <c r="C713" s="1" t="e">
        <f>VLOOKUP(B713,Códigos!$D$5:$E$10,2,0)</f>
        <v>#N/A</v>
      </c>
    </row>
    <row r="714" spans="3:3" x14ac:dyDescent="0.2">
      <c r="C714" s="1" t="e">
        <f>VLOOKUP(B714,Códigos!$D$5:$E$10,2,0)</f>
        <v>#N/A</v>
      </c>
    </row>
    <row r="715" spans="3:3" x14ac:dyDescent="0.2">
      <c r="C715" s="1" t="e">
        <f>VLOOKUP(B715,Códigos!$D$5:$E$10,2,0)</f>
        <v>#N/A</v>
      </c>
    </row>
    <row r="716" spans="3:3" x14ac:dyDescent="0.2">
      <c r="C716" s="1" t="e">
        <f>VLOOKUP(B716,Códigos!$D$5:$E$10,2,0)</f>
        <v>#N/A</v>
      </c>
    </row>
    <row r="717" spans="3:3" x14ac:dyDescent="0.2">
      <c r="C717" s="1" t="e">
        <f>VLOOKUP(B717,Códigos!$D$5:$E$10,2,0)</f>
        <v>#N/A</v>
      </c>
    </row>
    <row r="718" spans="3:3" x14ac:dyDescent="0.2">
      <c r="C718" s="1" t="e">
        <f>VLOOKUP(B718,Códigos!$D$5:$E$10,2,0)</f>
        <v>#N/A</v>
      </c>
    </row>
    <row r="719" spans="3:3" x14ac:dyDescent="0.2">
      <c r="C719" s="1" t="e">
        <f>VLOOKUP(B719,Códigos!$D$5:$E$10,2,0)</f>
        <v>#N/A</v>
      </c>
    </row>
    <row r="720" spans="3:3" x14ac:dyDescent="0.2">
      <c r="C720" s="1" t="e">
        <f>VLOOKUP(B720,Códigos!$D$5:$E$10,2,0)</f>
        <v>#N/A</v>
      </c>
    </row>
    <row r="721" spans="3:3" x14ac:dyDescent="0.2">
      <c r="C721" s="1" t="e">
        <f>VLOOKUP(B721,Códigos!$D$5:$E$10,2,0)</f>
        <v>#N/A</v>
      </c>
    </row>
    <row r="722" spans="3:3" x14ac:dyDescent="0.2">
      <c r="C722" s="1" t="e">
        <f>VLOOKUP(B722,Códigos!$D$5:$E$10,2,0)</f>
        <v>#N/A</v>
      </c>
    </row>
    <row r="723" spans="3:3" x14ac:dyDescent="0.2">
      <c r="C723" s="1" t="e">
        <f>VLOOKUP(B723,Códigos!$D$5:$E$10,2,0)</f>
        <v>#N/A</v>
      </c>
    </row>
    <row r="724" spans="3:3" x14ac:dyDescent="0.2">
      <c r="C724" s="1" t="e">
        <f>VLOOKUP(B724,Códigos!$D$5:$E$10,2,0)</f>
        <v>#N/A</v>
      </c>
    </row>
    <row r="725" spans="3:3" x14ac:dyDescent="0.2">
      <c r="C725" s="1" t="e">
        <f>VLOOKUP(B725,Códigos!$D$5:$E$10,2,0)</f>
        <v>#N/A</v>
      </c>
    </row>
    <row r="726" spans="3:3" x14ac:dyDescent="0.2">
      <c r="C726" s="1" t="e">
        <f>VLOOKUP(B726,Códigos!$D$5:$E$10,2,0)</f>
        <v>#N/A</v>
      </c>
    </row>
    <row r="727" spans="3:3" x14ac:dyDescent="0.2">
      <c r="C727" s="1" t="e">
        <f>VLOOKUP(B727,Códigos!$D$5:$E$10,2,0)</f>
        <v>#N/A</v>
      </c>
    </row>
    <row r="728" spans="3:3" x14ac:dyDescent="0.2">
      <c r="C728" s="1" t="e">
        <f>VLOOKUP(B728,Códigos!$D$5:$E$10,2,0)</f>
        <v>#N/A</v>
      </c>
    </row>
    <row r="729" spans="3:3" x14ac:dyDescent="0.2">
      <c r="C729" s="1" t="e">
        <f>VLOOKUP(B729,Códigos!$D$5:$E$10,2,0)</f>
        <v>#N/A</v>
      </c>
    </row>
    <row r="730" spans="3:3" x14ac:dyDescent="0.2">
      <c r="C730" s="1" t="e">
        <f>VLOOKUP(B730,Códigos!$D$5:$E$10,2,0)</f>
        <v>#N/A</v>
      </c>
    </row>
    <row r="731" spans="3:3" x14ac:dyDescent="0.2">
      <c r="C731" s="1" t="e">
        <f>VLOOKUP(B731,Códigos!$D$5:$E$10,2,0)</f>
        <v>#N/A</v>
      </c>
    </row>
    <row r="732" spans="3:3" x14ac:dyDescent="0.2">
      <c r="C732" s="1" t="e">
        <f>VLOOKUP(B732,Códigos!$D$5:$E$10,2,0)</f>
        <v>#N/A</v>
      </c>
    </row>
    <row r="733" spans="3:3" x14ac:dyDescent="0.2">
      <c r="C733" s="1" t="e">
        <f>VLOOKUP(B733,Códigos!$D$5:$E$10,2,0)</f>
        <v>#N/A</v>
      </c>
    </row>
    <row r="734" spans="3:3" x14ac:dyDescent="0.2">
      <c r="C734" s="1" t="e">
        <f>VLOOKUP(B734,Códigos!$D$5:$E$10,2,0)</f>
        <v>#N/A</v>
      </c>
    </row>
    <row r="735" spans="3:3" x14ac:dyDescent="0.2">
      <c r="C735" s="1" t="e">
        <f>VLOOKUP(B735,Códigos!$D$5:$E$10,2,0)</f>
        <v>#N/A</v>
      </c>
    </row>
    <row r="736" spans="3:3" x14ac:dyDescent="0.2">
      <c r="C736" s="1" t="e">
        <f>VLOOKUP(B736,Códigos!$D$5:$E$10,2,0)</f>
        <v>#N/A</v>
      </c>
    </row>
    <row r="737" spans="3:3" x14ac:dyDescent="0.2">
      <c r="C737" s="1" t="e">
        <f>VLOOKUP(B737,Códigos!$D$5:$E$10,2,0)</f>
        <v>#N/A</v>
      </c>
    </row>
    <row r="738" spans="3:3" x14ac:dyDescent="0.2">
      <c r="C738" s="1" t="e">
        <f>VLOOKUP(B738,Códigos!$D$5:$E$10,2,0)</f>
        <v>#N/A</v>
      </c>
    </row>
    <row r="739" spans="3:3" x14ac:dyDescent="0.2">
      <c r="C739" s="1" t="e">
        <f>VLOOKUP(B739,Códigos!$D$5:$E$10,2,0)</f>
        <v>#N/A</v>
      </c>
    </row>
    <row r="740" spans="3:3" x14ac:dyDescent="0.2">
      <c r="C740" s="1" t="e">
        <f>VLOOKUP(B740,Códigos!$D$5:$E$10,2,0)</f>
        <v>#N/A</v>
      </c>
    </row>
    <row r="741" spans="3:3" x14ac:dyDescent="0.2">
      <c r="C741" s="1" t="e">
        <f>VLOOKUP(B741,Códigos!$D$5:$E$10,2,0)</f>
        <v>#N/A</v>
      </c>
    </row>
    <row r="742" spans="3:3" x14ac:dyDescent="0.2">
      <c r="C742" s="1" t="e">
        <f>VLOOKUP(B742,Códigos!$D$5:$E$10,2,0)</f>
        <v>#N/A</v>
      </c>
    </row>
    <row r="743" spans="3:3" x14ac:dyDescent="0.2">
      <c r="C743" s="1" t="e">
        <f>VLOOKUP(B743,Códigos!$D$5:$E$10,2,0)</f>
        <v>#N/A</v>
      </c>
    </row>
    <row r="744" spans="3:3" x14ac:dyDescent="0.2">
      <c r="C744" s="1" t="e">
        <f>VLOOKUP(B744,Códigos!$D$5:$E$10,2,0)</f>
        <v>#N/A</v>
      </c>
    </row>
    <row r="745" spans="3:3" x14ac:dyDescent="0.2">
      <c r="C745" s="1" t="e">
        <f>VLOOKUP(B745,Códigos!$D$5:$E$10,2,0)</f>
        <v>#N/A</v>
      </c>
    </row>
    <row r="746" spans="3:3" x14ac:dyDescent="0.2">
      <c r="C746" s="1" t="e">
        <f>VLOOKUP(B746,Códigos!$D$5:$E$10,2,0)</f>
        <v>#N/A</v>
      </c>
    </row>
    <row r="747" spans="3:3" x14ac:dyDescent="0.2">
      <c r="C747" s="1" t="e">
        <f>VLOOKUP(B747,Códigos!$D$5:$E$10,2,0)</f>
        <v>#N/A</v>
      </c>
    </row>
    <row r="748" spans="3:3" x14ac:dyDescent="0.2">
      <c r="C748" s="1" t="e">
        <f>VLOOKUP(B748,Códigos!$D$5:$E$10,2,0)</f>
        <v>#N/A</v>
      </c>
    </row>
    <row r="749" spans="3:3" x14ac:dyDescent="0.2">
      <c r="C749" s="1" t="e">
        <f>VLOOKUP(B749,Códigos!$D$5:$E$10,2,0)</f>
        <v>#N/A</v>
      </c>
    </row>
    <row r="750" spans="3:3" x14ac:dyDescent="0.2">
      <c r="C750" s="1" t="e">
        <f>VLOOKUP(B750,Códigos!$D$5:$E$10,2,0)</f>
        <v>#N/A</v>
      </c>
    </row>
    <row r="751" spans="3:3" x14ac:dyDescent="0.2">
      <c r="C751" s="1" t="e">
        <f>VLOOKUP(B751,Códigos!$D$5:$E$10,2,0)</f>
        <v>#N/A</v>
      </c>
    </row>
    <row r="752" spans="3:3" x14ac:dyDescent="0.2">
      <c r="C752" s="1" t="e">
        <f>VLOOKUP(B752,Códigos!$D$5:$E$10,2,0)</f>
        <v>#N/A</v>
      </c>
    </row>
    <row r="753" spans="3:3" x14ac:dyDescent="0.2">
      <c r="C753" s="1" t="e">
        <f>VLOOKUP(B753,Códigos!$D$5:$E$10,2,0)</f>
        <v>#N/A</v>
      </c>
    </row>
    <row r="754" spans="3:3" x14ac:dyDescent="0.2">
      <c r="C754" s="1" t="e">
        <f>VLOOKUP(B754,Códigos!$D$5:$E$10,2,0)</f>
        <v>#N/A</v>
      </c>
    </row>
    <row r="755" spans="3:3" x14ac:dyDescent="0.2">
      <c r="C755" s="1" t="e">
        <f>VLOOKUP(B755,Códigos!$D$5:$E$10,2,0)</f>
        <v>#N/A</v>
      </c>
    </row>
    <row r="756" spans="3:3" x14ac:dyDescent="0.2">
      <c r="C756" s="1" t="e">
        <f>VLOOKUP(B756,Códigos!$D$5:$E$10,2,0)</f>
        <v>#N/A</v>
      </c>
    </row>
    <row r="757" spans="3:3" x14ac:dyDescent="0.2">
      <c r="C757" s="1" t="e">
        <f>VLOOKUP(B757,Códigos!$D$5:$E$10,2,0)</f>
        <v>#N/A</v>
      </c>
    </row>
    <row r="758" spans="3:3" x14ac:dyDescent="0.2">
      <c r="C758" s="1" t="e">
        <f>VLOOKUP(B758,Códigos!$D$5:$E$10,2,0)</f>
        <v>#N/A</v>
      </c>
    </row>
    <row r="759" spans="3:3" x14ac:dyDescent="0.2">
      <c r="C759" s="1" t="e">
        <f>VLOOKUP(B759,Códigos!$D$5:$E$10,2,0)</f>
        <v>#N/A</v>
      </c>
    </row>
    <row r="760" spans="3:3" x14ac:dyDescent="0.2">
      <c r="C760" s="1" t="e">
        <f>VLOOKUP(B760,Códigos!$D$5:$E$10,2,0)</f>
        <v>#N/A</v>
      </c>
    </row>
    <row r="761" spans="3:3" x14ac:dyDescent="0.2">
      <c r="C761" s="1" t="e">
        <f>VLOOKUP(B761,Códigos!$D$5:$E$10,2,0)</f>
        <v>#N/A</v>
      </c>
    </row>
    <row r="762" spans="3:3" x14ac:dyDescent="0.2">
      <c r="C762" s="1" t="e">
        <f>VLOOKUP(B762,Códigos!$D$5:$E$10,2,0)</f>
        <v>#N/A</v>
      </c>
    </row>
    <row r="763" spans="3:3" x14ac:dyDescent="0.2">
      <c r="C763" s="1" t="e">
        <f>VLOOKUP(B763,Códigos!$D$5:$E$10,2,0)</f>
        <v>#N/A</v>
      </c>
    </row>
    <row r="764" spans="3:3" x14ac:dyDescent="0.2">
      <c r="C764" s="1" t="e">
        <f>VLOOKUP(B764,Códigos!$D$5:$E$10,2,0)</f>
        <v>#N/A</v>
      </c>
    </row>
    <row r="765" spans="3:3" x14ac:dyDescent="0.2">
      <c r="C765" s="1" t="e">
        <f>VLOOKUP(B765,Códigos!$D$5:$E$10,2,0)</f>
        <v>#N/A</v>
      </c>
    </row>
    <row r="766" spans="3:3" x14ac:dyDescent="0.2">
      <c r="C766" s="1" t="e">
        <f>VLOOKUP(B766,Códigos!$D$5:$E$10,2,0)</f>
        <v>#N/A</v>
      </c>
    </row>
    <row r="767" spans="3:3" x14ac:dyDescent="0.2">
      <c r="C767" s="1" t="e">
        <f>VLOOKUP(B767,Códigos!$D$5:$E$10,2,0)</f>
        <v>#N/A</v>
      </c>
    </row>
    <row r="768" spans="3:3" x14ac:dyDescent="0.2">
      <c r="C768" s="1" t="e">
        <f>VLOOKUP(B768,Códigos!$D$5:$E$10,2,0)</f>
        <v>#N/A</v>
      </c>
    </row>
    <row r="769" spans="3:3" x14ac:dyDescent="0.2">
      <c r="C769" s="1" t="e">
        <f>VLOOKUP(B769,Códigos!$D$5:$E$10,2,0)</f>
        <v>#N/A</v>
      </c>
    </row>
    <row r="770" spans="3:3" x14ac:dyDescent="0.2">
      <c r="C770" s="1" t="e">
        <f>VLOOKUP(B770,Códigos!$D$5:$E$10,2,0)</f>
        <v>#N/A</v>
      </c>
    </row>
    <row r="771" spans="3:3" x14ac:dyDescent="0.2">
      <c r="C771" s="1" t="e">
        <f>VLOOKUP(B771,Códigos!$D$5:$E$10,2,0)</f>
        <v>#N/A</v>
      </c>
    </row>
    <row r="772" spans="3:3" x14ac:dyDescent="0.2">
      <c r="C772" s="1" t="e">
        <f>VLOOKUP(B772,Códigos!$D$5:$E$10,2,0)</f>
        <v>#N/A</v>
      </c>
    </row>
    <row r="773" spans="3:3" x14ac:dyDescent="0.2">
      <c r="C773" s="1" t="e">
        <f>VLOOKUP(B773,Códigos!$D$5:$E$10,2,0)</f>
        <v>#N/A</v>
      </c>
    </row>
    <row r="774" spans="3:3" x14ac:dyDescent="0.2">
      <c r="C774" s="1" t="e">
        <f>VLOOKUP(B774,Códigos!$D$5:$E$10,2,0)</f>
        <v>#N/A</v>
      </c>
    </row>
    <row r="775" spans="3:3" x14ac:dyDescent="0.2">
      <c r="C775" s="1" t="e">
        <f>VLOOKUP(B775,Códigos!$D$5:$E$10,2,0)</f>
        <v>#N/A</v>
      </c>
    </row>
    <row r="776" spans="3:3" x14ac:dyDescent="0.2">
      <c r="C776" s="1" t="e">
        <f>VLOOKUP(B776,Códigos!$D$5:$E$10,2,0)</f>
        <v>#N/A</v>
      </c>
    </row>
    <row r="777" spans="3:3" x14ac:dyDescent="0.2">
      <c r="C777" s="1" t="e">
        <f>VLOOKUP(B777,Códigos!$D$5:$E$10,2,0)</f>
        <v>#N/A</v>
      </c>
    </row>
    <row r="778" spans="3:3" x14ac:dyDescent="0.2">
      <c r="C778" s="1" t="e">
        <f>VLOOKUP(B778,Códigos!$D$5:$E$10,2,0)</f>
        <v>#N/A</v>
      </c>
    </row>
    <row r="779" spans="3:3" x14ac:dyDescent="0.2">
      <c r="C779" s="1" t="e">
        <f>VLOOKUP(B779,Códigos!$D$5:$E$10,2,0)</f>
        <v>#N/A</v>
      </c>
    </row>
    <row r="780" spans="3:3" x14ac:dyDescent="0.2">
      <c r="C780" s="1" t="e">
        <f>VLOOKUP(B780,Códigos!$D$5:$E$10,2,0)</f>
        <v>#N/A</v>
      </c>
    </row>
    <row r="781" spans="3:3" x14ac:dyDescent="0.2">
      <c r="C781" s="1" t="e">
        <f>VLOOKUP(B781,Códigos!$D$5:$E$10,2,0)</f>
        <v>#N/A</v>
      </c>
    </row>
    <row r="782" spans="3:3" x14ac:dyDescent="0.2">
      <c r="C782" s="1" t="e">
        <f>VLOOKUP(B782,Códigos!$D$5:$E$10,2,0)</f>
        <v>#N/A</v>
      </c>
    </row>
    <row r="783" spans="3:3" x14ac:dyDescent="0.2">
      <c r="C783" s="1" t="e">
        <f>VLOOKUP(B783,Códigos!$D$5:$E$10,2,0)</f>
        <v>#N/A</v>
      </c>
    </row>
    <row r="784" spans="3:3" x14ac:dyDescent="0.2">
      <c r="C784" s="1" t="e">
        <f>VLOOKUP(B784,Códigos!$D$5:$E$10,2,0)</f>
        <v>#N/A</v>
      </c>
    </row>
    <row r="785" spans="3:3" x14ac:dyDescent="0.2">
      <c r="C785" s="1" t="e">
        <f>VLOOKUP(B785,Códigos!$D$5:$E$10,2,0)</f>
        <v>#N/A</v>
      </c>
    </row>
    <row r="786" spans="3:3" x14ac:dyDescent="0.2">
      <c r="C786" s="1" t="e">
        <f>VLOOKUP(B786,Códigos!$D$5:$E$10,2,0)</f>
        <v>#N/A</v>
      </c>
    </row>
    <row r="787" spans="3:3" x14ac:dyDescent="0.2">
      <c r="C787" s="1" t="e">
        <f>VLOOKUP(B787,Códigos!$D$5:$E$10,2,0)</f>
        <v>#N/A</v>
      </c>
    </row>
    <row r="788" spans="3:3" x14ac:dyDescent="0.2">
      <c r="C788" s="1" t="e">
        <f>VLOOKUP(B788,Códigos!$D$5:$E$10,2,0)</f>
        <v>#N/A</v>
      </c>
    </row>
    <row r="789" spans="3:3" x14ac:dyDescent="0.2">
      <c r="C789" s="1" t="e">
        <f>VLOOKUP(B789,Códigos!$D$5:$E$10,2,0)</f>
        <v>#N/A</v>
      </c>
    </row>
    <row r="790" spans="3:3" x14ac:dyDescent="0.2">
      <c r="C790" s="1" t="e">
        <f>VLOOKUP(B790,Códigos!$D$5:$E$10,2,0)</f>
        <v>#N/A</v>
      </c>
    </row>
    <row r="791" spans="3:3" x14ac:dyDescent="0.2">
      <c r="C791" s="1" t="e">
        <f>VLOOKUP(B791,Códigos!$D$5:$E$10,2,0)</f>
        <v>#N/A</v>
      </c>
    </row>
    <row r="792" spans="3:3" x14ac:dyDescent="0.2">
      <c r="C792" s="1" t="e">
        <f>VLOOKUP(B792,Códigos!$D$5:$E$10,2,0)</f>
        <v>#N/A</v>
      </c>
    </row>
    <row r="793" spans="3:3" x14ac:dyDescent="0.2">
      <c r="C793" s="1" t="e">
        <f>VLOOKUP(B793,Códigos!$D$5:$E$10,2,0)</f>
        <v>#N/A</v>
      </c>
    </row>
    <row r="794" spans="3:3" x14ac:dyDescent="0.2">
      <c r="C794" s="1" t="e">
        <f>VLOOKUP(B794,Códigos!$D$5:$E$10,2,0)</f>
        <v>#N/A</v>
      </c>
    </row>
    <row r="795" spans="3:3" x14ac:dyDescent="0.2">
      <c r="C795" s="1" t="e">
        <f>VLOOKUP(B795,Códigos!$D$5:$E$10,2,0)</f>
        <v>#N/A</v>
      </c>
    </row>
    <row r="796" spans="3:3" x14ac:dyDescent="0.2">
      <c r="C796" s="1" t="e">
        <f>VLOOKUP(B796,Códigos!$D$5:$E$10,2,0)</f>
        <v>#N/A</v>
      </c>
    </row>
    <row r="797" spans="3:3" x14ac:dyDescent="0.2">
      <c r="C797" s="1" t="e">
        <f>VLOOKUP(B797,Códigos!$D$5:$E$10,2,0)</f>
        <v>#N/A</v>
      </c>
    </row>
    <row r="798" spans="3:3" x14ac:dyDescent="0.2">
      <c r="C798" s="1" t="e">
        <f>VLOOKUP(B798,Códigos!$D$5:$E$10,2,0)</f>
        <v>#N/A</v>
      </c>
    </row>
    <row r="799" spans="3:3" x14ac:dyDescent="0.2">
      <c r="C799" s="1" t="e">
        <f>VLOOKUP(B799,Códigos!$D$5:$E$10,2,0)</f>
        <v>#N/A</v>
      </c>
    </row>
    <row r="800" spans="3:3" x14ac:dyDescent="0.2">
      <c r="C800" s="1" t="e">
        <f>VLOOKUP(B800,Códigos!$D$5:$E$10,2,0)</f>
        <v>#N/A</v>
      </c>
    </row>
    <row r="801" spans="3:3" x14ac:dyDescent="0.2">
      <c r="C801" s="1" t="e">
        <f>VLOOKUP(B801,Códigos!$D$5:$E$10,2,0)</f>
        <v>#N/A</v>
      </c>
    </row>
    <row r="802" spans="3:3" x14ac:dyDescent="0.2">
      <c r="C802" s="1" t="e">
        <f>VLOOKUP(B802,Códigos!$D$5:$E$10,2,0)</f>
        <v>#N/A</v>
      </c>
    </row>
    <row r="803" spans="3:3" x14ac:dyDescent="0.2">
      <c r="C803" s="1" t="e">
        <f>VLOOKUP(B803,Códigos!$D$5:$E$10,2,0)</f>
        <v>#N/A</v>
      </c>
    </row>
    <row r="804" spans="3:3" x14ac:dyDescent="0.2">
      <c r="C804" s="1" t="e">
        <f>VLOOKUP(B804,Códigos!$D$5:$E$10,2,0)</f>
        <v>#N/A</v>
      </c>
    </row>
    <row r="805" spans="3:3" x14ac:dyDescent="0.2">
      <c r="C805" s="1" t="e">
        <f>VLOOKUP(B805,Códigos!$D$5:$E$10,2,0)</f>
        <v>#N/A</v>
      </c>
    </row>
    <row r="806" spans="3:3" x14ac:dyDescent="0.2">
      <c r="C806" s="1" t="e">
        <f>VLOOKUP(B806,Códigos!$D$5:$E$10,2,0)</f>
        <v>#N/A</v>
      </c>
    </row>
    <row r="807" spans="3:3" x14ac:dyDescent="0.2">
      <c r="C807" s="1" t="e">
        <f>VLOOKUP(B807,Códigos!$D$5:$E$10,2,0)</f>
        <v>#N/A</v>
      </c>
    </row>
    <row r="808" spans="3:3" x14ac:dyDescent="0.2">
      <c r="C808" s="1" t="e">
        <f>VLOOKUP(B808,Códigos!$D$5:$E$10,2,0)</f>
        <v>#N/A</v>
      </c>
    </row>
    <row r="809" spans="3:3" x14ac:dyDescent="0.2">
      <c r="C809" s="1" t="e">
        <f>VLOOKUP(B809,Códigos!$D$5:$E$10,2,0)</f>
        <v>#N/A</v>
      </c>
    </row>
    <row r="810" spans="3:3" x14ac:dyDescent="0.2">
      <c r="C810" s="1" t="e">
        <f>VLOOKUP(B810,Códigos!$D$5:$E$10,2,0)</f>
        <v>#N/A</v>
      </c>
    </row>
    <row r="811" spans="3:3" x14ac:dyDescent="0.2">
      <c r="C811" s="1" t="e">
        <f>VLOOKUP(B811,Códigos!$D$5:$E$10,2,0)</f>
        <v>#N/A</v>
      </c>
    </row>
    <row r="812" spans="3:3" x14ac:dyDescent="0.2">
      <c r="C812" s="1" t="e">
        <f>VLOOKUP(B812,Códigos!$D$5:$E$10,2,0)</f>
        <v>#N/A</v>
      </c>
    </row>
    <row r="813" spans="3:3" x14ac:dyDescent="0.2">
      <c r="C813" s="1" t="e">
        <f>VLOOKUP(B813,Códigos!$D$5:$E$10,2,0)</f>
        <v>#N/A</v>
      </c>
    </row>
    <row r="814" spans="3:3" x14ac:dyDescent="0.2">
      <c r="C814" s="1" t="e">
        <f>VLOOKUP(B814,Códigos!$D$5:$E$10,2,0)</f>
        <v>#N/A</v>
      </c>
    </row>
    <row r="815" spans="3:3" x14ac:dyDescent="0.2">
      <c r="C815" s="1" t="e">
        <f>VLOOKUP(B815,Códigos!$D$5:$E$10,2,0)</f>
        <v>#N/A</v>
      </c>
    </row>
    <row r="816" spans="3:3" x14ac:dyDescent="0.2">
      <c r="C816" s="1" t="e">
        <f>VLOOKUP(B816,Códigos!$D$5:$E$10,2,0)</f>
        <v>#N/A</v>
      </c>
    </row>
    <row r="817" spans="3:3" x14ac:dyDescent="0.2">
      <c r="C817" s="1" t="e">
        <f>VLOOKUP(B817,Códigos!$D$5:$E$10,2,0)</f>
        <v>#N/A</v>
      </c>
    </row>
    <row r="818" spans="3:3" x14ac:dyDescent="0.2">
      <c r="C818" s="1" t="e">
        <f>VLOOKUP(B818,Códigos!$D$5:$E$10,2,0)</f>
        <v>#N/A</v>
      </c>
    </row>
    <row r="819" spans="3:3" x14ac:dyDescent="0.2">
      <c r="C819" s="1" t="e">
        <f>VLOOKUP(B819,Códigos!$D$5:$E$10,2,0)</f>
        <v>#N/A</v>
      </c>
    </row>
    <row r="820" spans="3:3" x14ac:dyDescent="0.2">
      <c r="C820" s="1" t="e">
        <f>VLOOKUP(B820,Códigos!$D$5:$E$10,2,0)</f>
        <v>#N/A</v>
      </c>
    </row>
    <row r="821" spans="3:3" x14ac:dyDescent="0.2">
      <c r="C821" s="1" t="e">
        <f>VLOOKUP(B821,Códigos!$D$5:$E$10,2,0)</f>
        <v>#N/A</v>
      </c>
    </row>
    <row r="822" spans="3:3" x14ac:dyDescent="0.2">
      <c r="C822" s="1" t="e">
        <f>VLOOKUP(B822,Códigos!$D$5:$E$10,2,0)</f>
        <v>#N/A</v>
      </c>
    </row>
    <row r="823" spans="3:3" x14ac:dyDescent="0.2">
      <c r="C823" s="1" t="e">
        <f>VLOOKUP(B823,Códigos!$D$5:$E$10,2,0)</f>
        <v>#N/A</v>
      </c>
    </row>
    <row r="824" spans="3:3" x14ac:dyDescent="0.2">
      <c r="C824" s="1" t="e">
        <f>VLOOKUP(B824,Códigos!$D$5:$E$10,2,0)</f>
        <v>#N/A</v>
      </c>
    </row>
    <row r="825" spans="3:3" x14ac:dyDescent="0.2">
      <c r="C825" s="1" t="e">
        <f>VLOOKUP(B825,Códigos!$D$5:$E$10,2,0)</f>
        <v>#N/A</v>
      </c>
    </row>
    <row r="826" spans="3:3" x14ac:dyDescent="0.2">
      <c r="C826" s="1" t="e">
        <f>VLOOKUP(B826,Códigos!$D$5:$E$10,2,0)</f>
        <v>#N/A</v>
      </c>
    </row>
    <row r="827" spans="3:3" x14ac:dyDescent="0.2">
      <c r="C827" s="1" t="e">
        <f>VLOOKUP(B827,Códigos!$D$5:$E$10,2,0)</f>
        <v>#N/A</v>
      </c>
    </row>
    <row r="828" spans="3:3" x14ac:dyDescent="0.2">
      <c r="C828" s="1" t="e">
        <f>VLOOKUP(B828,Códigos!$D$5:$E$10,2,0)</f>
        <v>#N/A</v>
      </c>
    </row>
    <row r="829" spans="3:3" x14ac:dyDescent="0.2">
      <c r="C829" s="1" t="e">
        <f>VLOOKUP(B829,Códigos!$D$5:$E$10,2,0)</f>
        <v>#N/A</v>
      </c>
    </row>
    <row r="830" spans="3:3" x14ac:dyDescent="0.2">
      <c r="C830" s="1" t="e">
        <f>VLOOKUP(B830,Códigos!$D$5:$E$10,2,0)</f>
        <v>#N/A</v>
      </c>
    </row>
    <row r="831" spans="3:3" x14ac:dyDescent="0.2">
      <c r="C831" s="1" t="e">
        <f>VLOOKUP(B831,Códigos!$D$5:$E$10,2,0)</f>
        <v>#N/A</v>
      </c>
    </row>
    <row r="832" spans="3:3" x14ac:dyDescent="0.2">
      <c r="C832" s="1" t="e">
        <f>VLOOKUP(B832,Códigos!$D$5:$E$10,2,0)</f>
        <v>#N/A</v>
      </c>
    </row>
    <row r="833" spans="3:3" x14ac:dyDescent="0.2">
      <c r="C833" s="1" t="e">
        <f>VLOOKUP(B833,Códigos!$D$5:$E$10,2,0)</f>
        <v>#N/A</v>
      </c>
    </row>
    <row r="834" spans="3:3" x14ac:dyDescent="0.2">
      <c r="C834" s="1" t="e">
        <f>VLOOKUP(B834,Códigos!$D$5:$E$10,2,0)</f>
        <v>#N/A</v>
      </c>
    </row>
    <row r="835" spans="3:3" x14ac:dyDescent="0.2">
      <c r="C835" s="1" t="e">
        <f>VLOOKUP(B835,Códigos!$D$5:$E$10,2,0)</f>
        <v>#N/A</v>
      </c>
    </row>
    <row r="836" spans="3:3" x14ac:dyDescent="0.2">
      <c r="C836" s="1" t="e">
        <f>VLOOKUP(B836,Códigos!$D$5:$E$10,2,0)</f>
        <v>#N/A</v>
      </c>
    </row>
    <row r="837" spans="3:3" x14ac:dyDescent="0.2">
      <c r="C837" s="1" t="e">
        <f>VLOOKUP(B837,Códigos!$D$5:$E$10,2,0)</f>
        <v>#N/A</v>
      </c>
    </row>
    <row r="838" spans="3:3" x14ac:dyDescent="0.2">
      <c r="C838" s="1" t="e">
        <f>VLOOKUP(B838,Códigos!$D$5:$E$10,2,0)</f>
        <v>#N/A</v>
      </c>
    </row>
    <row r="839" spans="3:3" x14ac:dyDescent="0.2">
      <c r="C839" s="1" t="e">
        <f>VLOOKUP(B839,Códigos!$D$5:$E$10,2,0)</f>
        <v>#N/A</v>
      </c>
    </row>
    <row r="840" spans="3:3" x14ac:dyDescent="0.2">
      <c r="C840" s="1" t="e">
        <f>VLOOKUP(B840,Códigos!$D$5:$E$10,2,0)</f>
        <v>#N/A</v>
      </c>
    </row>
    <row r="841" spans="3:3" x14ac:dyDescent="0.2">
      <c r="C841" s="1" t="e">
        <f>VLOOKUP(B841,Códigos!$D$5:$E$10,2,0)</f>
        <v>#N/A</v>
      </c>
    </row>
    <row r="842" spans="3:3" x14ac:dyDescent="0.2">
      <c r="C842" s="1" t="e">
        <f>VLOOKUP(B842,Códigos!$D$5:$E$10,2,0)</f>
        <v>#N/A</v>
      </c>
    </row>
    <row r="843" spans="3:3" x14ac:dyDescent="0.2">
      <c r="C843" s="1" t="e">
        <f>VLOOKUP(B843,Códigos!$D$5:$E$10,2,0)</f>
        <v>#N/A</v>
      </c>
    </row>
    <row r="844" spans="3:3" x14ac:dyDescent="0.2">
      <c r="C844" s="1" t="e">
        <f>VLOOKUP(B844,Códigos!$D$5:$E$10,2,0)</f>
        <v>#N/A</v>
      </c>
    </row>
    <row r="845" spans="3:3" x14ac:dyDescent="0.2">
      <c r="C845" s="1" t="e">
        <f>VLOOKUP(B845,Códigos!$D$5:$E$10,2,0)</f>
        <v>#N/A</v>
      </c>
    </row>
    <row r="846" spans="3:3" x14ac:dyDescent="0.2">
      <c r="C846" s="1" t="e">
        <f>VLOOKUP(B846,Códigos!$D$5:$E$10,2,0)</f>
        <v>#N/A</v>
      </c>
    </row>
    <row r="847" spans="3:3" x14ac:dyDescent="0.2">
      <c r="C847" s="1" t="e">
        <f>VLOOKUP(B847,Códigos!$D$5:$E$10,2,0)</f>
        <v>#N/A</v>
      </c>
    </row>
    <row r="848" spans="3:3" x14ac:dyDescent="0.2">
      <c r="C848" s="1" t="e">
        <f>VLOOKUP(B848,Códigos!$D$5:$E$10,2,0)</f>
        <v>#N/A</v>
      </c>
    </row>
    <row r="849" spans="3:3" x14ac:dyDescent="0.2">
      <c r="C849" s="1" t="e">
        <f>VLOOKUP(B849,Códigos!$D$5:$E$10,2,0)</f>
        <v>#N/A</v>
      </c>
    </row>
    <row r="850" spans="3:3" x14ac:dyDescent="0.2">
      <c r="C850" s="1" t="e">
        <f>VLOOKUP(B850,Códigos!$D$5:$E$10,2,0)</f>
        <v>#N/A</v>
      </c>
    </row>
    <row r="851" spans="3:3" x14ac:dyDescent="0.2">
      <c r="C851" s="1" t="e">
        <f>VLOOKUP(B851,Códigos!$D$5:$E$10,2,0)</f>
        <v>#N/A</v>
      </c>
    </row>
    <row r="852" spans="3:3" x14ac:dyDescent="0.2">
      <c r="C852" s="1" t="e">
        <f>VLOOKUP(B852,Códigos!$D$5:$E$10,2,0)</f>
        <v>#N/A</v>
      </c>
    </row>
    <row r="853" spans="3:3" x14ac:dyDescent="0.2">
      <c r="C853" s="1" t="e">
        <f>VLOOKUP(B853,Códigos!$D$5:$E$10,2,0)</f>
        <v>#N/A</v>
      </c>
    </row>
    <row r="854" spans="3:3" x14ac:dyDescent="0.2">
      <c r="C854" s="1" t="e">
        <f>VLOOKUP(B854,Códigos!$D$5:$E$10,2,0)</f>
        <v>#N/A</v>
      </c>
    </row>
    <row r="855" spans="3:3" x14ac:dyDescent="0.2">
      <c r="C855" s="1" t="e">
        <f>VLOOKUP(B855,Códigos!$D$5:$E$10,2,0)</f>
        <v>#N/A</v>
      </c>
    </row>
    <row r="856" spans="3:3" x14ac:dyDescent="0.2">
      <c r="C856" s="1" t="e">
        <f>VLOOKUP(B856,Códigos!$D$5:$E$10,2,0)</f>
        <v>#N/A</v>
      </c>
    </row>
    <row r="857" spans="3:3" x14ac:dyDescent="0.2">
      <c r="C857" s="1" t="e">
        <f>VLOOKUP(B857,Códigos!$D$5:$E$10,2,0)</f>
        <v>#N/A</v>
      </c>
    </row>
    <row r="858" spans="3:3" x14ac:dyDescent="0.2">
      <c r="C858" s="1" t="e">
        <f>VLOOKUP(B858,Códigos!$D$5:$E$10,2,0)</f>
        <v>#N/A</v>
      </c>
    </row>
    <row r="859" spans="3:3" x14ac:dyDescent="0.2">
      <c r="C859" s="1" t="e">
        <f>VLOOKUP(B859,Códigos!$D$5:$E$10,2,0)</f>
        <v>#N/A</v>
      </c>
    </row>
    <row r="860" spans="3:3" x14ac:dyDescent="0.2">
      <c r="C860" s="1" t="e">
        <f>VLOOKUP(B860,Códigos!$D$5:$E$10,2,0)</f>
        <v>#N/A</v>
      </c>
    </row>
    <row r="861" spans="3:3" x14ac:dyDescent="0.2">
      <c r="C861" s="1" t="e">
        <f>VLOOKUP(B861,Códigos!$D$5:$E$10,2,0)</f>
        <v>#N/A</v>
      </c>
    </row>
    <row r="862" spans="3:3" x14ac:dyDescent="0.2">
      <c r="C862" s="1" t="e">
        <f>VLOOKUP(B862,Códigos!$D$5:$E$10,2,0)</f>
        <v>#N/A</v>
      </c>
    </row>
    <row r="863" spans="3:3" x14ac:dyDescent="0.2">
      <c r="C863" s="1" t="e">
        <f>VLOOKUP(B863,Códigos!$D$5:$E$10,2,0)</f>
        <v>#N/A</v>
      </c>
    </row>
    <row r="864" spans="3:3" x14ac:dyDescent="0.2">
      <c r="C864" s="1" t="e">
        <f>VLOOKUP(B864,Códigos!$D$5:$E$10,2,0)</f>
        <v>#N/A</v>
      </c>
    </row>
    <row r="865" spans="3:3" x14ac:dyDescent="0.2">
      <c r="C865" s="1" t="e">
        <f>VLOOKUP(B865,Códigos!$D$5:$E$10,2,0)</f>
        <v>#N/A</v>
      </c>
    </row>
    <row r="866" spans="3:3" x14ac:dyDescent="0.2">
      <c r="C866" s="1" t="e">
        <f>VLOOKUP(B866,Códigos!$D$5:$E$10,2,0)</f>
        <v>#N/A</v>
      </c>
    </row>
    <row r="867" spans="3:3" x14ac:dyDescent="0.2">
      <c r="C867" s="1" t="e">
        <f>VLOOKUP(B867,Códigos!$D$5:$E$10,2,0)</f>
        <v>#N/A</v>
      </c>
    </row>
    <row r="868" spans="3:3" x14ac:dyDescent="0.2">
      <c r="C868" s="1" t="e">
        <f>VLOOKUP(B868,Códigos!$D$5:$E$10,2,0)</f>
        <v>#N/A</v>
      </c>
    </row>
    <row r="869" spans="3:3" x14ac:dyDescent="0.2">
      <c r="C869" s="1" t="e">
        <f>VLOOKUP(B869,Códigos!$D$5:$E$10,2,0)</f>
        <v>#N/A</v>
      </c>
    </row>
    <row r="870" spans="3:3" x14ac:dyDescent="0.2">
      <c r="C870" s="1" t="e">
        <f>VLOOKUP(B870,Códigos!$D$5:$E$10,2,0)</f>
        <v>#N/A</v>
      </c>
    </row>
    <row r="871" spans="3:3" x14ac:dyDescent="0.2">
      <c r="C871" s="1" t="e">
        <f>VLOOKUP(B871,Códigos!$D$5:$E$10,2,0)</f>
        <v>#N/A</v>
      </c>
    </row>
    <row r="872" spans="3:3" x14ac:dyDescent="0.2">
      <c r="C872" s="1" t="e">
        <f>VLOOKUP(B872,Códigos!$D$5:$E$10,2,0)</f>
        <v>#N/A</v>
      </c>
    </row>
    <row r="873" spans="3:3" x14ac:dyDescent="0.2">
      <c r="C873" s="1" t="e">
        <f>VLOOKUP(B873,Códigos!$D$5:$E$10,2,0)</f>
        <v>#N/A</v>
      </c>
    </row>
    <row r="874" spans="3:3" x14ac:dyDescent="0.2">
      <c r="C874" s="1" t="e">
        <f>VLOOKUP(B874,Códigos!$D$5:$E$10,2,0)</f>
        <v>#N/A</v>
      </c>
    </row>
    <row r="875" spans="3:3" x14ac:dyDescent="0.2">
      <c r="C875" s="1" t="e">
        <f>VLOOKUP(B875,Códigos!$D$5:$E$10,2,0)</f>
        <v>#N/A</v>
      </c>
    </row>
    <row r="876" spans="3:3" x14ac:dyDescent="0.2">
      <c r="C876" s="1" t="e">
        <f>VLOOKUP(B876,Códigos!$D$5:$E$10,2,0)</f>
        <v>#N/A</v>
      </c>
    </row>
    <row r="877" spans="3:3" x14ac:dyDescent="0.2">
      <c r="C877" s="1" t="e">
        <f>VLOOKUP(B877,Códigos!$D$5:$E$10,2,0)</f>
        <v>#N/A</v>
      </c>
    </row>
    <row r="878" spans="3:3" x14ac:dyDescent="0.2">
      <c r="C878" s="1" t="e">
        <f>VLOOKUP(B878,Códigos!$D$5:$E$10,2,0)</f>
        <v>#N/A</v>
      </c>
    </row>
    <row r="879" spans="3:3" x14ac:dyDescent="0.2">
      <c r="C879" s="1" t="e">
        <f>VLOOKUP(B879,Códigos!$D$5:$E$10,2,0)</f>
        <v>#N/A</v>
      </c>
    </row>
    <row r="880" spans="3:3" x14ac:dyDescent="0.2">
      <c r="C880" s="1" t="e">
        <f>VLOOKUP(B880,Códigos!$D$5:$E$10,2,0)</f>
        <v>#N/A</v>
      </c>
    </row>
    <row r="881" spans="3:3" x14ac:dyDescent="0.2">
      <c r="C881" s="1" t="e">
        <f>VLOOKUP(B881,Códigos!$D$5:$E$10,2,0)</f>
        <v>#N/A</v>
      </c>
    </row>
    <row r="882" spans="3:3" x14ac:dyDescent="0.2">
      <c r="C882" s="1" t="e">
        <f>VLOOKUP(B882,Códigos!$D$5:$E$10,2,0)</f>
        <v>#N/A</v>
      </c>
    </row>
    <row r="883" spans="3:3" x14ac:dyDescent="0.2">
      <c r="C883" s="1" t="e">
        <f>VLOOKUP(B883,Códigos!$D$5:$E$10,2,0)</f>
        <v>#N/A</v>
      </c>
    </row>
    <row r="884" spans="3:3" x14ac:dyDescent="0.2">
      <c r="C884" s="1" t="e">
        <f>VLOOKUP(B884,Códigos!$D$5:$E$10,2,0)</f>
        <v>#N/A</v>
      </c>
    </row>
    <row r="885" spans="3:3" x14ac:dyDescent="0.2">
      <c r="C885" s="1" t="e">
        <f>VLOOKUP(B885,Códigos!$D$5:$E$10,2,0)</f>
        <v>#N/A</v>
      </c>
    </row>
    <row r="886" spans="3:3" x14ac:dyDescent="0.2">
      <c r="C886" s="1" t="e">
        <f>VLOOKUP(B886,Códigos!$D$5:$E$10,2,0)</f>
        <v>#N/A</v>
      </c>
    </row>
    <row r="887" spans="3:3" x14ac:dyDescent="0.2">
      <c r="C887" s="1" t="e">
        <f>VLOOKUP(B887,Códigos!$D$5:$E$10,2,0)</f>
        <v>#N/A</v>
      </c>
    </row>
    <row r="888" spans="3:3" x14ac:dyDescent="0.2">
      <c r="C888" s="1" t="e">
        <f>VLOOKUP(B888,Códigos!$D$5:$E$10,2,0)</f>
        <v>#N/A</v>
      </c>
    </row>
    <row r="889" spans="3:3" x14ac:dyDescent="0.2">
      <c r="C889" s="1" t="e">
        <f>VLOOKUP(B889,Códigos!$D$5:$E$10,2,0)</f>
        <v>#N/A</v>
      </c>
    </row>
    <row r="890" spans="3:3" x14ac:dyDescent="0.2">
      <c r="C890" s="1" t="e">
        <f>VLOOKUP(B890,Códigos!$D$5:$E$10,2,0)</f>
        <v>#N/A</v>
      </c>
    </row>
    <row r="891" spans="3:3" x14ac:dyDescent="0.2">
      <c r="C891" s="1" t="e">
        <f>VLOOKUP(B891,Códigos!$D$5:$E$10,2,0)</f>
        <v>#N/A</v>
      </c>
    </row>
    <row r="892" spans="3:3" x14ac:dyDescent="0.2">
      <c r="C892" s="1" t="e">
        <f>VLOOKUP(B892,Códigos!$D$5:$E$10,2,0)</f>
        <v>#N/A</v>
      </c>
    </row>
    <row r="893" spans="3:3" x14ac:dyDescent="0.2">
      <c r="C893" s="1" t="e">
        <f>VLOOKUP(B893,Códigos!$D$5:$E$10,2,0)</f>
        <v>#N/A</v>
      </c>
    </row>
    <row r="894" spans="3:3" x14ac:dyDescent="0.2">
      <c r="C894" s="1" t="e">
        <f>VLOOKUP(B894,Códigos!$D$5:$E$10,2,0)</f>
        <v>#N/A</v>
      </c>
    </row>
    <row r="895" spans="3:3" x14ac:dyDescent="0.2">
      <c r="C895" s="1" t="e">
        <f>VLOOKUP(B895,Códigos!$D$5:$E$10,2,0)</f>
        <v>#N/A</v>
      </c>
    </row>
    <row r="896" spans="3:3" x14ac:dyDescent="0.2">
      <c r="C896" s="1" t="e">
        <f>VLOOKUP(B896,Códigos!$D$5:$E$10,2,0)</f>
        <v>#N/A</v>
      </c>
    </row>
    <row r="897" spans="3:3" x14ac:dyDescent="0.2">
      <c r="C897" s="1" t="e">
        <f>VLOOKUP(B897,Códigos!$D$5:$E$10,2,0)</f>
        <v>#N/A</v>
      </c>
    </row>
    <row r="898" spans="3:3" x14ac:dyDescent="0.2">
      <c r="C898" s="1" t="e">
        <f>VLOOKUP(B898,Códigos!$D$5:$E$10,2,0)</f>
        <v>#N/A</v>
      </c>
    </row>
    <row r="899" spans="3:3" x14ac:dyDescent="0.2">
      <c r="C899" s="1" t="e">
        <f>VLOOKUP(B899,Códigos!$D$5:$E$10,2,0)</f>
        <v>#N/A</v>
      </c>
    </row>
    <row r="900" spans="3:3" x14ac:dyDescent="0.2">
      <c r="C900" s="1" t="e">
        <f>VLOOKUP(B900,Códigos!$D$5:$E$10,2,0)</f>
        <v>#N/A</v>
      </c>
    </row>
    <row r="901" spans="3:3" x14ac:dyDescent="0.2">
      <c r="C901" s="1" t="e">
        <f>VLOOKUP(B901,Códigos!$D$5:$E$10,2,0)</f>
        <v>#N/A</v>
      </c>
    </row>
    <row r="902" spans="3:3" x14ac:dyDescent="0.2">
      <c r="C902" s="1" t="e">
        <f>VLOOKUP(B902,Códigos!$D$5:$E$10,2,0)</f>
        <v>#N/A</v>
      </c>
    </row>
    <row r="903" spans="3:3" x14ac:dyDescent="0.2">
      <c r="C903" s="1" t="e">
        <f>VLOOKUP(B903,Códigos!$D$5:$E$10,2,0)</f>
        <v>#N/A</v>
      </c>
    </row>
    <row r="904" spans="3:3" x14ac:dyDescent="0.2">
      <c r="C904" s="1" t="e">
        <f>VLOOKUP(B904,Códigos!$D$5:$E$10,2,0)</f>
        <v>#N/A</v>
      </c>
    </row>
    <row r="905" spans="3:3" x14ac:dyDescent="0.2">
      <c r="C905" s="1" t="e">
        <f>VLOOKUP(B905,Códigos!$D$5:$E$10,2,0)</f>
        <v>#N/A</v>
      </c>
    </row>
    <row r="906" spans="3:3" x14ac:dyDescent="0.2">
      <c r="C906" s="1" t="e">
        <f>VLOOKUP(B906,Códigos!$D$5:$E$10,2,0)</f>
        <v>#N/A</v>
      </c>
    </row>
    <row r="907" spans="3:3" x14ac:dyDescent="0.2">
      <c r="C907" s="1" t="e">
        <f>VLOOKUP(B907,Códigos!$D$5:$E$10,2,0)</f>
        <v>#N/A</v>
      </c>
    </row>
    <row r="908" spans="3:3" x14ac:dyDescent="0.2">
      <c r="C908" s="1" t="e">
        <f>VLOOKUP(B908,Códigos!$D$5:$E$10,2,0)</f>
        <v>#N/A</v>
      </c>
    </row>
    <row r="909" spans="3:3" x14ac:dyDescent="0.2">
      <c r="C909" s="1" t="e">
        <f>VLOOKUP(B909,Códigos!$D$5:$E$10,2,0)</f>
        <v>#N/A</v>
      </c>
    </row>
    <row r="910" spans="3:3" x14ac:dyDescent="0.2">
      <c r="C910" s="1" t="e">
        <f>VLOOKUP(B910,Códigos!$D$5:$E$10,2,0)</f>
        <v>#N/A</v>
      </c>
    </row>
    <row r="911" spans="3:3" x14ac:dyDescent="0.2">
      <c r="C911" s="1" t="e">
        <f>VLOOKUP(B911,Códigos!$D$5:$E$10,2,0)</f>
        <v>#N/A</v>
      </c>
    </row>
    <row r="912" spans="3:3" x14ac:dyDescent="0.2">
      <c r="C912" s="1" t="e">
        <f>VLOOKUP(B912,Códigos!$D$5:$E$10,2,0)</f>
        <v>#N/A</v>
      </c>
    </row>
    <row r="913" spans="3:3" x14ac:dyDescent="0.2">
      <c r="C913" s="1" t="e">
        <f>VLOOKUP(B913,Códigos!$D$5:$E$10,2,0)</f>
        <v>#N/A</v>
      </c>
    </row>
    <row r="914" spans="3:3" x14ac:dyDescent="0.2">
      <c r="C914" s="1" t="e">
        <f>VLOOKUP(B914,Códigos!$D$5:$E$10,2,0)</f>
        <v>#N/A</v>
      </c>
    </row>
    <row r="915" spans="3:3" x14ac:dyDescent="0.2">
      <c r="C915" s="1" t="e">
        <f>VLOOKUP(B915,Códigos!$D$5:$E$10,2,0)</f>
        <v>#N/A</v>
      </c>
    </row>
    <row r="916" spans="3:3" x14ac:dyDescent="0.2">
      <c r="C916" s="1" t="e">
        <f>VLOOKUP(B916,Códigos!$D$5:$E$10,2,0)</f>
        <v>#N/A</v>
      </c>
    </row>
    <row r="917" spans="3:3" x14ac:dyDescent="0.2">
      <c r="C917" s="1" t="e">
        <f>VLOOKUP(B917,Códigos!$D$5:$E$10,2,0)</f>
        <v>#N/A</v>
      </c>
    </row>
    <row r="918" spans="3:3" x14ac:dyDescent="0.2">
      <c r="C918" s="1" t="e">
        <f>VLOOKUP(B918,Códigos!$D$5:$E$10,2,0)</f>
        <v>#N/A</v>
      </c>
    </row>
    <row r="919" spans="3:3" x14ac:dyDescent="0.2">
      <c r="C919" s="1" t="e">
        <f>VLOOKUP(B919,Códigos!$D$5:$E$10,2,0)</f>
        <v>#N/A</v>
      </c>
    </row>
    <row r="920" spans="3:3" x14ac:dyDescent="0.2">
      <c r="C920" s="1" t="e">
        <f>VLOOKUP(B920,Códigos!$D$5:$E$10,2,0)</f>
        <v>#N/A</v>
      </c>
    </row>
    <row r="921" spans="3:3" x14ac:dyDescent="0.2">
      <c r="C921" s="1" t="e">
        <f>VLOOKUP(B921,Códigos!$D$5:$E$10,2,0)</f>
        <v>#N/A</v>
      </c>
    </row>
    <row r="922" spans="3:3" x14ac:dyDescent="0.2">
      <c r="C922" s="1" t="e">
        <f>VLOOKUP(B922,Códigos!$D$5:$E$10,2,0)</f>
        <v>#N/A</v>
      </c>
    </row>
    <row r="923" spans="3:3" x14ac:dyDescent="0.2">
      <c r="C923" s="1" t="e">
        <f>VLOOKUP(B923,Códigos!$D$5:$E$10,2,0)</f>
        <v>#N/A</v>
      </c>
    </row>
    <row r="924" spans="3:3" x14ac:dyDescent="0.2">
      <c r="C924" s="1" t="e">
        <f>VLOOKUP(B924,Códigos!$D$5:$E$10,2,0)</f>
        <v>#N/A</v>
      </c>
    </row>
    <row r="925" spans="3:3" x14ac:dyDescent="0.2">
      <c r="C925" s="1" t="e">
        <f>VLOOKUP(B925,Códigos!$D$5:$E$10,2,0)</f>
        <v>#N/A</v>
      </c>
    </row>
    <row r="926" spans="3:3" x14ac:dyDescent="0.2">
      <c r="C926" s="1" t="e">
        <f>VLOOKUP(B926,Códigos!$D$5:$E$10,2,0)</f>
        <v>#N/A</v>
      </c>
    </row>
    <row r="927" spans="3:3" x14ac:dyDescent="0.2">
      <c r="C927" s="1" t="e">
        <f>VLOOKUP(B927,Códigos!$D$5:$E$10,2,0)</f>
        <v>#N/A</v>
      </c>
    </row>
    <row r="928" spans="3:3" x14ac:dyDescent="0.2">
      <c r="C928" s="1" t="e">
        <f>VLOOKUP(B928,Códigos!$D$5:$E$10,2,0)</f>
        <v>#N/A</v>
      </c>
    </row>
    <row r="929" spans="3:3" x14ac:dyDescent="0.2">
      <c r="C929" s="1" t="e">
        <f>VLOOKUP(B929,Códigos!$D$5:$E$10,2,0)</f>
        <v>#N/A</v>
      </c>
    </row>
    <row r="930" spans="3:3" x14ac:dyDescent="0.2">
      <c r="C930" s="1" t="e">
        <f>VLOOKUP(B930,Códigos!$D$5:$E$10,2,0)</f>
        <v>#N/A</v>
      </c>
    </row>
    <row r="931" spans="3:3" x14ac:dyDescent="0.2">
      <c r="C931" s="1" t="e">
        <f>VLOOKUP(B931,Códigos!$D$5:$E$10,2,0)</f>
        <v>#N/A</v>
      </c>
    </row>
    <row r="932" spans="3:3" x14ac:dyDescent="0.2">
      <c r="C932" s="1" t="e">
        <f>VLOOKUP(B932,Códigos!$D$5:$E$10,2,0)</f>
        <v>#N/A</v>
      </c>
    </row>
    <row r="933" spans="3:3" x14ac:dyDescent="0.2">
      <c r="C933" s="1" t="e">
        <f>VLOOKUP(B933,Códigos!$D$5:$E$10,2,0)</f>
        <v>#N/A</v>
      </c>
    </row>
    <row r="934" spans="3:3" x14ac:dyDescent="0.2">
      <c r="C934" s="1" t="e">
        <f>VLOOKUP(B934,Códigos!$D$5:$E$10,2,0)</f>
        <v>#N/A</v>
      </c>
    </row>
    <row r="935" spans="3:3" x14ac:dyDescent="0.2">
      <c r="C935" s="1" t="e">
        <f>VLOOKUP(B935,Códigos!$D$5:$E$10,2,0)</f>
        <v>#N/A</v>
      </c>
    </row>
    <row r="936" spans="3:3" x14ac:dyDescent="0.2">
      <c r="C936" s="1" t="e">
        <f>VLOOKUP(B936,Códigos!$D$5:$E$10,2,0)</f>
        <v>#N/A</v>
      </c>
    </row>
    <row r="937" spans="3:3" x14ac:dyDescent="0.2">
      <c r="C937" s="1" t="e">
        <f>VLOOKUP(B937,Códigos!$D$5:$E$10,2,0)</f>
        <v>#N/A</v>
      </c>
    </row>
    <row r="938" spans="3:3" x14ac:dyDescent="0.2">
      <c r="C938" s="1" t="e">
        <f>VLOOKUP(B938,Códigos!$D$5:$E$10,2,0)</f>
        <v>#N/A</v>
      </c>
    </row>
    <row r="939" spans="3:3" x14ac:dyDescent="0.2">
      <c r="C939" s="1" t="e">
        <f>VLOOKUP(B939,Códigos!$D$5:$E$10,2,0)</f>
        <v>#N/A</v>
      </c>
    </row>
    <row r="940" spans="3:3" x14ac:dyDescent="0.2">
      <c r="C940" s="1" t="e">
        <f>VLOOKUP(B940,Códigos!$D$5:$E$10,2,0)</f>
        <v>#N/A</v>
      </c>
    </row>
    <row r="941" spans="3:3" x14ac:dyDescent="0.2">
      <c r="C941" s="1" t="e">
        <f>VLOOKUP(B941,Códigos!$D$5:$E$10,2,0)</f>
        <v>#N/A</v>
      </c>
    </row>
    <row r="942" spans="3:3" x14ac:dyDescent="0.2">
      <c r="C942" s="1" t="e">
        <f>VLOOKUP(B942,Códigos!$D$5:$E$10,2,0)</f>
        <v>#N/A</v>
      </c>
    </row>
    <row r="943" spans="3:3" x14ac:dyDescent="0.2">
      <c r="C943" s="1" t="e">
        <f>VLOOKUP(B943,Códigos!$D$5:$E$10,2,0)</f>
        <v>#N/A</v>
      </c>
    </row>
    <row r="944" spans="3:3" x14ac:dyDescent="0.2">
      <c r="C944" s="1" t="e">
        <f>VLOOKUP(B944,Códigos!$D$5:$E$10,2,0)</f>
        <v>#N/A</v>
      </c>
    </row>
    <row r="945" spans="3:3" x14ac:dyDescent="0.2">
      <c r="C945" s="1" t="e">
        <f>VLOOKUP(B945,Códigos!$D$5:$E$10,2,0)</f>
        <v>#N/A</v>
      </c>
    </row>
    <row r="946" spans="3:3" x14ac:dyDescent="0.2">
      <c r="C946" s="1" t="e">
        <f>VLOOKUP(B946,Códigos!$D$5:$E$10,2,0)</f>
        <v>#N/A</v>
      </c>
    </row>
    <row r="947" spans="3:3" x14ac:dyDescent="0.2">
      <c r="C947" s="1" t="e">
        <f>VLOOKUP(B947,Códigos!$D$5:$E$10,2,0)</f>
        <v>#N/A</v>
      </c>
    </row>
    <row r="948" spans="3:3" x14ac:dyDescent="0.2">
      <c r="C948" s="1" t="e">
        <f>VLOOKUP(B948,Códigos!$D$5:$E$10,2,0)</f>
        <v>#N/A</v>
      </c>
    </row>
    <row r="949" spans="3:3" x14ac:dyDescent="0.2">
      <c r="C949" s="1" t="e">
        <f>VLOOKUP(B949,Códigos!$D$5:$E$10,2,0)</f>
        <v>#N/A</v>
      </c>
    </row>
    <row r="950" spans="3:3" x14ac:dyDescent="0.2">
      <c r="C950" s="1" t="e">
        <f>VLOOKUP(B950,Códigos!$D$5:$E$10,2,0)</f>
        <v>#N/A</v>
      </c>
    </row>
    <row r="951" spans="3:3" x14ac:dyDescent="0.2">
      <c r="C951" s="1" t="e">
        <f>VLOOKUP(B951,Códigos!$D$5:$E$10,2,0)</f>
        <v>#N/A</v>
      </c>
    </row>
    <row r="952" spans="3:3" x14ac:dyDescent="0.2">
      <c r="C952" s="1" t="e">
        <f>VLOOKUP(B952,Códigos!$D$5:$E$10,2,0)</f>
        <v>#N/A</v>
      </c>
    </row>
    <row r="953" spans="3:3" x14ac:dyDescent="0.2">
      <c r="C953" s="1" t="e">
        <f>VLOOKUP(B953,Códigos!$D$5:$E$10,2,0)</f>
        <v>#N/A</v>
      </c>
    </row>
    <row r="954" spans="3:3" x14ac:dyDescent="0.2">
      <c r="C954" s="1" t="e">
        <f>VLOOKUP(B954,Códigos!$D$5:$E$10,2,0)</f>
        <v>#N/A</v>
      </c>
    </row>
    <row r="955" spans="3:3" x14ac:dyDescent="0.2">
      <c r="C955" s="1" t="e">
        <f>VLOOKUP(B955,Códigos!$D$5:$E$10,2,0)</f>
        <v>#N/A</v>
      </c>
    </row>
    <row r="956" spans="3:3" x14ac:dyDescent="0.2">
      <c r="C956" s="1" t="e">
        <f>VLOOKUP(B956,Códigos!$D$5:$E$10,2,0)</f>
        <v>#N/A</v>
      </c>
    </row>
    <row r="957" spans="3:3" x14ac:dyDescent="0.2">
      <c r="C957" s="1" t="e">
        <f>VLOOKUP(B957,Códigos!$D$5:$E$10,2,0)</f>
        <v>#N/A</v>
      </c>
    </row>
    <row r="958" spans="3:3" x14ac:dyDescent="0.2">
      <c r="C958" s="1" t="e">
        <f>VLOOKUP(B958,Códigos!$D$5:$E$10,2,0)</f>
        <v>#N/A</v>
      </c>
    </row>
    <row r="959" spans="3:3" x14ac:dyDescent="0.2">
      <c r="C959" s="1" t="e">
        <f>VLOOKUP(B959,Códigos!$D$5:$E$10,2,0)</f>
        <v>#N/A</v>
      </c>
    </row>
    <row r="960" spans="3:3" x14ac:dyDescent="0.2">
      <c r="C960" s="1" t="e">
        <f>VLOOKUP(B960,Códigos!$D$5:$E$10,2,0)</f>
        <v>#N/A</v>
      </c>
    </row>
    <row r="961" spans="3:3" x14ac:dyDescent="0.2">
      <c r="C961" s="1" t="e">
        <f>VLOOKUP(B961,Códigos!$D$5:$E$10,2,0)</f>
        <v>#N/A</v>
      </c>
    </row>
    <row r="962" spans="3:3" x14ac:dyDescent="0.2">
      <c r="C962" s="1" t="e">
        <f>VLOOKUP(B962,Códigos!$D$5:$E$10,2,0)</f>
        <v>#N/A</v>
      </c>
    </row>
    <row r="963" spans="3:3" x14ac:dyDescent="0.2">
      <c r="C963" s="1" t="e">
        <f>VLOOKUP(B963,Códigos!$D$5:$E$10,2,0)</f>
        <v>#N/A</v>
      </c>
    </row>
    <row r="964" spans="3:3" x14ac:dyDescent="0.2">
      <c r="C964" s="1" t="e">
        <f>VLOOKUP(B964,Códigos!$D$5:$E$10,2,0)</f>
        <v>#N/A</v>
      </c>
    </row>
    <row r="965" spans="3:3" x14ac:dyDescent="0.2">
      <c r="C965" s="1" t="e">
        <f>VLOOKUP(B965,Códigos!$D$5:$E$10,2,0)</f>
        <v>#N/A</v>
      </c>
    </row>
    <row r="966" spans="3:3" x14ac:dyDescent="0.2">
      <c r="C966" s="1" t="e">
        <f>VLOOKUP(B966,Códigos!$D$5:$E$10,2,0)</f>
        <v>#N/A</v>
      </c>
    </row>
    <row r="967" spans="3:3" x14ac:dyDescent="0.2">
      <c r="C967" s="1" t="e">
        <f>VLOOKUP(B967,Códigos!$D$5:$E$10,2,0)</f>
        <v>#N/A</v>
      </c>
    </row>
    <row r="968" spans="3:3" x14ac:dyDescent="0.2">
      <c r="C968" s="1" t="e">
        <f>VLOOKUP(B968,Códigos!$D$5:$E$10,2,0)</f>
        <v>#N/A</v>
      </c>
    </row>
    <row r="969" spans="3:3" x14ac:dyDescent="0.2">
      <c r="C969" s="1" t="e">
        <f>VLOOKUP(B969,Códigos!$D$5:$E$10,2,0)</f>
        <v>#N/A</v>
      </c>
    </row>
    <row r="970" spans="3:3" x14ac:dyDescent="0.2">
      <c r="C970" s="1" t="e">
        <f>VLOOKUP(B970,Códigos!$D$5:$E$10,2,0)</f>
        <v>#N/A</v>
      </c>
    </row>
    <row r="971" spans="3:3" x14ac:dyDescent="0.2">
      <c r="C971" s="1" t="e">
        <f>VLOOKUP(B971,Códigos!$D$5:$E$10,2,0)</f>
        <v>#N/A</v>
      </c>
    </row>
    <row r="972" spans="3:3" x14ac:dyDescent="0.2">
      <c r="C972" s="1" t="e">
        <f>VLOOKUP(B972,Códigos!$D$5:$E$10,2,0)</f>
        <v>#N/A</v>
      </c>
    </row>
    <row r="973" spans="3:3" x14ac:dyDescent="0.2">
      <c r="C973" s="1" t="e">
        <f>VLOOKUP(B973,Códigos!$D$5:$E$10,2,0)</f>
        <v>#N/A</v>
      </c>
    </row>
    <row r="974" spans="3:3" x14ac:dyDescent="0.2">
      <c r="C974" s="1" t="e">
        <f>VLOOKUP(B974,Códigos!$D$5:$E$10,2,0)</f>
        <v>#N/A</v>
      </c>
    </row>
    <row r="975" spans="3:3" x14ac:dyDescent="0.2">
      <c r="C975" s="1" t="e">
        <f>VLOOKUP(B975,Códigos!$D$5:$E$10,2,0)</f>
        <v>#N/A</v>
      </c>
    </row>
    <row r="976" spans="3:3" x14ac:dyDescent="0.2">
      <c r="C976" s="1" t="e">
        <f>VLOOKUP(B976,Códigos!$D$5:$E$10,2,0)</f>
        <v>#N/A</v>
      </c>
    </row>
    <row r="977" spans="3:3" x14ac:dyDescent="0.2">
      <c r="C977" s="1" t="e">
        <f>VLOOKUP(B977,Códigos!$D$5:$E$10,2,0)</f>
        <v>#N/A</v>
      </c>
    </row>
    <row r="978" spans="3:3" x14ac:dyDescent="0.2">
      <c r="C978" s="1" t="e">
        <f>VLOOKUP(B978,Códigos!$D$5:$E$10,2,0)</f>
        <v>#N/A</v>
      </c>
    </row>
    <row r="979" spans="3:3" x14ac:dyDescent="0.2">
      <c r="C979" s="1" t="e">
        <f>VLOOKUP(B979,Códigos!$D$5:$E$10,2,0)</f>
        <v>#N/A</v>
      </c>
    </row>
    <row r="980" spans="3:3" x14ac:dyDescent="0.2">
      <c r="C980" s="1" t="e">
        <f>VLOOKUP(B980,Códigos!$D$5:$E$10,2,0)</f>
        <v>#N/A</v>
      </c>
    </row>
    <row r="981" spans="3:3" x14ac:dyDescent="0.2">
      <c r="C981" s="1" t="e">
        <f>VLOOKUP(B981,Códigos!$D$5:$E$10,2,0)</f>
        <v>#N/A</v>
      </c>
    </row>
    <row r="982" spans="3:3" x14ac:dyDescent="0.2">
      <c r="C982" s="1" t="e">
        <f>VLOOKUP(B982,Códigos!$D$5:$E$10,2,0)</f>
        <v>#N/A</v>
      </c>
    </row>
    <row r="983" spans="3:3" x14ac:dyDescent="0.2">
      <c r="C983" s="1" t="e">
        <f>VLOOKUP(B983,Códigos!$D$5:$E$10,2,0)</f>
        <v>#N/A</v>
      </c>
    </row>
    <row r="984" spans="3:3" x14ac:dyDescent="0.2">
      <c r="C984" s="1" t="e">
        <f>VLOOKUP(B984,Códigos!$D$5:$E$10,2,0)</f>
        <v>#N/A</v>
      </c>
    </row>
    <row r="985" spans="3:3" x14ac:dyDescent="0.2">
      <c r="C985" s="1" t="e">
        <f>VLOOKUP(B985,Códigos!$D$5:$E$10,2,0)</f>
        <v>#N/A</v>
      </c>
    </row>
    <row r="986" spans="3:3" x14ac:dyDescent="0.2">
      <c r="C986" s="1" t="e">
        <f>VLOOKUP(B986,Códigos!$D$5:$E$10,2,0)</f>
        <v>#N/A</v>
      </c>
    </row>
    <row r="987" spans="3:3" x14ac:dyDescent="0.2">
      <c r="C987" s="1" t="e">
        <f>VLOOKUP(B987,Códigos!$D$5:$E$10,2,0)</f>
        <v>#N/A</v>
      </c>
    </row>
    <row r="988" spans="3:3" x14ac:dyDescent="0.2">
      <c r="C988" s="1" t="e">
        <f>VLOOKUP(B988,Códigos!$D$5:$E$10,2,0)</f>
        <v>#N/A</v>
      </c>
    </row>
    <row r="989" spans="3:3" x14ac:dyDescent="0.2">
      <c r="C989" s="1" t="e">
        <f>VLOOKUP(B989,Códigos!$D$5:$E$10,2,0)</f>
        <v>#N/A</v>
      </c>
    </row>
    <row r="990" spans="3:3" x14ac:dyDescent="0.2">
      <c r="C990" s="1" t="e">
        <f>VLOOKUP(B990,Códigos!$D$5:$E$10,2,0)</f>
        <v>#N/A</v>
      </c>
    </row>
    <row r="991" spans="3:3" x14ac:dyDescent="0.2">
      <c r="C991" s="1" t="e">
        <f>VLOOKUP(B991,Códigos!$D$5:$E$10,2,0)</f>
        <v>#N/A</v>
      </c>
    </row>
    <row r="992" spans="3:3" x14ac:dyDescent="0.2">
      <c r="C992" s="1" t="e">
        <f>VLOOKUP(B992,Códigos!$D$5:$E$10,2,0)</f>
        <v>#N/A</v>
      </c>
    </row>
    <row r="993" spans="3:3" x14ac:dyDescent="0.2">
      <c r="C993" s="1" t="e">
        <f>VLOOKUP(B993,Códigos!$D$5:$E$10,2,0)</f>
        <v>#N/A</v>
      </c>
    </row>
    <row r="994" spans="3:3" x14ac:dyDescent="0.2">
      <c r="C994" s="1" t="e">
        <f>VLOOKUP(B994,Códigos!$D$5:$E$10,2,0)</f>
        <v>#N/A</v>
      </c>
    </row>
    <row r="995" spans="3:3" x14ac:dyDescent="0.2">
      <c r="C995" s="1" t="e">
        <f>VLOOKUP(B995,Códigos!$D$5:$E$10,2,0)</f>
        <v>#N/A</v>
      </c>
    </row>
    <row r="996" spans="3:3" x14ac:dyDescent="0.2">
      <c r="C996" s="1" t="e">
        <f>VLOOKUP(B996,Códigos!$D$5:$E$10,2,0)</f>
        <v>#N/A</v>
      </c>
    </row>
    <row r="997" spans="3:3" x14ac:dyDescent="0.2">
      <c r="C997" s="1" t="e">
        <f>VLOOKUP(B997,Códigos!$D$5:$E$10,2,0)</f>
        <v>#N/A</v>
      </c>
    </row>
    <row r="998" spans="3:3" x14ac:dyDescent="0.2">
      <c r="C998" s="1" t="e">
        <f>VLOOKUP(B998,Códigos!$D$5:$E$10,2,0)</f>
        <v>#N/A</v>
      </c>
    </row>
    <row r="999" spans="3:3" x14ac:dyDescent="0.2">
      <c r="C999" s="1" t="e">
        <f>VLOOKUP(B999,Códigos!$D$5:$E$10,2,0)</f>
        <v>#N/A</v>
      </c>
    </row>
    <row r="1000" spans="3:3" x14ac:dyDescent="0.2">
      <c r="C1000" s="1" t="e">
        <f>VLOOKUP(B1000,Códigos!$D$5:$E$10,2,0)</f>
        <v>#N/A</v>
      </c>
    </row>
    <row r="1001" spans="3:3" x14ac:dyDescent="0.2">
      <c r="C1001" s="1" t="e">
        <f>VLOOKUP(B1001,Códigos!$D$5:$E$10,2,0)</f>
        <v>#N/A</v>
      </c>
    </row>
    <row r="1002" spans="3:3" x14ac:dyDescent="0.2">
      <c r="C1002" s="1" t="e">
        <f>VLOOKUP(B1002,Códigos!$D$5:$E$10,2,0)</f>
        <v>#N/A</v>
      </c>
    </row>
    <row r="1003" spans="3:3" x14ac:dyDescent="0.2">
      <c r="C1003" s="1" t="e">
        <f>VLOOKUP(B1003,Códigos!$D$5:$E$10,2,0)</f>
        <v>#N/A</v>
      </c>
    </row>
    <row r="1004" spans="3:3" x14ac:dyDescent="0.2">
      <c r="C1004" s="1" t="e">
        <f>VLOOKUP(B1004,Códigos!$D$5:$E$10,2,0)</f>
        <v>#N/A</v>
      </c>
    </row>
    <row r="1005" spans="3:3" x14ac:dyDescent="0.2">
      <c r="C1005" s="1" t="e">
        <f>VLOOKUP(B1005,Códigos!$D$5:$E$10,2,0)</f>
        <v>#N/A</v>
      </c>
    </row>
    <row r="1006" spans="3:3" x14ac:dyDescent="0.2">
      <c r="C1006" s="1" t="e">
        <f>VLOOKUP(B1006,Códigos!$D$5:$E$10,2,0)</f>
        <v>#N/A</v>
      </c>
    </row>
    <row r="1007" spans="3:3" x14ac:dyDescent="0.2">
      <c r="C1007" s="1" t="e">
        <f>VLOOKUP(B1007,Códigos!$D$5:$E$10,2,0)</f>
        <v>#N/A</v>
      </c>
    </row>
    <row r="1008" spans="3:3" x14ac:dyDescent="0.2">
      <c r="C1008" s="1" t="e">
        <f>VLOOKUP(B1008,Códigos!$D$5:$E$10,2,0)</f>
        <v>#N/A</v>
      </c>
    </row>
    <row r="1009" spans="3:3" x14ac:dyDescent="0.2">
      <c r="C1009" s="1" t="e">
        <f>VLOOKUP(B1009,Códigos!$D$5:$E$10,2,0)</f>
        <v>#N/A</v>
      </c>
    </row>
    <row r="1010" spans="3:3" x14ac:dyDescent="0.2">
      <c r="C1010" s="1" t="e">
        <f>VLOOKUP(B1010,Códigos!$D$5:$E$10,2,0)</f>
        <v>#N/A</v>
      </c>
    </row>
    <row r="1011" spans="3:3" x14ac:dyDescent="0.2">
      <c r="C1011" s="1" t="e">
        <f>VLOOKUP(B1011,Códigos!$D$5:$E$10,2,0)</f>
        <v>#N/A</v>
      </c>
    </row>
    <row r="1012" spans="3:3" x14ac:dyDescent="0.2">
      <c r="C1012" s="1" t="e">
        <f>VLOOKUP(B1012,Códigos!$D$5:$E$10,2,0)</f>
        <v>#N/A</v>
      </c>
    </row>
    <row r="1013" spans="3:3" x14ac:dyDescent="0.2">
      <c r="C1013" s="1" t="e">
        <f>VLOOKUP(B1013,Códigos!$D$5:$E$10,2,0)</f>
        <v>#N/A</v>
      </c>
    </row>
    <row r="1014" spans="3:3" x14ac:dyDescent="0.2">
      <c r="C1014" s="1" t="e">
        <f>VLOOKUP(B1014,Códigos!$D$5:$E$10,2,0)</f>
        <v>#N/A</v>
      </c>
    </row>
    <row r="1015" spans="3:3" x14ac:dyDescent="0.2">
      <c r="C1015" s="1" t="e">
        <f>VLOOKUP(B1015,Códigos!$D$5:$E$10,2,0)</f>
        <v>#N/A</v>
      </c>
    </row>
    <row r="1016" spans="3:3" x14ac:dyDescent="0.2">
      <c r="C1016" s="1" t="e">
        <f>VLOOKUP(B1016,Códigos!$D$5:$E$10,2,0)</f>
        <v>#N/A</v>
      </c>
    </row>
    <row r="1017" spans="3:3" x14ac:dyDescent="0.2">
      <c r="C1017" s="1" t="e">
        <f>VLOOKUP(B1017,Códigos!$D$5:$E$10,2,0)</f>
        <v>#N/A</v>
      </c>
    </row>
    <row r="1018" spans="3:3" x14ac:dyDescent="0.2">
      <c r="C1018" s="1" t="e">
        <f>VLOOKUP(B1018,Códigos!$D$5:$E$10,2,0)</f>
        <v>#N/A</v>
      </c>
    </row>
    <row r="1019" spans="3:3" x14ac:dyDescent="0.2">
      <c r="C1019" s="1" t="e">
        <f>VLOOKUP(B1019,Códigos!$D$5:$E$10,2,0)</f>
        <v>#N/A</v>
      </c>
    </row>
    <row r="1020" spans="3:3" x14ac:dyDescent="0.2">
      <c r="C1020" s="1" t="e">
        <f>VLOOKUP(B1020,Códigos!$D$5:$E$10,2,0)</f>
        <v>#N/A</v>
      </c>
    </row>
    <row r="1021" spans="3:3" x14ac:dyDescent="0.2">
      <c r="C1021" s="1" t="e">
        <f>VLOOKUP(B1021,Códigos!$D$5:$E$10,2,0)</f>
        <v>#N/A</v>
      </c>
    </row>
    <row r="1022" spans="3:3" x14ac:dyDescent="0.2">
      <c r="C1022" s="1" t="e">
        <f>VLOOKUP(B1022,Códigos!$D$5:$E$10,2,0)</f>
        <v>#N/A</v>
      </c>
    </row>
    <row r="1023" spans="3:3" x14ac:dyDescent="0.2">
      <c r="C1023" s="1" t="e">
        <f>VLOOKUP(B1023,Códigos!$D$5:$E$10,2,0)</f>
        <v>#N/A</v>
      </c>
    </row>
  </sheetData>
  <mergeCells count="1">
    <mergeCell ref="B2:I2"/>
  </mergeCells>
  <dataValidations count="9">
    <dataValidation type="list" allowBlank="1" showInputMessage="1" showErrorMessage="1" sqref="G4:G1048576">
      <formula1>"COEX, EMERGENCIA"</formula1>
    </dataValidation>
    <dataValidation type="list" allowBlank="1" showInputMessage="1" showErrorMessage="1" sqref="L4:L1048576">
      <formula1>"MASCULINO, FEMENINO"</formula1>
    </dataValidation>
    <dataValidation type="list" allowBlank="1" showInputMessage="1" showErrorMessage="1" sqref="O4:O1048576">
      <formula1>"SI, NO, N/S"</formula1>
    </dataValidation>
    <dataValidation type="list" allowBlank="1" showInputMessage="1" showErrorMessage="1" sqref="Q4:Q1048576">
      <formula1>"SI,NO,N/A"</formula1>
    </dataValidation>
    <dataValidation type="list" allowBlank="1" showInputMessage="1" showErrorMessage="1" sqref="V4:AE1048576">
      <formula1>"SI,NO,N/S"</formula1>
    </dataValidation>
    <dataValidation type="list" allowBlank="1" showInputMessage="1" showErrorMessage="1" sqref="AG4:AG1048576">
      <formula1>"MEJORADO, GRAVE, MUERTO, N/A"</formula1>
    </dataValidation>
    <dataValidation type="list" allowBlank="1" showInputMessage="1" showErrorMessage="1" sqref="AH4:AH1048576">
      <formula1>"SI, NO"</formula1>
    </dataValidation>
    <dataValidation type="list" allowBlank="1" showInputMessage="1" showErrorMessage="1" sqref="AN4:AN1048576">
      <formula1>"SOSPECHOSO, CONFIRMADO, DESCARTADO, CLÍNICO"</formula1>
    </dataValidation>
    <dataValidation type="list" allowBlank="1" showInputMessage="1" showErrorMessage="1" sqref="AO4:AO1048576">
      <formula1>"SI,NO"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Códigos!$D$5:$D$10</xm:f>
          </x14:formula1>
          <xm:sqref>B4:B1048576</xm:sqref>
        </x14:dataValidation>
        <x14:dataValidation type="list" allowBlank="1" showInputMessage="1" showErrorMessage="1">
          <x14:formula1>
            <xm:f>'Unidades medicas'!$C$30:$C$101</xm:f>
          </x14:formula1>
          <xm:sqref>D4:D1048576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tabColor rgb="FF7030A0"/>
  </sheetPr>
  <dimension ref="A1:AR1254"/>
  <sheetViews>
    <sheetView workbookViewId="0">
      <selection activeCell="E12" sqref="E12"/>
    </sheetView>
  </sheetViews>
  <sheetFormatPr baseColWidth="10" defaultRowHeight="12" x14ac:dyDescent="0.2"/>
  <cols>
    <col min="1" max="1" width="11.42578125" style="1"/>
    <col min="2" max="2" width="23.140625" style="1" customWidth="1"/>
    <col min="3" max="3" width="11.42578125" style="1"/>
    <col min="4" max="4" width="50.85546875" style="1" customWidth="1"/>
    <col min="5" max="5" width="11.42578125" style="1"/>
    <col min="6" max="6" width="13.140625" style="1" customWidth="1"/>
    <col min="7" max="7" width="11.42578125" style="1"/>
    <col min="8" max="8" width="17.42578125" style="1" customWidth="1"/>
    <col min="9" max="9" width="50.7109375" style="1" customWidth="1"/>
    <col min="10" max="12" width="11.42578125" style="1"/>
    <col min="13" max="13" width="18.140625" style="1" customWidth="1"/>
    <col min="14" max="14" width="17.7109375" style="1" customWidth="1"/>
    <col min="15" max="15" width="23.28515625" style="1" customWidth="1"/>
    <col min="16" max="30" width="11.42578125" style="1"/>
    <col min="31" max="31" width="13.7109375" style="1" customWidth="1"/>
    <col min="32" max="32" width="12.5703125" style="1" customWidth="1"/>
    <col min="33" max="33" width="18.28515625" style="1" customWidth="1"/>
    <col min="34" max="42" width="11.42578125" style="1"/>
    <col min="43" max="43" width="13" style="1" customWidth="1"/>
    <col min="44" max="44" width="14.140625" style="1" customWidth="1"/>
    <col min="45" max="16384" width="11.42578125" style="1"/>
  </cols>
  <sheetData>
    <row r="1" spans="1:44" ht="12.75" thickBot="1" x14ac:dyDescent="0.25"/>
    <row r="2" spans="1:44" s="184" customFormat="1" ht="15.75" customHeight="1" thickBot="1" x14ac:dyDescent="0.3">
      <c r="B2" s="234" t="s">
        <v>1089</v>
      </c>
      <c r="C2" s="235"/>
      <c r="D2" s="235"/>
      <c r="E2" s="235"/>
      <c r="F2" s="235"/>
      <c r="G2" s="235"/>
      <c r="H2" s="235"/>
      <c r="I2" s="235"/>
      <c r="J2" s="236"/>
    </row>
    <row r="3" spans="1:44" s="201" customFormat="1" ht="96.75" thickBot="1" x14ac:dyDescent="0.25">
      <c r="A3" s="185" t="s">
        <v>791</v>
      </c>
      <c r="B3" s="186" t="s">
        <v>792</v>
      </c>
      <c r="C3" s="186" t="s">
        <v>793</v>
      </c>
      <c r="D3" s="186" t="s">
        <v>794</v>
      </c>
      <c r="E3" s="186" t="s">
        <v>795</v>
      </c>
      <c r="F3" s="186" t="s">
        <v>796</v>
      </c>
      <c r="G3" s="186" t="s">
        <v>797</v>
      </c>
      <c r="H3" s="187" t="s">
        <v>798</v>
      </c>
      <c r="I3" s="186" t="s">
        <v>799</v>
      </c>
      <c r="J3" s="186" t="s">
        <v>1009</v>
      </c>
      <c r="K3" s="186" t="s">
        <v>801</v>
      </c>
      <c r="L3" s="187" t="s">
        <v>802</v>
      </c>
      <c r="M3" s="186" t="s">
        <v>803</v>
      </c>
      <c r="N3" s="186" t="s">
        <v>804</v>
      </c>
      <c r="O3" s="189" t="s">
        <v>810</v>
      </c>
      <c r="P3" s="186" t="s">
        <v>811</v>
      </c>
      <c r="Q3" s="190" t="s">
        <v>1010</v>
      </c>
      <c r="R3" s="190" t="s">
        <v>998</v>
      </c>
      <c r="S3" s="189" t="s">
        <v>1011</v>
      </c>
      <c r="T3" s="189" t="s">
        <v>1012</v>
      </c>
      <c r="U3" s="186" t="s">
        <v>1013</v>
      </c>
      <c r="V3" s="191" t="s">
        <v>815</v>
      </c>
      <c r="W3" s="191" t="s">
        <v>1014</v>
      </c>
      <c r="X3" s="191" t="s">
        <v>1015</v>
      </c>
      <c r="Y3" s="191" t="s">
        <v>1016</v>
      </c>
      <c r="Z3" s="191" t="s">
        <v>1017</v>
      </c>
      <c r="AA3" s="191" t="s">
        <v>1018</v>
      </c>
      <c r="AB3" s="191" t="s">
        <v>1019</v>
      </c>
      <c r="AC3" s="191" t="s">
        <v>1020</v>
      </c>
      <c r="AD3" s="191" t="s">
        <v>1021</v>
      </c>
      <c r="AE3" s="190" t="s">
        <v>822</v>
      </c>
      <c r="AF3" s="190" t="s">
        <v>823</v>
      </c>
      <c r="AG3" s="186" t="s">
        <v>824</v>
      </c>
      <c r="AH3" s="190" t="s">
        <v>825</v>
      </c>
      <c r="AI3" s="190" t="s">
        <v>1022</v>
      </c>
      <c r="AJ3" s="189" t="s">
        <v>1023</v>
      </c>
      <c r="AK3" s="189" t="s">
        <v>1024</v>
      </c>
      <c r="AL3" s="189" t="s">
        <v>1025</v>
      </c>
      <c r="AM3" s="190" t="s">
        <v>1026</v>
      </c>
      <c r="AN3" s="190" t="s">
        <v>830</v>
      </c>
      <c r="AO3" s="186" t="s">
        <v>831</v>
      </c>
      <c r="AP3" s="190" t="s">
        <v>832</v>
      </c>
      <c r="AQ3" s="190" t="s">
        <v>833</v>
      </c>
      <c r="AR3" s="202" t="s">
        <v>834</v>
      </c>
    </row>
    <row r="4" spans="1:44" x14ac:dyDescent="0.2">
      <c r="C4" s="1" t="e">
        <f>VLOOKUP(B4,Códigos!D2:E2,2,0)</f>
        <v>#N/A</v>
      </c>
    </row>
    <row r="5" spans="1:44" x14ac:dyDescent="0.2">
      <c r="C5" s="1" t="e">
        <f>VLOOKUP(B5,Códigos!D3:E3,2,0)</f>
        <v>#N/A</v>
      </c>
    </row>
    <row r="6" spans="1:44" x14ac:dyDescent="0.2">
      <c r="C6" s="1" t="e">
        <f>VLOOKUP(B6,Códigos!D4:E4,2,0)</f>
        <v>#N/A</v>
      </c>
    </row>
    <row r="7" spans="1:44" x14ac:dyDescent="0.2">
      <c r="C7" s="1" t="e">
        <f>VLOOKUP(B7,Códigos!D5:E5,2,0)</f>
        <v>#N/A</v>
      </c>
    </row>
    <row r="8" spans="1:44" x14ac:dyDescent="0.2">
      <c r="C8" s="1" t="e">
        <f>VLOOKUP(B8,Códigos!D6:E6,2,0)</f>
        <v>#N/A</v>
      </c>
    </row>
    <row r="9" spans="1:44" x14ac:dyDescent="0.2">
      <c r="C9" s="1" t="e">
        <f>VLOOKUP(B9,Códigos!D7:E7,2,0)</f>
        <v>#N/A</v>
      </c>
    </row>
    <row r="10" spans="1:44" x14ac:dyDescent="0.2">
      <c r="C10" s="1" t="e">
        <f>VLOOKUP(B10,Códigos!D8:E8,2,0)</f>
        <v>#N/A</v>
      </c>
    </row>
    <row r="11" spans="1:44" x14ac:dyDescent="0.2">
      <c r="C11" s="1" t="e">
        <f>VLOOKUP(B11,Códigos!D9:E9,2,0)</f>
        <v>#N/A</v>
      </c>
    </row>
    <row r="12" spans="1:44" x14ac:dyDescent="0.2">
      <c r="C12" s="1" t="e">
        <f>VLOOKUP(B12,Códigos!D10:E10,2,0)</f>
        <v>#N/A</v>
      </c>
    </row>
    <row r="13" spans="1:44" x14ac:dyDescent="0.2">
      <c r="C13" s="1" t="e">
        <f>VLOOKUP(B13,Códigos!D11:E11,2,0)</f>
        <v>#N/A</v>
      </c>
    </row>
    <row r="14" spans="1:44" x14ac:dyDescent="0.2">
      <c r="C14" s="1" t="e">
        <f>VLOOKUP(B14,Códigos!D12:E12,2,0)</f>
        <v>#N/A</v>
      </c>
    </row>
    <row r="15" spans="1:44" x14ac:dyDescent="0.2">
      <c r="C15" s="1" t="e">
        <f>VLOOKUP(B15,Códigos!D13:E13,2,0)</f>
        <v>#N/A</v>
      </c>
    </row>
    <row r="16" spans="1:44" x14ac:dyDescent="0.2">
      <c r="C16" s="1" t="e">
        <f>VLOOKUP(B16,Códigos!D14:E14,2,0)</f>
        <v>#N/A</v>
      </c>
    </row>
    <row r="17" spans="3:3" x14ac:dyDescent="0.2">
      <c r="C17" s="1" t="e">
        <f>VLOOKUP(B17,Códigos!D15:E15,2,0)</f>
        <v>#N/A</v>
      </c>
    </row>
    <row r="18" spans="3:3" x14ac:dyDescent="0.2">
      <c r="C18" s="1" t="e">
        <f>VLOOKUP(B18,Códigos!D16:E16,2,0)</f>
        <v>#N/A</v>
      </c>
    </row>
    <row r="19" spans="3:3" x14ac:dyDescent="0.2">
      <c r="C19" s="1" t="e">
        <f>VLOOKUP(B19,Códigos!D17:E17,2,0)</f>
        <v>#N/A</v>
      </c>
    </row>
    <row r="20" spans="3:3" x14ac:dyDescent="0.2">
      <c r="C20" s="1" t="e">
        <f>VLOOKUP(B20,Códigos!D18:E18,2,0)</f>
        <v>#N/A</v>
      </c>
    </row>
    <row r="21" spans="3:3" x14ac:dyDescent="0.2">
      <c r="C21" s="1" t="e">
        <f>VLOOKUP(B21,Códigos!D19:E19,2,0)</f>
        <v>#N/A</v>
      </c>
    </row>
    <row r="22" spans="3:3" x14ac:dyDescent="0.2">
      <c r="C22" s="1" t="e">
        <f>VLOOKUP(B22,Códigos!D20:E20,2,0)</f>
        <v>#N/A</v>
      </c>
    </row>
    <row r="23" spans="3:3" x14ac:dyDescent="0.2">
      <c r="C23" s="1" t="e">
        <f>VLOOKUP(B23,Códigos!D21:E21,2,0)</f>
        <v>#N/A</v>
      </c>
    </row>
    <row r="24" spans="3:3" x14ac:dyDescent="0.2">
      <c r="C24" s="1" t="e">
        <f>VLOOKUP(B24,Códigos!D22:E22,2,0)</f>
        <v>#N/A</v>
      </c>
    </row>
    <row r="25" spans="3:3" x14ac:dyDescent="0.2">
      <c r="C25" s="1" t="e">
        <f>VLOOKUP(B25,Códigos!D23:E23,2,0)</f>
        <v>#N/A</v>
      </c>
    </row>
    <row r="26" spans="3:3" x14ac:dyDescent="0.2">
      <c r="C26" s="1" t="e">
        <f>VLOOKUP(B26,Códigos!D24:E24,2,0)</f>
        <v>#N/A</v>
      </c>
    </row>
    <row r="27" spans="3:3" x14ac:dyDescent="0.2">
      <c r="C27" s="1" t="e">
        <f>VLOOKUP(B27,Códigos!D25:E25,2,0)</f>
        <v>#N/A</v>
      </c>
    </row>
    <row r="28" spans="3:3" x14ac:dyDescent="0.2">
      <c r="C28" s="1" t="e">
        <f>VLOOKUP(B28,Códigos!D26:E26,2,0)</f>
        <v>#N/A</v>
      </c>
    </row>
    <row r="29" spans="3:3" x14ac:dyDescent="0.2">
      <c r="C29" s="1" t="e">
        <f>VLOOKUP(B29,Códigos!D27:E27,2,0)</f>
        <v>#N/A</v>
      </c>
    </row>
    <row r="30" spans="3:3" x14ac:dyDescent="0.2">
      <c r="C30" s="1" t="e">
        <f>VLOOKUP(B30,Códigos!D28:E28,2,0)</f>
        <v>#N/A</v>
      </c>
    </row>
    <row r="31" spans="3:3" x14ac:dyDescent="0.2">
      <c r="C31" s="1" t="e">
        <f>VLOOKUP(B31,Códigos!D29:E29,2,0)</f>
        <v>#N/A</v>
      </c>
    </row>
    <row r="32" spans="3:3" x14ac:dyDescent="0.2">
      <c r="C32" s="1" t="e">
        <f>VLOOKUP(B32,Códigos!D30:E30,2,0)</f>
        <v>#N/A</v>
      </c>
    </row>
    <row r="33" spans="3:3" x14ac:dyDescent="0.2">
      <c r="C33" s="1" t="e">
        <f>VLOOKUP(B33,Códigos!D31:E31,2,0)</f>
        <v>#N/A</v>
      </c>
    </row>
    <row r="34" spans="3:3" x14ac:dyDescent="0.2">
      <c r="C34" s="1" t="e">
        <f>VLOOKUP(B34,Códigos!D32:E32,2,0)</f>
        <v>#N/A</v>
      </c>
    </row>
    <row r="35" spans="3:3" x14ac:dyDescent="0.2">
      <c r="C35" s="1" t="e">
        <f>VLOOKUP(B35,Códigos!D33:E33,2,0)</f>
        <v>#N/A</v>
      </c>
    </row>
    <row r="36" spans="3:3" x14ac:dyDescent="0.2">
      <c r="C36" s="1" t="e">
        <f>VLOOKUP(B36,Códigos!D34:E34,2,0)</f>
        <v>#N/A</v>
      </c>
    </row>
    <row r="37" spans="3:3" x14ac:dyDescent="0.2">
      <c r="C37" s="1" t="e">
        <f>VLOOKUP(B37,Códigos!D35:E35,2,0)</f>
        <v>#N/A</v>
      </c>
    </row>
    <row r="38" spans="3:3" x14ac:dyDescent="0.2">
      <c r="C38" s="1" t="e">
        <f>VLOOKUP(B38,Códigos!D36:E36,2,0)</f>
        <v>#N/A</v>
      </c>
    </row>
    <row r="39" spans="3:3" x14ac:dyDescent="0.2">
      <c r="C39" s="1" t="e">
        <f>VLOOKUP(B39,Códigos!D37:E37,2,0)</f>
        <v>#N/A</v>
      </c>
    </row>
    <row r="40" spans="3:3" x14ac:dyDescent="0.2">
      <c r="C40" s="1" t="e">
        <f>VLOOKUP(B40,Códigos!D38:E38,2,0)</f>
        <v>#N/A</v>
      </c>
    </row>
    <row r="41" spans="3:3" x14ac:dyDescent="0.2">
      <c r="C41" s="1" t="e">
        <f>VLOOKUP(B41,Códigos!D39:E39,2,0)</f>
        <v>#N/A</v>
      </c>
    </row>
    <row r="42" spans="3:3" x14ac:dyDescent="0.2">
      <c r="C42" s="1" t="e">
        <f>VLOOKUP(B42,Códigos!D40:E40,2,0)</f>
        <v>#N/A</v>
      </c>
    </row>
    <row r="43" spans="3:3" x14ac:dyDescent="0.2">
      <c r="C43" s="1" t="e">
        <f>VLOOKUP(B43,Códigos!D41:E41,2,0)</f>
        <v>#N/A</v>
      </c>
    </row>
    <row r="44" spans="3:3" x14ac:dyDescent="0.2">
      <c r="C44" s="1" t="e">
        <f>VLOOKUP(B44,Códigos!D42:E42,2,0)</f>
        <v>#N/A</v>
      </c>
    </row>
    <row r="45" spans="3:3" x14ac:dyDescent="0.2">
      <c r="C45" s="1" t="e">
        <f>VLOOKUP(B45,Códigos!D43:E43,2,0)</f>
        <v>#N/A</v>
      </c>
    </row>
    <row r="46" spans="3:3" x14ac:dyDescent="0.2">
      <c r="C46" s="1" t="e">
        <f>VLOOKUP(B46,Códigos!D44:E44,2,0)</f>
        <v>#N/A</v>
      </c>
    </row>
    <row r="47" spans="3:3" x14ac:dyDescent="0.2">
      <c r="C47" s="1" t="e">
        <f>VLOOKUP(B47,Códigos!D45:E45,2,0)</f>
        <v>#N/A</v>
      </c>
    </row>
    <row r="48" spans="3:3" x14ac:dyDescent="0.2">
      <c r="C48" s="1" t="e">
        <f>VLOOKUP(B48,Códigos!D46:E46,2,0)</f>
        <v>#N/A</v>
      </c>
    </row>
    <row r="49" spans="3:3" x14ac:dyDescent="0.2">
      <c r="C49" s="1" t="e">
        <f>VLOOKUP(B49,Códigos!D47:E47,2,0)</f>
        <v>#N/A</v>
      </c>
    </row>
    <row r="50" spans="3:3" x14ac:dyDescent="0.2">
      <c r="C50" s="1" t="e">
        <f>VLOOKUP(B50,Códigos!D48:E48,2,0)</f>
        <v>#N/A</v>
      </c>
    </row>
    <row r="51" spans="3:3" x14ac:dyDescent="0.2">
      <c r="C51" s="1" t="e">
        <f>VLOOKUP(B51,Códigos!D49:E49,2,0)</f>
        <v>#N/A</v>
      </c>
    </row>
    <row r="52" spans="3:3" x14ac:dyDescent="0.2">
      <c r="C52" s="1" t="e">
        <f>VLOOKUP(B52,Códigos!D50:E50,2,0)</f>
        <v>#N/A</v>
      </c>
    </row>
    <row r="53" spans="3:3" x14ac:dyDescent="0.2">
      <c r="C53" s="1" t="e">
        <f>VLOOKUP(B53,Códigos!D51:E51,2,0)</f>
        <v>#N/A</v>
      </c>
    </row>
    <row r="54" spans="3:3" x14ac:dyDescent="0.2">
      <c r="C54" s="1" t="e">
        <f>VLOOKUP(B54,Códigos!D52:E52,2,0)</f>
        <v>#N/A</v>
      </c>
    </row>
    <row r="55" spans="3:3" x14ac:dyDescent="0.2">
      <c r="C55" s="1" t="e">
        <f>VLOOKUP(B55,Códigos!D53:E53,2,0)</f>
        <v>#N/A</v>
      </c>
    </row>
    <row r="56" spans="3:3" x14ac:dyDescent="0.2">
      <c r="C56" s="1" t="e">
        <f>VLOOKUP(B56,Códigos!D54:E54,2,0)</f>
        <v>#N/A</v>
      </c>
    </row>
    <row r="57" spans="3:3" x14ac:dyDescent="0.2">
      <c r="C57" s="1" t="e">
        <f>VLOOKUP(B57,Códigos!D55:E55,2,0)</f>
        <v>#N/A</v>
      </c>
    </row>
    <row r="58" spans="3:3" x14ac:dyDescent="0.2">
      <c r="C58" s="1" t="e">
        <f>VLOOKUP(B58,Códigos!D56:E56,2,0)</f>
        <v>#N/A</v>
      </c>
    </row>
    <row r="59" spans="3:3" x14ac:dyDescent="0.2">
      <c r="C59" s="1" t="e">
        <f>VLOOKUP(B59,Códigos!D57:E57,2,0)</f>
        <v>#N/A</v>
      </c>
    </row>
    <row r="60" spans="3:3" x14ac:dyDescent="0.2">
      <c r="C60" s="1" t="e">
        <f>VLOOKUP(B60,Códigos!D58:E58,2,0)</f>
        <v>#N/A</v>
      </c>
    </row>
    <row r="61" spans="3:3" x14ac:dyDescent="0.2">
      <c r="C61" s="1" t="e">
        <f>VLOOKUP(B61,Códigos!D59:E59,2,0)</f>
        <v>#N/A</v>
      </c>
    </row>
    <row r="62" spans="3:3" x14ac:dyDescent="0.2">
      <c r="C62" s="1" t="e">
        <f>VLOOKUP(B62,Códigos!D60:E60,2,0)</f>
        <v>#N/A</v>
      </c>
    </row>
    <row r="63" spans="3:3" x14ac:dyDescent="0.2">
      <c r="C63" s="1" t="e">
        <f>VLOOKUP(B63,Códigos!D61:E61,2,0)</f>
        <v>#N/A</v>
      </c>
    </row>
    <row r="64" spans="3:3" x14ac:dyDescent="0.2">
      <c r="C64" s="1" t="e">
        <f>VLOOKUP(B64,Códigos!D62:E62,2,0)</f>
        <v>#N/A</v>
      </c>
    </row>
    <row r="65" spans="3:3" x14ac:dyDescent="0.2">
      <c r="C65" s="1" t="e">
        <f>VLOOKUP(B65,Códigos!D63:E63,2,0)</f>
        <v>#N/A</v>
      </c>
    </row>
    <row r="66" spans="3:3" x14ac:dyDescent="0.2">
      <c r="C66" s="1" t="e">
        <f>VLOOKUP(B66,Códigos!D64:E64,2,0)</f>
        <v>#N/A</v>
      </c>
    </row>
    <row r="67" spans="3:3" x14ac:dyDescent="0.2">
      <c r="C67" s="1" t="e">
        <f>VLOOKUP(B67,Códigos!D65:E65,2,0)</f>
        <v>#N/A</v>
      </c>
    </row>
    <row r="68" spans="3:3" x14ac:dyDescent="0.2">
      <c r="C68" s="1" t="e">
        <f>VLOOKUP(B68,Códigos!D66:E66,2,0)</f>
        <v>#N/A</v>
      </c>
    </row>
    <row r="69" spans="3:3" x14ac:dyDescent="0.2">
      <c r="C69" s="1" t="e">
        <f>VLOOKUP(B69,Códigos!D67:E67,2,0)</f>
        <v>#N/A</v>
      </c>
    </row>
    <row r="70" spans="3:3" x14ac:dyDescent="0.2">
      <c r="C70" s="1" t="e">
        <f>VLOOKUP(B70,Códigos!D68:E68,2,0)</f>
        <v>#N/A</v>
      </c>
    </row>
    <row r="71" spans="3:3" x14ac:dyDescent="0.2">
      <c r="C71" s="1" t="e">
        <f>VLOOKUP(B71,Códigos!D69:E69,2,0)</f>
        <v>#N/A</v>
      </c>
    </row>
    <row r="72" spans="3:3" x14ac:dyDescent="0.2">
      <c r="C72" s="1" t="e">
        <f>VLOOKUP(B72,Códigos!D70:E70,2,0)</f>
        <v>#N/A</v>
      </c>
    </row>
    <row r="73" spans="3:3" x14ac:dyDescent="0.2">
      <c r="C73" s="1" t="e">
        <f>VLOOKUP(B73,Códigos!D71:E71,2,0)</f>
        <v>#N/A</v>
      </c>
    </row>
    <row r="74" spans="3:3" x14ac:dyDescent="0.2">
      <c r="C74" s="1" t="e">
        <f>VLOOKUP(B74,Códigos!D72:E72,2,0)</f>
        <v>#N/A</v>
      </c>
    </row>
    <row r="75" spans="3:3" x14ac:dyDescent="0.2">
      <c r="C75" s="1" t="e">
        <f>VLOOKUP(B75,Códigos!D73:E73,2,0)</f>
        <v>#N/A</v>
      </c>
    </row>
    <row r="76" spans="3:3" x14ac:dyDescent="0.2">
      <c r="C76" s="1" t="e">
        <f>VLOOKUP(B76,Códigos!D74:E74,2,0)</f>
        <v>#N/A</v>
      </c>
    </row>
    <row r="77" spans="3:3" x14ac:dyDescent="0.2">
      <c r="C77" s="1" t="e">
        <f>VLOOKUP(B77,Códigos!D75:E75,2,0)</f>
        <v>#N/A</v>
      </c>
    </row>
    <row r="78" spans="3:3" x14ac:dyDescent="0.2">
      <c r="C78" s="1" t="e">
        <f>VLOOKUP(B78,Códigos!D76:E76,2,0)</f>
        <v>#N/A</v>
      </c>
    </row>
    <row r="79" spans="3:3" x14ac:dyDescent="0.2">
      <c r="C79" s="1" t="e">
        <f>VLOOKUP(B79,Códigos!D77:E77,2,0)</f>
        <v>#N/A</v>
      </c>
    </row>
    <row r="80" spans="3:3" x14ac:dyDescent="0.2">
      <c r="C80" s="1" t="e">
        <f>VLOOKUP(B80,Códigos!D78:E78,2,0)</f>
        <v>#N/A</v>
      </c>
    </row>
    <row r="81" spans="3:3" x14ac:dyDescent="0.2">
      <c r="C81" s="1" t="e">
        <f>VLOOKUP(B81,Códigos!D79:E79,2,0)</f>
        <v>#N/A</v>
      </c>
    </row>
    <row r="82" spans="3:3" x14ac:dyDescent="0.2">
      <c r="C82" s="1" t="e">
        <f>VLOOKUP(B82,Códigos!D80:E80,2,0)</f>
        <v>#N/A</v>
      </c>
    </row>
    <row r="83" spans="3:3" x14ac:dyDescent="0.2">
      <c r="C83" s="1" t="e">
        <f>VLOOKUP(B83,Códigos!D81:E81,2,0)</f>
        <v>#N/A</v>
      </c>
    </row>
    <row r="84" spans="3:3" x14ac:dyDescent="0.2">
      <c r="C84" s="1" t="e">
        <f>VLOOKUP(B84,Códigos!D82:E82,2,0)</f>
        <v>#N/A</v>
      </c>
    </row>
    <row r="85" spans="3:3" x14ac:dyDescent="0.2">
      <c r="C85" s="1" t="e">
        <f>VLOOKUP(B85,Códigos!D83:E83,2,0)</f>
        <v>#N/A</v>
      </c>
    </row>
    <row r="86" spans="3:3" x14ac:dyDescent="0.2">
      <c r="C86" s="1" t="e">
        <f>VLOOKUP(B86,Códigos!D84:E84,2,0)</f>
        <v>#N/A</v>
      </c>
    </row>
    <row r="87" spans="3:3" x14ac:dyDescent="0.2">
      <c r="C87" s="1" t="e">
        <f>VLOOKUP(B87,Códigos!D85:E85,2,0)</f>
        <v>#N/A</v>
      </c>
    </row>
    <row r="88" spans="3:3" x14ac:dyDescent="0.2">
      <c r="C88" s="1" t="e">
        <f>VLOOKUP(B88,Códigos!D86:E86,2,0)</f>
        <v>#N/A</v>
      </c>
    </row>
    <row r="89" spans="3:3" x14ac:dyDescent="0.2">
      <c r="C89" s="1" t="e">
        <f>VLOOKUP(B89,Códigos!D87:E87,2,0)</f>
        <v>#N/A</v>
      </c>
    </row>
    <row r="90" spans="3:3" x14ac:dyDescent="0.2">
      <c r="C90" s="1" t="e">
        <f>VLOOKUP(B90,Códigos!D88:E88,2,0)</f>
        <v>#N/A</v>
      </c>
    </row>
    <row r="91" spans="3:3" x14ac:dyDescent="0.2">
      <c r="C91" s="1" t="e">
        <f>VLOOKUP(B91,Códigos!D89:E89,2,0)</f>
        <v>#N/A</v>
      </c>
    </row>
    <row r="92" spans="3:3" x14ac:dyDescent="0.2">
      <c r="C92" s="1" t="e">
        <f>VLOOKUP(B92,Códigos!D90:E90,2,0)</f>
        <v>#N/A</v>
      </c>
    </row>
    <row r="93" spans="3:3" x14ac:dyDescent="0.2">
      <c r="C93" s="1" t="e">
        <f>VLOOKUP(B93,Códigos!D91:E91,2,0)</f>
        <v>#N/A</v>
      </c>
    </row>
    <row r="94" spans="3:3" x14ac:dyDescent="0.2">
      <c r="C94" s="1" t="e">
        <f>VLOOKUP(B94,Códigos!D92:E92,2,0)</f>
        <v>#N/A</v>
      </c>
    </row>
    <row r="95" spans="3:3" x14ac:dyDescent="0.2">
      <c r="C95" s="1" t="e">
        <f>VLOOKUP(B95,Códigos!D93:E93,2,0)</f>
        <v>#N/A</v>
      </c>
    </row>
    <row r="96" spans="3:3" x14ac:dyDescent="0.2">
      <c r="C96" s="1" t="e">
        <f>VLOOKUP(B96,Códigos!D94:E94,2,0)</f>
        <v>#N/A</v>
      </c>
    </row>
    <row r="97" spans="3:3" x14ac:dyDescent="0.2">
      <c r="C97" s="1" t="e">
        <f>VLOOKUP(B97,Códigos!D95:E95,2,0)</f>
        <v>#N/A</v>
      </c>
    </row>
    <row r="98" spans="3:3" x14ac:dyDescent="0.2">
      <c r="C98" s="1" t="e">
        <f>VLOOKUP(B98,Códigos!D96:E96,2,0)</f>
        <v>#N/A</v>
      </c>
    </row>
    <row r="99" spans="3:3" x14ac:dyDescent="0.2">
      <c r="C99" s="1" t="e">
        <f>VLOOKUP(B99,Códigos!D97:E97,2,0)</f>
        <v>#N/A</v>
      </c>
    </row>
    <row r="100" spans="3:3" x14ac:dyDescent="0.2">
      <c r="C100" s="1" t="e">
        <f>VLOOKUP(B100,Códigos!D98:E98,2,0)</f>
        <v>#N/A</v>
      </c>
    </row>
    <row r="101" spans="3:3" x14ac:dyDescent="0.2">
      <c r="C101" s="1" t="e">
        <f>VLOOKUP(B101,Códigos!D99:E99,2,0)</f>
        <v>#N/A</v>
      </c>
    </row>
    <row r="102" spans="3:3" x14ac:dyDescent="0.2">
      <c r="C102" s="1" t="e">
        <f>VLOOKUP(B102,Códigos!D100:E100,2,0)</f>
        <v>#N/A</v>
      </c>
    </row>
    <row r="103" spans="3:3" x14ac:dyDescent="0.2">
      <c r="C103" s="1" t="e">
        <f>VLOOKUP(B103,Códigos!D101:E101,2,0)</f>
        <v>#N/A</v>
      </c>
    </row>
    <row r="104" spans="3:3" x14ac:dyDescent="0.2">
      <c r="C104" s="1" t="e">
        <f>VLOOKUP(B104,Códigos!D102:E102,2,0)</f>
        <v>#N/A</v>
      </c>
    </row>
    <row r="105" spans="3:3" x14ac:dyDescent="0.2">
      <c r="C105" s="1" t="e">
        <f>VLOOKUP(B105,Códigos!D103:E103,2,0)</f>
        <v>#N/A</v>
      </c>
    </row>
    <row r="106" spans="3:3" x14ac:dyDescent="0.2">
      <c r="C106" s="1" t="e">
        <f>VLOOKUP(B106,Códigos!D104:E104,2,0)</f>
        <v>#N/A</v>
      </c>
    </row>
    <row r="107" spans="3:3" x14ac:dyDescent="0.2">
      <c r="C107" s="1" t="e">
        <f>VLOOKUP(B107,Códigos!D105:E105,2,0)</f>
        <v>#N/A</v>
      </c>
    </row>
    <row r="108" spans="3:3" x14ac:dyDescent="0.2">
      <c r="C108" s="1" t="e">
        <f>VLOOKUP(B108,Códigos!D106:E106,2,0)</f>
        <v>#N/A</v>
      </c>
    </row>
    <row r="109" spans="3:3" x14ac:dyDescent="0.2">
      <c r="C109" s="1" t="e">
        <f>VLOOKUP(B109,Códigos!D107:E107,2,0)</f>
        <v>#N/A</v>
      </c>
    </row>
    <row r="110" spans="3:3" x14ac:dyDescent="0.2">
      <c r="C110" s="1" t="e">
        <f>VLOOKUP(B110,Códigos!D108:E108,2,0)</f>
        <v>#N/A</v>
      </c>
    </row>
    <row r="111" spans="3:3" x14ac:dyDescent="0.2">
      <c r="C111" s="1" t="e">
        <f>VLOOKUP(B111,Códigos!D109:E109,2,0)</f>
        <v>#N/A</v>
      </c>
    </row>
    <row r="112" spans="3:3" x14ac:dyDescent="0.2">
      <c r="C112" s="1" t="e">
        <f>VLOOKUP(B112,Códigos!D110:E110,2,0)</f>
        <v>#N/A</v>
      </c>
    </row>
    <row r="113" spans="3:3" x14ac:dyDescent="0.2">
      <c r="C113" s="1" t="e">
        <f>VLOOKUP(B113,Códigos!D111:E111,2,0)</f>
        <v>#N/A</v>
      </c>
    </row>
    <row r="114" spans="3:3" x14ac:dyDescent="0.2">
      <c r="C114" s="1" t="e">
        <f>VLOOKUP(B114,Códigos!D112:E112,2,0)</f>
        <v>#N/A</v>
      </c>
    </row>
    <row r="115" spans="3:3" x14ac:dyDescent="0.2">
      <c r="C115" s="1" t="e">
        <f>VLOOKUP(B115,Códigos!D113:E113,2,0)</f>
        <v>#N/A</v>
      </c>
    </row>
    <row r="116" spans="3:3" x14ac:dyDescent="0.2">
      <c r="C116" s="1" t="e">
        <f>VLOOKUP(B116,Códigos!D114:E114,2,0)</f>
        <v>#N/A</v>
      </c>
    </row>
    <row r="117" spans="3:3" x14ac:dyDescent="0.2">
      <c r="C117" s="1" t="e">
        <f>VLOOKUP(B117,Códigos!D115:E115,2,0)</f>
        <v>#N/A</v>
      </c>
    </row>
    <row r="118" spans="3:3" x14ac:dyDescent="0.2">
      <c r="C118" s="1" t="e">
        <f>VLOOKUP(B118,Códigos!D116:E116,2,0)</f>
        <v>#N/A</v>
      </c>
    </row>
    <row r="119" spans="3:3" x14ac:dyDescent="0.2">
      <c r="C119" s="1" t="e">
        <f>VLOOKUP(B119,Códigos!D117:E117,2,0)</f>
        <v>#N/A</v>
      </c>
    </row>
    <row r="120" spans="3:3" x14ac:dyDescent="0.2">
      <c r="C120" s="1" t="e">
        <f>VLOOKUP(B120,Códigos!D118:E118,2,0)</f>
        <v>#N/A</v>
      </c>
    </row>
    <row r="121" spans="3:3" x14ac:dyDescent="0.2">
      <c r="C121" s="1" t="e">
        <f>VLOOKUP(B121,Códigos!D119:E119,2,0)</f>
        <v>#N/A</v>
      </c>
    </row>
    <row r="122" spans="3:3" x14ac:dyDescent="0.2">
      <c r="C122" s="1" t="e">
        <f>VLOOKUP(B122,Códigos!D120:E120,2,0)</f>
        <v>#N/A</v>
      </c>
    </row>
    <row r="123" spans="3:3" x14ac:dyDescent="0.2">
      <c r="C123" s="1" t="e">
        <f>VLOOKUP(B123,Códigos!D121:E121,2,0)</f>
        <v>#N/A</v>
      </c>
    </row>
    <row r="124" spans="3:3" x14ac:dyDescent="0.2">
      <c r="C124" s="1" t="e">
        <f>VLOOKUP(B124,Códigos!D122:E122,2,0)</f>
        <v>#N/A</v>
      </c>
    </row>
    <row r="125" spans="3:3" x14ac:dyDescent="0.2">
      <c r="C125" s="1" t="e">
        <f>VLOOKUP(B125,Códigos!D123:E123,2,0)</f>
        <v>#N/A</v>
      </c>
    </row>
    <row r="126" spans="3:3" x14ac:dyDescent="0.2">
      <c r="C126" s="1" t="e">
        <f>VLOOKUP(B126,Códigos!D124:E124,2,0)</f>
        <v>#N/A</v>
      </c>
    </row>
    <row r="127" spans="3:3" x14ac:dyDescent="0.2">
      <c r="C127" s="1" t="e">
        <f>VLOOKUP(B127,Códigos!D125:E125,2,0)</f>
        <v>#N/A</v>
      </c>
    </row>
    <row r="128" spans="3:3" x14ac:dyDescent="0.2">
      <c r="C128" s="1" t="e">
        <f>VLOOKUP(B128,Códigos!D126:E126,2,0)</f>
        <v>#N/A</v>
      </c>
    </row>
    <row r="129" spans="3:3" x14ac:dyDescent="0.2">
      <c r="C129" s="1" t="e">
        <f>VLOOKUP(B129,Códigos!D127:E127,2,0)</f>
        <v>#N/A</v>
      </c>
    </row>
    <row r="130" spans="3:3" x14ac:dyDescent="0.2">
      <c r="C130" s="1" t="e">
        <f>VLOOKUP(B130,Códigos!D128:E128,2,0)</f>
        <v>#N/A</v>
      </c>
    </row>
    <row r="131" spans="3:3" x14ac:dyDescent="0.2">
      <c r="C131" s="1" t="e">
        <f>VLOOKUP(B131,Códigos!D129:E129,2,0)</f>
        <v>#N/A</v>
      </c>
    </row>
    <row r="132" spans="3:3" x14ac:dyDescent="0.2">
      <c r="C132" s="1" t="e">
        <f>VLOOKUP(B132,Códigos!D130:E130,2,0)</f>
        <v>#N/A</v>
      </c>
    </row>
    <row r="133" spans="3:3" x14ac:dyDescent="0.2">
      <c r="C133" s="1" t="e">
        <f>VLOOKUP(B133,Códigos!D131:E131,2,0)</f>
        <v>#N/A</v>
      </c>
    </row>
    <row r="134" spans="3:3" x14ac:dyDescent="0.2">
      <c r="C134" s="1" t="e">
        <f>VLOOKUP(B134,Códigos!D132:E132,2,0)</f>
        <v>#N/A</v>
      </c>
    </row>
    <row r="135" spans="3:3" x14ac:dyDescent="0.2">
      <c r="C135" s="1" t="e">
        <f>VLOOKUP(B135,Códigos!D133:E133,2,0)</f>
        <v>#N/A</v>
      </c>
    </row>
    <row r="136" spans="3:3" x14ac:dyDescent="0.2">
      <c r="C136" s="1" t="e">
        <f>VLOOKUP(B136,Códigos!D134:E134,2,0)</f>
        <v>#N/A</v>
      </c>
    </row>
    <row r="137" spans="3:3" x14ac:dyDescent="0.2">
      <c r="C137" s="1" t="e">
        <f>VLOOKUP(B137,Códigos!D135:E135,2,0)</f>
        <v>#N/A</v>
      </c>
    </row>
    <row r="138" spans="3:3" x14ac:dyDescent="0.2">
      <c r="C138" s="1" t="e">
        <f>VLOOKUP(B138,Códigos!D136:E136,2,0)</f>
        <v>#N/A</v>
      </c>
    </row>
    <row r="139" spans="3:3" x14ac:dyDescent="0.2">
      <c r="C139" s="1" t="e">
        <f>VLOOKUP(B139,Códigos!D137:E137,2,0)</f>
        <v>#N/A</v>
      </c>
    </row>
    <row r="140" spans="3:3" x14ac:dyDescent="0.2">
      <c r="C140" s="1" t="e">
        <f>VLOOKUP(B140,Códigos!D138:E138,2,0)</f>
        <v>#N/A</v>
      </c>
    </row>
    <row r="141" spans="3:3" x14ac:dyDescent="0.2">
      <c r="C141" s="1" t="e">
        <f>VLOOKUP(B141,Códigos!D139:E139,2,0)</f>
        <v>#N/A</v>
      </c>
    </row>
    <row r="142" spans="3:3" x14ac:dyDescent="0.2">
      <c r="C142" s="1" t="e">
        <f>VLOOKUP(B142,Códigos!D140:E140,2,0)</f>
        <v>#N/A</v>
      </c>
    </row>
    <row r="143" spans="3:3" x14ac:dyDescent="0.2">
      <c r="C143" s="1" t="e">
        <f>VLOOKUP(B143,Códigos!D141:E141,2,0)</f>
        <v>#N/A</v>
      </c>
    </row>
    <row r="144" spans="3:3" x14ac:dyDescent="0.2">
      <c r="C144" s="1" t="e">
        <f>VLOOKUP(B144,Códigos!D142:E142,2,0)</f>
        <v>#N/A</v>
      </c>
    </row>
    <row r="145" spans="3:3" x14ac:dyDescent="0.2">
      <c r="C145" s="1" t="e">
        <f>VLOOKUP(B145,Códigos!D143:E143,2,0)</f>
        <v>#N/A</v>
      </c>
    </row>
    <row r="146" spans="3:3" x14ac:dyDescent="0.2">
      <c r="C146" s="1" t="e">
        <f>VLOOKUP(B146,Códigos!D144:E144,2,0)</f>
        <v>#N/A</v>
      </c>
    </row>
    <row r="147" spans="3:3" x14ac:dyDescent="0.2">
      <c r="C147" s="1" t="e">
        <f>VLOOKUP(B147,Códigos!D145:E145,2,0)</f>
        <v>#N/A</v>
      </c>
    </row>
    <row r="148" spans="3:3" x14ac:dyDescent="0.2">
      <c r="C148" s="1" t="e">
        <f>VLOOKUP(B148,Códigos!D146:E146,2,0)</f>
        <v>#N/A</v>
      </c>
    </row>
    <row r="149" spans="3:3" x14ac:dyDescent="0.2">
      <c r="C149" s="1" t="e">
        <f>VLOOKUP(B149,Códigos!D147:E147,2,0)</f>
        <v>#N/A</v>
      </c>
    </row>
    <row r="150" spans="3:3" x14ac:dyDescent="0.2">
      <c r="C150" s="1" t="e">
        <f>VLOOKUP(B150,Códigos!D148:E148,2,0)</f>
        <v>#N/A</v>
      </c>
    </row>
    <row r="151" spans="3:3" x14ac:dyDescent="0.2">
      <c r="C151" s="1" t="e">
        <f>VLOOKUP(B151,Códigos!D149:E149,2,0)</f>
        <v>#N/A</v>
      </c>
    </row>
    <row r="152" spans="3:3" x14ac:dyDescent="0.2">
      <c r="C152" s="1" t="e">
        <f>VLOOKUP(B152,Códigos!D150:E150,2,0)</f>
        <v>#N/A</v>
      </c>
    </row>
    <row r="153" spans="3:3" x14ac:dyDescent="0.2">
      <c r="C153" s="1" t="e">
        <f>VLOOKUP(B153,Códigos!D151:E151,2,0)</f>
        <v>#N/A</v>
      </c>
    </row>
    <row r="154" spans="3:3" x14ac:dyDescent="0.2">
      <c r="C154" s="1" t="e">
        <f>VLOOKUP(B154,Códigos!D152:E152,2,0)</f>
        <v>#N/A</v>
      </c>
    </row>
    <row r="155" spans="3:3" x14ac:dyDescent="0.2">
      <c r="C155" s="1" t="e">
        <f>VLOOKUP(B155,Códigos!D153:E153,2,0)</f>
        <v>#N/A</v>
      </c>
    </row>
    <row r="156" spans="3:3" x14ac:dyDescent="0.2">
      <c r="C156" s="1" t="e">
        <f>VLOOKUP(B156,Códigos!D154:E154,2,0)</f>
        <v>#N/A</v>
      </c>
    </row>
    <row r="157" spans="3:3" x14ac:dyDescent="0.2">
      <c r="C157" s="1" t="e">
        <f>VLOOKUP(B157,Códigos!D155:E155,2,0)</f>
        <v>#N/A</v>
      </c>
    </row>
    <row r="158" spans="3:3" x14ac:dyDescent="0.2">
      <c r="C158" s="1" t="e">
        <f>VLOOKUP(B158,Códigos!D156:E156,2,0)</f>
        <v>#N/A</v>
      </c>
    </row>
    <row r="159" spans="3:3" x14ac:dyDescent="0.2">
      <c r="C159" s="1" t="e">
        <f>VLOOKUP(B159,Códigos!D157:E157,2,0)</f>
        <v>#N/A</v>
      </c>
    </row>
    <row r="160" spans="3:3" x14ac:dyDescent="0.2">
      <c r="C160" s="1" t="e">
        <f>VLOOKUP(B160,Códigos!D158:E158,2,0)</f>
        <v>#N/A</v>
      </c>
    </row>
    <row r="161" spans="3:3" x14ac:dyDescent="0.2">
      <c r="C161" s="1" t="e">
        <f>VLOOKUP(B161,Códigos!D159:E159,2,0)</f>
        <v>#N/A</v>
      </c>
    </row>
    <row r="162" spans="3:3" x14ac:dyDescent="0.2">
      <c r="C162" s="1" t="e">
        <f>VLOOKUP(B162,Códigos!D160:E160,2,0)</f>
        <v>#N/A</v>
      </c>
    </row>
    <row r="163" spans="3:3" x14ac:dyDescent="0.2">
      <c r="C163" s="1" t="e">
        <f>VLOOKUP(B163,Códigos!D161:E161,2,0)</f>
        <v>#N/A</v>
      </c>
    </row>
    <row r="164" spans="3:3" x14ac:dyDescent="0.2">
      <c r="C164" s="1" t="e">
        <f>VLOOKUP(B164,Códigos!D162:E162,2,0)</f>
        <v>#N/A</v>
      </c>
    </row>
    <row r="165" spans="3:3" x14ac:dyDescent="0.2">
      <c r="C165" s="1" t="e">
        <f>VLOOKUP(B165,Códigos!D163:E163,2,0)</f>
        <v>#N/A</v>
      </c>
    </row>
    <row r="166" spans="3:3" x14ac:dyDescent="0.2">
      <c r="C166" s="1" t="e">
        <f>VLOOKUP(B166,Códigos!D164:E164,2,0)</f>
        <v>#N/A</v>
      </c>
    </row>
    <row r="167" spans="3:3" x14ac:dyDescent="0.2">
      <c r="C167" s="1" t="e">
        <f>VLOOKUP(B167,Códigos!D165:E165,2,0)</f>
        <v>#N/A</v>
      </c>
    </row>
    <row r="168" spans="3:3" x14ac:dyDescent="0.2">
      <c r="C168" s="1" t="e">
        <f>VLOOKUP(B168,Códigos!D166:E166,2,0)</f>
        <v>#N/A</v>
      </c>
    </row>
    <row r="169" spans="3:3" x14ac:dyDescent="0.2">
      <c r="C169" s="1" t="e">
        <f>VLOOKUP(B169,Códigos!D167:E167,2,0)</f>
        <v>#N/A</v>
      </c>
    </row>
    <row r="170" spans="3:3" x14ac:dyDescent="0.2">
      <c r="C170" s="1" t="e">
        <f>VLOOKUP(B170,Códigos!D168:E168,2,0)</f>
        <v>#N/A</v>
      </c>
    </row>
    <row r="171" spans="3:3" x14ac:dyDescent="0.2">
      <c r="C171" s="1" t="e">
        <f>VLOOKUP(B171,Códigos!D169:E169,2,0)</f>
        <v>#N/A</v>
      </c>
    </row>
    <row r="172" spans="3:3" x14ac:dyDescent="0.2">
      <c r="C172" s="1" t="e">
        <f>VLOOKUP(B172,Códigos!D170:E170,2,0)</f>
        <v>#N/A</v>
      </c>
    </row>
    <row r="173" spans="3:3" x14ac:dyDescent="0.2">
      <c r="C173" s="1" t="e">
        <f>VLOOKUP(B173,Códigos!D171:E171,2,0)</f>
        <v>#N/A</v>
      </c>
    </row>
    <row r="174" spans="3:3" x14ac:dyDescent="0.2">
      <c r="C174" s="1" t="e">
        <f>VLOOKUP(B174,Códigos!D172:E172,2,0)</f>
        <v>#N/A</v>
      </c>
    </row>
    <row r="175" spans="3:3" x14ac:dyDescent="0.2">
      <c r="C175" s="1" t="e">
        <f>VLOOKUP(B175,Códigos!D173:E173,2,0)</f>
        <v>#N/A</v>
      </c>
    </row>
    <row r="176" spans="3:3" x14ac:dyDescent="0.2">
      <c r="C176" s="1" t="e">
        <f>VLOOKUP(B176,Códigos!D174:E174,2,0)</f>
        <v>#N/A</v>
      </c>
    </row>
    <row r="177" spans="3:3" x14ac:dyDescent="0.2">
      <c r="C177" s="1" t="e">
        <f>VLOOKUP(B177,Códigos!D175:E175,2,0)</f>
        <v>#N/A</v>
      </c>
    </row>
    <row r="178" spans="3:3" x14ac:dyDescent="0.2">
      <c r="C178" s="1" t="e">
        <f>VLOOKUP(B178,Códigos!D176:E176,2,0)</f>
        <v>#N/A</v>
      </c>
    </row>
    <row r="179" spans="3:3" x14ac:dyDescent="0.2">
      <c r="C179" s="1" t="e">
        <f>VLOOKUP(B179,Códigos!D177:E177,2,0)</f>
        <v>#N/A</v>
      </c>
    </row>
    <row r="180" spans="3:3" x14ac:dyDescent="0.2">
      <c r="C180" s="1" t="e">
        <f>VLOOKUP(B180,Códigos!D178:E178,2,0)</f>
        <v>#N/A</v>
      </c>
    </row>
    <row r="181" spans="3:3" x14ac:dyDescent="0.2">
      <c r="C181" s="1" t="e">
        <f>VLOOKUP(B181,Códigos!D179:E179,2,0)</f>
        <v>#N/A</v>
      </c>
    </row>
    <row r="182" spans="3:3" x14ac:dyDescent="0.2">
      <c r="C182" s="1" t="e">
        <f>VLOOKUP(B182,Códigos!D180:E180,2,0)</f>
        <v>#N/A</v>
      </c>
    </row>
    <row r="183" spans="3:3" x14ac:dyDescent="0.2">
      <c r="C183" s="1" t="e">
        <f>VLOOKUP(B183,Códigos!D181:E181,2,0)</f>
        <v>#N/A</v>
      </c>
    </row>
    <row r="184" spans="3:3" x14ac:dyDescent="0.2">
      <c r="C184" s="1" t="e">
        <f>VLOOKUP(B184,Códigos!D182:E182,2,0)</f>
        <v>#N/A</v>
      </c>
    </row>
    <row r="185" spans="3:3" x14ac:dyDescent="0.2">
      <c r="C185" s="1" t="e">
        <f>VLOOKUP(B185,Códigos!D183:E183,2,0)</f>
        <v>#N/A</v>
      </c>
    </row>
    <row r="186" spans="3:3" x14ac:dyDescent="0.2">
      <c r="C186" s="1" t="e">
        <f>VLOOKUP(B186,Códigos!D184:E184,2,0)</f>
        <v>#N/A</v>
      </c>
    </row>
    <row r="187" spans="3:3" x14ac:dyDescent="0.2">
      <c r="C187" s="1" t="e">
        <f>VLOOKUP(B187,Códigos!D185:E185,2,0)</f>
        <v>#N/A</v>
      </c>
    </row>
    <row r="188" spans="3:3" x14ac:dyDescent="0.2">
      <c r="C188" s="1" t="e">
        <f>VLOOKUP(B188,Códigos!D186:E186,2,0)</f>
        <v>#N/A</v>
      </c>
    </row>
    <row r="189" spans="3:3" x14ac:dyDescent="0.2">
      <c r="C189" s="1" t="e">
        <f>VLOOKUP(B189,Códigos!D187:E187,2,0)</f>
        <v>#N/A</v>
      </c>
    </row>
    <row r="190" spans="3:3" x14ac:dyDescent="0.2">
      <c r="C190" s="1" t="e">
        <f>VLOOKUP(B190,Códigos!D188:E188,2,0)</f>
        <v>#N/A</v>
      </c>
    </row>
    <row r="191" spans="3:3" x14ac:dyDescent="0.2">
      <c r="C191" s="1" t="e">
        <f>VLOOKUP(B191,Códigos!D189:E189,2,0)</f>
        <v>#N/A</v>
      </c>
    </row>
    <row r="192" spans="3:3" x14ac:dyDescent="0.2">
      <c r="C192" s="1" t="e">
        <f>VLOOKUP(B192,Códigos!D190:E190,2,0)</f>
        <v>#N/A</v>
      </c>
    </row>
    <row r="193" spans="3:3" x14ac:dyDescent="0.2">
      <c r="C193" s="1" t="e">
        <f>VLOOKUP(B193,Códigos!D191:E191,2,0)</f>
        <v>#N/A</v>
      </c>
    </row>
    <row r="194" spans="3:3" x14ac:dyDescent="0.2">
      <c r="C194" s="1" t="e">
        <f>VLOOKUP(B194,Códigos!D192:E192,2,0)</f>
        <v>#N/A</v>
      </c>
    </row>
    <row r="195" spans="3:3" x14ac:dyDescent="0.2">
      <c r="C195" s="1" t="e">
        <f>VLOOKUP(B195,Códigos!D193:E193,2,0)</f>
        <v>#N/A</v>
      </c>
    </row>
    <row r="196" spans="3:3" x14ac:dyDescent="0.2">
      <c r="C196" s="1" t="e">
        <f>VLOOKUP(B196,Códigos!D194:E194,2,0)</f>
        <v>#N/A</v>
      </c>
    </row>
    <row r="197" spans="3:3" x14ac:dyDescent="0.2">
      <c r="C197" s="1" t="e">
        <f>VLOOKUP(B197,Códigos!D195:E195,2,0)</f>
        <v>#N/A</v>
      </c>
    </row>
    <row r="198" spans="3:3" x14ac:dyDescent="0.2">
      <c r="C198" s="1" t="e">
        <f>VLOOKUP(B198,Códigos!D196:E196,2,0)</f>
        <v>#N/A</v>
      </c>
    </row>
    <row r="199" spans="3:3" x14ac:dyDescent="0.2">
      <c r="C199" s="1" t="e">
        <f>VLOOKUP(B199,Códigos!D197:E197,2,0)</f>
        <v>#N/A</v>
      </c>
    </row>
    <row r="200" spans="3:3" x14ac:dyDescent="0.2">
      <c r="C200" s="1" t="e">
        <f>VLOOKUP(B200,Códigos!D198:E198,2,0)</f>
        <v>#N/A</v>
      </c>
    </row>
    <row r="201" spans="3:3" x14ac:dyDescent="0.2">
      <c r="C201" s="1" t="e">
        <f>VLOOKUP(B201,Códigos!D199:E199,2,0)</f>
        <v>#N/A</v>
      </c>
    </row>
    <row r="202" spans="3:3" x14ac:dyDescent="0.2">
      <c r="C202" s="1" t="e">
        <f>VLOOKUP(B202,Códigos!D200:E200,2,0)</f>
        <v>#N/A</v>
      </c>
    </row>
    <row r="203" spans="3:3" x14ac:dyDescent="0.2">
      <c r="C203" s="1" t="e">
        <f>VLOOKUP(B203,Códigos!D201:E201,2,0)</f>
        <v>#N/A</v>
      </c>
    </row>
    <row r="204" spans="3:3" x14ac:dyDescent="0.2">
      <c r="C204" s="1" t="e">
        <f>VLOOKUP(B204,Códigos!D202:E202,2,0)</f>
        <v>#N/A</v>
      </c>
    </row>
    <row r="205" spans="3:3" x14ac:dyDescent="0.2">
      <c r="C205" s="1" t="e">
        <f>VLOOKUP(B205,Códigos!D203:E203,2,0)</f>
        <v>#N/A</v>
      </c>
    </row>
    <row r="206" spans="3:3" x14ac:dyDescent="0.2">
      <c r="C206" s="1" t="e">
        <f>VLOOKUP(B206,Códigos!D204:E204,2,0)</f>
        <v>#N/A</v>
      </c>
    </row>
    <row r="207" spans="3:3" x14ac:dyDescent="0.2">
      <c r="C207" s="1" t="e">
        <f>VLOOKUP(B207,Códigos!D205:E205,2,0)</f>
        <v>#N/A</v>
      </c>
    </row>
    <row r="208" spans="3:3" x14ac:dyDescent="0.2">
      <c r="C208" s="1" t="e">
        <f>VLOOKUP(B208,Códigos!D206:E206,2,0)</f>
        <v>#N/A</v>
      </c>
    </row>
    <row r="209" spans="3:3" x14ac:dyDescent="0.2">
      <c r="C209" s="1" t="e">
        <f>VLOOKUP(B209,Códigos!D207:E207,2,0)</f>
        <v>#N/A</v>
      </c>
    </row>
    <row r="210" spans="3:3" x14ac:dyDescent="0.2">
      <c r="C210" s="1" t="e">
        <f>VLOOKUP(B210,Códigos!D208:E208,2,0)</f>
        <v>#N/A</v>
      </c>
    </row>
    <row r="211" spans="3:3" x14ac:dyDescent="0.2">
      <c r="C211" s="1" t="e">
        <f>VLOOKUP(B211,Códigos!D209:E209,2,0)</f>
        <v>#N/A</v>
      </c>
    </row>
    <row r="212" spans="3:3" x14ac:dyDescent="0.2">
      <c r="C212" s="1" t="e">
        <f>VLOOKUP(B212,Códigos!D210:E210,2,0)</f>
        <v>#N/A</v>
      </c>
    </row>
    <row r="213" spans="3:3" x14ac:dyDescent="0.2">
      <c r="C213" s="1" t="e">
        <f>VLOOKUP(B213,Códigos!D211:E211,2,0)</f>
        <v>#N/A</v>
      </c>
    </row>
    <row r="214" spans="3:3" x14ac:dyDescent="0.2">
      <c r="C214" s="1" t="e">
        <f>VLOOKUP(B214,Códigos!D212:E212,2,0)</f>
        <v>#N/A</v>
      </c>
    </row>
    <row r="215" spans="3:3" x14ac:dyDescent="0.2">
      <c r="C215" s="1" t="e">
        <f>VLOOKUP(B215,Códigos!D213:E213,2,0)</f>
        <v>#N/A</v>
      </c>
    </row>
    <row r="216" spans="3:3" x14ac:dyDescent="0.2">
      <c r="C216" s="1" t="e">
        <f>VLOOKUP(B216,Códigos!D214:E214,2,0)</f>
        <v>#N/A</v>
      </c>
    </row>
    <row r="217" spans="3:3" x14ac:dyDescent="0.2">
      <c r="C217" s="1" t="e">
        <f>VLOOKUP(B217,Códigos!D215:E215,2,0)</f>
        <v>#N/A</v>
      </c>
    </row>
    <row r="218" spans="3:3" x14ac:dyDescent="0.2">
      <c r="C218" s="1" t="e">
        <f>VLOOKUP(B218,Códigos!D216:E216,2,0)</f>
        <v>#N/A</v>
      </c>
    </row>
    <row r="219" spans="3:3" x14ac:dyDescent="0.2">
      <c r="C219" s="1" t="e">
        <f>VLOOKUP(B219,Códigos!D217:E217,2,0)</f>
        <v>#N/A</v>
      </c>
    </row>
    <row r="220" spans="3:3" x14ac:dyDescent="0.2">
      <c r="C220" s="1" t="e">
        <f>VLOOKUP(B220,Códigos!D218:E218,2,0)</f>
        <v>#N/A</v>
      </c>
    </row>
    <row r="221" spans="3:3" x14ac:dyDescent="0.2">
      <c r="C221" s="1" t="e">
        <f>VLOOKUP(B221,Códigos!D219:E219,2,0)</f>
        <v>#N/A</v>
      </c>
    </row>
    <row r="222" spans="3:3" x14ac:dyDescent="0.2">
      <c r="C222" s="1" t="e">
        <f>VLOOKUP(B222,Códigos!D220:E220,2,0)</f>
        <v>#N/A</v>
      </c>
    </row>
    <row r="223" spans="3:3" x14ac:dyDescent="0.2">
      <c r="C223" s="1" t="e">
        <f>VLOOKUP(B223,Códigos!D221:E221,2,0)</f>
        <v>#N/A</v>
      </c>
    </row>
    <row r="224" spans="3:3" x14ac:dyDescent="0.2">
      <c r="C224" s="1" t="e">
        <f>VLOOKUP(B224,Códigos!D222:E222,2,0)</f>
        <v>#N/A</v>
      </c>
    </row>
    <row r="225" spans="3:3" x14ac:dyDescent="0.2">
      <c r="C225" s="1" t="e">
        <f>VLOOKUP(B225,Códigos!D223:E223,2,0)</f>
        <v>#N/A</v>
      </c>
    </row>
    <row r="226" spans="3:3" x14ac:dyDescent="0.2">
      <c r="C226" s="1" t="e">
        <f>VLOOKUP(B226,Códigos!D224:E224,2,0)</f>
        <v>#N/A</v>
      </c>
    </row>
    <row r="227" spans="3:3" x14ac:dyDescent="0.2">
      <c r="C227" s="1" t="e">
        <f>VLOOKUP(B227,Códigos!D225:E225,2,0)</f>
        <v>#N/A</v>
      </c>
    </row>
    <row r="228" spans="3:3" x14ac:dyDescent="0.2">
      <c r="C228" s="1" t="e">
        <f>VLOOKUP(B228,Códigos!D226:E226,2,0)</f>
        <v>#N/A</v>
      </c>
    </row>
    <row r="229" spans="3:3" x14ac:dyDescent="0.2">
      <c r="C229" s="1" t="e">
        <f>VLOOKUP(B229,Códigos!D227:E227,2,0)</f>
        <v>#N/A</v>
      </c>
    </row>
    <row r="230" spans="3:3" x14ac:dyDescent="0.2">
      <c r="C230" s="1" t="e">
        <f>VLOOKUP(B230,Códigos!D228:E228,2,0)</f>
        <v>#N/A</v>
      </c>
    </row>
    <row r="231" spans="3:3" x14ac:dyDescent="0.2">
      <c r="C231" s="1" t="e">
        <f>VLOOKUP(B231,Códigos!D229:E229,2,0)</f>
        <v>#N/A</v>
      </c>
    </row>
    <row r="232" spans="3:3" x14ac:dyDescent="0.2">
      <c r="C232" s="1" t="e">
        <f>VLOOKUP(B232,Códigos!D230:E230,2,0)</f>
        <v>#N/A</v>
      </c>
    </row>
    <row r="233" spans="3:3" x14ac:dyDescent="0.2">
      <c r="C233" s="1" t="e">
        <f>VLOOKUP(B233,Códigos!D231:E231,2,0)</f>
        <v>#N/A</v>
      </c>
    </row>
    <row r="234" spans="3:3" x14ac:dyDescent="0.2">
      <c r="C234" s="1" t="e">
        <f>VLOOKUP(B234,Códigos!D232:E232,2,0)</f>
        <v>#N/A</v>
      </c>
    </row>
    <row r="235" spans="3:3" x14ac:dyDescent="0.2">
      <c r="C235" s="1" t="e">
        <f>VLOOKUP(B235,Códigos!D233:E233,2,0)</f>
        <v>#N/A</v>
      </c>
    </row>
    <row r="236" spans="3:3" x14ac:dyDescent="0.2">
      <c r="C236" s="1" t="e">
        <f>VLOOKUP(B236,Códigos!D234:E234,2,0)</f>
        <v>#N/A</v>
      </c>
    </row>
    <row r="237" spans="3:3" x14ac:dyDescent="0.2">
      <c r="C237" s="1" t="e">
        <f>VLOOKUP(B237,Códigos!D235:E235,2,0)</f>
        <v>#N/A</v>
      </c>
    </row>
    <row r="238" spans="3:3" x14ac:dyDescent="0.2">
      <c r="C238" s="1" t="e">
        <f>VLOOKUP(B238,Códigos!D236:E236,2,0)</f>
        <v>#N/A</v>
      </c>
    </row>
    <row r="239" spans="3:3" x14ac:dyDescent="0.2">
      <c r="C239" s="1" t="e">
        <f>VLOOKUP(B239,Códigos!D237:E237,2,0)</f>
        <v>#N/A</v>
      </c>
    </row>
    <row r="240" spans="3:3" x14ac:dyDescent="0.2">
      <c r="C240" s="1" t="e">
        <f>VLOOKUP(B240,Códigos!D238:E238,2,0)</f>
        <v>#N/A</v>
      </c>
    </row>
    <row r="241" spans="3:3" x14ac:dyDescent="0.2">
      <c r="C241" s="1" t="e">
        <f>VLOOKUP(B241,Códigos!D239:E239,2,0)</f>
        <v>#N/A</v>
      </c>
    </row>
    <row r="242" spans="3:3" x14ac:dyDescent="0.2">
      <c r="C242" s="1" t="e">
        <f>VLOOKUP(B242,Códigos!D240:E240,2,0)</f>
        <v>#N/A</v>
      </c>
    </row>
    <row r="243" spans="3:3" x14ac:dyDescent="0.2">
      <c r="C243" s="1" t="e">
        <f>VLOOKUP(B243,Códigos!D241:E241,2,0)</f>
        <v>#N/A</v>
      </c>
    </row>
    <row r="244" spans="3:3" x14ac:dyDescent="0.2">
      <c r="C244" s="1" t="e">
        <f>VLOOKUP(B244,Códigos!D242:E242,2,0)</f>
        <v>#N/A</v>
      </c>
    </row>
    <row r="245" spans="3:3" x14ac:dyDescent="0.2">
      <c r="C245" s="1" t="e">
        <f>VLOOKUP(B245,Códigos!D243:E243,2,0)</f>
        <v>#N/A</v>
      </c>
    </row>
    <row r="246" spans="3:3" x14ac:dyDescent="0.2">
      <c r="C246" s="1" t="e">
        <f>VLOOKUP(B246,Códigos!D244:E244,2,0)</f>
        <v>#N/A</v>
      </c>
    </row>
    <row r="247" spans="3:3" x14ac:dyDescent="0.2">
      <c r="C247" s="1" t="e">
        <f>VLOOKUP(B247,Códigos!D245:E245,2,0)</f>
        <v>#N/A</v>
      </c>
    </row>
    <row r="248" spans="3:3" x14ac:dyDescent="0.2">
      <c r="C248" s="1" t="e">
        <f>VLOOKUP(B248,Códigos!D246:E246,2,0)</f>
        <v>#N/A</v>
      </c>
    </row>
    <row r="249" spans="3:3" x14ac:dyDescent="0.2">
      <c r="C249" s="1" t="e">
        <f>VLOOKUP(B249,Códigos!D247:E247,2,0)</f>
        <v>#N/A</v>
      </c>
    </row>
    <row r="250" spans="3:3" x14ac:dyDescent="0.2">
      <c r="C250" s="1" t="e">
        <f>VLOOKUP(B250,Códigos!D248:E248,2,0)</f>
        <v>#N/A</v>
      </c>
    </row>
    <row r="251" spans="3:3" x14ac:dyDescent="0.2">
      <c r="C251" s="1" t="e">
        <f>VLOOKUP(B251,Códigos!D249:E249,2,0)</f>
        <v>#N/A</v>
      </c>
    </row>
    <row r="252" spans="3:3" x14ac:dyDescent="0.2">
      <c r="C252" s="1" t="e">
        <f>VLOOKUP(B252,Códigos!D250:E250,2,0)</f>
        <v>#N/A</v>
      </c>
    </row>
    <row r="253" spans="3:3" x14ac:dyDescent="0.2">
      <c r="C253" s="1" t="e">
        <f>VLOOKUP(B253,Códigos!D251:E251,2,0)</f>
        <v>#N/A</v>
      </c>
    </row>
    <row r="254" spans="3:3" x14ac:dyDescent="0.2">
      <c r="C254" s="1" t="e">
        <f>VLOOKUP(B254,Códigos!D252:E252,2,0)</f>
        <v>#N/A</v>
      </c>
    </row>
    <row r="255" spans="3:3" x14ac:dyDescent="0.2">
      <c r="C255" s="1" t="e">
        <f>VLOOKUP(B255,Códigos!D253:E253,2,0)</f>
        <v>#N/A</v>
      </c>
    </row>
    <row r="256" spans="3:3" x14ac:dyDescent="0.2">
      <c r="C256" s="1" t="e">
        <f>VLOOKUP(B256,Códigos!D254:E254,2,0)</f>
        <v>#N/A</v>
      </c>
    </row>
    <row r="257" spans="3:3" x14ac:dyDescent="0.2">
      <c r="C257" s="1" t="e">
        <f>VLOOKUP(B257,Códigos!D255:E255,2,0)</f>
        <v>#N/A</v>
      </c>
    </row>
    <row r="258" spans="3:3" x14ac:dyDescent="0.2">
      <c r="C258" s="1" t="e">
        <f>VLOOKUP(B258,Códigos!D256:E256,2,0)</f>
        <v>#N/A</v>
      </c>
    </row>
    <row r="259" spans="3:3" x14ac:dyDescent="0.2">
      <c r="C259" s="1" t="e">
        <f>VLOOKUP(B259,Códigos!D257:E257,2,0)</f>
        <v>#N/A</v>
      </c>
    </row>
    <row r="260" spans="3:3" x14ac:dyDescent="0.2">
      <c r="C260" s="1" t="e">
        <f>VLOOKUP(B260,Códigos!D258:E258,2,0)</f>
        <v>#N/A</v>
      </c>
    </row>
    <row r="261" spans="3:3" x14ac:dyDescent="0.2">
      <c r="C261" s="1" t="e">
        <f>VLOOKUP(B261,Códigos!D259:E259,2,0)</f>
        <v>#N/A</v>
      </c>
    </row>
    <row r="262" spans="3:3" x14ac:dyDescent="0.2">
      <c r="C262" s="1" t="e">
        <f>VLOOKUP(B262,Códigos!D260:E260,2,0)</f>
        <v>#N/A</v>
      </c>
    </row>
    <row r="263" spans="3:3" x14ac:dyDescent="0.2">
      <c r="C263" s="1" t="e">
        <f>VLOOKUP(B263,Códigos!D261:E261,2,0)</f>
        <v>#N/A</v>
      </c>
    </row>
    <row r="264" spans="3:3" x14ac:dyDescent="0.2">
      <c r="C264" s="1" t="e">
        <f>VLOOKUP(B264,Códigos!D262:E262,2,0)</f>
        <v>#N/A</v>
      </c>
    </row>
    <row r="265" spans="3:3" x14ac:dyDescent="0.2">
      <c r="C265" s="1" t="e">
        <f>VLOOKUP(B265,Códigos!D263:E263,2,0)</f>
        <v>#N/A</v>
      </c>
    </row>
    <row r="266" spans="3:3" x14ac:dyDescent="0.2">
      <c r="C266" s="1" t="e">
        <f>VLOOKUP(B266,Códigos!D264:E264,2,0)</f>
        <v>#N/A</v>
      </c>
    </row>
    <row r="267" spans="3:3" x14ac:dyDescent="0.2">
      <c r="C267" s="1" t="e">
        <f>VLOOKUP(B267,Códigos!D265:E265,2,0)</f>
        <v>#N/A</v>
      </c>
    </row>
    <row r="268" spans="3:3" x14ac:dyDescent="0.2">
      <c r="C268" s="1" t="e">
        <f>VLOOKUP(B268,Códigos!D266:E266,2,0)</f>
        <v>#N/A</v>
      </c>
    </row>
    <row r="269" spans="3:3" x14ac:dyDescent="0.2">
      <c r="C269" s="1" t="e">
        <f>VLOOKUP(B269,Códigos!D267:E267,2,0)</f>
        <v>#N/A</v>
      </c>
    </row>
    <row r="270" spans="3:3" x14ac:dyDescent="0.2">
      <c r="C270" s="1" t="e">
        <f>VLOOKUP(B270,Códigos!D268:E268,2,0)</f>
        <v>#N/A</v>
      </c>
    </row>
    <row r="271" spans="3:3" x14ac:dyDescent="0.2">
      <c r="C271" s="1" t="e">
        <f>VLOOKUP(B271,Códigos!D269:E269,2,0)</f>
        <v>#N/A</v>
      </c>
    </row>
    <row r="272" spans="3:3" x14ac:dyDescent="0.2">
      <c r="C272" s="1" t="e">
        <f>VLOOKUP(B272,Códigos!D270:E270,2,0)</f>
        <v>#N/A</v>
      </c>
    </row>
    <row r="273" spans="3:3" x14ac:dyDescent="0.2">
      <c r="C273" s="1" t="e">
        <f>VLOOKUP(B273,Códigos!D271:E271,2,0)</f>
        <v>#N/A</v>
      </c>
    </row>
    <row r="274" spans="3:3" x14ac:dyDescent="0.2">
      <c r="C274" s="1" t="e">
        <f>VLOOKUP(B274,Códigos!D272:E272,2,0)</f>
        <v>#N/A</v>
      </c>
    </row>
    <row r="275" spans="3:3" x14ac:dyDescent="0.2">
      <c r="C275" s="1" t="e">
        <f>VLOOKUP(B275,Códigos!D273:E273,2,0)</f>
        <v>#N/A</v>
      </c>
    </row>
    <row r="276" spans="3:3" x14ac:dyDescent="0.2">
      <c r="C276" s="1" t="e">
        <f>VLOOKUP(B276,Códigos!D274:E274,2,0)</f>
        <v>#N/A</v>
      </c>
    </row>
    <row r="277" spans="3:3" x14ac:dyDescent="0.2">
      <c r="C277" s="1" t="e">
        <f>VLOOKUP(B277,Códigos!D275:E275,2,0)</f>
        <v>#N/A</v>
      </c>
    </row>
    <row r="278" spans="3:3" x14ac:dyDescent="0.2">
      <c r="C278" s="1" t="e">
        <f>VLOOKUP(B278,Códigos!D276:E276,2,0)</f>
        <v>#N/A</v>
      </c>
    </row>
    <row r="279" spans="3:3" x14ac:dyDescent="0.2">
      <c r="C279" s="1" t="e">
        <f>VLOOKUP(B279,Códigos!D277:E277,2,0)</f>
        <v>#N/A</v>
      </c>
    </row>
    <row r="280" spans="3:3" x14ac:dyDescent="0.2">
      <c r="C280" s="1" t="e">
        <f>VLOOKUP(B280,Códigos!D278:E278,2,0)</f>
        <v>#N/A</v>
      </c>
    </row>
    <row r="281" spans="3:3" x14ac:dyDescent="0.2">
      <c r="C281" s="1" t="e">
        <f>VLOOKUP(B281,Códigos!D279:E279,2,0)</f>
        <v>#N/A</v>
      </c>
    </row>
    <row r="282" spans="3:3" x14ac:dyDescent="0.2">
      <c r="C282" s="1" t="e">
        <f>VLOOKUP(B282,Códigos!D280:E280,2,0)</f>
        <v>#N/A</v>
      </c>
    </row>
    <row r="283" spans="3:3" x14ac:dyDescent="0.2">
      <c r="C283" s="1" t="e">
        <f>VLOOKUP(B283,Códigos!D281:E281,2,0)</f>
        <v>#N/A</v>
      </c>
    </row>
    <row r="284" spans="3:3" x14ac:dyDescent="0.2">
      <c r="C284" s="1" t="e">
        <f>VLOOKUP(B284,Códigos!D282:E282,2,0)</f>
        <v>#N/A</v>
      </c>
    </row>
    <row r="285" spans="3:3" x14ac:dyDescent="0.2">
      <c r="C285" s="1" t="e">
        <f>VLOOKUP(B285,Códigos!D283:E283,2,0)</f>
        <v>#N/A</v>
      </c>
    </row>
    <row r="286" spans="3:3" x14ac:dyDescent="0.2">
      <c r="C286" s="1" t="e">
        <f>VLOOKUP(B286,Códigos!D284:E284,2,0)</f>
        <v>#N/A</v>
      </c>
    </row>
    <row r="287" spans="3:3" x14ac:dyDescent="0.2">
      <c r="C287" s="1" t="e">
        <f>VLOOKUP(B287,Códigos!D285:E285,2,0)</f>
        <v>#N/A</v>
      </c>
    </row>
    <row r="288" spans="3:3" x14ac:dyDescent="0.2">
      <c r="C288" s="1" t="e">
        <f>VLOOKUP(B288,Códigos!D286:E286,2,0)</f>
        <v>#N/A</v>
      </c>
    </row>
    <row r="289" spans="3:3" x14ac:dyDescent="0.2">
      <c r="C289" s="1" t="e">
        <f>VLOOKUP(B289,Códigos!D287:E287,2,0)</f>
        <v>#N/A</v>
      </c>
    </row>
    <row r="290" spans="3:3" x14ac:dyDescent="0.2">
      <c r="C290" s="1" t="e">
        <f>VLOOKUP(B290,Códigos!D288:E288,2,0)</f>
        <v>#N/A</v>
      </c>
    </row>
    <row r="291" spans="3:3" x14ac:dyDescent="0.2">
      <c r="C291" s="1" t="e">
        <f>VLOOKUP(B291,Códigos!D289:E289,2,0)</f>
        <v>#N/A</v>
      </c>
    </row>
    <row r="292" spans="3:3" x14ac:dyDescent="0.2">
      <c r="C292" s="1" t="e">
        <f>VLOOKUP(B292,Códigos!D290:E290,2,0)</f>
        <v>#N/A</v>
      </c>
    </row>
    <row r="293" spans="3:3" x14ac:dyDescent="0.2">
      <c r="C293" s="1" t="e">
        <f>VLOOKUP(B293,Códigos!D291:E291,2,0)</f>
        <v>#N/A</v>
      </c>
    </row>
    <row r="294" spans="3:3" x14ac:dyDescent="0.2">
      <c r="C294" s="1" t="e">
        <f>VLOOKUP(B294,Códigos!D292:E292,2,0)</f>
        <v>#N/A</v>
      </c>
    </row>
    <row r="295" spans="3:3" x14ac:dyDescent="0.2">
      <c r="C295" s="1" t="e">
        <f>VLOOKUP(B295,Códigos!D293:E293,2,0)</f>
        <v>#N/A</v>
      </c>
    </row>
    <row r="296" spans="3:3" x14ac:dyDescent="0.2">
      <c r="C296" s="1" t="e">
        <f>VLOOKUP(B296,Códigos!D294:E294,2,0)</f>
        <v>#N/A</v>
      </c>
    </row>
    <row r="297" spans="3:3" x14ac:dyDescent="0.2">
      <c r="C297" s="1" t="e">
        <f>VLOOKUP(B297,Códigos!D295:E295,2,0)</f>
        <v>#N/A</v>
      </c>
    </row>
    <row r="298" spans="3:3" x14ac:dyDescent="0.2">
      <c r="C298" s="1" t="e">
        <f>VLOOKUP(B298,Códigos!D296:E296,2,0)</f>
        <v>#N/A</v>
      </c>
    </row>
    <row r="299" spans="3:3" x14ac:dyDescent="0.2">
      <c r="C299" s="1" t="e">
        <f>VLOOKUP(B299,Códigos!D297:E297,2,0)</f>
        <v>#N/A</v>
      </c>
    </row>
    <row r="300" spans="3:3" x14ac:dyDescent="0.2">
      <c r="C300" s="1" t="e">
        <f>VLOOKUP(B300,Códigos!D298:E298,2,0)</f>
        <v>#N/A</v>
      </c>
    </row>
    <row r="301" spans="3:3" x14ac:dyDescent="0.2">
      <c r="C301" s="1" t="e">
        <f>VLOOKUP(B301,Códigos!D299:E299,2,0)</f>
        <v>#N/A</v>
      </c>
    </row>
    <row r="302" spans="3:3" x14ac:dyDescent="0.2">
      <c r="C302" s="1" t="e">
        <f>VLOOKUP(B302,Códigos!D300:E300,2,0)</f>
        <v>#N/A</v>
      </c>
    </row>
    <row r="303" spans="3:3" x14ac:dyDescent="0.2">
      <c r="C303" s="1" t="e">
        <f>VLOOKUP(B303,Códigos!D301:E301,2,0)</f>
        <v>#N/A</v>
      </c>
    </row>
    <row r="304" spans="3:3" x14ac:dyDescent="0.2">
      <c r="C304" s="1" t="e">
        <f>VLOOKUP(B304,Códigos!D302:E302,2,0)</f>
        <v>#N/A</v>
      </c>
    </row>
    <row r="305" spans="3:3" x14ac:dyDescent="0.2">
      <c r="C305" s="1" t="e">
        <f>VLOOKUP(B305,Códigos!D303:E303,2,0)</f>
        <v>#N/A</v>
      </c>
    </row>
    <row r="306" spans="3:3" x14ac:dyDescent="0.2">
      <c r="C306" s="1" t="e">
        <f>VLOOKUP(B306,Códigos!D304:E304,2,0)</f>
        <v>#N/A</v>
      </c>
    </row>
    <row r="307" spans="3:3" x14ac:dyDescent="0.2">
      <c r="C307" s="1" t="e">
        <f>VLOOKUP(B307,Códigos!D305:E305,2,0)</f>
        <v>#N/A</v>
      </c>
    </row>
    <row r="308" spans="3:3" x14ac:dyDescent="0.2">
      <c r="C308" s="1" t="e">
        <f>VLOOKUP(B308,Códigos!D306:E306,2,0)</f>
        <v>#N/A</v>
      </c>
    </row>
    <row r="309" spans="3:3" x14ac:dyDescent="0.2">
      <c r="C309" s="1" t="e">
        <f>VLOOKUP(B309,Códigos!D307:E307,2,0)</f>
        <v>#N/A</v>
      </c>
    </row>
    <row r="310" spans="3:3" x14ac:dyDescent="0.2">
      <c r="C310" s="1" t="e">
        <f>VLOOKUP(B310,Códigos!D308:E308,2,0)</f>
        <v>#N/A</v>
      </c>
    </row>
    <row r="311" spans="3:3" x14ac:dyDescent="0.2">
      <c r="C311" s="1" t="e">
        <f>VLOOKUP(B311,Códigos!D309:E309,2,0)</f>
        <v>#N/A</v>
      </c>
    </row>
    <row r="312" spans="3:3" x14ac:dyDescent="0.2">
      <c r="C312" s="1" t="e">
        <f>VLOOKUP(B312,Códigos!D310:E310,2,0)</f>
        <v>#N/A</v>
      </c>
    </row>
    <row r="313" spans="3:3" x14ac:dyDescent="0.2">
      <c r="C313" s="1" t="e">
        <f>VLOOKUP(B313,Códigos!D311:E311,2,0)</f>
        <v>#N/A</v>
      </c>
    </row>
    <row r="314" spans="3:3" x14ac:dyDescent="0.2">
      <c r="C314" s="1" t="e">
        <f>VLOOKUP(B314,Códigos!D312:E312,2,0)</f>
        <v>#N/A</v>
      </c>
    </row>
    <row r="315" spans="3:3" x14ac:dyDescent="0.2">
      <c r="C315" s="1" t="e">
        <f>VLOOKUP(B315,Códigos!D313:E313,2,0)</f>
        <v>#N/A</v>
      </c>
    </row>
    <row r="316" spans="3:3" x14ac:dyDescent="0.2">
      <c r="C316" s="1" t="e">
        <f>VLOOKUP(B316,Códigos!D314:E314,2,0)</f>
        <v>#N/A</v>
      </c>
    </row>
    <row r="317" spans="3:3" x14ac:dyDescent="0.2">
      <c r="C317" s="1" t="e">
        <f>VLOOKUP(B317,Códigos!D315:E315,2,0)</f>
        <v>#N/A</v>
      </c>
    </row>
    <row r="318" spans="3:3" x14ac:dyDescent="0.2">
      <c r="C318" s="1" t="e">
        <f>VLOOKUP(B318,Códigos!D316:E316,2,0)</f>
        <v>#N/A</v>
      </c>
    </row>
    <row r="319" spans="3:3" x14ac:dyDescent="0.2">
      <c r="C319" s="1" t="e">
        <f>VLOOKUP(B319,Códigos!D317:E317,2,0)</f>
        <v>#N/A</v>
      </c>
    </row>
    <row r="320" spans="3:3" x14ac:dyDescent="0.2">
      <c r="C320" s="1" t="e">
        <f>VLOOKUP(B320,Códigos!D318:E318,2,0)</f>
        <v>#N/A</v>
      </c>
    </row>
    <row r="321" spans="3:3" x14ac:dyDescent="0.2">
      <c r="C321" s="1" t="e">
        <f>VLOOKUP(B321,Códigos!D319:E319,2,0)</f>
        <v>#N/A</v>
      </c>
    </row>
    <row r="322" spans="3:3" x14ac:dyDescent="0.2">
      <c r="C322" s="1" t="e">
        <f>VLOOKUP(B322,Códigos!D320:E320,2,0)</f>
        <v>#N/A</v>
      </c>
    </row>
    <row r="323" spans="3:3" x14ac:dyDescent="0.2">
      <c r="C323" s="1" t="e">
        <f>VLOOKUP(B323,Códigos!D321:E321,2,0)</f>
        <v>#N/A</v>
      </c>
    </row>
    <row r="324" spans="3:3" x14ac:dyDescent="0.2">
      <c r="C324" s="1" t="e">
        <f>VLOOKUP(B324,Códigos!D322:E322,2,0)</f>
        <v>#N/A</v>
      </c>
    </row>
    <row r="325" spans="3:3" x14ac:dyDescent="0.2">
      <c r="C325" s="1" t="e">
        <f>VLOOKUP(B325,Códigos!D323:E323,2,0)</f>
        <v>#N/A</v>
      </c>
    </row>
    <row r="326" spans="3:3" x14ac:dyDescent="0.2">
      <c r="C326" s="1" t="e">
        <f>VLOOKUP(B326,Códigos!D324:E324,2,0)</f>
        <v>#N/A</v>
      </c>
    </row>
    <row r="327" spans="3:3" x14ac:dyDescent="0.2">
      <c r="C327" s="1" t="e">
        <f>VLOOKUP(B327,Códigos!D325:E325,2,0)</f>
        <v>#N/A</v>
      </c>
    </row>
    <row r="328" spans="3:3" x14ac:dyDescent="0.2">
      <c r="C328" s="1" t="e">
        <f>VLOOKUP(B328,Códigos!D326:E326,2,0)</f>
        <v>#N/A</v>
      </c>
    </row>
    <row r="329" spans="3:3" x14ac:dyDescent="0.2">
      <c r="C329" s="1" t="e">
        <f>VLOOKUP(B329,Códigos!D327:E327,2,0)</f>
        <v>#N/A</v>
      </c>
    </row>
    <row r="330" spans="3:3" x14ac:dyDescent="0.2">
      <c r="C330" s="1" t="e">
        <f>VLOOKUP(B330,Códigos!D328:E328,2,0)</f>
        <v>#N/A</v>
      </c>
    </row>
    <row r="331" spans="3:3" x14ac:dyDescent="0.2">
      <c r="C331" s="1" t="e">
        <f>VLOOKUP(B331,Códigos!D329:E329,2,0)</f>
        <v>#N/A</v>
      </c>
    </row>
    <row r="332" spans="3:3" x14ac:dyDescent="0.2">
      <c r="C332" s="1" t="e">
        <f>VLOOKUP(B332,Códigos!D330:E330,2,0)</f>
        <v>#N/A</v>
      </c>
    </row>
    <row r="333" spans="3:3" x14ac:dyDescent="0.2">
      <c r="C333" s="1" t="e">
        <f>VLOOKUP(B333,Códigos!D331:E331,2,0)</f>
        <v>#N/A</v>
      </c>
    </row>
    <row r="334" spans="3:3" x14ac:dyDescent="0.2">
      <c r="C334" s="1" t="e">
        <f>VLOOKUP(B334,Códigos!D332:E332,2,0)</f>
        <v>#N/A</v>
      </c>
    </row>
    <row r="335" spans="3:3" x14ac:dyDescent="0.2">
      <c r="C335" s="1" t="e">
        <f>VLOOKUP(B335,Códigos!D333:E333,2,0)</f>
        <v>#N/A</v>
      </c>
    </row>
    <row r="336" spans="3:3" x14ac:dyDescent="0.2">
      <c r="C336" s="1" t="e">
        <f>VLOOKUP(B336,Códigos!D334:E334,2,0)</f>
        <v>#N/A</v>
      </c>
    </row>
    <row r="337" spans="3:3" x14ac:dyDescent="0.2">
      <c r="C337" s="1" t="e">
        <f>VLOOKUP(B337,Códigos!D335:E335,2,0)</f>
        <v>#N/A</v>
      </c>
    </row>
    <row r="338" spans="3:3" x14ac:dyDescent="0.2">
      <c r="C338" s="1" t="e">
        <f>VLOOKUP(B338,Códigos!D336:E336,2,0)</f>
        <v>#N/A</v>
      </c>
    </row>
    <row r="339" spans="3:3" x14ac:dyDescent="0.2">
      <c r="C339" s="1" t="e">
        <f>VLOOKUP(B339,Códigos!D337:E337,2,0)</f>
        <v>#N/A</v>
      </c>
    </row>
    <row r="340" spans="3:3" x14ac:dyDescent="0.2">
      <c r="C340" s="1" t="e">
        <f>VLOOKUP(B340,Códigos!D338:E338,2,0)</f>
        <v>#N/A</v>
      </c>
    </row>
    <row r="341" spans="3:3" x14ac:dyDescent="0.2">
      <c r="C341" s="1" t="e">
        <f>VLOOKUP(B341,Códigos!D339:E339,2,0)</f>
        <v>#N/A</v>
      </c>
    </row>
    <row r="342" spans="3:3" x14ac:dyDescent="0.2">
      <c r="C342" s="1" t="e">
        <f>VLOOKUP(B342,Códigos!D340:E340,2,0)</f>
        <v>#N/A</v>
      </c>
    </row>
    <row r="343" spans="3:3" x14ac:dyDescent="0.2">
      <c r="C343" s="1" t="e">
        <f>VLOOKUP(B343,Códigos!D341:E341,2,0)</f>
        <v>#N/A</v>
      </c>
    </row>
    <row r="344" spans="3:3" x14ac:dyDescent="0.2">
      <c r="C344" s="1" t="e">
        <f>VLOOKUP(B344,Códigos!D342:E342,2,0)</f>
        <v>#N/A</v>
      </c>
    </row>
    <row r="345" spans="3:3" x14ac:dyDescent="0.2">
      <c r="C345" s="1" t="e">
        <f>VLOOKUP(B345,Códigos!D343:E343,2,0)</f>
        <v>#N/A</v>
      </c>
    </row>
    <row r="346" spans="3:3" x14ac:dyDescent="0.2">
      <c r="C346" s="1" t="e">
        <f>VLOOKUP(B346,Códigos!D344:E344,2,0)</f>
        <v>#N/A</v>
      </c>
    </row>
    <row r="347" spans="3:3" x14ac:dyDescent="0.2">
      <c r="C347" s="1" t="e">
        <f>VLOOKUP(B347,Códigos!D345:E345,2,0)</f>
        <v>#N/A</v>
      </c>
    </row>
    <row r="348" spans="3:3" x14ac:dyDescent="0.2">
      <c r="C348" s="1" t="e">
        <f>VLOOKUP(B348,Códigos!D346:E346,2,0)</f>
        <v>#N/A</v>
      </c>
    </row>
    <row r="349" spans="3:3" x14ac:dyDescent="0.2">
      <c r="C349" s="1" t="e">
        <f>VLOOKUP(B349,Códigos!D347:E347,2,0)</f>
        <v>#N/A</v>
      </c>
    </row>
    <row r="350" spans="3:3" x14ac:dyDescent="0.2">
      <c r="C350" s="1" t="e">
        <f>VLOOKUP(B350,Códigos!D348:E348,2,0)</f>
        <v>#N/A</v>
      </c>
    </row>
    <row r="351" spans="3:3" x14ac:dyDescent="0.2">
      <c r="C351" s="1" t="e">
        <f>VLOOKUP(B351,Códigos!D349:E349,2,0)</f>
        <v>#N/A</v>
      </c>
    </row>
    <row r="352" spans="3:3" x14ac:dyDescent="0.2">
      <c r="C352" s="1" t="e">
        <f>VLOOKUP(B352,Códigos!D350:E350,2,0)</f>
        <v>#N/A</v>
      </c>
    </row>
    <row r="353" spans="3:3" x14ac:dyDescent="0.2">
      <c r="C353" s="1" t="e">
        <f>VLOOKUP(B353,Códigos!D351:E351,2,0)</f>
        <v>#N/A</v>
      </c>
    </row>
    <row r="354" spans="3:3" x14ac:dyDescent="0.2">
      <c r="C354" s="1" t="e">
        <f>VLOOKUP(B354,Códigos!D352:E352,2,0)</f>
        <v>#N/A</v>
      </c>
    </row>
    <row r="355" spans="3:3" x14ac:dyDescent="0.2">
      <c r="C355" s="1" t="e">
        <f>VLOOKUP(B355,Códigos!D353:E353,2,0)</f>
        <v>#N/A</v>
      </c>
    </row>
    <row r="356" spans="3:3" x14ac:dyDescent="0.2">
      <c r="C356" s="1" t="e">
        <f>VLOOKUP(B356,Códigos!D354:E354,2,0)</f>
        <v>#N/A</v>
      </c>
    </row>
    <row r="357" spans="3:3" x14ac:dyDescent="0.2">
      <c r="C357" s="1" t="e">
        <f>VLOOKUP(B357,Códigos!D355:E355,2,0)</f>
        <v>#N/A</v>
      </c>
    </row>
    <row r="358" spans="3:3" x14ac:dyDescent="0.2">
      <c r="C358" s="1" t="e">
        <f>VLOOKUP(B358,Códigos!D356:E356,2,0)</f>
        <v>#N/A</v>
      </c>
    </row>
    <row r="359" spans="3:3" x14ac:dyDescent="0.2">
      <c r="C359" s="1" t="e">
        <f>VLOOKUP(B359,Códigos!D357:E357,2,0)</f>
        <v>#N/A</v>
      </c>
    </row>
    <row r="360" spans="3:3" x14ac:dyDescent="0.2">
      <c r="C360" s="1" t="e">
        <f>VLOOKUP(B360,Códigos!D358:E358,2,0)</f>
        <v>#N/A</v>
      </c>
    </row>
    <row r="361" spans="3:3" x14ac:dyDescent="0.2">
      <c r="C361" s="1" t="e">
        <f>VLOOKUP(B361,Códigos!D359:E359,2,0)</f>
        <v>#N/A</v>
      </c>
    </row>
    <row r="362" spans="3:3" x14ac:dyDescent="0.2">
      <c r="C362" s="1" t="e">
        <f>VLOOKUP(B362,Códigos!D360:E360,2,0)</f>
        <v>#N/A</v>
      </c>
    </row>
    <row r="363" spans="3:3" x14ac:dyDescent="0.2">
      <c r="C363" s="1" t="e">
        <f>VLOOKUP(B363,Códigos!D361:E361,2,0)</f>
        <v>#N/A</v>
      </c>
    </row>
    <row r="364" spans="3:3" x14ac:dyDescent="0.2">
      <c r="C364" s="1" t="e">
        <f>VLOOKUP(B364,Códigos!D362:E362,2,0)</f>
        <v>#N/A</v>
      </c>
    </row>
    <row r="365" spans="3:3" x14ac:dyDescent="0.2">
      <c r="C365" s="1" t="e">
        <f>VLOOKUP(B365,Códigos!D363:E363,2,0)</f>
        <v>#N/A</v>
      </c>
    </row>
    <row r="366" spans="3:3" x14ac:dyDescent="0.2">
      <c r="C366" s="1" t="e">
        <f>VLOOKUP(B366,Códigos!D364:E364,2,0)</f>
        <v>#N/A</v>
      </c>
    </row>
    <row r="367" spans="3:3" x14ac:dyDescent="0.2">
      <c r="C367" s="1" t="e">
        <f>VLOOKUP(B367,Códigos!D365:E365,2,0)</f>
        <v>#N/A</v>
      </c>
    </row>
    <row r="368" spans="3:3" x14ac:dyDescent="0.2">
      <c r="C368" s="1" t="e">
        <f>VLOOKUP(B368,Códigos!D366:E366,2,0)</f>
        <v>#N/A</v>
      </c>
    </row>
    <row r="369" spans="3:3" x14ac:dyDescent="0.2">
      <c r="C369" s="1" t="e">
        <f>VLOOKUP(B369,Códigos!D367:E367,2,0)</f>
        <v>#N/A</v>
      </c>
    </row>
    <row r="370" spans="3:3" x14ac:dyDescent="0.2">
      <c r="C370" s="1" t="e">
        <f>VLOOKUP(B370,Códigos!D368:E368,2,0)</f>
        <v>#N/A</v>
      </c>
    </row>
    <row r="371" spans="3:3" x14ac:dyDescent="0.2">
      <c r="C371" s="1" t="e">
        <f>VLOOKUP(B371,Códigos!D369:E369,2,0)</f>
        <v>#N/A</v>
      </c>
    </row>
    <row r="372" spans="3:3" x14ac:dyDescent="0.2">
      <c r="C372" s="1" t="e">
        <f>VLOOKUP(B372,Códigos!D370:E370,2,0)</f>
        <v>#N/A</v>
      </c>
    </row>
    <row r="373" spans="3:3" x14ac:dyDescent="0.2">
      <c r="C373" s="1" t="e">
        <f>VLOOKUP(B373,Códigos!D371:E371,2,0)</f>
        <v>#N/A</v>
      </c>
    </row>
    <row r="374" spans="3:3" x14ac:dyDescent="0.2">
      <c r="C374" s="1" t="e">
        <f>VLOOKUP(B374,Códigos!D372:E372,2,0)</f>
        <v>#N/A</v>
      </c>
    </row>
    <row r="375" spans="3:3" x14ac:dyDescent="0.2">
      <c r="C375" s="1" t="e">
        <f>VLOOKUP(B375,Códigos!D373:E373,2,0)</f>
        <v>#N/A</v>
      </c>
    </row>
    <row r="376" spans="3:3" x14ac:dyDescent="0.2">
      <c r="C376" s="1" t="e">
        <f>VLOOKUP(B376,Códigos!D374:E374,2,0)</f>
        <v>#N/A</v>
      </c>
    </row>
    <row r="377" spans="3:3" x14ac:dyDescent="0.2">
      <c r="C377" s="1" t="e">
        <f>VLOOKUP(B377,Códigos!D375:E375,2,0)</f>
        <v>#N/A</v>
      </c>
    </row>
    <row r="378" spans="3:3" x14ac:dyDescent="0.2">
      <c r="C378" s="1" t="e">
        <f>VLOOKUP(B378,Códigos!D376:E376,2,0)</f>
        <v>#N/A</v>
      </c>
    </row>
    <row r="379" spans="3:3" x14ac:dyDescent="0.2">
      <c r="C379" s="1" t="e">
        <f>VLOOKUP(B379,Códigos!D377:E377,2,0)</f>
        <v>#N/A</v>
      </c>
    </row>
    <row r="380" spans="3:3" x14ac:dyDescent="0.2">
      <c r="C380" s="1" t="e">
        <f>VLOOKUP(B380,Códigos!D378:E378,2,0)</f>
        <v>#N/A</v>
      </c>
    </row>
    <row r="381" spans="3:3" x14ac:dyDescent="0.2">
      <c r="C381" s="1" t="e">
        <f>VLOOKUP(B381,Códigos!D379:E379,2,0)</f>
        <v>#N/A</v>
      </c>
    </row>
    <row r="382" spans="3:3" x14ac:dyDescent="0.2">
      <c r="C382" s="1" t="e">
        <f>VLOOKUP(B382,Códigos!D380:E380,2,0)</f>
        <v>#N/A</v>
      </c>
    </row>
    <row r="383" spans="3:3" x14ac:dyDescent="0.2">
      <c r="C383" s="1" t="e">
        <f>VLOOKUP(B383,Códigos!D381:E381,2,0)</f>
        <v>#N/A</v>
      </c>
    </row>
    <row r="384" spans="3:3" x14ac:dyDescent="0.2">
      <c r="C384" s="1" t="e">
        <f>VLOOKUP(B384,Códigos!D382:E382,2,0)</f>
        <v>#N/A</v>
      </c>
    </row>
    <row r="385" spans="3:3" x14ac:dyDescent="0.2">
      <c r="C385" s="1" t="e">
        <f>VLOOKUP(B385,Códigos!D383:E383,2,0)</f>
        <v>#N/A</v>
      </c>
    </row>
    <row r="386" spans="3:3" x14ac:dyDescent="0.2">
      <c r="C386" s="1" t="e">
        <f>VLOOKUP(B386,Códigos!D384:E384,2,0)</f>
        <v>#N/A</v>
      </c>
    </row>
    <row r="387" spans="3:3" x14ac:dyDescent="0.2">
      <c r="C387" s="1" t="e">
        <f>VLOOKUP(B387,Códigos!D385:E385,2,0)</f>
        <v>#N/A</v>
      </c>
    </row>
    <row r="388" spans="3:3" x14ac:dyDescent="0.2">
      <c r="C388" s="1" t="e">
        <f>VLOOKUP(B388,Códigos!D386:E386,2,0)</f>
        <v>#N/A</v>
      </c>
    </row>
    <row r="389" spans="3:3" x14ac:dyDescent="0.2">
      <c r="C389" s="1" t="e">
        <f>VLOOKUP(B389,Códigos!D387:E387,2,0)</f>
        <v>#N/A</v>
      </c>
    </row>
    <row r="390" spans="3:3" x14ac:dyDescent="0.2">
      <c r="C390" s="1" t="e">
        <f>VLOOKUP(B390,Códigos!D388:E388,2,0)</f>
        <v>#N/A</v>
      </c>
    </row>
    <row r="391" spans="3:3" x14ac:dyDescent="0.2">
      <c r="C391" s="1" t="e">
        <f>VLOOKUP(B391,Códigos!D389:E389,2,0)</f>
        <v>#N/A</v>
      </c>
    </row>
    <row r="392" spans="3:3" x14ac:dyDescent="0.2">
      <c r="C392" s="1" t="e">
        <f>VLOOKUP(B392,Códigos!D390:E390,2,0)</f>
        <v>#N/A</v>
      </c>
    </row>
    <row r="393" spans="3:3" x14ac:dyDescent="0.2">
      <c r="C393" s="1" t="e">
        <f>VLOOKUP(B393,Códigos!D391:E391,2,0)</f>
        <v>#N/A</v>
      </c>
    </row>
    <row r="394" spans="3:3" x14ac:dyDescent="0.2">
      <c r="C394" s="1" t="e">
        <f>VLOOKUP(B394,Códigos!D392:E392,2,0)</f>
        <v>#N/A</v>
      </c>
    </row>
    <row r="395" spans="3:3" x14ac:dyDescent="0.2">
      <c r="C395" s="1" t="e">
        <f>VLOOKUP(B395,Códigos!D393:E393,2,0)</f>
        <v>#N/A</v>
      </c>
    </row>
    <row r="396" spans="3:3" x14ac:dyDescent="0.2">
      <c r="C396" s="1" t="e">
        <f>VLOOKUP(B396,Códigos!D394:E394,2,0)</f>
        <v>#N/A</v>
      </c>
    </row>
    <row r="397" spans="3:3" x14ac:dyDescent="0.2">
      <c r="C397" s="1" t="e">
        <f>VLOOKUP(B397,Códigos!D395:E395,2,0)</f>
        <v>#N/A</v>
      </c>
    </row>
    <row r="398" spans="3:3" x14ac:dyDescent="0.2">
      <c r="C398" s="1" t="e">
        <f>VLOOKUP(B398,Códigos!D396:E396,2,0)</f>
        <v>#N/A</v>
      </c>
    </row>
    <row r="399" spans="3:3" x14ac:dyDescent="0.2">
      <c r="C399" s="1" t="e">
        <f>VLOOKUP(B399,Códigos!D397:E397,2,0)</f>
        <v>#N/A</v>
      </c>
    </row>
    <row r="400" spans="3:3" x14ac:dyDescent="0.2">
      <c r="C400" s="1" t="e">
        <f>VLOOKUP(B400,Códigos!D398:E398,2,0)</f>
        <v>#N/A</v>
      </c>
    </row>
    <row r="401" spans="3:3" x14ac:dyDescent="0.2">
      <c r="C401" s="1" t="e">
        <f>VLOOKUP(B401,Códigos!D399:E399,2,0)</f>
        <v>#N/A</v>
      </c>
    </row>
    <row r="402" spans="3:3" x14ac:dyDescent="0.2">
      <c r="C402" s="1" t="e">
        <f>VLOOKUP(B402,Códigos!D400:E400,2,0)</f>
        <v>#N/A</v>
      </c>
    </row>
    <row r="403" spans="3:3" x14ac:dyDescent="0.2">
      <c r="C403" s="1" t="e">
        <f>VLOOKUP(B403,Códigos!D401:E401,2,0)</f>
        <v>#N/A</v>
      </c>
    </row>
    <row r="404" spans="3:3" x14ac:dyDescent="0.2">
      <c r="C404" s="1" t="e">
        <f>VLOOKUP(B404,Códigos!D402:E402,2,0)</f>
        <v>#N/A</v>
      </c>
    </row>
    <row r="405" spans="3:3" x14ac:dyDescent="0.2">
      <c r="C405" s="1" t="e">
        <f>VLOOKUP(B405,Códigos!D403:E403,2,0)</f>
        <v>#N/A</v>
      </c>
    </row>
    <row r="406" spans="3:3" x14ac:dyDescent="0.2">
      <c r="C406" s="1" t="e">
        <f>VLOOKUP(B406,Códigos!D404:E404,2,0)</f>
        <v>#N/A</v>
      </c>
    </row>
    <row r="407" spans="3:3" x14ac:dyDescent="0.2">
      <c r="C407" s="1" t="e">
        <f>VLOOKUP(B407,Códigos!D405:E405,2,0)</f>
        <v>#N/A</v>
      </c>
    </row>
    <row r="408" spans="3:3" x14ac:dyDescent="0.2">
      <c r="C408" s="1" t="e">
        <f>VLOOKUP(B408,Códigos!D406:E406,2,0)</f>
        <v>#N/A</v>
      </c>
    </row>
    <row r="409" spans="3:3" x14ac:dyDescent="0.2">
      <c r="C409" s="1" t="e">
        <f>VLOOKUP(B409,Códigos!D407:E407,2,0)</f>
        <v>#N/A</v>
      </c>
    </row>
    <row r="410" spans="3:3" x14ac:dyDescent="0.2">
      <c r="C410" s="1" t="e">
        <f>VLOOKUP(B410,Códigos!D408:E408,2,0)</f>
        <v>#N/A</v>
      </c>
    </row>
    <row r="411" spans="3:3" x14ac:dyDescent="0.2">
      <c r="C411" s="1" t="e">
        <f>VLOOKUP(B411,Códigos!D409:E409,2,0)</f>
        <v>#N/A</v>
      </c>
    </row>
    <row r="412" spans="3:3" x14ac:dyDescent="0.2">
      <c r="C412" s="1" t="e">
        <f>VLOOKUP(B412,Códigos!D410:E410,2,0)</f>
        <v>#N/A</v>
      </c>
    </row>
    <row r="413" spans="3:3" x14ac:dyDescent="0.2">
      <c r="C413" s="1" t="e">
        <f>VLOOKUP(B413,Códigos!D411:E411,2,0)</f>
        <v>#N/A</v>
      </c>
    </row>
    <row r="414" spans="3:3" x14ac:dyDescent="0.2">
      <c r="C414" s="1" t="e">
        <f>VLOOKUP(B414,Códigos!D412:E412,2,0)</f>
        <v>#N/A</v>
      </c>
    </row>
    <row r="415" spans="3:3" x14ac:dyDescent="0.2">
      <c r="C415" s="1" t="e">
        <f>VLOOKUP(B415,Códigos!D413:E413,2,0)</f>
        <v>#N/A</v>
      </c>
    </row>
    <row r="416" spans="3:3" x14ac:dyDescent="0.2">
      <c r="C416" s="1" t="e">
        <f>VLOOKUP(B416,Códigos!D414:E414,2,0)</f>
        <v>#N/A</v>
      </c>
    </row>
    <row r="417" spans="3:3" x14ac:dyDescent="0.2">
      <c r="C417" s="1" t="e">
        <f>VLOOKUP(B417,Códigos!D415:E415,2,0)</f>
        <v>#N/A</v>
      </c>
    </row>
    <row r="418" spans="3:3" x14ac:dyDescent="0.2">
      <c r="C418" s="1" t="e">
        <f>VLOOKUP(B418,Códigos!D416:E416,2,0)</f>
        <v>#N/A</v>
      </c>
    </row>
    <row r="419" spans="3:3" x14ac:dyDescent="0.2">
      <c r="C419" s="1" t="e">
        <f>VLOOKUP(B419,Códigos!D417:E417,2,0)</f>
        <v>#N/A</v>
      </c>
    </row>
    <row r="420" spans="3:3" x14ac:dyDescent="0.2">
      <c r="C420" s="1" t="e">
        <f>VLOOKUP(B420,Códigos!D418:E418,2,0)</f>
        <v>#N/A</v>
      </c>
    </row>
    <row r="421" spans="3:3" x14ac:dyDescent="0.2">
      <c r="C421" s="1" t="e">
        <f>VLOOKUP(B421,Códigos!D419:E419,2,0)</f>
        <v>#N/A</v>
      </c>
    </row>
    <row r="422" spans="3:3" x14ac:dyDescent="0.2">
      <c r="C422" s="1" t="e">
        <f>VLOOKUP(B422,Códigos!D420:E420,2,0)</f>
        <v>#N/A</v>
      </c>
    </row>
    <row r="423" spans="3:3" x14ac:dyDescent="0.2">
      <c r="C423" s="1" t="e">
        <f>VLOOKUP(B423,Códigos!D421:E421,2,0)</f>
        <v>#N/A</v>
      </c>
    </row>
    <row r="424" spans="3:3" x14ac:dyDescent="0.2">
      <c r="C424" s="1" t="e">
        <f>VLOOKUP(B424,Códigos!D422:E422,2,0)</f>
        <v>#N/A</v>
      </c>
    </row>
    <row r="425" spans="3:3" x14ac:dyDescent="0.2">
      <c r="C425" s="1" t="e">
        <f>VLOOKUP(B425,Códigos!D423:E423,2,0)</f>
        <v>#N/A</v>
      </c>
    </row>
    <row r="426" spans="3:3" x14ac:dyDescent="0.2">
      <c r="C426" s="1" t="e">
        <f>VLOOKUP(B426,Códigos!D424:E424,2,0)</f>
        <v>#N/A</v>
      </c>
    </row>
    <row r="427" spans="3:3" x14ac:dyDescent="0.2">
      <c r="C427" s="1" t="e">
        <f>VLOOKUP(B427,Códigos!D425:E425,2,0)</f>
        <v>#N/A</v>
      </c>
    </row>
    <row r="428" spans="3:3" x14ac:dyDescent="0.2">
      <c r="C428" s="1" t="e">
        <f>VLOOKUP(B428,Códigos!D426:E426,2,0)</f>
        <v>#N/A</v>
      </c>
    </row>
    <row r="429" spans="3:3" x14ac:dyDescent="0.2">
      <c r="C429" s="1" t="e">
        <f>VLOOKUP(B429,Códigos!D427:E427,2,0)</f>
        <v>#N/A</v>
      </c>
    </row>
    <row r="430" spans="3:3" x14ac:dyDescent="0.2">
      <c r="C430" s="1" t="e">
        <f>VLOOKUP(B430,Códigos!D428:E428,2,0)</f>
        <v>#N/A</v>
      </c>
    </row>
    <row r="431" spans="3:3" x14ac:dyDescent="0.2">
      <c r="C431" s="1" t="e">
        <f>VLOOKUP(B431,Códigos!D429:E429,2,0)</f>
        <v>#N/A</v>
      </c>
    </row>
    <row r="432" spans="3:3" x14ac:dyDescent="0.2">
      <c r="C432" s="1" t="e">
        <f>VLOOKUP(B432,Códigos!D430:E430,2,0)</f>
        <v>#N/A</v>
      </c>
    </row>
    <row r="433" spans="3:3" x14ac:dyDescent="0.2">
      <c r="C433" s="1" t="e">
        <f>VLOOKUP(B433,Códigos!D431:E431,2,0)</f>
        <v>#N/A</v>
      </c>
    </row>
    <row r="434" spans="3:3" x14ac:dyDescent="0.2">
      <c r="C434" s="1" t="e">
        <f>VLOOKUP(B434,Códigos!D432:E432,2,0)</f>
        <v>#N/A</v>
      </c>
    </row>
    <row r="435" spans="3:3" x14ac:dyDescent="0.2">
      <c r="C435" s="1" t="e">
        <f>VLOOKUP(B435,Códigos!D433:E433,2,0)</f>
        <v>#N/A</v>
      </c>
    </row>
    <row r="436" spans="3:3" x14ac:dyDescent="0.2">
      <c r="C436" s="1" t="e">
        <f>VLOOKUP(B436,Códigos!D434:E434,2,0)</f>
        <v>#N/A</v>
      </c>
    </row>
    <row r="437" spans="3:3" x14ac:dyDescent="0.2">
      <c r="C437" s="1" t="e">
        <f>VLOOKUP(B437,Códigos!D435:E435,2,0)</f>
        <v>#N/A</v>
      </c>
    </row>
    <row r="438" spans="3:3" x14ac:dyDescent="0.2">
      <c r="C438" s="1" t="e">
        <f>VLOOKUP(B438,Códigos!D436:E436,2,0)</f>
        <v>#N/A</v>
      </c>
    </row>
    <row r="439" spans="3:3" x14ac:dyDescent="0.2">
      <c r="C439" s="1" t="e">
        <f>VLOOKUP(B439,Códigos!D437:E437,2,0)</f>
        <v>#N/A</v>
      </c>
    </row>
    <row r="440" spans="3:3" x14ac:dyDescent="0.2">
      <c r="C440" s="1" t="e">
        <f>VLOOKUP(B440,Códigos!D438:E438,2,0)</f>
        <v>#N/A</v>
      </c>
    </row>
    <row r="441" spans="3:3" x14ac:dyDescent="0.2">
      <c r="C441" s="1" t="e">
        <f>VLOOKUP(B441,Códigos!D439:E439,2,0)</f>
        <v>#N/A</v>
      </c>
    </row>
    <row r="442" spans="3:3" x14ac:dyDescent="0.2">
      <c r="C442" s="1" t="e">
        <f>VLOOKUP(B442,Códigos!D440:E440,2,0)</f>
        <v>#N/A</v>
      </c>
    </row>
    <row r="443" spans="3:3" x14ac:dyDescent="0.2">
      <c r="C443" s="1" t="e">
        <f>VLOOKUP(B443,Códigos!D441:E441,2,0)</f>
        <v>#N/A</v>
      </c>
    </row>
    <row r="444" spans="3:3" x14ac:dyDescent="0.2">
      <c r="C444" s="1" t="e">
        <f>VLOOKUP(B444,Códigos!D442:E442,2,0)</f>
        <v>#N/A</v>
      </c>
    </row>
    <row r="445" spans="3:3" x14ac:dyDescent="0.2">
      <c r="C445" s="1" t="e">
        <f>VLOOKUP(B445,Códigos!D443:E443,2,0)</f>
        <v>#N/A</v>
      </c>
    </row>
    <row r="446" spans="3:3" x14ac:dyDescent="0.2">
      <c r="C446" s="1" t="e">
        <f>VLOOKUP(B446,Códigos!D444:E444,2,0)</f>
        <v>#N/A</v>
      </c>
    </row>
    <row r="447" spans="3:3" x14ac:dyDescent="0.2">
      <c r="C447" s="1" t="e">
        <f>VLOOKUP(B447,Códigos!D445:E445,2,0)</f>
        <v>#N/A</v>
      </c>
    </row>
    <row r="448" spans="3:3" x14ac:dyDescent="0.2">
      <c r="C448" s="1" t="e">
        <f>VLOOKUP(B448,Códigos!D446:E446,2,0)</f>
        <v>#N/A</v>
      </c>
    </row>
    <row r="449" spans="3:3" x14ac:dyDescent="0.2">
      <c r="C449" s="1" t="e">
        <f>VLOOKUP(B449,Códigos!D447:E447,2,0)</f>
        <v>#N/A</v>
      </c>
    </row>
    <row r="450" spans="3:3" x14ac:dyDescent="0.2">
      <c r="C450" s="1" t="e">
        <f>VLOOKUP(B450,Códigos!D448:E448,2,0)</f>
        <v>#N/A</v>
      </c>
    </row>
    <row r="451" spans="3:3" x14ac:dyDescent="0.2">
      <c r="C451" s="1" t="e">
        <f>VLOOKUP(B451,Códigos!D449:E449,2,0)</f>
        <v>#N/A</v>
      </c>
    </row>
    <row r="452" spans="3:3" x14ac:dyDescent="0.2">
      <c r="C452" s="1" t="e">
        <f>VLOOKUP(B452,Códigos!D450:E450,2,0)</f>
        <v>#N/A</v>
      </c>
    </row>
    <row r="453" spans="3:3" x14ac:dyDescent="0.2">
      <c r="C453" s="1" t="e">
        <f>VLOOKUP(B453,Códigos!D451:E451,2,0)</f>
        <v>#N/A</v>
      </c>
    </row>
    <row r="454" spans="3:3" x14ac:dyDescent="0.2">
      <c r="C454" s="1" t="e">
        <f>VLOOKUP(B454,Códigos!D452:E452,2,0)</f>
        <v>#N/A</v>
      </c>
    </row>
    <row r="455" spans="3:3" x14ac:dyDescent="0.2">
      <c r="C455" s="1" t="e">
        <f>VLOOKUP(B455,Códigos!D453:E453,2,0)</f>
        <v>#N/A</v>
      </c>
    </row>
    <row r="456" spans="3:3" x14ac:dyDescent="0.2">
      <c r="C456" s="1" t="e">
        <f>VLOOKUP(B456,Códigos!D454:E454,2,0)</f>
        <v>#N/A</v>
      </c>
    </row>
    <row r="457" spans="3:3" x14ac:dyDescent="0.2">
      <c r="C457" s="1" t="e">
        <f>VLOOKUP(B457,Códigos!D455:E455,2,0)</f>
        <v>#N/A</v>
      </c>
    </row>
    <row r="458" spans="3:3" x14ac:dyDescent="0.2">
      <c r="C458" s="1" t="e">
        <f>VLOOKUP(B458,Códigos!D456:E456,2,0)</f>
        <v>#N/A</v>
      </c>
    </row>
    <row r="459" spans="3:3" x14ac:dyDescent="0.2">
      <c r="C459" s="1" t="e">
        <f>VLOOKUP(B459,Códigos!D457:E457,2,0)</f>
        <v>#N/A</v>
      </c>
    </row>
    <row r="460" spans="3:3" x14ac:dyDescent="0.2">
      <c r="C460" s="1" t="e">
        <f>VLOOKUP(B460,Códigos!D458:E458,2,0)</f>
        <v>#N/A</v>
      </c>
    </row>
    <row r="461" spans="3:3" x14ac:dyDescent="0.2">
      <c r="C461" s="1" t="e">
        <f>VLOOKUP(B461,Códigos!D459:E459,2,0)</f>
        <v>#N/A</v>
      </c>
    </row>
    <row r="462" spans="3:3" x14ac:dyDescent="0.2">
      <c r="C462" s="1" t="e">
        <f>VLOOKUP(B462,Códigos!D460:E460,2,0)</f>
        <v>#N/A</v>
      </c>
    </row>
    <row r="463" spans="3:3" x14ac:dyDescent="0.2">
      <c r="C463" s="1" t="e">
        <f>VLOOKUP(B463,Códigos!D461:E461,2,0)</f>
        <v>#N/A</v>
      </c>
    </row>
    <row r="464" spans="3:3" x14ac:dyDescent="0.2">
      <c r="C464" s="1" t="e">
        <f>VLOOKUP(B464,Códigos!D462:E462,2,0)</f>
        <v>#N/A</v>
      </c>
    </row>
    <row r="465" spans="3:3" x14ac:dyDescent="0.2">
      <c r="C465" s="1" t="e">
        <f>VLOOKUP(B465,Códigos!D463:E463,2,0)</f>
        <v>#N/A</v>
      </c>
    </row>
    <row r="466" spans="3:3" x14ac:dyDescent="0.2">
      <c r="C466" s="1" t="e">
        <f>VLOOKUP(B466,Códigos!D464:E464,2,0)</f>
        <v>#N/A</v>
      </c>
    </row>
    <row r="467" spans="3:3" x14ac:dyDescent="0.2">
      <c r="C467" s="1" t="e">
        <f>VLOOKUP(B467,Códigos!D465:E465,2,0)</f>
        <v>#N/A</v>
      </c>
    </row>
    <row r="468" spans="3:3" x14ac:dyDescent="0.2">
      <c r="C468" s="1" t="e">
        <f>VLOOKUP(B468,Códigos!D466:E466,2,0)</f>
        <v>#N/A</v>
      </c>
    </row>
    <row r="469" spans="3:3" x14ac:dyDescent="0.2">
      <c r="C469" s="1" t="e">
        <f>VLOOKUP(B469,Códigos!D467:E467,2,0)</f>
        <v>#N/A</v>
      </c>
    </row>
    <row r="470" spans="3:3" x14ac:dyDescent="0.2">
      <c r="C470" s="1" t="e">
        <f>VLOOKUP(B470,Códigos!D468:E468,2,0)</f>
        <v>#N/A</v>
      </c>
    </row>
    <row r="471" spans="3:3" x14ac:dyDescent="0.2">
      <c r="C471" s="1" t="e">
        <f>VLOOKUP(B471,Códigos!D469:E469,2,0)</f>
        <v>#N/A</v>
      </c>
    </row>
    <row r="472" spans="3:3" x14ac:dyDescent="0.2">
      <c r="C472" s="1" t="e">
        <f>VLOOKUP(B472,Códigos!D470:E470,2,0)</f>
        <v>#N/A</v>
      </c>
    </row>
    <row r="473" spans="3:3" x14ac:dyDescent="0.2">
      <c r="C473" s="1" t="e">
        <f>VLOOKUP(B473,Códigos!D471:E471,2,0)</f>
        <v>#N/A</v>
      </c>
    </row>
    <row r="474" spans="3:3" x14ac:dyDescent="0.2">
      <c r="C474" s="1" t="e">
        <f>VLOOKUP(B474,Códigos!D472:E472,2,0)</f>
        <v>#N/A</v>
      </c>
    </row>
    <row r="475" spans="3:3" x14ac:dyDescent="0.2">
      <c r="C475" s="1" t="e">
        <f>VLOOKUP(B475,Códigos!D473:E473,2,0)</f>
        <v>#N/A</v>
      </c>
    </row>
    <row r="476" spans="3:3" x14ac:dyDescent="0.2">
      <c r="C476" s="1" t="e">
        <f>VLOOKUP(B476,Códigos!D474:E474,2,0)</f>
        <v>#N/A</v>
      </c>
    </row>
    <row r="477" spans="3:3" x14ac:dyDescent="0.2">
      <c r="C477" s="1" t="e">
        <f>VLOOKUP(B477,Códigos!D475:E475,2,0)</f>
        <v>#N/A</v>
      </c>
    </row>
    <row r="478" spans="3:3" x14ac:dyDescent="0.2">
      <c r="C478" s="1" t="e">
        <f>VLOOKUP(B478,Códigos!D476:E476,2,0)</f>
        <v>#N/A</v>
      </c>
    </row>
    <row r="479" spans="3:3" x14ac:dyDescent="0.2">
      <c r="C479" s="1" t="e">
        <f>VLOOKUP(B479,Códigos!D477:E477,2,0)</f>
        <v>#N/A</v>
      </c>
    </row>
    <row r="480" spans="3:3" x14ac:dyDescent="0.2">
      <c r="C480" s="1" t="e">
        <f>VLOOKUP(B480,Códigos!D478:E478,2,0)</f>
        <v>#N/A</v>
      </c>
    </row>
    <row r="481" spans="3:3" x14ac:dyDescent="0.2">
      <c r="C481" s="1" t="e">
        <f>VLOOKUP(B481,Códigos!D479:E479,2,0)</f>
        <v>#N/A</v>
      </c>
    </row>
    <row r="482" spans="3:3" x14ac:dyDescent="0.2">
      <c r="C482" s="1" t="e">
        <f>VLOOKUP(B482,Códigos!D480:E480,2,0)</f>
        <v>#N/A</v>
      </c>
    </row>
    <row r="483" spans="3:3" x14ac:dyDescent="0.2">
      <c r="C483" s="1" t="e">
        <f>VLOOKUP(B483,Códigos!D481:E481,2,0)</f>
        <v>#N/A</v>
      </c>
    </row>
    <row r="484" spans="3:3" x14ac:dyDescent="0.2">
      <c r="C484" s="1" t="e">
        <f>VLOOKUP(B484,Códigos!D482:E482,2,0)</f>
        <v>#N/A</v>
      </c>
    </row>
    <row r="485" spans="3:3" x14ac:dyDescent="0.2">
      <c r="C485" s="1" t="e">
        <f>VLOOKUP(B485,Códigos!D483:E483,2,0)</f>
        <v>#N/A</v>
      </c>
    </row>
    <row r="486" spans="3:3" x14ac:dyDescent="0.2">
      <c r="C486" s="1" t="e">
        <f>VLOOKUP(B486,Códigos!D484:E484,2,0)</f>
        <v>#N/A</v>
      </c>
    </row>
    <row r="487" spans="3:3" x14ac:dyDescent="0.2">
      <c r="C487" s="1" t="e">
        <f>VLOOKUP(B487,Códigos!D485:E485,2,0)</f>
        <v>#N/A</v>
      </c>
    </row>
    <row r="488" spans="3:3" x14ac:dyDescent="0.2">
      <c r="C488" s="1" t="e">
        <f>VLOOKUP(B488,Códigos!D486:E486,2,0)</f>
        <v>#N/A</v>
      </c>
    </row>
    <row r="489" spans="3:3" x14ac:dyDescent="0.2">
      <c r="C489" s="1" t="e">
        <f>VLOOKUP(B489,Códigos!D487:E487,2,0)</f>
        <v>#N/A</v>
      </c>
    </row>
    <row r="490" spans="3:3" x14ac:dyDescent="0.2">
      <c r="C490" s="1" t="e">
        <f>VLOOKUP(B490,Códigos!D488:E488,2,0)</f>
        <v>#N/A</v>
      </c>
    </row>
    <row r="491" spans="3:3" x14ac:dyDescent="0.2">
      <c r="C491" s="1" t="e">
        <f>VLOOKUP(B491,Códigos!D489:E489,2,0)</f>
        <v>#N/A</v>
      </c>
    </row>
    <row r="492" spans="3:3" x14ac:dyDescent="0.2">
      <c r="C492" s="1" t="e">
        <f>VLOOKUP(B492,Códigos!D490:E490,2,0)</f>
        <v>#N/A</v>
      </c>
    </row>
    <row r="493" spans="3:3" x14ac:dyDescent="0.2">
      <c r="C493" s="1" t="e">
        <f>VLOOKUP(B493,Códigos!D491:E491,2,0)</f>
        <v>#N/A</v>
      </c>
    </row>
    <row r="494" spans="3:3" x14ac:dyDescent="0.2">
      <c r="C494" s="1" t="e">
        <f>VLOOKUP(B494,Códigos!D492:E492,2,0)</f>
        <v>#N/A</v>
      </c>
    </row>
    <row r="495" spans="3:3" x14ac:dyDescent="0.2">
      <c r="C495" s="1" t="e">
        <f>VLOOKUP(B495,Códigos!D493:E493,2,0)</f>
        <v>#N/A</v>
      </c>
    </row>
    <row r="496" spans="3:3" x14ac:dyDescent="0.2">
      <c r="C496" s="1" t="e">
        <f>VLOOKUP(B496,Códigos!D494:E494,2,0)</f>
        <v>#N/A</v>
      </c>
    </row>
    <row r="497" spans="3:3" x14ac:dyDescent="0.2">
      <c r="C497" s="1" t="e">
        <f>VLOOKUP(B497,Códigos!D495:E495,2,0)</f>
        <v>#N/A</v>
      </c>
    </row>
    <row r="498" spans="3:3" x14ac:dyDescent="0.2">
      <c r="C498" s="1" t="e">
        <f>VLOOKUP(B498,Códigos!D496:E496,2,0)</f>
        <v>#N/A</v>
      </c>
    </row>
    <row r="499" spans="3:3" x14ac:dyDescent="0.2">
      <c r="C499" s="1" t="e">
        <f>VLOOKUP(B499,Códigos!D497:E497,2,0)</f>
        <v>#N/A</v>
      </c>
    </row>
    <row r="500" spans="3:3" x14ac:dyDescent="0.2">
      <c r="C500" s="1" t="e">
        <f>VLOOKUP(B500,Códigos!D498:E498,2,0)</f>
        <v>#N/A</v>
      </c>
    </row>
    <row r="501" spans="3:3" x14ac:dyDescent="0.2">
      <c r="C501" s="1" t="e">
        <f>VLOOKUP(B501,Códigos!D499:E499,2,0)</f>
        <v>#N/A</v>
      </c>
    </row>
    <row r="502" spans="3:3" x14ac:dyDescent="0.2">
      <c r="C502" s="1" t="e">
        <f>VLOOKUP(B502,Códigos!D500:E500,2,0)</f>
        <v>#N/A</v>
      </c>
    </row>
    <row r="503" spans="3:3" x14ac:dyDescent="0.2">
      <c r="C503" s="1" t="e">
        <f>VLOOKUP(B503,Códigos!D501:E501,2,0)</f>
        <v>#N/A</v>
      </c>
    </row>
    <row r="504" spans="3:3" x14ac:dyDescent="0.2">
      <c r="C504" s="1" t="e">
        <f>VLOOKUP(B504,Códigos!D502:E502,2,0)</f>
        <v>#N/A</v>
      </c>
    </row>
    <row r="505" spans="3:3" x14ac:dyDescent="0.2">
      <c r="C505" s="1" t="e">
        <f>VLOOKUP(B505,Códigos!D503:E503,2,0)</f>
        <v>#N/A</v>
      </c>
    </row>
    <row r="506" spans="3:3" x14ac:dyDescent="0.2">
      <c r="C506" s="1" t="e">
        <f>VLOOKUP(B506,Códigos!D504:E504,2,0)</f>
        <v>#N/A</v>
      </c>
    </row>
    <row r="507" spans="3:3" x14ac:dyDescent="0.2">
      <c r="C507" s="1" t="e">
        <f>VLOOKUP(B507,Códigos!D505:E505,2,0)</f>
        <v>#N/A</v>
      </c>
    </row>
    <row r="508" spans="3:3" x14ac:dyDescent="0.2">
      <c r="C508" s="1" t="e">
        <f>VLOOKUP(B508,Códigos!D506:E506,2,0)</f>
        <v>#N/A</v>
      </c>
    </row>
    <row r="509" spans="3:3" x14ac:dyDescent="0.2">
      <c r="C509" s="1" t="e">
        <f>VLOOKUP(B509,Códigos!D507:E507,2,0)</f>
        <v>#N/A</v>
      </c>
    </row>
    <row r="510" spans="3:3" x14ac:dyDescent="0.2">
      <c r="C510" s="1" t="e">
        <f>VLOOKUP(B510,Códigos!D508:E508,2,0)</f>
        <v>#N/A</v>
      </c>
    </row>
    <row r="511" spans="3:3" x14ac:dyDescent="0.2">
      <c r="C511" s="1" t="e">
        <f>VLOOKUP(B511,Códigos!D509:E509,2,0)</f>
        <v>#N/A</v>
      </c>
    </row>
    <row r="512" spans="3:3" x14ac:dyDescent="0.2">
      <c r="C512" s="1" t="e">
        <f>VLOOKUP(B512,Códigos!D510:E510,2,0)</f>
        <v>#N/A</v>
      </c>
    </row>
    <row r="513" spans="3:3" x14ac:dyDescent="0.2">
      <c r="C513" s="1" t="e">
        <f>VLOOKUP(B513,Códigos!D511:E511,2,0)</f>
        <v>#N/A</v>
      </c>
    </row>
    <row r="514" spans="3:3" x14ac:dyDescent="0.2">
      <c r="C514" s="1" t="e">
        <f>VLOOKUP(B514,Códigos!D512:E512,2,0)</f>
        <v>#N/A</v>
      </c>
    </row>
    <row r="515" spans="3:3" x14ac:dyDescent="0.2">
      <c r="C515" s="1" t="e">
        <f>VLOOKUP(B515,Códigos!D513:E513,2,0)</f>
        <v>#N/A</v>
      </c>
    </row>
    <row r="516" spans="3:3" x14ac:dyDescent="0.2">
      <c r="C516" s="1" t="e">
        <f>VLOOKUP(B516,Códigos!D514:E514,2,0)</f>
        <v>#N/A</v>
      </c>
    </row>
    <row r="517" spans="3:3" x14ac:dyDescent="0.2">
      <c r="C517" s="1" t="e">
        <f>VLOOKUP(B517,Códigos!D515:E515,2,0)</f>
        <v>#N/A</v>
      </c>
    </row>
    <row r="518" spans="3:3" x14ac:dyDescent="0.2">
      <c r="C518" s="1" t="e">
        <f>VLOOKUP(B518,Códigos!D516:E516,2,0)</f>
        <v>#N/A</v>
      </c>
    </row>
    <row r="519" spans="3:3" x14ac:dyDescent="0.2">
      <c r="C519" s="1" t="e">
        <f>VLOOKUP(B519,Códigos!D517:E517,2,0)</f>
        <v>#N/A</v>
      </c>
    </row>
    <row r="520" spans="3:3" x14ac:dyDescent="0.2">
      <c r="C520" s="1" t="e">
        <f>VLOOKUP(B520,Códigos!D518:E518,2,0)</f>
        <v>#N/A</v>
      </c>
    </row>
    <row r="521" spans="3:3" x14ac:dyDescent="0.2">
      <c r="C521" s="1" t="e">
        <f>VLOOKUP(B521,Códigos!D519:E519,2,0)</f>
        <v>#N/A</v>
      </c>
    </row>
    <row r="522" spans="3:3" x14ac:dyDescent="0.2">
      <c r="C522" s="1" t="e">
        <f>VLOOKUP(B522,Códigos!D520:E520,2,0)</f>
        <v>#N/A</v>
      </c>
    </row>
    <row r="523" spans="3:3" x14ac:dyDescent="0.2">
      <c r="C523" s="1" t="e">
        <f>VLOOKUP(B523,Códigos!D521:E521,2,0)</f>
        <v>#N/A</v>
      </c>
    </row>
    <row r="524" spans="3:3" x14ac:dyDescent="0.2">
      <c r="C524" s="1" t="e">
        <f>VLOOKUP(B524,Códigos!D522:E522,2,0)</f>
        <v>#N/A</v>
      </c>
    </row>
    <row r="525" spans="3:3" x14ac:dyDescent="0.2">
      <c r="C525" s="1" t="e">
        <f>VLOOKUP(B525,Códigos!D523:E523,2,0)</f>
        <v>#N/A</v>
      </c>
    </row>
    <row r="526" spans="3:3" x14ac:dyDescent="0.2">
      <c r="C526" s="1" t="e">
        <f>VLOOKUP(B526,Códigos!D524:E524,2,0)</f>
        <v>#N/A</v>
      </c>
    </row>
    <row r="527" spans="3:3" x14ac:dyDescent="0.2">
      <c r="C527" s="1" t="e">
        <f>VLOOKUP(B527,Códigos!D525:E525,2,0)</f>
        <v>#N/A</v>
      </c>
    </row>
    <row r="528" spans="3:3" x14ac:dyDescent="0.2">
      <c r="C528" s="1" t="e">
        <f>VLOOKUP(B528,Códigos!D526:E526,2,0)</f>
        <v>#N/A</v>
      </c>
    </row>
    <row r="529" spans="3:3" x14ac:dyDescent="0.2">
      <c r="C529" s="1" t="e">
        <f>VLOOKUP(B529,Códigos!D527:E527,2,0)</f>
        <v>#N/A</v>
      </c>
    </row>
    <row r="530" spans="3:3" x14ac:dyDescent="0.2">
      <c r="C530" s="1" t="e">
        <f>VLOOKUP(B530,Códigos!D528:E528,2,0)</f>
        <v>#N/A</v>
      </c>
    </row>
    <row r="531" spans="3:3" x14ac:dyDescent="0.2">
      <c r="C531" s="1" t="e">
        <f>VLOOKUP(B531,Códigos!D529:E529,2,0)</f>
        <v>#N/A</v>
      </c>
    </row>
    <row r="532" spans="3:3" x14ac:dyDescent="0.2">
      <c r="C532" s="1" t="e">
        <f>VLOOKUP(B532,Códigos!D530:E530,2,0)</f>
        <v>#N/A</v>
      </c>
    </row>
    <row r="533" spans="3:3" x14ac:dyDescent="0.2">
      <c r="C533" s="1" t="e">
        <f>VLOOKUP(B533,Códigos!D531:E531,2,0)</f>
        <v>#N/A</v>
      </c>
    </row>
    <row r="534" spans="3:3" x14ac:dyDescent="0.2">
      <c r="C534" s="1" t="e">
        <f>VLOOKUP(B534,Códigos!D532:E532,2,0)</f>
        <v>#N/A</v>
      </c>
    </row>
    <row r="535" spans="3:3" x14ac:dyDescent="0.2">
      <c r="C535" s="1" t="e">
        <f>VLOOKUP(B535,Códigos!D533:E533,2,0)</f>
        <v>#N/A</v>
      </c>
    </row>
    <row r="536" spans="3:3" x14ac:dyDescent="0.2">
      <c r="C536" s="1" t="e">
        <f>VLOOKUP(B536,Códigos!D534:E534,2,0)</f>
        <v>#N/A</v>
      </c>
    </row>
    <row r="537" spans="3:3" x14ac:dyDescent="0.2">
      <c r="C537" s="1" t="e">
        <f>VLOOKUP(B537,Códigos!D535:E535,2,0)</f>
        <v>#N/A</v>
      </c>
    </row>
    <row r="538" spans="3:3" x14ac:dyDescent="0.2">
      <c r="C538" s="1" t="e">
        <f>VLOOKUP(B538,Códigos!D536:E536,2,0)</f>
        <v>#N/A</v>
      </c>
    </row>
    <row r="539" spans="3:3" x14ac:dyDescent="0.2">
      <c r="C539" s="1" t="e">
        <f>VLOOKUP(B539,Códigos!D537:E537,2,0)</f>
        <v>#N/A</v>
      </c>
    </row>
    <row r="540" spans="3:3" x14ac:dyDescent="0.2">
      <c r="C540" s="1" t="e">
        <f>VLOOKUP(B540,Códigos!D538:E538,2,0)</f>
        <v>#N/A</v>
      </c>
    </row>
    <row r="541" spans="3:3" x14ac:dyDescent="0.2">
      <c r="C541" s="1" t="e">
        <f>VLOOKUP(B541,Códigos!D539:E539,2,0)</f>
        <v>#N/A</v>
      </c>
    </row>
    <row r="542" spans="3:3" x14ac:dyDescent="0.2">
      <c r="C542" s="1" t="e">
        <f>VLOOKUP(B542,Códigos!D540:E540,2,0)</f>
        <v>#N/A</v>
      </c>
    </row>
    <row r="543" spans="3:3" x14ac:dyDescent="0.2">
      <c r="C543" s="1" t="e">
        <f>VLOOKUP(B543,Códigos!D541:E541,2,0)</f>
        <v>#N/A</v>
      </c>
    </row>
    <row r="544" spans="3:3" x14ac:dyDescent="0.2">
      <c r="C544" s="1" t="e">
        <f>VLOOKUP(B544,Códigos!D542:E542,2,0)</f>
        <v>#N/A</v>
      </c>
    </row>
    <row r="545" spans="3:3" x14ac:dyDescent="0.2">
      <c r="C545" s="1" t="e">
        <f>VLOOKUP(B545,Códigos!D543:E543,2,0)</f>
        <v>#N/A</v>
      </c>
    </row>
    <row r="546" spans="3:3" x14ac:dyDescent="0.2">
      <c r="C546" s="1" t="e">
        <f>VLOOKUP(B546,Códigos!D544:E544,2,0)</f>
        <v>#N/A</v>
      </c>
    </row>
    <row r="547" spans="3:3" x14ac:dyDescent="0.2">
      <c r="C547" s="1" t="e">
        <f>VLOOKUP(B547,Códigos!D545:E545,2,0)</f>
        <v>#N/A</v>
      </c>
    </row>
    <row r="548" spans="3:3" x14ac:dyDescent="0.2">
      <c r="C548" s="1" t="e">
        <f>VLOOKUP(B548,Códigos!D546:E546,2,0)</f>
        <v>#N/A</v>
      </c>
    </row>
    <row r="549" spans="3:3" x14ac:dyDescent="0.2">
      <c r="C549" s="1" t="e">
        <f>VLOOKUP(B549,Códigos!D547:E547,2,0)</f>
        <v>#N/A</v>
      </c>
    </row>
    <row r="550" spans="3:3" x14ac:dyDescent="0.2">
      <c r="C550" s="1" t="e">
        <f>VLOOKUP(B550,Códigos!D548:E548,2,0)</f>
        <v>#N/A</v>
      </c>
    </row>
    <row r="551" spans="3:3" x14ac:dyDescent="0.2">
      <c r="C551" s="1" t="e">
        <f>VLOOKUP(B551,Códigos!D549:E549,2,0)</f>
        <v>#N/A</v>
      </c>
    </row>
    <row r="552" spans="3:3" x14ac:dyDescent="0.2">
      <c r="C552" s="1" t="e">
        <f>VLOOKUP(B552,Códigos!D550:E550,2,0)</f>
        <v>#N/A</v>
      </c>
    </row>
    <row r="553" spans="3:3" x14ac:dyDescent="0.2">
      <c r="C553" s="1" t="e">
        <f>VLOOKUP(B553,Códigos!D551:E551,2,0)</f>
        <v>#N/A</v>
      </c>
    </row>
    <row r="554" spans="3:3" x14ac:dyDescent="0.2">
      <c r="C554" s="1" t="e">
        <f>VLOOKUP(B554,Códigos!D552:E552,2,0)</f>
        <v>#N/A</v>
      </c>
    </row>
    <row r="555" spans="3:3" x14ac:dyDescent="0.2">
      <c r="C555" s="1" t="e">
        <f>VLOOKUP(B555,Códigos!D553:E553,2,0)</f>
        <v>#N/A</v>
      </c>
    </row>
    <row r="556" spans="3:3" x14ac:dyDescent="0.2">
      <c r="C556" s="1" t="e">
        <f>VLOOKUP(B556,Códigos!D554:E554,2,0)</f>
        <v>#N/A</v>
      </c>
    </row>
    <row r="557" spans="3:3" x14ac:dyDescent="0.2">
      <c r="C557" s="1" t="e">
        <f>VLOOKUP(B557,Códigos!D555:E555,2,0)</f>
        <v>#N/A</v>
      </c>
    </row>
    <row r="558" spans="3:3" x14ac:dyDescent="0.2">
      <c r="C558" s="1" t="e">
        <f>VLOOKUP(B558,Códigos!D556:E556,2,0)</f>
        <v>#N/A</v>
      </c>
    </row>
    <row r="559" spans="3:3" x14ac:dyDescent="0.2">
      <c r="C559" s="1" t="e">
        <f>VLOOKUP(B559,Códigos!D557:E557,2,0)</f>
        <v>#N/A</v>
      </c>
    </row>
    <row r="560" spans="3:3" x14ac:dyDescent="0.2">
      <c r="C560" s="1" t="e">
        <f>VLOOKUP(B560,Códigos!D558:E558,2,0)</f>
        <v>#N/A</v>
      </c>
    </row>
    <row r="561" spans="3:3" x14ac:dyDescent="0.2">
      <c r="C561" s="1" t="e">
        <f>VLOOKUP(B561,Códigos!D559:E559,2,0)</f>
        <v>#N/A</v>
      </c>
    </row>
    <row r="562" spans="3:3" x14ac:dyDescent="0.2">
      <c r="C562" s="1" t="e">
        <f>VLOOKUP(B562,Códigos!D560:E560,2,0)</f>
        <v>#N/A</v>
      </c>
    </row>
    <row r="563" spans="3:3" x14ac:dyDescent="0.2">
      <c r="C563" s="1" t="e">
        <f>VLOOKUP(B563,Códigos!D561:E561,2,0)</f>
        <v>#N/A</v>
      </c>
    </row>
    <row r="564" spans="3:3" x14ac:dyDescent="0.2">
      <c r="C564" s="1" t="e">
        <f>VLOOKUP(B564,Códigos!D562:E562,2,0)</f>
        <v>#N/A</v>
      </c>
    </row>
    <row r="565" spans="3:3" x14ac:dyDescent="0.2">
      <c r="C565" s="1" t="e">
        <f>VLOOKUP(B565,Códigos!D563:E563,2,0)</f>
        <v>#N/A</v>
      </c>
    </row>
    <row r="566" spans="3:3" x14ac:dyDescent="0.2">
      <c r="C566" s="1" t="e">
        <f>VLOOKUP(B566,Códigos!D564:E564,2,0)</f>
        <v>#N/A</v>
      </c>
    </row>
    <row r="567" spans="3:3" x14ac:dyDescent="0.2">
      <c r="C567" s="1" t="e">
        <f>VLOOKUP(B567,Códigos!D565:E565,2,0)</f>
        <v>#N/A</v>
      </c>
    </row>
    <row r="568" spans="3:3" x14ac:dyDescent="0.2">
      <c r="C568" s="1" t="e">
        <f>VLOOKUP(B568,Códigos!D566:E566,2,0)</f>
        <v>#N/A</v>
      </c>
    </row>
    <row r="569" spans="3:3" x14ac:dyDescent="0.2">
      <c r="C569" s="1" t="e">
        <f>VLOOKUP(B569,Códigos!D567:E567,2,0)</f>
        <v>#N/A</v>
      </c>
    </row>
    <row r="570" spans="3:3" x14ac:dyDescent="0.2">
      <c r="C570" s="1" t="e">
        <f>VLOOKUP(B570,Códigos!D568:E568,2,0)</f>
        <v>#N/A</v>
      </c>
    </row>
    <row r="571" spans="3:3" x14ac:dyDescent="0.2">
      <c r="C571" s="1" t="e">
        <f>VLOOKUP(B571,Códigos!D569:E569,2,0)</f>
        <v>#N/A</v>
      </c>
    </row>
    <row r="572" spans="3:3" x14ac:dyDescent="0.2">
      <c r="C572" s="1" t="e">
        <f>VLOOKUP(B572,Códigos!D570:E570,2,0)</f>
        <v>#N/A</v>
      </c>
    </row>
    <row r="573" spans="3:3" x14ac:dyDescent="0.2">
      <c r="C573" s="1" t="e">
        <f>VLOOKUP(B573,Códigos!D571:E571,2,0)</f>
        <v>#N/A</v>
      </c>
    </row>
    <row r="574" spans="3:3" x14ac:dyDescent="0.2">
      <c r="C574" s="1" t="e">
        <f>VLOOKUP(B574,Códigos!D572:E572,2,0)</f>
        <v>#N/A</v>
      </c>
    </row>
    <row r="575" spans="3:3" x14ac:dyDescent="0.2">
      <c r="C575" s="1" t="e">
        <f>VLOOKUP(B575,Códigos!D573:E573,2,0)</f>
        <v>#N/A</v>
      </c>
    </row>
    <row r="576" spans="3:3" x14ac:dyDescent="0.2">
      <c r="C576" s="1" t="e">
        <f>VLOOKUP(B576,Códigos!D574:E574,2,0)</f>
        <v>#N/A</v>
      </c>
    </row>
    <row r="577" spans="3:3" x14ac:dyDescent="0.2">
      <c r="C577" s="1" t="e">
        <f>VLOOKUP(B577,Códigos!D575:E575,2,0)</f>
        <v>#N/A</v>
      </c>
    </row>
    <row r="578" spans="3:3" x14ac:dyDescent="0.2">
      <c r="C578" s="1" t="e">
        <f>VLOOKUP(B578,Códigos!D576:E576,2,0)</f>
        <v>#N/A</v>
      </c>
    </row>
    <row r="579" spans="3:3" x14ac:dyDescent="0.2">
      <c r="C579" s="1" t="e">
        <f>VLOOKUP(B579,Códigos!D577:E577,2,0)</f>
        <v>#N/A</v>
      </c>
    </row>
    <row r="580" spans="3:3" x14ac:dyDescent="0.2">
      <c r="C580" s="1" t="e">
        <f>VLOOKUP(B580,Códigos!D578:E578,2,0)</f>
        <v>#N/A</v>
      </c>
    </row>
    <row r="581" spans="3:3" x14ac:dyDescent="0.2">
      <c r="C581" s="1" t="e">
        <f>VLOOKUP(B581,Códigos!D579:E579,2,0)</f>
        <v>#N/A</v>
      </c>
    </row>
    <row r="582" spans="3:3" x14ac:dyDescent="0.2">
      <c r="C582" s="1" t="e">
        <f>VLOOKUP(B582,Códigos!D580:E580,2,0)</f>
        <v>#N/A</v>
      </c>
    </row>
    <row r="583" spans="3:3" x14ac:dyDescent="0.2">
      <c r="C583" s="1" t="e">
        <f>VLOOKUP(B583,Códigos!D581:E581,2,0)</f>
        <v>#N/A</v>
      </c>
    </row>
    <row r="584" spans="3:3" x14ac:dyDescent="0.2">
      <c r="C584" s="1" t="e">
        <f>VLOOKUP(B584,Códigos!D582:E582,2,0)</f>
        <v>#N/A</v>
      </c>
    </row>
    <row r="585" spans="3:3" x14ac:dyDescent="0.2">
      <c r="C585" s="1" t="e">
        <f>VLOOKUP(B585,Códigos!D583:E583,2,0)</f>
        <v>#N/A</v>
      </c>
    </row>
    <row r="586" spans="3:3" x14ac:dyDescent="0.2">
      <c r="C586" s="1" t="e">
        <f>VLOOKUP(B586,Códigos!D584:E584,2,0)</f>
        <v>#N/A</v>
      </c>
    </row>
    <row r="587" spans="3:3" x14ac:dyDescent="0.2">
      <c r="C587" s="1" t="e">
        <f>VLOOKUP(B587,Códigos!D585:E585,2,0)</f>
        <v>#N/A</v>
      </c>
    </row>
    <row r="588" spans="3:3" x14ac:dyDescent="0.2">
      <c r="C588" s="1" t="e">
        <f>VLOOKUP(B588,Códigos!D586:E586,2,0)</f>
        <v>#N/A</v>
      </c>
    </row>
    <row r="589" spans="3:3" x14ac:dyDescent="0.2">
      <c r="C589" s="1" t="e">
        <f>VLOOKUP(B589,Códigos!D587:E587,2,0)</f>
        <v>#N/A</v>
      </c>
    </row>
    <row r="590" spans="3:3" x14ac:dyDescent="0.2">
      <c r="C590" s="1" t="e">
        <f>VLOOKUP(B590,Códigos!D588:E588,2,0)</f>
        <v>#N/A</v>
      </c>
    </row>
    <row r="591" spans="3:3" x14ac:dyDescent="0.2">
      <c r="C591" s="1" t="e">
        <f>VLOOKUP(B591,Códigos!D589:E589,2,0)</f>
        <v>#N/A</v>
      </c>
    </row>
    <row r="592" spans="3:3" x14ac:dyDescent="0.2">
      <c r="C592" s="1" t="e">
        <f>VLOOKUP(B592,Códigos!D590:E590,2,0)</f>
        <v>#N/A</v>
      </c>
    </row>
    <row r="593" spans="3:3" x14ac:dyDescent="0.2">
      <c r="C593" s="1" t="e">
        <f>VLOOKUP(B593,Códigos!D591:E591,2,0)</f>
        <v>#N/A</v>
      </c>
    </row>
    <row r="594" spans="3:3" x14ac:dyDescent="0.2">
      <c r="C594" s="1" t="e">
        <f>VLOOKUP(B594,Códigos!D592:E592,2,0)</f>
        <v>#N/A</v>
      </c>
    </row>
    <row r="595" spans="3:3" x14ac:dyDescent="0.2">
      <c r="C595" s="1" t="e">
        <f>VLOOKUP(B595,Códigos!D593:E593,2,0)</f>
        <v>#N/A</v>
      </c>
    </row>
    <row r="596" spans="3:3" x14ac:dyDescent="0.2">
      <c r="C596" s="1" t="e">
        <f>VLOOKUP(B596,Códigos!D594:E594,2,0)</f>
        <v>#N/A</v>
      </c>
    </row>
    <row r="597" spans="3:3" x14ac:dyDescent="0.2">
      <c r="C597" s="1" t="e">
        <f>VLOOKUP(B597,Códigos!D595:E595,2,0)</f>
        <v>#N/A</v>
      </c>
    </row>
    <row r="598" spans="3:3" x14ac:dyDescent="0.2">
      <c r="C598" s="1" t="e">
        <f>VLOOKUP(B598,Códigos!D596:E596,2,0)</f>
        <v>#N/A</v>
      </c>
    </row>
    <row r="599" spans="3:3" x14ac:dyDescent="0.2">
      <c r="C599" s="1" t="e">
        <f>VLOOKUP(B599,Códigos!D597:E597,2,0)</f>
        <v>#N/A</v>
      </c>
    </row>
    <row r="600" spans="3:3" x14ac:dyDescent="0.2">
      <c r="C600" s="1" t="e">
        <f>VLOOKUP(B600,Códigos!D598:E598,2,0)</f>
        <v>#N/A</v>
      </c>
    </row>
    <row r="601" spans="3:3" x14ac:dyDescent="0.2">
      <c r="C601" s="1" t="e">
        <f>VLOOKUP(B601,Códigos!D599:E599,2,0)</f>
        <v>#N/A</v>
      </c>
    </row>
    <row r="602" spans="3:3" x14ac:dyDescent="0.2">
      <c r="C602" s="1" t="e">
        <f>VLOOKUP(B602,Códigos!D600:E600,2,0)</f>
        <v>#N/A</v>
      </c>
    </row>
    <row r="603" spans="3:3" x14ac:dyDescent="0.2">
      <c r="C603" s="1" t="e">
        <f>VLOOKUP(B603,Códigos!D601:E601,2,0)</f>
        <v>#N/A</v>
      </c>
    </row>
    <row r="604" spans="3:3" x14ac:dyDescent="0.2">
      <c r="C604" s="1" t="e">
        <f>VLOOKUP(B604,Códigos!D602:E602,2,0)</f>
        <v>#N/A</v>
      </c>
    </row>
    <row r="605" spans="3:3" x14ac:dyDescent="0.2">
      <c r="C605" s="1" t="e">
        <f>VLOOKUP(B605,Códigos!D603:E603,2,0)</f>
        <v>#N/A</v>
      </c>
    </row>
    <row r="606" spans="3:3" x14ac:dyDescent="0.2">
      <c r="C606" s="1" t="e">
        <f>VLOOKUP(B606,Códigos!D604:E604,2,0)</f>
        <v>#N/A</v>
      </c>
    </row>
    <row r="607" spans="3:3" x14ac:dyDescent="0.2">
      <c r="C607" s="1" t="e">
        <f>VLOOKUP(B607,Códigos!D605:E605,2,0)</f>
        <v>#N/A</v>
      </c>
    </row>
    <row r="608" spans="3:3" x14ac:dyDescent="0.2">
      <c r="C608" s="1" t="e">
        <f>VLOOKUP(B608,Códigos!D606:E606,2,0)</f>
        <v>#N/A</v>
      </c>
    </row>
    <row r="609" spans="3:3" x14ac:dyDescent="0.2">
      <c r="C609" s="1" t="e">
        <f>VLOOKUP(B609,Códigos!D607:E607,2,0)</f>
        <v>#N/A</v>
      </c>
    </row>
    <row r="610" spans="3:3" x14ac:dyDescent="0.2">
      <c r="C610" s="1" t="e">
        <f>VLOOKUP(B610,Códigos!D608:E608,2,0)</f>
        <v>#N/A</v>
      </c>
    </row>
    <row r="611" spans="3:3" x14ac:dyDescent="0.2">
      <c r="C611" s="1" t="e">
        <f>VLOOKUP(B611,Códigos!D609:E609,2,0)</f>
        <v>#N/A</v>
      </c>
    </row>
    <row r="612" spans="3:3" x14ac:dyDescent="0.2">
      <c r="C612" s="1" t="e">
        <f>VLOOKUP(B612,Códigos!D610:E610,2,0)</f>
        <v>#N/A</v>
      </c>
    </row>
    <row r="613" spans="3:3" x14ac:dyDescent="0.2">
      <c r="C613" s="1" t="e">
        <f>VLOOKUP(B613,Códigos!D611:E611,2,0)</f>
        <v>#N/A</v>
      </c>
    </row>
    <row r="614" spans="3:3" x14ac:dyDescent="0.2">
      <c r="C614" s="1" t="e">
        <f>VLOOKUP(B614,Códigos!D612:E612,2,0)</f>
        <v>#N/A</v>
      </c>
    </row>
    <row r="615" spans="3:3" x14ac:dyDescent="0.2">
      <c r="C615" s="1" t="e">
        <f>VLOOKUP(B615,Códigos!D613:E613,2,0)</f>
        <v>#N/A</v>
      </c>
    </row>
    <row r="616" spans="3:3" x14ac:dyDescent="0.2">
      <c r="C616" s="1" t="e">
        <f>VLOOKUP(B616,Códigos!D614:E614,2,0)</f>
        <v>#N/A</v>
      </c>
    </row>
    <row r="617" spans="3:3" x14ac:dyDescent="0.2">
      <c r="C617" s="1" t="e">
        <f>VLOOKUP(B617,Códigos!D615:E615,2,0)</f>
        <v>#N/A</v>
      </c>
    </row>
    <row r="618" spans="3:3" x14ac:dyDescent="0.2">
      <c r="C618" s="1" t="e">
        <f>VLOOKUP(B618,Códigos!D616:E616,2,0)</f>
        <v>#N/A</v>
      </c>
    </row>
    <row r="619" spans="3:3" x14ac:dyDescent="0.2">
      <c r="C619" s="1" t="e">
        <f>VLOOKUP(B619,Códigos!D617:E617,2,0)</f>
        <v>#N/A</v>
      </c>
    </row>
    <row r="620" spans="3:3" x14ac:dyDescent="0.2">
      <c r="C620" s="1" t="e">
        <f>VLOOKUP(B620,Códigos!D618:E618,2,0)</f>
        <v>#N/A</v>
      </c>
    </row>
    <row r="621" spans="3:3" x14ac:dyDescent="0.2">
      <c r="C621" s="1" t="e">
        <f>VLOOKUP(B621,Códigos!D619:E619,2,0)</f>
        <v>#N/A</v>
      </c>
    </row>
    <row r="622" spans="3:3" x14ac:dyDescent="0.2">
      <c r="C622" s="1" t="e">
        <f>VLOOKUP(B622,Códigos!D620:E620,2,0)</f>
        <v>#N/A</v>
      </c>
    </row>
    <row r="623" spans="3:3" x14ac:dyDescent="0.2">
      <c r="C623" s="1" t="e">
        <f>VLOOKUP(B623,Códigos!D621:E621,2,0)</f>
        <v>#N/A</v>
      </c>
    </row>
    <row r="624" spans="3:3" x14ac:dyDescent="0.2">
      <c r="C624" s="1" t="e">
        <f>VLOOKUP(B624,Códigos!D622:E622,2,0)</f>
        <v>#N/A</v>
      </c>
    </row>
    <row r="625" spans="3:3" x14ac:dyDescent="0.2">
      <c r="C625" s="1" t="e">
        <f>VLOOKUP(B625,Códigos!D623:E623,2,0)</f>
        <v>#N/A</v>
      </c>
    </row>
    <row r="626" spans="3:3" x14ac:dyDescent="0.2">
      <c r="C626" s="1" t="e">
        <f>VLOOKUP(B626,Códigos!D624:E624,2,0)</f>
        <v>#N/A</v>
      </c>
    </row>
    <row r="627" spans="3:3" x14ac:dyDescent="0.2">
      <c r="C627" s="1" t="e">
        <f>VLOOKUP(B627,Códigos!D625:E625,2,0)</f>
        <v>#N/A</v>
      </c>
    </row>
    <row r="628" spans="3:3" x14ac:dyDescent="0.2">
      <c r="C628" s="1" t="e">
        <f>VLOOKUP(B628,Códigos!D626:E626,2,0)</f>
        <v>#N/A</v>
      </c>
    </row>
    <row r="629" spans="3:3" x14ac:dyDescent="0.2">
      <c r="C629" s="1" t="e">
        <f>VLOOKUP(B629,Códigos!D627:E627,2,0)</f>
        <v>#N/A</v>
      </c>
    </row>
    <row r="630" spans="3:3" x14ac:dyDescent="0.2">
      <c r="C630" s="1" t="e">
        <f>VLOOKUP(B630,Códigos!D628:E628,2,0)</f>
        <v>#N/A</v>
      </c>
    </row>
    <row r="631" spans="3:3" x14ac:dyDescent="0.2">
      <c r="C631" s="1" t="e">
        <f>VLOOKUP(B631,Códigos!D629:E629,2,0)</f>
        <v>#N/A</v>
      </c>
    </row>
    <row r="632" spans="3:3" x14ac:dyDescent="0.2">
      <c r="C632" s="1" t="e">
        <f>VLOOKUP(B632,Códigos!D630:E630,2,0)</f>
        <v>#N/A</v>
      </c>
    </row>
    <row r="633" spans="3:3" x14ac:dyDescent="0.2">
      <c r="C633" s="1" t="e">
        <f>VLOOKUP(B633,Códigos!D631:E631,2,0)</f>
        <v>#N/A</v>
      </c>
    </row>
    <row r="634" spans="3:3" x14ac:dyDescent="0.2">
      <c r="C634" s="1" t="e">
        <f>VLOOKUP(B634,Códigos!D632:E632,2,0)</f>
        <v>#N/A</v>
      </c>
    </row>
    <row r="635" spans="3:3" x14ac:dyDescent="0.2">
      <c r="C635" s="1" t="e">
        <f>VLOOKUP(B635,Códigos!D633:E633,2,0)</f>
        <v>#N/A</v>
      </c>
    </row>
    <row r="636" spans="3:3" x14ac:dyDescent="0.2">
      <c r="C636" s="1" t="e">
        <f>VLOOKUP(B636,Códigos!D634:E634,2,0)</f>
        <v>#N/A</v>
      </c>
    </row>
    <row r="637" spans="3:3" x14ac:dyDescent="0.2">
      <c r="C637" s="1" t="e">
        <f>VLOOKUP(B637,Códigos!D635:E635,2,0)</f>
        <v>#N/A</v>
      </c>
    </row>
    <row r="638" spans="3:3" x14ac:dyDescent="0.2">
      <c r="C638" s="1" t="e">
        <f>VLOOKUP(B638,Códigos!D636:E636,2,0)</f>
        <v>#N/A</v>
      </c>
    </row>
    <row r="639" spans="3:3" x14ac:dyDescent="0.2">
      <c r="C639" s="1" t="e">
        <f>VLOOKUP(B639,Códigos!D637:E637,2,0)</f>
        <v>#N/A</v>
      </c>
    </row>
    <row r="640" spans="3:3" x14ac:dyDescent="0.2">
      <c r="C640" s="1" t="e">
        <f>VLOOKUP(B640,Códigos!D638:E638,2,0)</f>
        <v>#N/A</v>
      </c>
    </row>
    <row r="641" spans="3:3" x14ac:dyDescent="0.2">
      <c r="C641" s="1" t="e">
        <f>VLOOKUP(B641,Códigos!D639:E639,2,0)</f>
        <v>#N/A</v>
      </c>
    </row>
    <row r="642" spans="3:3" x14ac:dyDescent="0.2">
      <c r="C642" s="1" t="e">
        <f>VLOOKUP(B642,Códigos!D640:E640,2,0)</f>
        <v>#N/A</v>
      </c>
    </row>
    <row r="643" spans="3:3" x14ac:dyDescent="0.2">
      <c r="C643" s="1" t="e">
        <f>VLOOKUP(B643,Códigos!D641:E641,2,0)</f>
        <v>#N/A</v>
      </c>
    </row>
    <row r="644" spans="3:3" x14ac:dyDescent="0.2">
      <c r="C644" s="1" t="e">
        <f>VLOOKUP(B644,Códigos!D642:E642,2,0)</f>
        <v>#N/A</v>
      </c>
    </row>
    <row r="645" spans="3:3" x14ac:dyDescent="0.2">
      <c r="C645" s="1" t="e">
        <f>VLOOKUP(B645,Códigos!D643:E643,2,0)</f>
        <v>#N/A</v>
      </c>
    </row>
    <row r="646" spans="3:3" x14ac:dyDescent="0.2">
      <c r="C646" s="1" t="e">
        <f>VLOOKUP(B646,Códigos!D644:E644,2,0)</f>
        <v>#N/A</v>
      </c>
    </row>
    <row r="647" spans="3:3" x14ac:dyDescent="0.2">
      <c r="C647" s="1" t="e">
        <f>VLOOKUP(B647,Códigos!D645:E645,2,0)</f>
        <v>#N/A</v>
      </c>
    </row>
    <row r="648" spans="3:3" x14ac:dyDescent="0.2">
      <c r="C648" s="1" t="e">
        <f>VLOOKUP(B648,Códigos!D646:E646,2,0)</f>
        <v>#N/A</v>
      </c>
    </row>
    <row r="649" spans="3:3" x14ac:dyDescent="0.2">
      <c r="C649" s="1" t="e">
        <f>VLOOKUP(B649,Códigos!D647:E647,2,0)</f>
        <v>#N/A</v>
      </c>
    </row>
    <row r="650" spans="3:3" x14ac:dyDescent="0.2">
      <c r="C650" s="1" t="e">
        <f>VLOOKUP(B650,Códigos!D648:E648,2,0)</f>
        <v>#N/A</v>
      </c>
    </row>
    <row r="651" spans="3:3" x14ac:dyDescent="0.2">
      <c r="C651" s="1" t="e">
        <f>VLOOKUP(B651,Códigos!D649:E649,2,0)</f>
        <v>#N/A</v>
      </c>
    </row>
    <row r="652" spans="3:3" x14ac:dyDescent="0.2">
      <c r="C652" s="1" t="e">
        <f>VLOOKUP(B652,Códigos!D650:E650,2,0)</f>
        <v>#N/A</v>
      </c>
    </row>
    <row r="653" spans="3:3" x14ac:dyDescent="0.2">
      <c r="C653" s="1" t="e">
        <f>VLOOKUP(B653,Códigos!D651:E651,2,0)</f>
        <v>#N/A</v>
      </c>
    </row>
    <row r="654" spans="3:3" x14ac:dyDescent="0.2">
      <c r="C654" s="1" t="e">
        <f>VLOOKUP(B654,Códigos!D652:E652,2,0)</f>
        <v>#N/A</v>
      </c>
    </row>
    <row r="655" spans="3:3" x14ac:dyDescent="0.2">
      <c r="C655" s="1" t="e">
        <f>VLOOKUP(B655,Códigos!D653:E653,2,0)</f>
        <v>#N/A</v>
      </c>
    </row>
    <row r="656" spans="3:3" x14ac:dyDescent="0.2">
      <c r="C656" s="1" t="e">
        <f>VLOOKUP(B656,Códigos!D654:E654,2,0)</f>
        <v>#N/A</v>
      </c>
    </row>
    <row r="657" spans="3:3" x14ac:dyDescent="0.2">
      <c r="C657" s="1" t="e">
        <f>VLOOKUP(B657,Códigos!D655:E655,2,0)</f>
        <v>#N/A</v>
      </c>
    </row>
    <row r="658" spans="3:3" x14ac:dyDescent="0.2">
      <c r="C658" s="1" t="e">
        <f>VLOOKUP(B658,Códigos!D656:E656,2,0)</f>
        <v>#N/A</v>
      </c>
    </row>
    <row r="659" spans="3:3" x14ac:dyDescent="0.2">
      <c r="C659" s="1" t="e">
        <f>VLOOKUP(B659,Códigos!D657:E657,2,0)</f>
        <v>#N/A</v>
      </c>
    </row>
    <row r="660" spans="3:3" x14ac:dyDescent="0.2">
      <c r="C660" s="1" t="e">
        <f>VLOOKUP(B660,Códigos!D658:E658,2,0)</f>
        <v>#N/A</v>
      </c>
    </row>
    <row r="661" spans="3:3" x14ac:dyDescent="0.2">
      <c r="C661" s="1" t="e">
        <f>VLOOKUP(B661,Códigos!D659:E659,2,0)</f>
        <v>#N/A</v>
      </c>
    </row>
    <row r="662" spans="3:3" x14ac:dyDescent="0.2">
      <c r="C662" s="1" t="e">
        <f>VLOOKUP(B662,Códigos!D660:E660,2,0)</f>
        <v>#N/A</v>
      </c>
    </row>
    <row r="663" spans="3:3" x14ac:dyDescent="0.2">
      <c r="C663" s="1" t="e">
        <f>VLOOKUP(B663,Códigos!D661:E661,2,0)</f>
        <v>#N/A</v>
      </c>
    </row>
    <row r="664" spans="3:3" x14ac:dyDescent="0.2">
      <c r="C664" s="1" t="e">
        <f>VLOOKUP(B664,Códigos!D662:E662,2,0)</f>
        <v>#N/A</v>
      </c>
    </row>
    <row r="665" spans="3:3" x14ac:dyDescent="0.2">
      <c r="C665" s="1" t="e">
        <f>VLOOKUP(B665,Códigos!D663:E663,2,0)</f>
        <v>#N/A</v>
      </c>
    </row>
    <row r="666" spans="3:3" x14ac:dyDescent="0.2">
      <c r="C666" s="1" t="e">
        <f>VLOOKUP(B666,Códigos!D664:E664,2,0)</f>
        <v>#N/A</v>
      </c>
    </row>
    <row r="667" spans="3:3" x14ac:dyDescent="0.2">
      <c r="C667" s="1" t="e">
        <f>VLOOKUP(B667,Códigos!D665:E665,2,0)</f>
        <v>#N/A</v>
      </c>
    </row>
    <row r="668" spans="3:3" x14ac:dyDescent="0.2">
      <c r="C668" s="1" t="e">
        <f>VLOOKUP(B668,Códigos!D666:E666,2,0)</f>
        <v>#N/A</v>
      </c>
    </row>
    <row r="669" spans="3:3" x14ac:dyDescent="0.2">
      <c r="C669" s="1" t="e">
        <f>VLOOKUP(B669,Códigos!D667:E667,2,0)</f>
        <v>#N/A</v>
      </c>
    </row>
    <row r="670" spans="3:3" x14ac:dyDescent="0.2">
      <c r="C670" s="1" t="e">
        <f>VLOOKUP(B670,Códigos!D668:E668,2,0)</f>
        <v>#N/A</v>
      </c>
    </row>
    <row r="671" spans="3:3" x14ac:dyDescent="0.2">
      <c r="C671" s="1" t="e">
        <f>VLOOKUP(B671,Códigos!D669:E669,2,0)</f>
        <v>#N/A</v>
      </c>
    </row>
    <row r="672" spans="3:3" x14ac:dyDescent="0.2">
      <c r="C672" s="1" t="e">
        <f>VLOOKUP(B672,Códigos!D670:E670,2,0)</f>
        <v>#N/A</v>
      </c>
    </row>
    <row r="673" spans="3:3" x14ac:dyDescent="0.2">
      <c r="C673" s="1" t="e">
        <f>VLOOKUP(B673,Códigos!D671:E671,2,0)</f>
        <v>#N/A</v>
      </c>
    </row>
    <row r="674" spans="3:3" x14ac:dyDescent="0.2">
      <c r="C674" s="1" t="e">
        <f>VLOOKUP(B674,Códigos!D672:E672,2,0)</f>
        <v>#N/A</v>
      </c>
    </row>
    <row r="675" spans="3:3" x14ac:dyDescent="0.2">
      <c r="C675" s="1" t="e">
        <f>VLOOKUP(B675,Códigos!D673:E673,2,0)</f>
        <v>#N/A</v>
      </c>
    </row>
    <row r="676" spans="3:3" x14ac:dyDescent="0.2">
      <c r="C676" s="1" t="e">
        <f>VLOOKUP(B676,Códigos!D674:E674,2,0)</f>
        <v>#N/A</v>
      </c>
    </row>
    <row r="677" spans="3:3" x14ac:dyDescent="0.2">
      <c r="C677" s="1" t="e">
        <f>VLOOKUP(B677,Códigos!D675:E675,2,0)</f>
        <v>#N/A</v>
      </c>
    </row>
    <row r="678" spans="3:3" x14ac:dyDescent="0.2">
      <c r="C678" s="1" t="e">
        <f>VLOOKUP(B678,Códigos!D676:E676,2,0)</f>
        <v>#N/A</v>
      </c>
    </row>
    <row r="679" spans="3:3" x14ac:dyDescent="0.2">
      <c r="C679" s="1" t="e">
        <f>VLOOKUP(B679,Códigos!D677:E677,2,0)</f>
        <v>#N/A</v>
      </c>
    </row>
    <row r="680" spans="3:3" x14ac:dyDescent="0.2">
      <c r="C680" s="1" t="e">
        <f>VLOOKUP(B680,Códigos!D678:E678,2,0)</f>
        <v>#N/A</v>
      </c>
    </row>
    <row r="681" spans="3:3" x14ac:dyDescent="0.2">
      <c r="C681" s="1" t="e">
        <f>VLOOKUP(B681,Códigos!D679:E679,2,0)</f>
        <v>#N/A</v>
      </c>
    </row>
    <row r="682" spans="3:3" x14ac:dyDescent="0.2">
      <c r="C682" s="1" t="e">
        <f>VLOOKUP(B682,Códigos!D680:E680,2,0)</f>
        <v>#N/A</v>
      </c>
    </row>
    <row r="683" spans="3:3" x14ac:dyDescent="0.2">
      <c r="C683" s="1" t="e">
        <f>VLOOKUP(B683,Códigos!D681:E681,2,0)</f>
        <v>#N/A</v>
      </c>
    </row>
    <row r="684" spans="3:3" x14ac:dyDescent="0.2">
      <c r="C684" s="1" t="e">
        <f>VLOOKUP(B684,Códigos!D682:E682,2,0)</f>
        <v>#N/A</v>
      </c>
    </row>
    <row r="685" spans="3:3" x14ac:dyDescent="0.2">
      <c r="C685" s="1" t="e">
        <f>VLOOKUP(B685,Códigos!D683:E683,2,0)</f>
        <v>#N/A</v>
      </c>
    </row>
    <row r="686" spans="3:3" x14ac:dyDescent="0.2">
      <c r="C686" s="1" t="e">
        <f>VLOOKUP(B686,Códigos!D684:E684,2,0)</f>
        <v>#N/A</v>
      </c>
    </row>
    <row r="687" spans="3:3" x14ac:dyDescent="0.2">
      <c r="C687" s="1" t="e">
        <f>VLOOKUP(B687,Códigos!D685:E685,2,0)</f>
        <v>#N/A</v>
      </c>
    </row>
    <row r="688" spans="3:3" x14ac:dyDescent="0.2">
      <c r="C688" s="1" t="e">
        <f>VLOOKUP(B688,Códigos!D686:E686,2,0)</f>
        <v>#N/A</v>
      </c>
    </row>
    <row r="689" spans="3:3" x14ac:dyDescent="0.2">
      <c r="C689" s="1" t="e">
        <f>VLOOKUP(B689,Códigos!D687:E687,2,0)</f>
        <v>#N/A</v>
      </c>
    </row>
    <row r="690" spans="3:3" x14ac:dyDescent="0.2">
      <c r="C690" s="1" t="e">
        <f>VLOOKUP(B690,Códigos!D688:E688,2,0)</f>
        <v>#N/A</v>
      </c>
    </row>
    <row r="691" spans="3:3" x14ac:dyDescent="0.2">
      <c r="C691" s="1" t="e">
        <f>VLOOKUP(B691,Códigos!D689:E689,2,0)</f>
        <v>#N/A</v>
      </c>
    </row>
    <row r="692" spans="3:3" x14ac:dyDescent="0.2">
      <c r="C692" s="1" t="e">
        <f>VLOOKUP(B692,Códigos!D690:E690,2,0)</f>
        <v>#N/A</v>
      </c>
    </row>
    <row r="693" spans="3:3" x14ac:dyDescent="0.2">
      <c r="C693" s="1" t="e">
        <f>VLOOKUP(B693,Códigos!D691:E691,2,0)</f>
        <v>#N/A</v>
      </c>
    </row>
    <row r="694" spans="3:3" x14ac:dyDescent="0.2">
      <c r="C694" s="1" t="e">
        <f>VLOOKUP(B694,Códigos!D692:E692,2,0)</f>
        <v>#N/A</v>
      </c>
    </row>
    <row r="695" spans="3:3" x14ac:dyDescent="0.2">
      <c r="C695" s="1" t="e">
        <f>VLOOKUP(B695,Códigos!D693:E693,2,0)</f>
        <v>#N/A</v>
      </c>
    </row>
    <row r="696" spans="3:3" x14ac:dyDescent="0.2">
      <c r="C696" s="1" t="e">
        <f>VLOOKUP(B696,Códigos!D694:E694,2,0)</f>
        <v>#N/A</v>
      </c>
    </row>
    <row r="697" spans="3:3" x14ac:dyDescent="0.2">
      <c r="C697" s="1" t="e">
        <f>VLOOKUP(B697,Códigos!D695:E695,2,0)</f>
        <v>#N/A</v>
      </c>
    </row>
    <row r="698" spans="3:3" x14ac:dyDescent="0.2">
      <c r="C698" s="1" t="e">
        <f>VLOOKUP(B698,Códigos!D696:E696,2,0)</f>
        <v>#N/A</v>
      </c>
    </row>
    <row r="699" spans="3:3" x14ac:dyDescent="0.2">
      <c r="C699" s="1" t="e">
        <f>VLOOKUP(B699,Códigos!D697:E697,2,0)</f>
        <v>#N/A</v>
      </c>
    </row>
    <row r="700" spans="3:3" x14ac:dyDescent="0.2">
      <c r="C700" s="1" t="e">
        <f>VLOOKUP(B700,Códigos!D698:E698,2,0)</f>
        <v>#N/A</v>
      </c>
    </row>
    <row r="701" spans="3:3" x14ac:dyDescent="0.2">
      <c r="C701" s="1" t="e">
        <f>VLOOKUP(B701,Códigos!D699:E699,2,0)</f>
        <v>#N/A</v>
      </c>
    </row>
    <row r="702" spans="3:3" x14ac:dyDescent="0.2">
      <c r="C702" s="1" t="e">
        <f>VLOOKUP(B702,Códigos!D700:E700,2,0)</f>
        <v>#N/A</v>
      </c>
    </row>
    <row r="703" spans="3:3" x14ac:dyDescent="0.2">
      <c r="C703" s="1" t="e">
        <f>VLOOKUP(B703,Códigos!D701:E701,2,0)</f>
        <v>#N/A</v>
      </c>
    </row>
    <row r="704" spans="3:3" x14ac:dyDescent="0.2">
      <c r="C704" s="1" t="e">
        <f>VLOOKUP(B704,Códigos!D702:E702,2,0)</f>
        <v>#N/A</v>
      </c>
    </row>
    <row r="705" spans="3:3" x14ac:dyDescent="0.2">
      <c r="C705" s="1" t="e">
        <f>VLOOKUP(B705,Códigos!D703:E703,2,0)</f>
        <v>#N/A</v>
      </c>
    </row>
    <row r="706" spans="3:3" x14ac:dyDescent="0.2">
      <c r="C706" s="1" t="e">
        <f>VLOOKUP(B706,Códigos!D704:E704,2,0)</f>
        <v>#N/A</v>
      </c>
    </row>
    <row r="707" spans="3:3" x14ac:dyDescent="0.2">
      <c r="C707" s="1" t="e">
        <f>VLOOKUP(B707,Códigos!D705:E705,2,0)</f>
        <v>#N/A</v>
      </c>
    </row>
    <row r="708" spans="3:3" x14ac:dyDescent="0.2">
      <c r="C708" s="1" t="e">
        <f>VLOOKUP(B708,Códigos!D706:E706,2,0)</f>
        <v>#N/A</v>
      </c>
    </row>
    <row r="709" spans="3:3" x14ac:dyDescent="0.2">
      <c r="C709" s="1" t="e">
        <f>VLOOKUP(B709,Códigos!D707:E707,2,0)</f>
        <v>#N/A</v>
      </c>
    </row>
    <row r="710" spans="3:3" x14ac:dyDescent="0.2">
      <c r="C710" s="1" t="e">
        <f>VLOOKUP(B710,Códigos!D708:E708,2,0)</f>
        <v>#N/A</v>
      </c>
    </row>
    <row r="711" spans="3:3" x14ac:dyDescent="0.2">
      <c r="C711" s="1" t="e">
        <f>VLOOKUP(B711,Códigos!D709:E709,2,0)</f>
        <v>#N/A</v>
      </c>
    </row>
    <row r="712" spans="3:3" x14ac:dyDescent="0.2">
      <c r="C712" s="1" t="e">
        <f>VLOOKUP(B712,Códigos!D710:E710,2,0)</f>
        <v>#N/A</v>
      </c>
    </row>
    <row r="713" spans="3:3" x14ac:dyDescent="0.2">
      <c r="C713" s="1" t="e">
        <f>VLOOKUP(B713,Códigos!D711:E711,2,0)</f>
        <v>#N/A</v>
      </c>
    </row>
    <row r="714" spans="3:3" x14ac:dyDescent="0.2">
      <c r="C714" s="1" t="e">
        <f>VLOOKUP(B714,Códigos!D712:E712,2,0)</f>
        <v>#N/A</v>
      </c>
    </row>
    <row r="715" spans="3:3" x14ac:dyDescent="0.2">
      <c r="C715" s="1" t="e">
        <f>VLOOKUP(B715,Códigos!D713:E713,2,0)</f>
        <v>#N/A</v>
      </c>
    </row>
    <row r="716" spans="3:3" x14ac:dyDescent="0.2">
      <c r="C716" s="1" t="e">
        <f>VLOOKUP(B716,Códigos!D714:E714,2,0)</f>
        <v>#N/A</v>
      </c>
    </row>
    <row r="717" spans="3:3" x14ac:dyDescent="0.2">
      <c r="C717" s="1" t="e">
        <f>VLOOKUP(B717,Códigos!D715:E715,2,0)</f>
        <v>#N/A</v>
      </c>
    </row>
    <row r="718" spans="3:3" x14ac:dyDescent="0.2">
      <c r="C718" s="1" t="e">
        <f>VLOOKUP(B718,Códigos!D716:E716,2,0)</f>
        <v>#N/A</v>
      </c>
    </row>
    <row r="719" spans="3:3" x14ac:dyDescent="0.2">
      <c r="C719" s="1" t="e">
        <f>VLOOKUP(B719,Códigos!D717:E717,2,0)</f>
        <v>#N/A</v>
      </c>
    </row>
    <row r="720" spans="3:3" x14ac:dyDescent="0.2">
      <c r="C720" s="1" t="e">
        <f>VLOOKUP(B720,Códigos!D718:E718,2,0)</f>
        <v>#N/A</v>
      </c>
    </row>
    <row r="721" spans="3:3" x14ac:dyDescent="0.2">
      <c r="C721" s="1" t="e">
        <f>VLOOKUP(B721,Códigos!D719:E719,2,0)</f>
        <v>#N/A</v>
      </c>
    </row>
    <row r="722" spans="3:3" x14ac:dyDescent="0.2">
      <c r="C722" s="1" t="e">
        <f>VLOOKUP(B722,Códigos!D720:E720,2,0)</f>
        <v>#N/A</v>
      </c>
    </row>
    <row r="723" spans="3:3" x14ac:dyDescent="0.2">
      <c r="C723" s="1" t="e">
        <f>VLOOKUP(B723,Códigos!D721:E721,2,0)</f>
        <v>#N/A</v>
      </c>
    </row>
    <row r="724" spans="3:3" x14ac:dyDescent="0.2">
      <c r="C724" s="1" t="e">
        <f>VLOOKUP(B724,Códigos!D722:E722,2,0)</f>
        <v>#N/A</v>
      </c>
    </row>
    <row r="725" spans="3:3" x14ac:dyDescent="0.2">
      <c r="C725" s="1" t="e">
        <f>VLOOKUP(B725,Códigos!D723:E723,2,0)</f>
        <v>#N/A</v>
      </c>
    </row>
    <row r="726" spans="3:3" x14ac:dyDescent="0.2">
      <c r="C726" s="1" t="e">
        <f>VLOOKUP(B726,Códigos!D724:E724,2,0)</f>
        <v>#N/A</v>
      </c>
    </row>
    <row r="727" spans="3:3" x14ac:dyDescent="0.2">
      <c r="C727" s="1" t="e">
        <f>VLOOKUP(B727,Códigos!D725:E725,2,0)</f>
        <v>#N/A</v>
      </c>
    </row>
    <row r="728" spans="3:3" x14ac:dyDescent="0.2">
      <c r="C728" s="1" t="e">
        <f>VLOOKUP(B728,Códigos!D726:E726,2,0)</f>
        <v>#N/A</v>
      </c>
    </row>
    <row r="729" spans="3:3" x14ac:dyDescent="0.2">
      <c r="C729" s="1" t="e">
        <f>VLOOKUP(B729,Códigos!D727:E727,2,0)</f>
        <v>#N/A</v>
      </c>
    </row>
    <row r="730" spans="3:3" x14ac:dyDescent="0.2">
      <c r="C730" s="1" t="e">
        <f>VLOOKUP(B730,Códigos!D728:E728,2,0)</f>
        <v>#N/A</v>
      </c>
    </row>
    <row r="731" spans="3:3" x14ac:dyDescent="0.2">
      <c r="C731" s="1" t="e">
        <f>VLOOKUP(B731,Códigos!D729:E729,2,0)</f>
        <v>#N/A</v>
      </c>
    </row>
    <row r="732" spans="3:3" x14ac:dyDescent="0.2">
      <c r="C732" s="1" t="e">
        <f>VLOOKUP(B732,Códigos!D730:E730,2,0)</f>
        <v>#N/A</v>
      </c>
    </row>
    <row r="733" spans="3:3" x14ac:dyDescent="0.2">
      <c r="C733" s="1" t="e">
        <f>VLOOKUP(B733,Códigos!D731:E731,2,0)</f>
        <v>#N/A</v>
      </c>
    </row>
    <row r="734" spans="3:3" x14ac:dyDescent="0.2">
      <c r="C734" s="1" t="e">
        <f>VLOOKUP(B734,Códigos!D732:E732,2,0)</f>
        <v>#N/A</v>
      </c>
    </row>
    <row r="735" spans="3:3" x14ac:dyDescent="0.2">
      <c r="C735" s="1" t="e">
        <f>VLOOKUP(B735,Códigos!D733:E733,2,0)</f>
        <v>#N/A</v>
      </c>
    </row>
    <row r="736" spans="3:3" x14ac:dyDescent="0.2">
      <c r="C736" s="1" t="e">
        <f>VLOOKUP(B736,Códigos!D734:E734,2,0)</f>
        <v>#N/A</v>
      </c>
    </row>
    <row r="737" spans="3:3" x14ac:dyDescent="0.2">
      <c r="C737" s="1" t="e">
        <f>VLOOKUP(B737,Códigos!D735:E735,2,0)</f>
        <v>#N/A</v>
      </c>
    </row>
    <row r="738" spans="3:3" x14ac:dyDescent="0.2">
      <c r="C738" s="1" t="e">
        <f>VLOOKUP(B738,Códigos!D736:E736,2,0)</f>
        <v>#N/A</v>
      </c>
    </row>
    <row r="739" spans="3:3" x14ac:dyDescent="0.2">
      <c r="C739" s="1" t="e">
        <f>VLOOKUP(B739,Códigos!D737:E737,2,0)</f>
        <v>#N/A</v>
      </c>
    </row>
    <row r="740" spans="3:3" x14ac:dyDescent="0.2">
      <c r="C740" s="1" t="e">
        <f>VLOOKUP(B740,Códigos!D738:E738,2,0)</f>
        <v>#N/A</v>
      </c>
    </row>
    <row r="741" spans="3:3" x14ac:dyDescent="0.2">
      <c r="C741" s="1" t="e">
        <f>VLOOKUP(B741,Códigos!D739:E739,2,0)</f>
        <v>#N/A</v>
      </c>
    </row>
    <row r="742" spans="3:3" x14ac:dyDescent="0.2">
      <c r="C742" s="1" t="e">
        <f>VLOOKUP(B742,Códigos!D740:E740,2,0)</f>
        <v>#N/A</v>
      </c>
    </row>
    <row r="743" spans="3:3" x14ac:dyDescent="0.2">
      <c r="C743" s="1" t="e">
        <f>VLOOKUP(B743,Códigos!D741:E741,2,0)</f>
        <v>#N/A</v>
      </c>
    </row>
    <row r="744" spans="3:3" x14ac:dyDescent="0.2">
      <c r="C744" s="1" t="e">
        <f>VLOOKUP(B744,Códigos!D742:E742,2,0)</f>
        <v>#N/A</v>
      </c>
    </row>
    <row r="745" spans="3:3" x14ac:dyDescent="0.2">
      <c r="C745" s="1" t="e">
        <f>VLOOKUP(B745,Códigos!D743:E743,2,0)</f>
        <v>#N/A</v>
      </c>
    </row>
    <row r="746" spans="3:3" x14ac:dyDescent="0.2">
      <c r="C746" s="1" t="e">
        <f>VLOOKUP(B746,Códigos!D744:E744,2,0)</f>
        <v>#N/A</v>
      </c>
    </row>
    <row r="747" spans="3:3" x14ac:dyDescent="0.2">
      <c r="C747" s="1" t="e">
        <f>VLOOKUP(B747,Códigos!D745:E745,2,0)</f>
        <v>#N/A</v>
      </c>
    </row>
    <row r="748" spans="3:3" x14ac:dyDescent="0.2">
      <c r="C748" s="1" t="e">
        <f>VLOOKUP(B748,Códigos!D746:E746,2,0)</f>
        <v>#N/A</v>
      </c>
    </row>
    <row r="749" spans="3:3" x14ac:dyDescent="0.2">
      <c r="C749" s="1" t="e">
        <f>VLOOKUP(B749,Códigos!D747:E747,2,0)</f>
        <v>#N/A</v>
      </c>
    </row>
    <row r="750" spans="3:3" x14ac:dyDescent="0.2">
      <c r="C750" s="1" t="e">
        <f>VLOOKUP(B750,Códigos!D748:E748,2,0)</f>
        <v>#N/A</v>
      </c>
    </row>
    <row r="751" spans="3:3" x14ac:dyDescent="0.2">
      <c r="C751" s="1" t="e">
        <f>VLOOKUP(B751,Códigos!D749:E749,2,0)</f>
        <v>#N/A</v>
      </c>
    </row>
    <row r="752" spans="3:3" x14ac:dyDescent="0.2">
      <c r="C752" s="1" t="e">
        <f>VLOOKUP(B752,Códigos!D750:E750,2,0)</f>
        <v>#N/A</v>
      </c>
    </row>
    <row r="753" spans="3:3" x14ac:dyDescent="0.2">
      <c r="C753" s="1" t="e">
        <f>VLOOKUP(B753,Códigos!D751:E751,2,0)</f>
        <v>#N/A</v>
      </c>
    </row>
    <row r="754" spans="3:3" x14ac:dyDescent="0.2">
      <c r="C754" s="1" t="e">
        <f>VLOOKUP(B754,Códigos!D752:E752,2,0)</f>
        <v>#N/A</v>
      </c>
    </row>
    <row r="755" spans="3:3" x14ac:dyDescent="0.2">
      <c r="C755" s="1" t="e">
        <f>VLOOKUP(B755,Códigos!D753:E753,2,0)</f>
        <v>#N/A</v>
      </c>
    </row>
    <row r="756" spans="3:3" x14ac:dyDescent="0.2">
      <c r="C756" s="1" t="e">
        <f>VLOOKUP(B756,Códigos!D754:E754,2,0)</f>
        <v>#N/A</v>
      </c>
    </row>
    <row r="757" spans="3:3" x14ac:dyDescent="0.2">
      <c r="C757" s="1" t="e">
        <f>VLOOKUP(B757,Códigos!D755:E755,2,0)</f>
        <v>#N/A</v>
      </c>
    </row>
    <row r="758" spans="3:3" x14ac:dyDescent="0.2">
      <c r="C758" s="1" t="e">
        <f>VLOOKUP(B758,Códigos!D756:E756,2,0)</f>
        <v>#N/A</v>
      </c>
    </row>
    <row r="759" spans="3:3" x14ac:dyDescent="0.2">
      <c r="C759" s="1" t="e">
        <f>VLOOKUP(B759,Códigos!D757:E757,2,0)</f>
        <v>#N/A</v>
      </c>
    </row>
    <row r="760" spans="3:3" x14ac:dyDescent="0.2">
      <c r="C760" s="1" t="e">
        <f>VLOOKUP(B760,Códigos!D758:E758,2,0)</f>
        <v>#N/A</v>
      </c>
    </row>
    <row r="761" spans="3:3" x14ac:dyDescent="0.2">
      <c r="C761" s="1" t="e">
        <f>VLOOKUP(B761,Códigos!D759:E759,2,0)</f>
        <v>#N/A</v>
      </c>
    </row>
    <row r="762" spans="3:3" x14ac:dyDescent="0.2">
      <c r="C762" s="1" t="e">
        <f>VLOOKUP(B762,Códigos!D760:E760,2,0)</f>
        <v>#N/A</v>
      </c>
    </row>
    <row r="763" spans="3:3" x14ac:dyDescent="0.2">
      <c r="C763" s="1" t="e">
        <f>VLOOKUP(B763,Códigos!D761:E761,2,0)</f>
        <v>#N/A</v>
      </c>
    </row>
    <row r="764" spans="3:3" x14ac:dyDescent="0.2">
      <c r="C764" s="1" t="e">
        <f>VLOOKUP(B764,Códigos!D762:E762,2,0)</f>
        <v>#N/A</v>
      </c>
    </row>
    <row r="765" spans="3:3" x14ac:dyDescent="0.2">
      <c r="C765" s="1" t="e">
        <f>VLOOKUP(B765,Códigos!D763:E763,2,0)</f>
        <v>#N/A</v>
      </c>
    </row>
    <row r="766" spans="3:3" x14ac:dyDescent="0.2">
      <c r="C766" s="1" t="e">
        <f>VLOOKUP(B766,Códigos!D764:E764,2,0)</f>
        <v>#N/A</v>
      </c>
    </row>
    <row r="767" spans="3:3" x14ac:dyDescent="0.2">
      <c r="C767" s="1" t="e">
        <f>VLOOKUP(B767,Códigos!D765:E765,2,0)</f>
        <v>#N/A</v>
      </c>
    </row>
    <row r="768" spans="3:3" x14ac:dyDescent="0.2">
      <c r="C768" s="1" t="e">
        <f>VLOOKUP(B768,Códigos!D766:E766,2,0)</f>
        <v>#N/A</v>
      </c>
    </row>
    <row r="769" spans="3:3" x14ac:dyDescent="0.2">
      <c r="C769" s="1" t="e">
        <f>VLOOKUP(B769,Códigos!D767:E767,2,0)</f>
        <v>#N/A</v>
      </c>
    </row>
    <row r="770" spans="3:3" x14ac:dyDescent="0.2">
      <c r="C770" s="1" t="e">
        <f>VLOOKUP(B770,Códigos!D768:E768,2,0)</f>
        <v>#N/A</v>
      </c>
    </row>
    <row r="771" spans="3:3" x14ac:dyDescent="0.2">
      <c r="C771" s="1" t="e">
        <f>VLOOKUP(B771,Códigos!D769:E769,2,0)</f>
        <v>#N/A</v>
      </c>
    </row>
    <row r="772" spans="3:3" x14ac:dyDescent="0.2">
      <c r="C772" s="1" t="e">
        <f>VLOOKUP(B772,Códigos!D770:E770,2,0)</f>
        <v>#N/A</v>
      </c>
    </row>
    <row r="773" spans="3:3" x14ac:dyDescent="0.2">
      <c r="C773" s="1" t="e">
        <f>VLOOKUP(B773,Códigos!D771:E771,2,0)</f>
        <v>#N/A</v>
      </c>
    </row>
    <row r="774" spans="3:3" x14ac:dyDescent="0.2">
      <c r="C774" s="1" t="e">
        <f>VLOOKUP(B774,Códigos!D772:E772,2,0)</f>
        <v>#N/A</v>
      </c>
    </row>
    <row r="775" spans="3:3" x14ac:dyDescent="0.2">
      <c r="C775" s="1" t="e">
        <f>VLOOKUP(B775,Códigos!D773:E773,2,0)</f>
        <v>#N/A</v>
      </c>
    </row>
    <row r="776" spans="3:3" x14ac:dyDescent="0.2">
      <c r="C776" s="1" t="e">
        <f>VLOOKUP(B776,Códigos!D774:E774,2,0)</f>
        <v>#N/A</v>
      </c>
    </row>
    <row r="777" spans="3:3" x14ac:dyDescent="0.2">
      <c r="C777" s="1" t="e">
        <f>VLOOKUP(B777,Códigos!D775:E775,2,0)</f>
        <v>#N/A</v>
      </c>
    </row>
    <row r="778" spans="3:3" x14ac:dyDescent="0.2">
      <c r="C778" s="1" t="e">
        <f>VLOOKUP(B778,Códigos!D776:E776,2,0)</f>
        <v>#N/A</v>
      </c>
    </row>
    <row r="779" spans="3:3" x14ac:dyDescent="0.2">
      <c r="C779" s="1" t="e">
        <f>VLOOKUP(B779,Códigos!D777:E777,2,0)</f>
        <v>#N/A</v>
      </c>
    </row>
    <row r="780" spans="3:3" x14ac:dyDescent="0.2">
      <c r="C780" s="1" t="e">
        <f>VLOOKUP(B780,Códigos!D778:E778,2,0)</f>
        <v>#N/A</v>
      </c>
    </row>
    <row r="781" spans="3:3" x14ac:dyDescent="0.2">
      <c r="C781" s="1" t="e">
        <f>VLOOKUP(B781,Códigos!D779:E779,2,0)</f>
        <v>#N/A</v>
      </c>
    </row>
    <row r="782" spans="3:3" x14ac:dyDescent="0.2">
      <c r="C782" s="1" t="e">
        <f>VLOOKUP(B782,Códigos!D780:E780,2,0)</f>
        <v>#N/A</v>
      </c>
    </row>
    <row r="783" spans="3:3" x14ac:dyDescent="0.2">
      <c r="C783" s="1" t="e">
        <f>VLOOKUP(B783,Códigos!D781:E781,2,0)</f>
        <v>#N/A</v>
      </c>
    </row>
    <row r="784" spans="3:3" x14ac:dyDescent="0.2">
      <c r="C784" s="1" t="e">
        <f>VLOOKUP(B784,Códigos!D782:E782,2,0)</f>
        <v>#N/A</v>
      </c>
    </row>
    <row r="785" spans="3:3" x14ac:dyDescent="0.2">
      <c r="C785" s="1" t="e">
        <f>VLOOKUP(B785,Códigos!D783:E783,2,0)</f>
        <v>#N/A</v>
      </c>
    </row>
    <row r="786" spans="3:3" x14ac:dyDescent="0.2">
      <c r="C786" s="1" t="e">
        <f>VLOOKUP(B786,Códigos!D784:E784,2,0)</f>
        <v>#N/A</v>
      </c>
    </row>
    <row r="787" spans="3:3" x14ac:dyDescent="0.2">
      <c r="C787" s="1" t="e">
        <f>VLOOKUP(B787,Códigos!D785:E785,2,0)</f>
        <v>#N/A</v>
      </c>
    </row>
    <row r="788" spans="3:3" x14ac:dyDescent="0.2">
      <c r="C788" s="1" t="e">
        <f>VLOOKUP(B788,Códigos!D786:E786,2,0)</f>
        <v>#N/A</v>
      </c>
    </row>
    <row r="789" spans="3:3" x14ac:dyDescent="0.2">
      <c r="C789" s="1" t="e">
        <f>VLOOKUP(B789,Códigos!D787:E787,2,0)</f>
        <v>#N/A</v>
      </c>
    </row>
    <row r="790" spans="3:3" x14ac:dyDescent="0.2">
      <c r="C790" s="1" t="e">
        <f>VLOOKUP(B790,Códigos!D788:E788,2,0)</f>
        <v>#N/A</v>
      </c>
    </row>
    <row r="791" spans="3:3" x14ac:dyDescent="0.2">
      <c r="C791" s="1" t="e">
        <f>VLOOKUP(B791,Códigos!D789:E789,2,0)</f>
        <v>#N/A</v>
      </c>
    </row>
    <row r="792" spans="3:3" x14ac:dyDescent="0.2">
      <c r="C792" s="1" t="e">
        <f>VLOOKUP(B792,Códigos!D790:E790,2,0)</f>
        <v>#N/A</v>
      </c>
    </row>
    <row r="793" spans="3:3" x14ac:dyDescent="0.2">
      <c r="C793" s="1" t="e">
        <f>VLOOKUP(B793,Códigos!D791:E791,2,0)</f>
        <v>#N/A</v>
      </c>
    </row>
    <row r="794" spans="3:3" x14ac:dyDescent="0.2">
      <c r="C794" s="1" t="e">
        <f>VLOOKUP(B794,Códigos!D792:E792,2,0)</f>
        <v>#N/A</v>
      </c>
    </row>
    <row r="795" spans="3:3" x14ac:dyDescent="0.2">
      <c r="C795" s="1" t="e">
        <f>VLOOKUP(B795,Códigos!D793:E793,2,0)</f>
        <v>#N/A</v>
      </c>
    </row>
    <row r="796" spans="3:3" x14ac:dyDescent="0.2">
      <c r="C796" s="1" t="e">
        <f>VLOOKUP(B796,Códigos!D794:E794,2,0)</f>
        <v>#N/A</v>
      </c>
    </row>
    <row r="797" spans="3:3" x14ac:dyDescent="0.2">
      <c r="C797" s="1" t="e">
        <f>VLOOKUP(B797,Códigos!D795:E795,2,0)</f>
        <v>#N/A</v>
      </c>
    </row>
    <row r="798" spans="3:3" x14ac:dyDescent="0.2">
      <c r="C798" s="1" t="e">
        <f>VLOOKUP(B798,Códigos!D796:E796,2,0)</f>
        <v>#N/A</v>
      </c>
    </row>
    <row r="799" spans="3:3" x14ac:dyDescent="0.2">
      <c r="C799" s="1" t="e">
        <f>VLOOKUP(B799,Códigos!D797:E797,2,0)</f>
        <v>#N/A</v>
      </c>
    </row>
    <row r="800" spans="3:3" x14ac:dyDescent="0.2">
      <c r="C800" s="1" t="e">
        <f>VLOOKUP(B800,Códigos!D798:E798,2,0)</f>
        <v>#N/A</v>
      </c>
    </row>
    <row r="801" spans="3:3" x14ac:dyDescent="0.2">
      <c r="C801" s="1" t="e">
        <f>VLOOKUP(B801,Códigos!D799:E799,2,0)</f>
        <v>#N/A</v>
      </c>
    </row>
    <row r="802" spans="3:3" x14ac:dyDescent="0.2">
      <c r="C802" s="1" t="e">
        <f>VLOOKUP(B802,Códigos!D800:E800,2,0)</f>
        <v>#N/A</v>
      </c>
    </row>
    <row r="803" spans="3:3" x14ac:dyDescent="0.2">
      <c r="C803" s="1" t="e">
        <f>VLOOKUP(B803,Códigos!D801:E801,2,0)</f>
        <v>#N/A</v>
      </c>
    </row>
    <row r="804" spans="3:3" x14ac:dyDescent="0.2">
      <c r="C804" s="1" t="e">
        <f>VLOOKUP(B804,Códigos!D802:E802,2,0)</f>
        <v>#N/A</v>
      </c>
    </row>
    <row r="805" spans="3:3" x14ac:dyDescent="0.2">
      <c r="C805" s="1" t="e">
        <f>VLOOKUP(B805,Códigos!D803:E803,2,0)</f>
        <v>#N/A</v>
      </c>
    </row>
    <row r="806" spans="3:3" x14ac:dyDescent="0.2">
      <c r="C806" s="1" t="e">
        <f>VLOOKUP(B806,Códigos!D804:E804,2,0)</f>
        <v>#N/A</v>
      </c>
    </row>
    <row r="807" spans="3:3" x14ac:dyDescent="0.2">
      <c r="C807" s="1" t="e">
        <f>VLOOKUP(B807,Códigos!D805:E805,2,0)</f>
        <v>#N/A</v>
      </c>
    </row>
    <row r="808" spans="3:3" x14ac:dyDescent="0.2">
      <c r="C808" s="1" t="e">
        <f>VLOOKUP(B808,Códigos!D806:E806,2,0)</f>
        <v>#N/A</v>
      </c>
    </row>
    <row r="809" spans="3:3" x14ac:dyDescent="0.2">
      <c r="C809" s="1" t="e">
        <f>VLOOKUP(B809,Códigos!D807:E807,2,0)</f>
        <v>#N/A</v>
      </c>
    </row>
    <row r="810" spans="3:3" x14ac:dyDescent="0.2">
      <c r="C810" s="1" t="e">
        <f>VLOOKUP(B810,Códigos!D808:E808,2,0)</f>
        <v>#N/A</v>
      </c>
    </row>
    <row r="811" spans="3:3" x14ac:dyDescent="0.2">
      <c r="C811" s="1" t="e">
        <f>VLOOKUP(B811,Códigos!D809:E809,2,0)</f>
        <v>#N/A</v>
      </c>
    </row>
    <row r="812" spans="3:3" x14ac:dyDescent="0.2">
      <c r="C812" s="1" t="e">
        <f>VLOOKUP(B812,Códigos!D810:E810,2,0)</f>
        <v>#N/A</v>
      </c>
    </row>
    <row r="813" spans="3:3" x14ac:dyDescent="0.2">
      <c r="C813" s="1" t="e">
        <f>VLOOKUP(B813,Códigos!D811:E811,2,0)</f>
        <v>#N/A</v>
      </c>
    </row>
    <row r="814" spans="3:3" x14ac:dyDescent="0.2">
      <c r="C814" s="1" t="e">
        <f>VLOOKUP(B814,Códigos!D812:E812,2,0)</f>
        <v>#N/A</v>
      </c>
    </row>
    <row r="815" spans="3:3" x14ac:dyDescent="0.2">
      <c r="C815" s="1" t="e">
        <f>VLOOKUP(B815,Códigos!D813:E813,2,0)</f>
        <v>#N/A</v>
      </c>
    </row>
    <row r="816" spans="3:3" x14ac:dyDescent="0.2">
      <c r="C816" s="1" t="e">
        <f>VLOOKUP(B816,Códigos!D814:E814,2,0)</f>
        <v>#N/A</v>
      </c>
    </row>
    <row r="817" spans="3:3" x14ac:dyDescent="0.2">
      <c r="C817" s="1" t="e">
        <f>VLOOKUP(B817,Códigos!D815:E815,2,0)</f>
        <v>#N/A</v>
      </c>
    </row>
    <row r="818" spans="3:3" x14ac:dyDescent="0.2">
      <c r="C818" s="1" t="e">
        <f>VLOOKUP(B818,Códigos!D816:E816,2,0)</f>
        <v>#N/A</v>
      </c>
    </row>
    <row r="819" spans="3:3" x14ac:dyDescent="0.2">
      <c r="C819" s="1" t="e">
        <f>VLOOKUP(B819,Códigos!D817:E817,2,0)</f>
        <v>#N/A</v>
      </c>
    </row>
    <row r="820" spans="3:3" x14ac:dyDescent="0.2">
      <c r="C820" s="1" t="e">
        <f>VLOOKUP(B820,Códigos!D818:E818,2,0)</f>
        <v>#N/A</v>
      </c>
    </row>
    <row r="821" spans="3:3" x14ac:dyDescent="0.2">
      <c r="C821" s="1" t="e">
        <f>VLOOKUP(B821,Códigos!D819:E819,2,0)</f>
        <v>#N/A</v>
      </c>
    </row>
    <row r="822" spans="3:3" x14ac:dyDescent="0.2">
      <c r="C822" s="1" t="e">
        <f>VLOOKUP(B822,Códigos!D820:E820,2,0)</f>
        <v>#N/A</v>
      </c>
    </row>
    <row r="823" spans="3:3" x14ac:dyDescent="0.2">
      <c r="C823" s="1" t="e">
        <f>VLOOKUP(B823,Códigos!D821:E821,2,0)</f>
        <v>#N/A</v>
      </c>
    </row>
    <row r="824" spans="3:3" x14ac:dyDescent="0.2">
      <c r="C824" s="1" t="e">
        <f>VLOOKUP(B824,Códigos!D822:E822,2,0)</f>
        <v>#N/A</v>
      </c>
    </row>
    <row r="825" spans="3:3" x14ac:dyDescent="0.2">
      <c r="C825" s="1" t="e">
        <f>VLOOKUP(B825,Códigos!D823:E823,2,0)</f>
        <v>#N/A</v>
      </c>
    </row>
    <row r="826" spans="3:3" x14ac:dyDescent="0.2">
      <c r="C826" s="1" t="e">
        <f>VLOOKUP(B826,Códigos!D824:E824,2,0)</f>
        <v>#N/A</v>
      </c>
    </row>
    <row r="827" spans="3:3" x14ac:dyDescent="0.2">
      <c r="C827" s="1" t="e">
        <f>VLOOKUP(B827,Códigos!D825:E825,2,0)</f>
        <v>#N/A</v>
      </c>
    </row>
    <row r="828" spans="3:3" x14ac:dyDescent="0.2">
      <c r="C828" s="1" t="e">
        <f>VLOOKUP(B828,Códigos!D826:E826,2,0)</f>
        <v>#N/A</v>
      </c>
    </row>
    <row r="829" spans="3:3" x14ac:dyDescent="0.2">
      <c r="C829" s="1" t="e">
        <f>VLOOKUP(B829,Códigos!D827:E827,2,0)</f>
        <v>#N/A</v>
      </c>
    </row>
    <row r="830" spans="3:3" x14ac:dyDescent="0.2">
      <c r="C830" s="1" t="e">
        <f>VLOOKUP(B830,Códigos!D828:E828,2,0)</f>
        <v>#N/A</v>
      </c>
    </row>
    <row r="831" spans="3:3" x14ac:dyDescent="0.2">
      <c r="C831" s="1" t="e">
        <f>VLOOKUP(B831,Códigos!D829:E829,2,0)</f>
        <v>#N/A</v>
      </c>
    </row>
    <row r="832" spans="3:3" x14ac:dyDescent="0.2">
      <c r="C832" s="1" t="e">
        <f>VLOOKUP(B832,Códigos!D830:E830,2,0)</f>
        <v>#N/A</v>
      </c>
    </row>
    <row r="833" spans="3:3" x14ac:dyDescent="0.2">
      <c r="C833" s="1" t="e">
        <f>VLOOKUP(B833,Códigos!D831:E831,2,0)</f>
        <v>#N/A</v>
      </c>
    </row>
    <row r="834" spans="3:3" x14ac:dyDescent="0.2">
      <c r="C834" s="1" t="e">
        <f>VLOOKUP(B834,Códigos!D832:E832,2,0)</f>
        <v>#N/A</v>
      </c>
    </row>
    <row r="835" spans="3:3" x14ac:dyDescent="0.2">
      <c r="C835" s="1" t="e">
        <f>VLOOKUP(B835,Códigos!D833:E833,2,0)</f>
        <v>#N/A</v>
      </c>
    </row>
    <row r="836" spans="3:3" x14ac:dyDescent="0.2">
      <c r="C836" s="1" t="e">
        <f>VLOOKUP(B836,Códigos!D834:E834,2,0)</f>
        <v>#N/A</v>
      </c>
    </row>
    <row r="837" spans="3:3" x14ac:dyDescent="0.2">
      <c r="C837" s="1" t="e">
        <f>VLOOKUP(B837,Códigos!D835:E835,2,0)</f>
        <v>#N/A</v>
      </c>
    </row>
    <row r="838" spans="3:3" x14ac:dyDescent="0.2">
      <c r="C838" s="1" t="e">
        <f>VLOOKUP(B838,Códigos!D836:E836,2,0)</f>
        <v>#N/A</v>
      </c>
    </row>
    <row r="839" spans="3:3" x14ac:dyDescent="0.2">
      <c r="C839" s="1" t="e">
        <f>VLOOKUP(B839,Códigos!D837:E837,2,0)</f>
        <v>#N/A</v>
      </c>
    </row>
    <row r="840" spans="3:3" x14ac:dyDescent="0.2">
      <c r="C840" s="1" t="e">
        <f>VLOOKUP(B840,Códigos!D838:E838,2,0)</f>
        <v>#N/A</v>
      </c>
    </row>
    <row r="841" spans="3:3" x14ac:dyDescent="0.2">
      <c r="C841" s="1" t="e">
        <f>VLOOKUP(B841,Códigos!D839:E839,2,0)</f>
        <v>#N/A</v>
      </c>
    </row>
    <row r="842" spans="3:3" x14ac:dyDescent="0.2">
      <c r="C842" s="1" t="e">
        <f>VLOOKUP(B842,Códigos!D840:E840,2,0)</f>
        <v>#N/A</v>
      </c>
    </row>
    <row r="843" spans="3:3" x14ac:dyDescent="0.2">
      <c r="C843" s="1" t="e">
        <f>VLOOKUP(B843,Códigos!D841:E841,2,0)</f>
        <v>#N/A</v>
      </c>
    </row>
    <row r="844" spans="3:3" x14ac:dyDescent="0.2">
      <c r="C844" s="1" t="e">
        <f>VLOOKUP(B844,Códigos!D842:E842,2,0)</f>
        <v>#N/A</v>
      </c>
    </row>
    <row r="845" spans="3:3" x14ac:dyDescent="0.2">
      <c r="C845" s="1" t="e">
        <f>VLOOKUP(B845,Códigos!D843:E843,2,0)</f>
        <v>#N/A</v>
      </c>
    </row>
    <row r="846" spans="3:3" x14ac:dyDescent="0.2">
      <c r="C846" s="1" t="e">
        <f>VLOOKUP(B846,Códigos!D844:E844,2,0)</f>
        <v>#N/A</v>
      </c>
    </row>
    <row r="847" spans="3:3" x14ac:dyDescent="0.2">
      <c r="C847" s="1" t="e">
        <f>VLOOKUP(B847,Códigos!D845:E845,2,0)</f>
        <v>#N/A</v>
      </c>
    </row>
    <row r="848" spans="3:3" x14ac:dyDescent="0.2">
      <c r="C848" s="1" t="e">
        <f>VLOOKUP(B848,Códigos!D846:E846,2,0)</f>
        <v>#N/A</v>
      </c>
    </row>
    <row r="849" spans="3:3" x14ac:dyDescent="0.2">
      <c r="C849" s="1" t="e">
        <f>VLOOKUP(B849,Códigos!D847:E847,2,0)</f>
        <v>#N/A</v>
      </c>
    </row>
    <row r="850" spans="3:3" x14ac:dyDescent="0.2">
      <c r="C850" s="1" t="e">
        <f>VLOOKUP(B850,Códigos!D848:E848,2,0)</f>
        <v>#N/A</v>
      </c>
    </row>
    <row r="851" spans="3:3" x14ac:dyDescent="0.2">
      <c r="C851" s="1" t="e">
        <f>VLOOKUP(B851,Códigos!D849:E849,2,0)</f>
        <v>#N/A</v>
      </c>
    </row>
    <row r="852" spans="3:3" x14ac:dyDescent="0.2">
      <c r="C852" s="1" t="e">
        <f>VLOOKUP(B852,Códigos!D850:E850,2,0)</f>
        <v>#N/A</v>
      </c>
    </row>
    <row r="853" spans="3:3" x14ac:dyDescent="0.2">
      <c r="C853" s="1" t="e">
        <f>VLOOKUP(B853,Códigos!D851:E851,2,0)</f>
        <v>#N/A</v>
      </c>
    </row>
    <row r="854" spans="3:3" x14ac:dyDescent="0.2">
      <c r="C854" s="1" t="e">
        <f>VLOOKUP(B854,Códigos!D852:E852,2,0)</f>
        <v>#N/A</v>
      </c>
    </row>
    <row r="855" spans="3:3" x14ac:dyDescent="0.2">
      <c r="C855" s="1" t="e">
        <f>VLOOKUP(B855,Códigos!D853:E853,2,0)</f>
        <v>#N/A</v>
      </c>
    </row>
    <row r="856" spans="3:3" x14ac:dyDescent="0.2">
      <c r="C856" s="1" t="e">
        <f>VLOOKUP(B856,Códigos!D854:E854,2,0)</f>
        <v>#N/A</v>
      </c>
    </row>
    <row r="857" spans="3:3" x14ac:dyDescent="0.2">
      <c r="C857" s="1" t="e">
        <f>VLOOKUP(B857,Códigos!D855:E855,2,0)</f>
        <v>#N/A</v>
      </c>
    </row>
    <row r="858" spans="3:3" x14ac:dyDescent="0.2">
      <c r="C858" s="1" t="e">
        <f>VLOOKUP(B858,Códigos!D856:E856,2,0)</f>
        <v>#N/A</v>
      </c>
    </row>
    <row r="859" spans="3:3" x14ac:dyDescent="0.2">
      <c r="C859" s="1" t="e">
        <f>VLOOKUP(B859,Códigos!D857:E857,2,0)</f>
        <v>#N/A</v>
      </c>
    </row>
    <row r="860" spans="3:3" x14ac:dyDescent="0.2">
      <c r="C860" s="1" t="e">
        <f>VLOOKUP(B860,Códigos!D858:E858,2,0)</f>
        <v>#N/A</v>
      </c>
    </row>
    <row r="861" spans="3:3" x14ac:dyDescent="0.2">
      <c r="C861" s="1" t="e">
        <f>VLOOKUP(B861,Códigos!D859:E859,2,0)</f>
        <v>#N/A</v>
      </c>
    </row>
    <row r="862" spans="3:3" x14ac:dyDescent="0.2">
      <c r="C862" s="1" t="e">
        <f>VLOOKUP(B862,Códigos!D860:E860,2,0)</f>
        <v>#N/A</v>
      </c>
    </row>
    <row r="863" spans="3:3" x14ac:dyDescent="0.2">
      <c r="C863" s="1" t="e">
        <f>VLOOKUP(B863,Códigos!D861:E861,2,0)</f>
        <v>#N/A</v>
      </c>
    </row>
    <row r="864" spans="3:3" x14ac:dyDescent="0.2">
      <c r="C864" s="1" t="e">
        <f>VLOOKUP(B864,Códigos!D862:E862,2,0)</f>
        <v>#N/A</v>
      </c>
    </row>
    <row r="865" spans="3:3" x14ac:dyDescent="0.2">
      <c r="C865" s="1" t="e">
        <f>VLOOKUP(B865,Códigos!D863:E863,2,0)</f>
        <v>#N/A</v>
      </c>
    </row>
    <row r="866" spans="3:3" x14ac:dyDescent="0.2">
      <c r="C866" s="1" t="e">
        <f>VLOOKUP(B866,Códigos!D864:E864,2,0)</f>
        <v>#N/A</v>
      </c>
    </row>
    <row r="867" spans="3:3" x14ac:dyDescent="0.2">
      <c r="C867" s="1" t="e">
        <f>VLOOKUP(B867,Códigos!D865:E865,2,0)</f>
        <v>#N/A</v>
      </c>
    </row>
    <row r="868" spans="3:3" x14ac:dyDescent="0.2">
      <c r="C868" s="1" t="e">
        <f>VLOOKUP(B868,Códigos!D866:E866,2,0)</f>
        <v>#N/A</v>
      </c>
    </row>
    <row r="869" spans="3:3" x14ac:dyDescent="0.2">
      <c r="C869" s="1" t="e">
        <f>VLOOKUP(B869,Códigos!D867:E867,2,0)</f>
        <v>#N/A</v>
      </c>
    </row>
    <row r="870" spans="3:3" x14ac:dyDescent="0.2">
      <c r="C870" s="1" t="e">
        <f>VLOOKUP(B870,Códigos!D868:E868,2,0)</f>
        <v>#N/A</v>
      </c>
    </row>
    <row r="871" spans="3:3" x14ac:dyDescent="0.2">
      <c r="C871" s="1" t="e">
        <f>VLOOKUP(B871,Códigos!D869:E869,2,0)</f>
        <v>#N/A</v>
      </c>
    </row>
    <row r="872" spans="3:3" x14ac:dyDescent="0.2">
      <c r="C872" s="1" t="e">
        <f>VLOOKUP(B872,Códigos!D870:E870,2,0)</f>
        <v>#N/A</v>
      </c>
    </row>
    <row r="873" spans="3:3" x14ac:dyDescent="0.2">
      <c r="C873" s="1" t="e">
        <f>VLOOKUP(B873,Códigos!D871:E871,2,0)</f>
        <v>#N/A</v>
      </c>
    </row>
    <row r="874" spans="3:3" x14ac:dyDescent="0.2">
      <c r="C874" s="1" t="e">
        <f>VLOOKUP(B874,Códigos!D872:E872,2,0)</f>
        <v>#N/A</v>
      </c>
    </row>
    <row r="875" spans="3:3" x14ac:dyDescent="0.2">
      <c r="C875" s="1" t="e">
        <f>VLOOKUP(B875,Códigos!D873:E873,2,0)</f>
        <v>#N/A</v>
      </c>
    </row>
    <row r="876" spans="3:3" x14ac:dyDescent="0.2">
      <c r="C876" s="1" t="e">
        <f>VLOOKUP(B876,Códigos!D874:E874,2,0)</f>
        <v>#N/A</v>
      </c>
    </row>
    <row r="877" spans="3:3" x14ac:dyDescent="0.2">
      <c r="C877" s="1" t="e">
        <f>VLOOKUP(B877,Códigos!D875:E875,2,0)</f>
        <v>#N/A</v>
      </c>
    </row>
    <row r="878" spans="3:3" x14ac:dyDescent="0.2">
      <c r="C878" s="1" t="e">
        <f>VLOOKUP(B878,Códigos!D876:E876,2,0)</f>
        <v>#N/A</v>
      </c>
    </row>
    <row r="879" spans="3:3" x14ac:dyDescent="0.2">
      <c r="C879" s="1" t="e">
        <f>VLOOKUP(B879,Códigos!D877:E877,2,0)</f>
        <v>#N/A</v>
      </c>
    </row>
    <row r="880" spans="3:3" x14ac:dyDescent="0.2">
      <c r="C880" s="1" t="e">
        <f>VLOOKUP(B880,Códigos!D878:E878,2,0)</f>
        <v>#N/A</v>
      </c>
    </row>
    <row r="881" spans="3:3" x14ac:dyDescent="0.2">
      <c r="C881" s="1" t="e">
        <f>VLOOKUP(B881,Códigos!D879:E879,2,0)</f>
        <v>#N/A</v>
      </c>
    </row>
    <row r="882" spans="3:3" x14ac:dyDescent="0.2">
      <c r="C882" s="1" t="e">
        <f>VLOOKUP(B882,Códigos!D880:E880,2,0)</f>
        <v>#N/A</v>
      </c>
    </row>
    <row r="883" spans="3:3" x14ac:dyDescent="0.2">
      <c r="C883" s="1" t="e">
        <f>VLOOKUP(B883,Códigos!D881:E881,2,0)</f>
        <v>#N/A</v>
      </c>
    </row>
    <row r="884" spans="3:3" x14ac:dyDescent="0.2">
      <c r="C884" s="1" t="e">
        <f>VLOOKUP(B884,Códigos!D882:E882,2,0)</f>
        <v>#N/A</v>
      </c>
    </row>
    <row r="885" spans="3:3" x14ac:dyDescent="0.2">
      <c r="C885" s="1" t="e">
        <f>VLOOKUP(B885,Códigos!D883:E883,2,0)</f>
        <v>#N/A</v>
      </c>
    </row>
    <row r="886" spans="3:3" x14ac:dyDescent="0.2">
      <c r="C886" s="1" t="e">
        <f>VLOOKUP(B886,Códigos!D884:E884,2,0)</f>
        <v>#N/A</v>
      </c>
    </row>
    <row r="887" spans="3:3" x14ac:dyDescent="0.2">
      <c r="C887" s="1" t="e">
        <f>VLOOKUP(B887,Códigos!D885:E885,2,0)</f>
        <v>#N/A</v>
      </c>
    </row>
    <row r="888" spans="3:3" x14ac:dyDescent="0.2">
      <c r="C888" s="1" t="e">
        <f>VLOOKUP(B888,Códigos!D886:E886,2,0)</f>
        <v>#N/A</v>
      </c>
    </row>
    <row r="889" spans="3:3" x14ac:dyDescent="0.2">
      <c r="C889" s="1" t="e">
        <f>VLOOKUP(B889,Códigos!D887:E887,2,0)</f>
        <v>#N/A</v>
      </c>
    </row>
    <row r="890" spans="3:3" x14ac:dyDescent="0.2">
      <c r="C890" s="1" t="e">
        <f>VLOOKUP(B890,Códigos!D888:E888,2,0)</f>
        <v>#N/A</v>
      </c>
    </row>
    <row r="891" spans="3:3" x14ac:dyDescent="0.2">
      <c r="C891" s="1" t="e">
        <f>VLOOKUP(B891,Códigos!D889:E889,2,0)</f>
        <v>#N/A</v>
      </c>
    </row>
    <row r="892" spans="3:3" x14ac:dyDescent="0.2">
      <c r="C892" s="1" t="e">
        <f>VLOOKUP(B892,Códigos!D890:E890,2,0)</f>
        <v>#N/A</v>
      </c>
    </row>
    <row r="893" spans="3:3" x14ac:dyDescent="0.2">
      <c r="C893" s="1" t="e">
        <f>VLOOKUP(B893,Códigos!D891:E891,2,0)</f>
        <v>#N/A</v>
      </c>
    </row>
    <row r="894" spans="3:3" x14ac:dyDescent="0.2">
      <c r="C894" s="1" t="e">
        <f>VLOOKUP(B894,Códigos!D892:E892,2,0)</f>
        <v>#N/A</v>
      </c>
    </row>
    <row r="895" spans="3:3" x14ac:dyDescent="0.2">
      <c r="C895" s="1" t="e">
        <f>VLOOKUP(B895,Códigos!D893:E893,2,0)</f>
        <v>#N/A</v>
      </c>
    </row>
    <row r="896" spans="3:3" x14ac:dyDescent="0.2">
      <c r="C896" s="1" t="e">
        <f>VLOOKUP(B896,Códigos!D894:E894,2,0)</f>
        <v>#N/A</v>
      </c>
    </row>
    <row r="897" spans="3:3" x14ac:dyDescent="0.2">
      <c r="C897" s="1" t="e">
        <f>VLOOKUP(B897,Códigos!D895:E895,2,0)</f>
        <v>#N/A</v>
      </c>
    </row>
    <row r="898" spans="3:3" x14ac:dyDescent="0.2">
      <c r="C898" s="1" t="e">
        <f>VLOOKUP(B898,Códigos!D896:E896,2,0)</f>
        <v>#N/A</v>
      </c>
    </row>
    <row r="899" spans="3:3" x14ac:dyDescent="0.2">
      <c r="C899" s="1" t="e">
        <f>VLOOKUP(B899,Códigos!D897:E897,2,0)</f>
        <v>#N/A</v>
      </c>
    </row>
    <row r="900" spans="3:3" x14ac:dyDescent="0.2">
      <c r="C900" s="1" t="e">
        <f>VLOOKUP(B900,Códigos!D898:E898,2,0)</f>
        <v>#N/A</v>
      </c>
    </row>
    <row r="901" spans="3:3" x14ac:dyDescent="0.2">
      <c r="C901" s="1" t="e">
        <f>VLOOKUP(B901,Códigos!D899:E899,2,0)</f>
        <v>#N/A</v>
      </c>
    </row>
    <row r="902" spans="3:3" x14ac:dyDescent="0.2">
      <c r="C902" s="1" t="e">
        <f>VLOOKUP(B902,Códigos!D900:E900,2,0)</f>
        <v>#N/A</v>
      </c>
    </row>
    <row r="903" spans="3:3" x14ac:dyDescent="0.2">
      <c r="C903" s="1" t="e">
        <f>VLOOKUP(B903,Códigos!D901:E901,2,0)</f>
        <v>#N/A</v>
      </c>
    </row>
    <row r="904" spans="3:3" x14ac:dyDescent="0.2">
      <c r="C904" s="1" t="e">
        <f>VLOOKUP(B904,Códigos!D902:E902,2,0)</f>
        <v>#N/A</v>
      </c>
    </row>
    <row r="905" spans="3:3" x14ac:dyDescent="0.2">
      <c r="C905" s="1" t="e">
        <f>VLOOKUP(B905,Códigos!D903:E903,2,0)</f>
        <v>#N/A</v>
      </c>
    </row>
    <row r="906" spans="3:3" x14ac:dyDescent="0.2">
      <c r="C906" s="1" t="e">
        <f>VLOOKUP(B906,Códigos!D904:E904,2,0)</f>
        <v>#N/A</v>
      </c>
    </row>
    <row r="907" spans="3:3" x14ac:dyDescent="0.2">
      <c r="C907" s="1" t="e">
        <f>VLOOKUP(B907,Códigos!D905:E905,2,0)</f>
        <v>#N/A</v>
      </c>
    </row>
    <row r="908" spans="3:3" x14ac:dyDescent="0.2">
      <c r="C908" s="1" t="e">
        <f>VLOOKUP(B908,Códigos!D906:E906,2,0)</f>
        <v>#N/A</v>
      </c>
    </row>
    <row r="909" spans="3:3" x14ac:dyDescent="0.2">
      <c r="C909" s="1" t="e">
        <f>VLOOKUP(B909,Códigos!D907:E907,2,0)</f>
        <v>#N/A</v>
      </c>
    </row>
    <row r="910" spans="3:3" x14ac:dyDescent="0.2">
      <c r="C910" s="1" t="e">
        <f>VLOOKUP(B910,Códigos!D908:E908,2,0)</f>
        <v>#N/A</v>
      </c>
    </row>
    <row r="911" spans="3:3" x14ac:dyDescent="0.2">
      <c r="C911" s="1" t="e">
        <f>VLOOKUP(B911,Códigos!D909:E909,2,0)</f>
        <v>#N/A</v>
      </c>
    </row>
    <row r="912" spans="3:3" x14ac:dyDescent="0.2">
      <c r="C912" s="1" t="e">
        <f>VLOOKUP(B912,Códigos!D910:E910,2,0)</f>
        <v>#N/A</v>
      </c>
    </row>
    <row r="913" spans="3:3" x14ac:dyDescent="0.2">
      <c r="C913" s="1" t="e">
        <f>VLOOKUP(B913,Códigos!D911:E911,2,0)</f>
        <v>#N/A</v>
      </c>
    </row>
    <row r="914" spans="3:3" x14ac:dyDescent="0.2">
      <c r="C914" s="1" t="e">
        <f>VLOOKUP(B914,Códigos!D912:E912,2,0)</f>
        <v>#N/A</v>
      </c>
    </row>
    <row r="915" spans="3:3" x14ac:dyDescent="0.2">
      <c r="C915" s="1" t="e">
        <f>VLOOKUP(B915,Códigos!D913:E913,2,0)</f>
        <v>#N/A</v>
      </c>
    </row>
    <row r="916" spans="3:3" x14ac:dyDescent="0.2">
      <c r="C916" s="1" t="e">
        <f>VLOOKUP(B916,Códigos!D914:E914,2,0)</f>
        <v>#N/A</v>
      </c>
    </row>
    <row r="917" spans="3:3" x14ac:dyDescent="0.2">
      <c r="C917" s="1" t="e">
        <f>VLOOKUP(B917,Códigos!D915:E915,2,0)</f>
        <v>#N/A</v>
      </c>
    </row>
    <row r="918" spans="3:3" x14ac:dyDescent="0.2">
      <c r="C918" s="1" t="e">
        <f>VLOOKUP(B918,Códigos!D916:E916,2,0)</f>
        <v>#N/A</v>
      </c>
    </row>
    <row r="919" spans="3:3" x14ac:dyDescent="0.2">
      <c r="C919" s="1" t="e">
        <f>VLOOKUP(B919,Códigos!D917:E917,2,0)</f>
        <v>#N/A</v>
      </c>
    </row>
    <row r="920" spans="3:3" x14ac:dyDescent="0.2">
      <c r="C920" s="1" t="e">
        <f>VLOOKUP(B920,Códigos!D918:E918,2,0)</f>
        <v>#N/A</v>
      </c>
    </row>
    <row r="921" spans="3:3" x14ac:dyDescent="0.2">
      <c r="C921" s="1" t="e">
        <f>VLOOKUP(B921,Códigos!D919:E919,2,0)</f>
        <v>#N/A</v>
      </c>
    </row>
    <row r="922" spans="3:3" x14ac:dyDescent="0.2">
      <c r="C922" s="1" t="e">
        <f>VLOOKUP(B922,Códigos!D920:E920,2,0)</f>
        <v>#N/A</v>
      </c>
    </row>
    <row r="923" spans="3:3" x14ac:dyDescent="0.2">
      <c r="C923" s="1" t="e">
        <f>VLOOKUP(B923,Códigos!D921:E921,2,0)</f>
        <v>#N/A</v>
      </c>
    </row>
    <row r="924" spans="3:3" x14ac:dyDescent="0.2">
      <c r="C924" s="1" t="e">
        <f>VLOOKUP(B924,Códigos!D922:E922,2,0)</f>
        <v>#N/A</v>
      </c>
    </row>
    <row r="925" spans="3:3" x14ac:dyDescent="0.2">
      <c r="C925" s="1" t="e">
        <f>VLOOKUP(B925,Códigos!D923:E923,2,0)</f>
        <v>#N/A</v>
      </c>
    </row>
    <row r="926" spans="3:3" x14ac:dyDescent="0.2">
      <c r="C926" s="1" t="e">
        <f>VLOOKUP(B926,Códigos!D924:E924,2,0)</f>
        <v>#N/A</v>
      </c>
    </row>
    <row r="927" spans="3:3" x14ac:dyDescent="0.2">
      <c r="C927" s="1" t="e">
        <f>VLOOKUP(B927,Códigos!D925:E925,2,0)</f>
        <v>#N/A</v>
      </c>
    </row>
    <row r="928" spans="3:3" x14ac:dyDescent="0.2">
      <c r="C928" s="1" t="e">
        <f>VLOOKUP(B928,Códigos!D926:E926,2,0)</f>
        <v>#N/A</v>
      </c>
    </row>
    <row r="929" spans="3:3" x14ac:dyDescent="0.2">
      <c r="C929" s="1" t="e">
        <f>VLOOKUP(B929,Códigos!D927:E927,2,0)</f>
        <v>#N/A</v>
      </c>
    </row>
    <row r="930" spans="3:3" x14ac:dyDescent="0.2">
      <c r="C930" s="1" t="e">
        <f>VLOOKUP(B930,Códigos!D928:E928,2,0)</f>
        <v>#N/A</v>
      </c>
    </row>
    <row r="931" spans="3:3" x14ac:dyDescent="0.2">
      <c r="C931" s="1" t="e">
        <f>VLOOKUP(B931,Códigos!D929:E929,2,0)</f>
        <v>#N/A</v>
      </c>
    </row>
    <row r="932" spans="3:3" x14ac:dyDescent="0.2">
      <c r="C932" s="1" t="e">
        <f>VLOOKUP(B932,Códigos!D930:E930,2,0)</f>
        <v>#N/A</v>
      </c>
    </row>
    <row r="933" spans="3:3" x14ac:dyDescent="0.2">
      <c r="C933" s="1" t="e">
        <f>VLOOKUP(B933,Códigos!D931:E931,2,0)</f>
        <v>#N/A</v>
      </c>
    </row>
    <row r="934" spans="3:3" x14ac:dyDescent="0.2">
      <c r="C934" s="1" t="e">
        <f>VLOOKUP(B934,Códigos!D932:E932,2,0)</f>
        <v>#N/A</v>
      </c>
    </row>
    <row r="935" spans="3:3" x14ac:dyDescent="0.2">
      <c r="C935" s="1" t="e">
        <f>VLOOKUP(B935,Códigos!D933:E933,2,0)</f>
        <v>#N/A</v>
      </c>
    </row>
    <row r="936" spans="3:3" x14ac:dyDescent="0.2">
      <c r="C936" s="1" t="e">
        <f>VLOOKUP(B936,Códigos!D934:E934,2,0)</f>
        <v>#N/A</v>
      </c>
    </row>
    <row r="937" spans="3:3" x14ac:dyDescent="0.2">
      <c r="C937" s="1" t="e">
        <f>VLOOKUP(B937,Códigos!D935:E935,2,0)</f>
        <v>#N/A</v>
      </c>
    </row>
    <row r="938" spans="3:3" x14ac:dyDescent="0.2">
      <c r="C938" s="1" t="e">
        <f>VLOOKUP(B938,Códigos!D936:E936,2,0)</f>
        <v>#N/A</v>
      </c>
    </row>
    <row r="939" spans="3:3" x14ac:dyDescent="0.2">
      <c r="C939" s="1" t="e">
        <f>VLOOKUP(B939,Códigos!D937:E937,2,0)</f>
        <v>#N/A</v>
      </c>
    </row>
    <row r="940" spans="3:3" x14ac:dyDescent="0.2">
      <c r="C940" s="1" t="e">
        <f>VLOOKUP(B940,Códigos!D938:E938,2,0)</f>
        <v>#N/A</v>
      </c>
    </row>
    <row r="941" spans="3:3" x14ac:dyDescent="0.2">
      <c r="C941" s="1" t="e">
        <f>VLOOKUP(B941,Códigos!D939:E939,2,0)</f>
        <v>#N/A</v>
      </c>
    </row>
    <row r="942" spans="3:3" x14ac:dyDescent="0.2">
      <c r="C942" s="1" t="e">
        <f>VLOOKUP(B942,Códigos!D940:E940,2,0)</f>
        <v>#N/A</v>
      </c>
    </row>
    <row r="943" spans="3:3" x14ac:dyDescent="0.2">
      <c r="C943" s="1" t="e">
        <f>VLOOKUP(B943,Códigos!D941:E941,2,0)</f>
        <v>#N/A</v>
      </c>
    </row>
    <row r="944" spans="3:3" x14ac:dyDescent="0.2">
      <c r="C944" s="1" t="e">
        <f>VLOOKUP(B944,Códigos!D942:E942,2,0)</f>
        <v>#N/A</v>
      </c>
    </row>
    <row r="945" spans="3:3" x14ac:dyDescent="0.2">
      <c r="C945" s="1" t="e">
        <f>VLOOKUP(B945,Códigos!D943:E943,2,0)</f>
        <v>#N/A</v>
      </c>
    </row>
    <row r="946" spans="3:3" x14ac:dyDescent="0.2">
      <c r="C946" s="1" t="e">
        <f>VLOOKUP(B946,Códigos!D944:E944,2,0)</f>
        <v>#N/A</v>
      </c>
    </row>
    <row r="947" spans="3:3" x14ac:dyDescent="0.2">
      <c r="C947" s="1" t="e">
        <f>VLOOKUP(B947,Códigos!D945:E945,2,0)</f>
        <v>#N/A</v>
      </c>
    </row>
    <row r="948" spans="3:3" x14ac:dyDescent="0.2">
      <c r="C948" s="1" t="e">
        <f>VLOOKUP(B948,Códigos!D946:E946,2,0)</f>
        <v>#N/A</v>
      </c>
    </row>
    <row r="949" spans="3:3" x14ac:dyDescent="0.2">
      <c r="C949" s="1" t="e">
        <f>VLOOKUP(B949,Códigos!D947:E947,2,0)</f>
        <v>#N/A</v>
      </c>
    </row>
    <row r="950" spans="3:3" x14ac:dyDescent="0.2">
      <c r="C950" s="1" t="e">
        <f>VLOOKUP(B950,Códigos!D948:E948,2,0)</f>
        <v>#N/A</v>
      </c>
    </row>
    <row r="951" spans="3:3" x14ac:dyDescent="0.2">
      <c r="C951" s="1" t="e">
        <f>VLOOKUP(B951,Códigos!D949:E949,2,0)</f>
        <v>#N/A</v>
      </c>
    </row>
    <row r="952" spans="3:3" x14ac:dyDescent="0.2">
      <c r="C952" s="1" t="e">
        <f>VLOOKUP(B952,Códigos!D950:E950,2,0)</f>
        <v>#N/A</v>
      </c>
    </row>
    <row r="953" spans="3:3" x14ac:dyDescent="0.2">
      <c r="C953" s="1" t="e">
        <f>VLOOKUP(B953,Códigos!D951:E951,2,0)</f>
        <v>#N/A</v>
      </c>
    </row>
    <row r="954" spans="3:3" x14ac:dyDescent="0.2">
      <c r="C954" s="1" t="e">
        <f>VLOOKUP(B954,Códigos!D952:E952,2,0)</f>
        <v>#N/A</v>
      </c>
    </row>
    <row r="955" spans="3:3" x14ac:dyDescent="0.2">
      <c r="C955" s="1" t="e">
        <f>VLOOKUP(B955,Códigos!D953:E953,2,0)</f>
        <v>#N/A</v>
      </c>
    </row>
    <row r="956" spans="3:3" x14ac:dyDescent="0.2">
      <c r="C956" s="1" t="e">
        <f>VLOOKUP(B956,Códigos!D954:E954,2,0)</f>
        <v>#N/A</v>
      </c>
    </row>
    <row r="957" spans="3:3" x14ac:dyDescent="0.2">
      <c r="C957" s="1" t="e">
        <f>VLOOKUP(B957,Códigos!D955:E955,2,0)</f>
        <v>#N/A</v>
      </c>
    </row>
    <row r="958" spans="3:3" x14ac:dyDescent="0.2">
      <c r="C958" s="1" t="e">
        <f>VLOOKUP(B958,Códigos!D956:E956,2,0)</f>
        <v>#N/A</v>
      </c>
    </row>
    <row r="959" spans="3:3" x14ac:dyDescent="0.2">
      <c r="C959" s="1" t="e">
        <f>VLOOKUP(B959,Códigos!D957:E957,2,0)</f>
        <v>#N/A</v>
      </c>
    </row>
    <row r="960" spans="3:3" x14ac:dyDescent="0.2">
      <c r="C960" s="1" t="e">
        <f>VLOOKUP(B960,Códigos!D958:E958,2,0)</f>
        <v>#N/A</v>
      </c>
    </row>
    <row r="961" spans="3:3" x14ac:dyDescent="0.2">
      <c r="C961" s="1" t="e">
        <f>VLOOKUP(B961,Códigos!D959:E959,2,0)</f>
        <v>#N/A</v>
      </c>
    </row>
    <row r="962" spans="3:3" x14ac:dyDescent="0.2">
      <c r="C962" s="1" t="e">
        <f>VLOOKUP(B962,Códigos!D960:E960,2,0)</f>
        <v>#N/A</v>
      </c>
    </row>
    <row r="963" spans="3:3" x14ac:dyDescent="0.2">
      <c r="C963" s="1" t="e">
        <f>VLOOKUP(B963,Códigos!D961:E961,2,0)</f>
        <v>#N/A</v>
      </c>
    </row>
    <row r="964" spans="3:3" x14ac:dyDescent="0.2">
      <c r="C964" s="1" t="e">
        <f>VLOOKUP(B964,Códigos!D962:E962,2,0)</f>
        <v>#N/A</v>
      </c>
    </row>
    <row r="965" spans="3:3" x14ac:dyDescent="0.2">
      <c r="C965" s="1" t="e">
        <f>VLOOKUP(B965,Códigos!D963:E963,2,0)</f>
        <v>#N/A</v>
      </c>
    </row>
    <row r="966" spans="3:3" x14ac:dyDescent="0.2">
      <c r="C966" s="1" t="e">
        <f>VLOOKUP(B966,Códigos!D964:E964,2,0)</f>
        <v>#N/A</v>
      </c>
    </row>
    <row r="967" spans="3:3" x14ac:dyDescent="0.2">
      <c r="C967" s="1" t="e">
        <f>VLOOKUP(B967,Códigos!D965:E965,2,0)</f>
        <v>#N/A</v>
      </c>
    </row>
    <row r="968" spans="3:3" x14ac:dyDescent="0.2">
      <c r="C968" s="1" t="e">
        <f>VLOOKUP(B968,Códigos!D966:E966,2,0)</f>
        <v>#N/A</v>
      </c>
    </row>
    <row r="969" spans="3:3" x14ac:dyDescent="0.2">
      <c r="C969" s="1" t="e">
        <f>VLOOKUP(B969,Códigos!D967:E967,2,0)</f>
        <v>#N/A</v>
      </c>
    </row>
    <row r="970" spans="3:3" x14ac:dyDescent="0.2">
      <c r="C970" s="1" t="e">
        <f>VLOOKUP(B970,Códigos!D968:E968,2,0)</f>
        <v>#N/A</v>
      </c>
    </row>
    <row r="971" spans="3:3" x14ac:dyDescent="0.2">
      <c r="C971" s="1" t="e">
        <f>VLOOKUP(B971,Códigos!D969:E969,2,0)</f>
        <v>#N/A</v>
      </c>
    </row>
    <row r="972" spans="3:3" x14ac:dyDescent="0.2">
      <c r="C972" s="1" t="e">
        <f>VLOOKUP(B972,Códigos!D970:E970,2,0)</f>
        <v>#N/A</v>
      </c>
    </row>
    <row r="973" spans="3:3" x14ac:dyDescent="0.2">
      <c r="C973" s="1" t="e">
        <f>VLOOKUP(B973,Códigos!D971:E971,2,0)</f>
        <v>#N/A</v>
      </c>
    </row>
    <row r="974" spans="3:3" x14ac:dyDescent="0.2">
      <c r="C974" s="1" t="e">
        <f>VLOOKUP(B974,Códigos!D972:E972,2,0)</f>
        <v>#N/A</v>
      </c>
    </row>
    <row r="975" spans="3:3" x14ac:dyDescent="0.2">
      <c r="C975" s="1" t="e">
        <f>VLOOKUP(B975,Códigos!D973:E973,2,0)</f>
        <v>#N/A</v>
      </c>
    </row>
    <row r="976" spans="3:3" x14ac:dyDescent="0.2">
      <c r="C976" s="1" t="e">
        <f>VLOOKUP(B976,Códigos!D974:E974,2,0)</f>
        <v>#N/A</v>
      </c>
    </row>
    <row r="977" spans="3:3" x14ac:dyDescent="0.2">
      <c r="C977" s="1" t="e">
        <f>VLOOKUP(B977,Códigos!D975:E975,2,0)</f>
        <v>#N/A</v>
      </c>
    </row>
    <row r="978" spans="3:3" x14ac:dyDescent="0.2">
      <c r="C978" s="1" t="e">
        <f>VLOOKUP(B978,Códigos!D976:E976,2,0)</f>
        <v>#N/A</v>
      </c>
    </row>
    <row r="979" spans="3:3" x14ac:dyDescent="0.2">
      <c r="C979" s="1" t="e">
        <f>VLOOKUP(B979,Códigos!D977:E977,2,0)</f>
        <v>#N/A</v>
      </c>
    </row>
    <row r="980" spans="3:3" x14ac:dyDescent="0.2">
      <c r="C980" s="1" t="e">
        <f>VLOOKUP(B980,Códigos!D978:E978,2,0)</f>
        <v>#N/A</v>
      </c>
    </row>
    <row r="981" spans="3:3" x14ac:dyDescent="0.2">
      <c r="C981" s="1" t="e">
        <f>VLOOKUP(B981,Códigos!D979:E979,2,0)</f>
        <v>#N/A</v>
      </c>
    </row>
    <row r="982" spans="3:3" x14ac:dyDescent="0.2">
      <c r="C982" s="1" t="e">
        <f>VLOOKUP(B982,Códigos!D980:E980,2,0)</f>
        <v>#N/A</v>
      </c>
    </row>
    <row r="983" spans="3:3" x14ac:dyDescent="0.2">
      <c r="C983" s="1" t="e">
        <f>VLOOKUP(B983,Códigos!D981:E981,2,0)</f>
        <v>#N/A</v>
      </c>
    </row>
    <row r="984" spans="3:3" x14ac:dyDescent="0.2">
      <c r="C984" s="1" t="e">
        <f>VLOOKUP(B984,Códigos!D982:E982,2,0)</f>
        <v>#N/A</v>
      </c>
    </row>
    <row r="985" spans="3:3" x14ac:dyDescent="0.2">
      <c r="C985" s="1" t="e">
        <f>VLOOKUP(B985,Códigos!D983:E983,2,0)</f>
        <v>#N/A</v>
      </c>
    </row>
    <row r="986" spans="3:3" x14ac:dyDescent="0.2">
      <c r="C986" s="1" t="e">
        <f>VLOOKUP(B986,Códigos!D984:E984,2,0)</f>
        <v>#N/A</v>
      </c>
    </row>
    <row r="987" spans="3:3" x14ac:dyDescent="0.2">
      <c r="C987" s="1" t="e">
        <f>VLOOKUP(B987,Códigos!D985:E985,2,0)</f>
        <v>#N/A</v>
      </c>
    </row>
    <row r="988" spans="3:3" x14ac:dyDescent="0.2">
      <c r="C988" s="1" t="e">
        <f>VLOOKUP(B988,Códigos!D986:E986,2,0)</f>
        <v>#N/A</v>
      </c>
    </row>
    <row r="989" spans="3:3" x14ac:dyDescent="0.2">
      <c r="C989" s="1" t="e">
        <f>VLOOKUP(B989,Códigos!D987:E987,2,0)</f>
        <v>#N/A</v>
      </c>
    </row>
    <row r="990" spans="3:3" x14ac:dyDescent="0.2">
      <c r="C990" s="1" t="e">
        <f>VLOOKUP(B990,Códigos!D988:E988,2,0)</f>
        <v>#N/A</v>
      </c>
    </row>
    <row r="991" spans="3:3" x14ac:dyDescent="0.2">
      <c r="C991" s="1" t="e">
        <f>VLOOKUP(B991,Códigos!D989:E989,2,0)</f>
        <v>#N/A</v>
      </c>
    </row>
    <row r="992" spans="3:3" x14ac:dyDescent="0.2">
      <c r="C992" s="1" t="e">
        <f>VLOOKUP(B992,Códigos!D990:E990,2,0)</f>
        <v>#N/A</v>
      </c>
    </row>
    <row r="993" spans="3:3" x14ac:dyDescent="0.2">
      <c r="C993" s="1" t="e">
        <f>VLOOKUP(B993,Códigos!D991:E991,2,0)</f>
        <v>#N/A</v>
      </c>
    </row>
    <row r="994" spans="3:3" x14ac:dyDescent="0.2">
      <c r="C994" s="1" t="e">
        <f>VLOOKUP(B994,Códigos!D992:E992,2,0)</f>
        <v>#N/A</v>
      </c>
    </row>
    <row r="995" spans="3:3" x14ac:dyDescent="0.2">
      <c r="C995" s="1" t="e">
        <f>VLOOKUP(B995,Códigos!D993:E993,2,0)</f>
        <v>#N/A</v>
      </c>
    </row>
    <row r="996" spans="3:3" x14ac:dyDescent="0.2">
      <c r="C996" s="1" t="e">
        <f>VLOOKUP(B996,Códigos!D994:E994,2,0)</f>
        <v>#N/A</v>
      </c>
    </row>
    <row r="997" spans="3:3" x14ac:dyDescent="0.2">
      <c r="C997" s="1" t="e">
        <f>VLOOKUP(B997,Códigos!D995:E995,2,0)</f>
        <v>#N/A</v>
      </c>
    </row>
    <row r="998" spans="3:3" x14ac:dyDescent="0.2">
      <c r="C998" s="1" t="e">
        <f>VLOOKUP(B998,Códigos!D996:E996,2,0)</f>
        <v>#N/A</v>
      </c>
    </row>
    <row r="999" spans="3:3" x14ac:dyDescent="0.2">
      <c r="C999" s="1" t="e">
        <f>VLOOKUP(B999,Códigos!D997:E997,2,0)</f>
        <v>#N/A</v>
      </c>
    </row>
    <row r="1000" spans="3:3" x14ac:dyDescent="0.2">
      <c r="C1000" s="1" t="e">
        <f>VLOOKUP(B1000,Códigos!D998:E998,2,0)</f>
        <v>#N/A</v>
      </c>
    </row>
    <row r="1001" spans="3:3" x14ac:dyDescent="0.2">
      <c r="C1001" s="1" t="e">
        <f>VLOOKUP(B1001,Códigos!D999:E999,2,0)</f>
        <v>#N/A</v>
      </c>
    </row>
    <row r="1002" spans="3:3" x14ac:dyDescent="0.2">
      <c r="C1002" s="1" t="e">
        <f>VLOOKUP(B1002,Códigos!D1000:E1000,2,0)</f>
        <v>#N/A</v>
      </c>
    </row>
    <row r="1003" spans="3:3" x14ac:dyDescent="0.2">
      <c r="C1003" s="1" t="e">
        <f>VLOOKUP(B1003,Códigos!D1001:E1001,2,0)</f>
        <v>#N/A</v>
      </c>
    </row>
    <row r="1004" spans="3:3" x14ac:dyDescent="0.2">
      <c r="C1004" s="1" t="e">
        <f>VLOOKUP(B1004,Códigos!D1002:E1002,2,0)</f>
        <v>#N/A</v>
      </c>
    </row>
    <row r="1005" spans="3:3" x14ac:dyDescent="0.2">
      <c r="C1005" s="1" t="e">
        <f>VLOOKUP(B1005,Códigos!D1003:E1003,2,0)</f>
        <v>#N/A</v>
      </c>
    </row>
    <row r="1006" spans="3:3" x14ac:dyDescent="0.2">
      <c r="C1006" s="1" t="e">
        <f>VLOOKUP(B1006,Códigos!D1004:E1004,2,0)</f>
        <v>#N/A</v>
      </c>
    </row>
    <row r="1007" spans="3:3" x14ac:dyDescent="0.2">
      <c r="C1007" s="1" t="e">
        <f>VLOOKUP(B1007,Códigos!D1005:E1005,2,0)</f>
        <v>#N/A</v>
      </c>
    </row>
    <row r="1008" spans="3:3" x14ac:dyDescent="0.2">
      <c r="C1008" s="1" t="e">
        <f>VLOOKUP(B1008,Códigos!D1006:E1006,2,0)</f>
        <v>#N/A</v>
      </c>
    </row>
    <row r="1009" spans="3:3" x14ac:dyDescent="0.2">
      <c r="C1009" s="1" t="e">
        <f>VLOOKUP(B1009,Códigos!D1007:E1007,2,0)</f>
        <v>#N/A</v>
      </c>
    </row>
    <row r="1010" spans="3:3" x14ac:dyDescent="0.2">
      <c r="C1010" s="1" t="e">
        <f>VLOOKUP(B1010,Códigos!D1008:E1008,2,0)</f>
        <v>#N/A</v>
      </c>
    </row>
    <row r="1011" spans="3:3" x14ac:dyDescent="0.2">
      <c r="C1011" s="1" t="e">
        <f>VLOOKUP(B1011,Códigos!D1009:E1009,2,0)</f>
        <v>#N/A</v>
      </c>
    </row>
    <row r="1012" spans="3:3" x14ac:dyDescent="0.2">
      <c r="C1012" s="1" t="e">
        <f>VLOOKUP(B1012,Códigos!D1010:E1010,2,0)</f>
        <v>#N/A</v>
      </c>
    </row>
    <row r="1013" spans="3:3" x14ac:dyDescent="0.2">
      <c r="C1013" s="1" t="e">
        <f>VLOOKUP(B1013,Códigos!D1011:E1011,2,0)</f>
        <v>#N/A</v>
      </c>
    </row>
    <row r="1014" spans="3:3" x14ac:dyDescent="0.2">
      <c r="C1014" s="1" t="e">
        <f>VLOOKUP(B1014,Códigos!D1012:E1012,2,0)</f>
        <v>#N/A</v>
      </c>
    </row>
    <row r="1015" spans="3:3" x14ac:dyDescent="0.2">
      <c r="C1015" s="1" t="e">
        <f>VLOOKUP(B1015,Códigos!D1013:E1013,2,0)</f>
        <v>#N/A</v>
      </c>
    </row>
    <row r="1016" spans="3:3" x14ac:dyDescent="0.2">
      <c r="C1016" s="1" t="e">
        <f>VLOOKUP(B1016,Códigos!D1014:E1014,2,0)</f>
        <v>#N/A</v>
      </c>
    </row>
    <row r="1017" spans="3:3" x14ac:dyDescent="0.2">
      <c r="C1017" s="1" t="e">
        <f>VLOOKUP(B1017,Códigos!D1015:E1015,2,0)</f>
        <v>#N/A</v>
      </c>
    </row>
    <row r="1018" spans="3:3" x14ac:dyDescent="0.2">
      <c r="C1018" s="1" t="e">
        <f>VLOOKUP(B1018,Códigos!D1016:E1016,2,0)</f>
        <v>#N/A</v>
      </c>
    </row>
    <row r="1019" spans="3:3" x14ac:dyDescent="0.2">
      <c r="C1019" s="1" t="e">
        <f>VLOOKUP(B1019,Códigos!D1017:E1017,2,0)</f>
        <v>#N/A</v>
      </c>
    </row>
    <row r="1020" spans="3:3" x14ac:dyDescent="0.2">
      <c r="C1020" s="1" t="e">
        <f>VLOOKUP(B1020,Códigos!D1018:E1018,2,0)</f>
        <v>#N/A</v>
      </c>
    </row>
    <row r="1021" spans="3:3" x14ac:dyDescent="0.2">
      <c r="C1021" s="1" t="e">
        <f>VLOOKUP(B1021,Códigos!D1019:E1019,2,0)</f>
        <v>#N/A</v>
      </c>
    </row>
    <row r="1022" spans="3:3" x14ac:dyDescent="0.2">
      <c r="C1022" s="1" t="e">
        <f>VLOOKUP(B1022,Códigos!D1020:E1020,2,0)</f>
        <v>#N/A</v>
      </c>
    </row>
    <row r="1023" spans="3:3" x14ac:dyDescent="0.2">
      <c r="C1023" s="1" t="e">
        <f>VLOOKUP(B1023,Códigos!D1021:E1021,2,0)</f>
        <v>#N/A</v>
      </c>
    </row>
    <row r="1024" spans="3:3" x14ac:dyDescent="0.2">
      <c r="C1024" s="1" t="e">
        <f>VLOOKUP(B1024,Códigos!D1022:E1022,2,0)</f>
        <v>#N/A</v>
      </c>
    </row>
    <row r="1025" spans="3:3" x14ac:dyDescent="0.2">
      <c r="C1025" s="1" t="e">
        <f>VLOOKUP(B1025,Códigos!D1023:E1023,2,0)</f>
        <v>#N/A</v>
      </c>
    </row>
    <row r="1026" spans="3:3" x14ac:dyDescent="0.2">
      <c r="C1026" s="1" t="e">
        <f>VLOOKUP(B1026,Códigos!D1024:E1024,2,0)</f>
        <v>#N/A</v>
      </c>
    </row>
    <row r="1027" spans="3:3" x14ac:dyDescent="0.2">
      <c r="C1027" s="1" t="e">
        <f>VLOOKUP(B1027,Códigos!D1025:E1025,2,0)</f>
        <v>#N/A</v>
      </c>
    </row>
    <row r="1028" spans="3:3" x14ac:dyDescent="0.2">
      <c r="C1028" s="1" t="e">
        <f>VLOOKUP(B1028,Códigos!D1026:E1026,2,0)</f>
        <v>#N/A</v>
      </c>
    </row>
    <row r="1029" spans="3:3" x14ac:dyDescent="0.2">
      <c r="C1029" s="1" t="e">
        <f>VLOOKUP(B1029,Códigos!D1027:E1027,2,0)</f>
        <v>#N/A</v>
      </c>
    </row>
    <row r="1030" spans="3:3" x14ac:dyDescent="0.2">
      <c r="C1030" s="1" t="e">
        <f>VLOOKUP(B1030,Códigos!D1028:E1028,2,0)</f>
        <v>#N/A</v>
      </c>
    </row>
    <row r="1031" spans="3:3" x14ac:dyDescent="0.2">
      <c r="C1031" s="1" t="e">
        <f>VLOOKUP(B1031,Códigos!D1029:E1029,2,0)</f>
        <v>#N/A</v>
      </c>
    </row>
    <row r="1032" spans="3:3" x14ac:dyDescent="0.2">
      <c r="C1032" s="1" t="e">
        <f>VLOOKUP(B1032,Códigos!D1030:E1030,2,0)</f>
        <v>#N/A</v>
      </c>
    </row>
    <row r="1033" spans="3:3" x14ac:dyDescent="0.2">
      <c r="C1033" s="1" t="e">
        <f>VLOOKUP(B1033,Códigos!D1031:E1031,2,0)</f>
        <v>#N/A</v>
      </c>
    </row>
    <row r="1034" spans="3:3" x14ac:dyDescent="0.2">
      <c r="C1034" s="1" t="e">
        <f>VLOOKUP(B1034,Códigos!D1032:E1032,2,0)</f>
        <v>#N/A</v>
      </c>
    </row>
    <row r="1035" spans="3:3" x14ac:dyDescent="0.2">
      <c r="C1035" s="1" t="e">
        <f>VLOOKUP(B1035,Códigos!D1033:E1033,2,0)</f>
        <v>#N/A</v>
      </c>
    </row>
    <row r="1036" spans="3:3" x14ac:dyDescent="0.2">
      <c r="C1036" s="1" t="e">
        <f>VLOOKUP(B1036,Códigos!D1034:E1034,2,0)</f>
        <v>#N/A</v>
      </c>
    </row>
    <row r="1037" spans="3:3" x14ac:dyDescent="0.2">
      <c r="C1037" s="1" t="e">
        <f>VLOOKUP(B1037,Códigos!D1035:E1035,2,0)</f>
        <v>#N/A</v>
      </c>
    </row>
    <row r="1038" spans="3:3" x14ac:dyDescent="0.2">
      <c r="C1038" s="1" t="e">
        <f>VLOOKUP(B1038,Códigos!D1036:E1036,2,0)</f>
        <v>#N/A</v>
      </c>
    </row>
    <row r="1039" spans="3:3" x14ac:dyDescent="0.2">
      <c r="C1039" s="1" t="e">
        <f>VLOOKUP(B1039,Códigos!D1037:E1037,2,0)</f>
        <v>#N/A</v>
      </c>
    </row>
    <row r="1040" spans="3:3" x14ac:dyDescent="0.2">
      <c r="C1040" s="1" t="e">
        <f>VLOOKUP(B1040,Códigos!D1038:E1038,2,0)</f>
        <v>#N/A</v>
      </c>
    </row>
    <row r="1041" spans="3:3" x14ac:dyDescent="0.2">
      <c r="C1041" s="1" t="e">
        <f>VLOOKUP(B1041,Códigos!D1039:E1039,2,0)</f>
        <v>#N/A</v>
      </c>
    </row>
    <row r="1042" spans="3:3" x14ac:dyDescent="0.2">
      <c r="C1042" s="1" t="e">
        <f>VLOOKUP(B1042,Códigos!D1040:E1040,2,0)</f>
        <v>#N/A</v>
      </c>
    </row>
    <row r="1043" spans="3:3" x14ac:dyDescent="0.2">
      <c r="C1043" s="1" t="e">
        <f>VLOOKUP(B1043,Códigos!D1041:E1041,2,0)</f>
        <v>#N/A</v>
      </c>
    </row>
    <row r="1044" spans="3:3" x14ac:dyDescent="0.2">
      <c r="C1044" s="1" t="e">
        <f>VLOOKUP(B1044,Códigos!D1042:E1042,2,0)</f>
        <v>#N/A</v>
      </c>
    </row>
    <row r="1045" spans="3:3" x14ac:dyDescent="0.2">
      <c r="C1045" s="1" t="e">
        <f>VLOOKUP(B1045,Códigos!D1043:E1043,2,0)</f>
        <v>#N/A</v>
      </c>
    </row>
    <row r="1046" spans="3:3" x14ac:dyDescent="0.2">
      <c r="C1046" s="1" t="e">
        <f>VLOOKUP(B1046,Códigos!D1044:E1044,2,0)</f>
        <v>#N/A</v>
      </c>
    </row>
    <row r="1047" spans="3:3" x14ac:dyDescent="0.2">
      <c r="C1047" s="1" t="e">
        <f>VLOOKUP(B1047,Códigos!D1045:E1045,2,0)</f>
        <v>#N/A</v>
      </c>
    </row>
    <row r="1048" spans="3:3" x14ac:dyDescent="0.2">
      <c r="C1048" s="1" t="e">
        <f>VLOOKUP(B1048,Códigos!D1046:E1046,2,0)</f>
        <v>#N/A</v>
      </c>
    </row>
    <row r="1049" spans="3:3" x14ac:dyDescent="0.2">
      <c r="C1049" s="1" t="e">
        <f>VLOOKUP(B1049,Códigos!D1047:E1047,2,0)</f>
        <v>#N/A</v>
      </c>
    </row>
    <row r="1050" spans="3:3" x14ac:dyDescent="0.2">
      <c r="C1050" s="1" t="e">
        <f>VLOOKUP(B1050,Códigos!D1048:E1048,2,0)</f>
        <v>#N/A</v>
      </c>
    </row>
    <row r="1051" spans="3:3" x14ac:dyDescent="0.2">
      <c r="C1051" s="1" t="e">
        <f>VLOOKUP(B1051,Códigos!D1049:E1049,2,0)</f>
        <v>#N/A</v>
      </c>
    </row>
    <row r="1052" spans="3:3" x14ac:dyDescent="0.2">
      <c r="C1052" s="1" t="e">
        <f>VLOOKUP(B1052,Códigos!D1050:E1050,2,0)</f>
        <v>#N/A</v>
      </c>
    </row>
    <row r="1053" spans="3:3" x14ac:dyDescent="0.2">
      <c r="C1053" s="1" t="e">
        <f>VLOOKUP(B1053,Códigos!D1051:E1051,2,0)</f>
        <v>#N/A</v>
      </c>
    </row>
    <row r="1054" spans="3:3" x14ac:dyDescent="0.2">
      <c r="C1054" s="1" t="e">
        <f>VLOOKUP(B1054,Códigos!D1052:E1052,2,0)</f>
        <v>#N/A</v>
      </c>
    </row>
    <row r="1055" spans="3:3" x14ac:dyDescent="0.2">
      <c r="C1055" s="1" t="e">
        <f>VLOOKUP(B1055,Códigos!D1053:E1053,2,0)</f>
        <v>#N/A</v>
      </c>
    </row>
    <row r="1056" spans="3:3" x14ac:dyDescent="0.2">
      <c r="C1056" s="1" t="e">
        <f>VLOOKUP(B1056,Códigos!D1054:E1054,2,0)</f>
        <v>#N/A</v>
      </c>
    </row>
    <row r="1057" spans="3:3" x14ac:dyDescent="0.2">
      <c r="C1057" s="1" t="e">
        <f>VLOOKUP(B1057,Códigos!D1055:E1055,2,0)</f>
        <v>#N/A</v>
      </c>
    </row>
    <row r="1058" spans="3:3" x14ac:dyDescent="0.2">
      <c r="C1058" s="1" t="e">
        <f>VLOOKUP(B1058,Códigos!D1056:E1056,2,0)</f>
        <v>#N/A</v>
      </c>
    </row>
    <row r="1059" spans="3:3" x14ac:dyDescent="0.2">
      <c r="C1059" s="1" t="e">
        <f>VLOOKUP(B1059,Códigos!D1057:E1057,2,0)</f>
        <v>#N/A</v>
      </c>
    </row>
    <row r="1060" spans="3:3" x14ac:dyDescent="0.2">
      <c r="C1060" s="1" t="e">
        <f>VLOOKUP(B1060,Códigos!D1058:E1058,2,0)</f>
        <v>#N/A</v>
      </c>
    </row>
    <row r="1061" spans="3:3" x14ac:dyDescent="0.2">
      <c r="C1061" s="1" t="e">
        <f>VLOOKUP(B1061,Códigos!D1059:E1059,2,0)</f>
        <v>#N/A</v>
      </c>
    </row>
    <row r="1062" spans="3:3" x14ac:dyDescent="0.2">
      <c r="C1062" s="1" t="e">
        <f>VLOOKUP(B1062,Códigos!D1060:E1060,2,0)</f>
        <v>#N/A</v>
      </c>
    </row>
    <row r="1063" spans="3:3" x14ac:dyDescent="0.2">
      <c r="C1063" s="1" t="e">
        <f>VLOOKUP(B1063,Códigos!D1061:E1061,2,0)</f>
        <v>#N/A</v>
      </c>
    </row>
    <row r="1064" spans="3:3" x14ac:dyDescent="0.2">
      <c r="C1064" s="1" t="e">
        <f>VLOOKUP(B1064,Códigos!D1062:E1062,2,0)</f>
        <v>#N/A</v>
      </c>
    </row>
    <row r="1065" spans="3:3" x14ac:dyDescent="0.2">
      <c r="C1065" s="1" t="e">
        <f>VLOOKUP(B1065,Códigos!D1063:E1063,2,0)</f>
        <v>#N/A</v>
      </c>
    </row>
    <row r="1066" spans="3:3" x14ac:dyDescent="0.2">
      <c r="C1066" s="1" t="e">
        <f>VLOOKUP(B1066,Códigos!D1064:E1064,2,0)</f>
        <v>#N/A</v>
      </c>
    </row>
    <row r="1067" spans="3:3" x14ac:dyDescent="0.2">
      <c r="C1067" s="1" t="e">
        <f>VLOOKUP(B1067,Códigos!D1065:E1065,2,0)</f>
        <v>#N/A</v>
      </c>
    </row>
    <row r="1068" spans="3:3" x14ac:dyDescent="0.2">
      <c r="C1068" s="1" t="e">
        <f>VLOOKUP(B1068,Códigos!D1066:E1066,2,0)</f>
        <v>#N/A</v>
      </c>
    </row>
    <row r="1069" spans="3:3" x14ac:dyDescent="0.2">
      <c r="C1069" s="1" t="e">
        <f>VLOOKUP(B1069,Códigos!D1067:E1067,2,0)</f>
        <v>#N/A</v>
      </c>
    </row>
    <row r="1070" spans="3:3" x14ac:dyDescent="0.2">
      <c r="C1070" s="1" t="e">
        <f>VLOOKUP(B1070,Códigos!D1068:E1068,2,0)</f>
        <v>#N/A</v>
      </c>
    </row>
    <row r="1071" spans="3:3" x14ac:dyDescent="0.2">
      <c r="C1071" s="1" t="e">
        <f>VLOOKUP(B1071,Códigos!D1069:E1069,2,0)</f>
        <v>#N/A</v>
      </c>
    </row>
    <row r="1072" spans="3:3" x14ac:dyDescent="0.2">
      <c r="C1072" s="1" t="e">
        <f>VLOOKUP(B1072,Códigos!D1070:E1070,2,0)</f>
        <v>#N/A</v>
      </c>
    </row>
    <row r="1073" spans="3:3" x14ac:dyDescent="0.2">
      <c r="C1073" s="1" t="e">
        <f>VLOOKUP(B1073,Códigos!D1071:E1071,2,0)</f>
        <v>#N/A</v>
      </c>
    </row>
    <row r="1074" spans="3:3" x14ac:dyDescent="0.2">
      <c r="C1074" s="1" t="e">
        <f>VLOOKUP(B1074,Códigos!D1072:E1072,2,0)</f>
        <v>#N/A</v>
      </c>
    </row>
    <row r="1075" spans="3:3" x14ac:dyDescent="0.2">
      <c r="C1075" s="1" t="e">
        <f>VLOOKUP(B1075,Códigos!D1073:E1073,2,0)</f>
        <v>#N/A</v>
      </c>
    </row>
    <row r="1076" spans="3:3" x14ac:dyDescent="0.2">
      <c r="C1076" s="1" t="e">
        <f>VLOOKUP(B1076,Códigos!D1074:E1074,2,0)</f>
        <v>#N/A</v>
      </c>
    </row>
    <row r="1077" spans="3:3" x14ac:dyDescent="0.2">
      <c r="C1077" s="1" t="e">
        <f>VLOOKUP(B1077,Códigos!D1075:E1075,2,0)</f>
        <v>#N/A</v>
      </c>
    </row>
    <row r="1078" spans="3:3" x14ac:dyDescent="0.2">
      <c r="C1078" s="1" t="e">
        <f>VLOOKUP(B1078,Códigos!D1076:E1076,2,0)</f>
        <v>#N/A</v>
      </c>
    </row>
    <row r="1079" spans="3:3" x14ac:dyDescent="0.2">
      <c r="C1079" s="1" t="e">
        <f>VLOOKUP(B1079,Códigos!D1077:E1077,2,0)</f>
        <v>#N/A</v>
      </c>
    </row>
    <row r="1080" spans="3:3" x14ac:dyDescent="0.2">
      <c r="C1080" s="1" t="e">
        <f>VLOOKUP(B1080,Códigos!D1078:E1078,2,0)</f>
        <v>#N/A</v>
      </c>
    </row>
    <row r="1081" spans="3:3" x14ac:dyDescent="0.2">
      <c r="C1081" s="1" t="e">
        <f>VLOOKUP(B1081,Códigos!D1079:E1079,2,0)</f>
        <v>#N/A</v>
      </c>
    </row>
    <row r="1082" spans="3:3" x14ac:dyDescent="0.2">
      <c r="C1082" s="1" t="e">
        <f>VLOOKUP(B1082,Códigos!D1080:E1080,2,0)</f>
        <v>#N/A</v>
      </c>
    </row>
    <row r="1083" spans="3:3" x14ac:dyDescent="0.2">
      <c r="C1083" s="1" t="e">
        <f>VLOOKUP(B1083,Códigos!D1081:E1081,2,0)</f>
        <v>#N/A</v>
      </c>
    </row>
    <row r="1084" spans="3:3" x14ac:dyDescent="0.2">
      <c r="C1084" s="1" t="e">
        <f>VLOOKUP(B1084,Códigos!D1082:E1082,2,0)</f>
        <v>#N/A</v>
      </c>
    </row>
    <row r="1085" spans="3:3" x14ac:dyDescent="0.2">
      <c r="C1085" s="1" t="e">
        <f>VLOOKUP(B1085,Códigos!D1083:E1083,2,0)</f>
        <v>#N/A</v>
      </c>
    </row>
    <row r="1086" spans="3:3" x14ac:dyDescent="0.2">
      <c r="C1086" s="1" t="e">
        <f>VLOOKUP(B1086,Códigos!D1084:E1084,2,0)</f>
        <v>#N/A</v>
      </c>
    </row>
    <row r="1087" spans="3:3" x14ac:dyDescent="0.2">
      <c r="C1087" s="1" t="e">
        <f>VLOOKUP(B1087,Códigos!D1085:E1085,2,0)</f>
        <v>#N/A</v>
      </c>
    </row>
    <row r="1088" spans="3:3" x14ac:dyDescent="0.2">
      <c r="C1088" s="1" t="e">
        <f>VLOOKUP(B1088,Códigos!D1086:E1086,2,0)</f>
        <v>#N/A</v>
      </c>
    </row>
    <row r="1089" spans="3:3" x14ac:dyDescent="0.2">
      <c r="C1089" s="1" t="e">
        <f>VLOOKUP(B1089,Códigos!D1087:E1087,2,0)</f>
        <v>#N/A</v>
      </c>
    </row>
    <row r="1090" spans="3:3" x14ac:dyDescent="0.2">
      <c r="C1090" s="1" t="e">
        <f>VLOOKUP(B1090,Códigos!D1088:E1088,2,0)</f>
        <v>#N/A</v>
      </c>
    </row>
    <row r="1091" spans="3:3" x14ac:dyDescent="0.2">
      <c r="C1091" s="1" t="e">
        <f>VLOOKUP(B1091,Códigos!D1089:E1089,2,0)</f>
        <v>#N/A</v>
      </c>
    </row>
    <row r="1092" spans="3:3" x14ac:dyDescent="0.2">
      <c r="C1092" s="1" t="e">
        <f>VLOOKUP(B1092,Códigos!D1090:E1090,2,0)</f>
        <v>#N/A</v>
      </c>
    </row>
    <row r="1093" spans="3:3" x14ac:dyDescent="0.2">
      <c r="C1093" s="1" t="e">
        <f>VLOOKUP(B1093,Códigos!D1091:E1091,2,0)</f>
        <v>#N/A</v>
      </c>
    </row>
    <row r="1094" spans="3:3" x14ac:dyDescent="0.2">
      <c r="C1094" s="1" t="e">
        <f>VLOOKUP(B1094,Códigos!D1092:E1092,2,0)</f>
        <v>#N/A</v>
      </c>
    </row>
    <row r="1095" spans="3:3" x14ac:dyDescent="0.2">
      <c r="C1095" s="1" t="e">
        <f>VLOOKUP(B1095,Códigos!D1093:E1093,2,0)</f>
        <v>#N/A</v>
      </c>
    </row>
    <row r="1096" spans="3:3" x14ac:dyDescent="0.2">
      <c r="C1096" s="1" t="e">
        <f>VLOOKUP(B1096,Códigos!D1094:E1094,2,0)</f>
        <v>#N/A</v>
      </c>
    </row>
    <row r="1097" spans="3:3" x14ac:dyDescent="0.2">
      <c r="C1097" s="1" t="e">
        <f>VLOOKUP(B1097,Códigos!D1095:E1095,2,0)</f>
        <v>#N/A</v>
      </c>
    </row>
    <row r="1098" spans="3:3" x14ac:dyDescent="0.2">
      <c r="C1098" s="1" t="e">
        <f>VLOOKUP(B1098,Códigos!D1096:E1096,2,0)</f>
        <v>#N/A</v>
      </c>
    </row>
    <row r="1099" spans="3:3" x14ac:dyDescent="0.2">
      <c r="C1099" s="1" t="e">
        <f>VLOOKUP(B1099,Códigos!D1097:E1097,2,0)</f>
        <v>#N/A</v>
      </c>
    </row>
    <row r="1100" spans="3:3" x14ac:dyDescent="0.2">
      <c r="C1100" s="1" t="e">
        <f>VLOOKUP(B1100,Códigos!D1098:E1098,2,0)</f>
        <v>#N/A</v>
      </c>
    </row>
    <row r="1101" spans="3:3" x14ac:dyDescent="0.2">
      <c r="C1101" s="1" t="e">
        <f>VLOOKUP(B1101,Códigos!D1099:E1099,2,0)</f>
        <v>#N/A</v>
      </c>
    </row>
    <row r="1102" spans="3:3" x14ac:dyDescent="0.2">
      <c r="C1102" s="1" t="e">
        <f>VLOOKUP(B1102,Códigos!D1100:E1100,2,0)</f>
        <v>#N/A</v>
      </c>
    </row>
    <row r="1103" spans="3:3" x14ac:dyDescent="0.2">
      <c r="C1103" s="1" t="e">
        <f>VLOOKUP(B1103,Códigos!D1101:E1101,2,0)</f>
        <v>#N/A</v>
      </c>
    </row>
    <row r="1104" spans="3:3" x14ac:dyDescent="0.2">
      <c r="C1104" s="1" t="e">
        <f>VLOOKUP(B1104,Códigos!D1102:E1102,2,0)</f>
        <v>#N/A</v>
      </c>
    </row>
    <row r="1105" spans="3:3" x14ac:dyDescent="0.2">
      <c r="C1105" s="1" t="e">
        <f>VLOOKUP(B1105,Códigos!D1103:E1103,2,0)</f>
        <v>#N/A</v>
      </c>
    </row>
    <row r="1106" spans="3:3" x14ac:dyDescent="0.2">
      <c r="C1106" s="1" t="e">
        <f>VLOOKUP(B1106,Códigos!D1104:E1104,2,0)</f>
        <v>#N/A</v>
      </c>
    </row>
    <row r="1107" spans="3:3" x14ac:dyDescent="0.2">
      <c r="C1107" s="1" t="e">
        <f>VLOOKUP(B1107,Códigos!D1105:E1105,2,0)</f>
        <v>#N/A</v>
      </c>
    </row>
    <row r="1108" spans="3:3" x14ac:dyDescent="0.2">
      <c r="C1108" s="1" t="e">
        <f>VLOOKUP(B1108,Códigos!D1106:E1106,2,0)</f>
        <v>#N/A</v>
      </c>
    </row>
    <row r="1109" spans="3:3" x14ac:dyDescent="0.2">
      <c r="C1109" s="1" t="e">
        <f>VLOOKUP(B1109,Códigos!D1107:E1107,2,0)</f>
        <v>#N/A</v>
      </c>
    </row>
    <row r="1110" spans="3:3" x14ac:dyDescent="0.2">
      <c r="C1110" s="1" t="e">
        <f>VLOOKUP(B1110,Códigos!D1108:E1108,2,0)</f>
        <v>#N/A</v>
      </c>
    </row>
    <row r="1111" spans="3:3" x14ac:dyDescent="0.2">
      <c r="C1111" s="1" t="e">
        <f>VLOOKUP(B1111,Códigos!D1109:E1109,2,0)</f>
        <v>#N/A</v>
      </c>
    </row>
    <row r="1112" spans="3:3" x14ac:dyDescent="0.2">
      <c r="C1112" s="1" t="e">
        <f>VLOOKUP(B1112,Códigos!D1110:E1110,2,0)</f>
        <v>#N/A</v>
      </c>
    </row>
    <row r="1113" spans="3:3" x14ac:dyDescent="0.2">
      <c r="C1113" s="1" t="e">
        <f>VLOOKUP(B1113,Códigos!D1111:E1111,2,0)</f>
        <v>#N/A</v>
      </c>
    </row>
    <row r="1114" spans="3:3" x14ac:dyDescent="0.2">
      <c r="C1114" s="1" t="e">
        <f>VLOOKUP(B1114,Códigos!D1112:E1112,2,0)</f>
        <v>#N/A</v>
      </c>
    </row>
    <row r="1115" spans="3:3" x14ac:dyDescent="0.2">
      <c r="C1115" s="1" t="e">
        <f>VLOOKUP(B1115,Códigos!D1113:E1113,2,0)</f>
        <v>#N/A</v>
      </c>
    </row>
    <row r="1116" spans="3:3" x14ac:dyDescent="0.2">
      <c r="C1116" s="1" t="e">
        <f>VLOOKUP(B1116,Códigos!D1114:E1114,2,0)</f>
        <v>#N/A</v>
      </c>
    </row>
    <row r="1117" spans="3:3" x14ac:dyDescent="0.2">
      <c r="C1117" s="1" t="e">
        <f>VLOOKUP(B1117,Códigos!D1115:E1115,2,0)</f>
        <v>#N/A</v>
      </c>
    </row>
    <row r="1118" spans="3:3" x14ac:dyDescent="0.2">
      <c r="C1118" s="1" t="e">
        <f>VLOOKUP(B1118,Códigos!D1116:E1116,2,0)</f>
        <v>#N/A</v>
      </c>
    </row>
    <row r="1119" spans="3:3" x14ac:dyDescent="0.2">
      <c r="C1119" s="1" t="e">
        <f>VLOOKUP(B1119,Códigos!D1117:E1117,2,0)</f>
        <v>#N/A</v>
      </c>
    </row>
    <row r="1120" spans="3:3" x14ac:dyDescent="0.2">
      <c r="C1120" s="1" t="e">
        <f>VLOOKUP(B1120,Códigos!D1118:E1118,2,0)</f>
        <v>#N/A</v>
      </c>
    </row>
    <row r="1121" spans="3:3" x14ac:dyDescent="0.2">
      <c r="C1121" s="1" t="e">
        <f>VLOOKUP(B1121,Códigos!D1119:E1119,2,0)</f>
        <v>#N/A</v>
      </c>
    </row>
    <row r="1122" spans="3:3" x14ac:dyDescent="0.2">
      <c r="C1122" s="1" t="e">
        <f>VLOOKUP(B1122,Códigos!D1120:E1120,2,0)</f>
        <v>#N/A</v>
      </c>
    </row>
    <row r="1123" spans="3:3" x14ac:dyDescent="0.2">
      <c r="C1123" s="1" t="e">
        <f>VLOOKUP(B1123,Códigos!D1121:E1121,2,0)</f>
        <v>#N/A</v>
      </c>
    </row>
    <row r="1124" spans="3:3" x14ac:dyDescent="0.2">
      <c r="C1124" s="1" t="e">
        <f>VLOOKUP(B1124,Códigos!D1122:E1122,2,0)</f>
        <v>#N/A</v>
      </c>
    </row>
    <row r="1125" spans="3:3" x14ac:dyDescent="0.2">
      <c r="C1125" s="1" t="e">
        <f>VLOOKUP(B1125,Códigos!D1123:E1123,2,0)</f>
        <v>#N/A</v>
      </c>
    </row>
    <row r="1126" spans="3:3" x14ac:dyDescent="0.2">
      <c r="C1126" s="1" t="e">
        <f>VLOOKUP(B1126,Códigos!D1124:E1124,2,0)</f>
        <v>#N/A</v>
      </c>
    </row>
    <row r="1127" spans="3:3" x14ac:dyDescent="0.2">
      <c r="C1127" s="1" t="e">
        <f>VLOOKUP(B1127,Códigos!D1125:E1125,2,0)</f>
        <v>#N/A</v>
      </c>
    </row>
    <row r="1128" spans="3:3" x14ac:dyDescent="0.2">
      <c r="C1128" s="1" t="e">
        <f>VLOOKUP(B1128,Códigos!D1126:E1126,2,0)</f>
        <v>#N/A</v>
      </c>
    </row>
    <row r="1129" spans="3:3" x14ac:dyDescent="0.2">
      <c r="C1129" s="1" t="e">
        <f>VLOOKUP(B1129,Códigos!D1127:E1127,2,0)</f>
        <v>#N/A</v>
      </c>
    </row>
    <row r="1130" spans="3:3" x14ac:dyDescent="0.2">
      <c r="C1130" s="1" t="e">
        <f>VLOOKUP(B1130,Códigos!D1128:E1128,2,0)</f>
        <v>#N/A</v>
      </c>
    </row>
    <row r="1131" spans="3:3" x14ac:dyDescent="0.2">
      <c r="C1131" s="1" t="e">
        <f>VLOOKUP(B1131,Códigos!D1129:E1129,2,0)</f>
        <v>#N/A</v>
      </c>
    </row>
    <row r="1132" spans="3:3" x14ac:dyDescent="0.2">
      <c r="C1132" s="1" t="e">
        <f>VLOOKUP(B1132,Códigos!D1130:E1130,2,0)</f>
        <v>#N/A</v>
      </c>
    </row>
    <row r="1133" spans="3:3" x14ac:dyDescent="0.2">
      <c r="C1133" s="1" t="e">
        <f>VLOOKUP(B1133,Códigos!D1131:E1131,2,0)</f>
        <v>#N/A</v>
      </c>
    </row>
    <row r="1134" spans="3:3" x14ac:dyDescent="0.2">
      <c r="C1134" s="1" t="e">
        <f>VLOOKUP(B1134,Códigos!D1132:E1132,2,0)</f>
        <v>#N/A</v>
      </c>
    </row>
    <row r="1135" spans="3:3" x14ac:dyDescent="0.2">
      <c r="C1135" s="1" t="e">
        <f>VLOOKUP(B1135,Códigos!D1133:E1133,2,0)</f>
        <v>#N/A</v>
      </c>
    </row>
    <row r="1136" spans="3:3" x14ac:dyDescent="0.2">
      <c r="C1136" s="1" t="e">
        <f>VLOOKUP(B1136,Códigos!D1134:E1134,2,0)</f>
        <v>#N/A</v>
      </c>
    </row>
    <row r="1137" spans="3:3" x14ac:dyDescent="0.2">
      <c r="C1137" s="1" t="e">
        <f>VLOOKUP(B1137,Códigos!D1135:E1135,2,0)</f>
        <v>#N/A</v>
      </c>
    </row>
    <row r="1138" spans="3:3" x14ac:dyDescent="0.2">
      <c r="C1138" s="1" t="e">
        <f>VLOOKUP(B1138,Códigos!D1136:E1136,2,0)</f>
        <v>#N/A</v>
      </c>
    </row>
    <row r="1139" spans="3:3" x14ac:dyDescent="0.2">
      <c r="C1139" s="1" t="e">
        <f>VLOOKUP(B1139,Códigos!D1137:E1137,2,0)</f>
        <v>#N/A</v>
      </c>
    </row>
    <row r="1140" spans="3:3" x14ac:dyDescent="0.2">
      <c r="C1140" s="1" t="e">
        <f>VLOOKUP(B1140,Códigos!D1138:E1138,2,0)</f>
        <v>#N/A</v>
      </c>
    </row>
    <row r="1141" spans="3:3" x14ac:dyDescent="0.2">
      <c r="C1141" s="1" t="e">
        <f>VLOOKUP(B1141,Códigos!D1139:E1139,2,0)</f>
        <v>#N/A</v>
      </c>
    </row>
    <row r="1142" spans="3:3" x14ac:dyDescent="0.2">
      <c r="C1142" s="1" t="e">
        <f>VLOOKUP(B1142,Códigos!D1140:E1140,2,0)</f>
        <v>#N/A</v>
      </c>
    </row>
    <row r="1143" spans="3:3" x14ac:dyDescent="0.2">
      <c r="C1143" s="1" t="e">
        <f>VLOOKUP(B1143,Códigos!D1141:E1141,2,0)</f>
        <v>#N/A</v>
      </c>
    </row>
    <row r="1144" spans="3:3" x14ac:dyDescent="0.2">
      <c r="C1144" s="1" t="e">
        <f>VLOOKUP(B1144,Códigos!D1142:E1142,2,0)</f>
        <v>#N/A</v>
      </c>
    </row>
    <row r="1145" spans="3:3" x14ac:dyDescent="0.2">
      <c r="C1145" s="1" t="e">
        <f>VLOOKUP(B1145,Códigos!D1143:E1143,2,0)</f>
        <v>#N/A</v>
      </c>
    </row>
    <row r="1146" spans="3:3" x14ac:dyDescent="0.2">
      <c r="C1146" s="1" t="e">
        <f>VLOOKUP(B1146,Códigos!D1144:E1144,2,0)</f>
        <v>#N/A</v>
      </c>
    </row>
    <row r="1147" spans="3:3" x14ac:dyDescent="0.2">
      <c r="C1147" s="1" t="e">
        <f>VLOOKUP(B1147,Códigos!D1145:E1145,2,0)</f>
        <v>#N/A</v>
      </c>
    </row>
    <row r="1148" spans="3:3" x14ac:dyDescent="0.2">
      <c r="C1148" s="1" t="e">
        <f>VLOOKUP(B1148,Códigos!D1146:E1146,2,0)</f>
        <v>#N/A</v>
      </c>
    </row>
    <row r="1149" spans="3:3" x14ac:dyDescent="0.2">
      <c r="C1149" s="1" t="e">
        <f>VLOOKUP(B1149,Códigos!D1147:E1147,2,0)</f>
        <v>#N/A</v>
      </c>
    </row>
    <row r="1150" spans="3:3" x14ac:dyDescent="0.2">
      <c r="C1150" s="1" t="e">
        <f>VLOOKUP(B1150,Códigos!D1148:E1148,2,0)</f>
        <v>#N/A</v>
      </c>
    </row>
    <row r="1151" spans="3:3" x14ac:dyDescent="0.2">
      <c r="C1151" s="1" t="e">
        <f>VLOOKUP(B1151,Códigos!D1149:E1149,2,0)</f>
        <v>#N/A</v>
      </c>
    </row>
    <row r="1152" spans="3:3" x14ac:dyDescent="0.2">
      <c r="C1152" s="1" t="e">
        <f>VLOOKUP(B1152,Códigos!D1150:E1150,2,0)</f>
        <v>#N/A</v>
      </c>
    </row>
    <row r="1153" spans="3:3" x14ac:dyDescent="0.2">
      <c r="C1153" s="1" t="e">
        <f>VLOOKUP(B1153,Códigos!D1151:E1151,2,0)</f>
        <v>#N/A</v>
      </c>
    </row>
    <row r="1154" spans="3:3" x14ac:dyDescent="0.2">
      <c r="C1154" s="1" t="e">
        <f>VLOOKUP(B1154,Códigos!D1152:E1152,2,0)</f>
        <v>#N/A</v>
      </c>
    </row>
    <row r="1155" spans="3:3" x14ac:dyDescent="0.2">
      <c r="C1155" s="1" t="e">
        <f>VLOOKUP(B1155,Códigos!D1153:E1153,2,0)</f>
        <v>#N/A</v>
      </c>
    </row>
    <row r="1156" spans="3:3" x14ac:dyDescent="0.2">
      <c r="C1156" s="1" t="e">
        <f>VLOOKUP(B1156,Códigos!D1154:E1154,2,0)</f>
        <v>#N/A</v>
      </c>
    </row>
    <row r="1157" spans="3:3" x14ac:dyDescent="0.2">
      <c r="C1157" s="1" t="e">
        <f>VLOOKUP(B1157,Códigos!D1155:E1155,2,0)</f>
        <v>#N/A</v>
      </c>
    </row>
    <row r="1158" spans="3:3" x14ac:dyDescent="0.2">
      <c r="C1158" s="1" t="e">
        <f>VLOOKUP(B1158,Códigos!D1156:E1156,2,0)</f>
        <v>#N/A</v>
      </c>
    </row>
    <row r="1159" spans="3:3" x14ac:dyDescent="0.2">
      <c r="C1159" s="1" t="e">
        <f>VLOOKUP(B1159,Códigos!D1157:E1157,2,0)</f>
        <v>#N/A</v>
      </c>
    </row>
    <row r="1160" spans="3:3" x14ac:dyDescent="0.2">
      <c r="C1160" s="1" t="e">
        <f>VLOOKUP(B1160,Códigos!D1158:E1158,2,0)</f>
        <v>#N/A</v>
      </c>
    </row>
    <row r="1161" spans="3:3" x14ac:dyDescent="0.2">
      <c r="C1161" s="1" t="e">
        <f>VLOOKUP(B1161,Códigos!D1159:E1159,2,0)</f>
        <v>#N/A</v>
      </c>
    </row>
    <row r="1162" spans="3:3" x14ac:dyDescent="0.2">
      <c r="C1162" s="1" t="e">
        <f>VLOOKUP(B1162,Códigos!D1160:E1160,2,0)</f>
        <v>#N/A</v>
      </c>
    </row>
    <row r="1163" spans="3:3" x14ac:dyDescent="0.2">
      <c r="C1163" s="1" t="e">
        <f>VLOOKUP(B1163,Códigos!D1161:E1161,2,0)</f>
        <v>#N/A</v>
      </c>
    </row>
    <row r="1164" spans="3:3" x14ac:dyDescent="0.2">
      <c r="C1164" s="1" t="e">
        <f>VLOOKUP(B1164,Códigos!D1162:E1162,2,0)</f>
        <v>#N/A</v>
      </c>
    </row>
    <row r="1165" spans="3:3" x14ac:dyDescent="0.2">
      <c r="C1165" s="1" t="e">
        <f>VLOOKUP(B1165,Códigos!D1163:E1163,2,0)</f>
        <v>#N/A</v>
      </c>
    </row>
    <row r="1166" spans="3:3" x14ac:dyDescent="0.2">
      <c r="C1166" s="1" t="e">
        <f>VLOOKUP(B1166,Códigos!D1164:E1164,2,0)</f>
        <v>#N/A</v>
      </c>
    </row>
    <row r="1167" spans="3:3" x14ac:dyDescent="0.2">
      <c r="C1167" s="1" t="e">
        <f>VLOOKUP(B1167,Códigos!D1165:E1165,2,0)</f>
        <v>#N/A</v>
      </c>
    </row>
    <row r="1168" spans="3:3" x14ac:dyDescent="0.2">
      <c r="C1168" s="1" t="e">
        <f>VLOOKUP(B1168,Códigos!D1166:E1166,2,0)</f>
        <v>#N/A</v>
      </c>
    </row>
    <row r="1169" spans="3:3" x14ac:dyDescent="0.2">
      <c r="C1169" s="1" t="e">
        <f>VLOOKUP(B1169,Códigos!D1167:E1167,2,0)</f>
        <v>#N/A</v>
      </c>
    </row>
    <row r="1170" spans="3:3" x14ac:dyDescent="0.2">
      <c r="C1170" s="1" t="e">
        <f>VLOOKUP(B1170,Códigos!D1168:E1168,2,0)</f>
        <v>#N/A</v>
      </c>
    </row>
    <row r="1171" spans="3:3" x14ac:dyDescent="0.2">
      <c r="C1171" s="1" t="e">
        <f>VLOOKUP(B1171,Códigos!D1169:E1169,2,0)</f>
        <v>#N/A</v>
      </c>
    </row>
    <row r="1172" spans="3:3" x14ac:dyDescent="0.2">
      <c r="C1172" s="1" t="e">
        <f>VLOOKUP(B1172,Códigos!D1170:E1170,2,0)</f>
        <v>#N/A</v>
      </c>
    </row>
    <row r="1173" spans="3:3" x14ac:dyDescent="0.2">
      <c r="C1173" s="1" t="e">
        <f>VLOOKUP(B1173,Códigos!D1171:E1171,2,0)</f>
        <v>#N/A</v>
      </c>
    </row>
    <row r="1174" spans="3:3" x14ac:dyDescent="0.2">
      <c r="C1174" s="1" t="e">
        <f>VLOOKUP(B1174,Códigos!D1172:E1172,2,0)</f>
        <v>#N/A</v>
      </c>
    </row>
    <row r="1175" spans="3:3" x14ac:dyDescent="0.2">
      <c r="C1175" s="1" t="e">
        <f>VLOOKUP(B1175,Códigos!D1173:E1173,2,0)</f>
        <v>#N/A</v>
      </c>
    </row>
    <row r="1176" spans="3:3" x14ac:dyDescent="0.2">
      <c r="C1176" s="1" t="e">
        <f>VLOOKUP(B1176,Códigos!D1174:E1174,2,0)</f>
        <v>#N/A</v>
      </c>
    </row>
    <row r="1177" spans="3:3" x14ac:dyDescent="0.2">
      <c r="C1177" s="1" t="e">
        <f>VLOOKUP(B1177,Códigos!D1175:E1175,2,0)</f>
        <v>#N/A</v>
      </c>
    </row>
    <row r="1178" spans="3:3" x14ac:dyDescent="0.2">
      <c r="C1178" s="1" t="e">
        <f>VLOOKUP(B1178,Códigos!D1176:E1176,2,0)</f>
        <v>#N/A</v>
      </c>
    </row>
    <row r="1179" spans="3:3" x14ac:dyDescent="0.2">
      <c r="C1179" s="1" t="e">
        <f>VLOOKUP(B1179,Códigos!D1177:E1177,2,0)</f>
        <v>#N/A</v>
      </c>
    </row>
    <row r="1180" spans="3:3" x14ac:dyDescent="0.2">
      <c r="C1180" s="1" t="e">
        <f>VLOOKUP(B1180,Códigos!D1178:E1178,2,0)</f>
        <v>#N/A</v>
      </c>
    </row>
    <row r="1181" spans="3:3" x14ac:dyDescent="0.2">
      <c r="C1181" s="1" t="e">
        <f>VLOOKUP(B1181,Códigos!D1179:E1179,2,0)</f>
        <v>#N/A</v>
      </c>
    </row>
    <row r="1182" spans="3:3" x14ac:dyDescent="0.2">
      <c r="C1182" s="1" t="e">
        <f>VLOOKUP(B1182,Códigos!D1180:E1180,2,0)</f>
        <v>#N/A</v>
      </c>
    </row>
    <row r="1183" spans="3:3" x14ac:dyDescent="0.2">
      <c r="C1183" s="1" t="e">
        <f>VLOOKUP(B1183,Códigos!D1181:E1181,2,0)</f>
        <v>#N/A</v>
      </c>
    </row>
    <row r="1184" spans="3:3" x14ac:dyDescent="0.2">
      <c r="C1184" s="1" t="e">
        <f>VLOOKUP(B1184,Códigos!D1182:E1182,2,0)</f>
        <v>#N/A</v>
      </c>
    </row>
    <row r="1185" spans="3:3" x14ac:dyDescent="0.2">
      <c r="C1185" s="1" t="e">
        <f>VLOOKUP(B1185,Códigos!D1183:E1183,2,0)</f>
        <v>#N/A</v>
      </c>
    </row>
    <row r="1186" spans="3:3" x14ac:dyDescent="0.2">
      <c r="C1186" s="1" t="e">
        <f>VLOOKUP(B1186,Códigos!D1184:E1184,2,0)</f>
        <v>#N/A</v>
      </c>
    </row>
    <row r="1187" spans="3:3" x14ac:dyDescent="0.2">
      <c r="C1187" s="1" t="e">
        <f>VLOOKUP(B1187,Códigos!D1185:E1185,2,0)</f>
        <v>#N/A</v>
      </c>
    </row>
    <row r="1188" spans="3:3" x14ac:dyDescent="0.2">
      <c r="C1188" s="1" t="e">
        <f>VLOOKUP(B1188,Códigos!D1186:E1186,2,0)</f>
        <v>#N/A</v>
      </c>
    </row>
    <row r="1189" spans="3:3" x14ac:dyDescent="0.2">
      <c r="C1189" s="1" t="e">
        <f>VLOOKUP(B1189,Códigos!D1187:E1187,2,0)</f>
        <v>#N/A</v>
      </c>
    </row>
    <row r="1190" spans="3:3" x14ac:dyDescent="0.2">
      <c r="C1190" s="1" t="e">
        <f>VLOOKUP(B1190,Códigos!D1188:E1188,2,0)</f>
        <v>#N/A</v>
      </c>
    </row>
    <row r="1191" spans="3:3" x14ac:dyDescent="0.2">
      <c r="C1191" s="1" t="e">
        <f>VLOOKUP(B1191,Códigos!D1189:E1189,2,0)</f>
        <v>#N/A</v>
      </c>
    </row>
    <row r="1192" spans="3:3" x14ac:dyDescent="0.2">
      <c r="C1192" s="1" t="e">
        <f>VLOOKUP(B1192,Códigos!D1190:E1190,2,0)</f>
        <v>#N/A</v>
      </c>
    </row>
    <row r="1193" spans="3:3" x14ac:dyDescent="0.2">
      <c r="C1193" s="1" t="e">
        <f>VLOOKUP(B1193,Códigos!D1191:E1191,2,0)</f>
        <v>#N/A</v>
      </c>
    </row>
    <row r="1194" spans="3:3" x14ac:dyDescent="0.2">
      <c r="C1194" s="1" t="e">
        <f>VLOOKUP(B1194,Códigos!D1192:E1192,2,0)</f>
        <v>#N/A</v>
      </c>
    </row>
    <row r="1195" spans="3:3" x14ac:dyDescent="0.2">
      <c r="C1195" s="1" t="e">
        <f>VLOOKUP(B1195,Códigos!D1193:E1193,2,0)</f>
        <v>#N/A</v>
      </c>
    </row>
    <row r="1196" spans="3:3" x14ac:dyDescent="0.2">
      <c r="C1196" s="1" t="e">
        <f>VLOOKUP(B1196,Códigos!D1194:E1194,2,0)</f>
        <v>#N/A</v>
      </c>
    </row>
    <row r="1197" spans="3:3" x14ac:dyDescent="0.2">
      <c r="C1197" s="1" t="e">
        <f>VLOOKUP(B1197,Códigos!D1195:E1195,2,0)</f>
        <v>#N/A</v>
      </c>
    </row>
    <row r="1198" spans="3:3" x14ac:dyDescent="0.2">
      <c r="C1198" s="1" t="e">
        <f>VLOOKUP(B1198,Códigos!D1196:E1196,2,0)</f>
        <v>#N/A</v>
      </c>
    </row>
    <row r="1199" spans="3:3" x14ac:dyDescent="0.2">
      <c r="C1199" s="1" t="e">
        <f>VLOOKUP(B1199,Códigos!D1197:E1197,2,0)</f>
        <v>#N/A</v>
      </c>
    </row>
    <row r="1200" spans="3:3" x14ac:dyDescent="0.2">
      <c r="C1200" s="1" t="e">
        <f>VLOOKUP(B1200,Códigos!D1198:E1198,2,0)</f>
        <v>#N/A</v>
      </c>
    </row>
    <row r="1201" spans="3:3" x14ac:dyDescent="0.2">
      <c r="C1201" s="1" t="e">
        <f>VLOOKUP(B1201,Códigos!D1199:E1199,2,0)</f>
        <v>#N/A</v>
      </c>
    </row>
    <row r="1202" spans="3:3" x14ac:dyDescent="0.2">
      <c r="C1202" s="1" t="e">
        <f>VLOOKUP(B1202,Códigos!D1200:E1200,2,0)</f>
        <v>#N/A</v>
      </c>
    </row>
    <row r="1203" spans="3:3" x14ac:dyDescent="0.2">
      <c r="C1203" s="1" t="e">
        <f>VLOOKUP(B1203,Códigos!D1201:E1201,2,0)</f>
        <v>#N/A</v>
      </c>
    </row>
    <row r="1204" spans="3:3" x14ac:dyDescent="0.2">
      <c r="C1204" s="1" t="e">
        <f>VLOOKUP(B1204,Códigos!D1202:E1202,2,0)</f>
        <v>#N/A</v>
      </c>
    </row>
    <row r="1205" spans="3:3" x14ac:dyDescent="0.2">
      <c r="C1205" s="1" t="e">
        <f>VLOOKUP(B1205,Códigos!D1203:E1203,2,0)</f>
        <v>#N/A</v>
      </c>
    </row>
    <row r="1206" spans="3:3" x14ac:dyDescent="0.2">
      <c r="C1206" s="1" t="e">
        <f>VLOOKUP(B1206,Códigos!D1204:E1204,2,0)</f>
        <v>#N/A</v>
      </c>
    </row>
    <row r="1207" spans="3:3" x14ac:dyDescent="0.2">
      <c r="C1207" s="1" t="e">
        <f>VLOOKUP(B1207,Códigos!D1205:E1205,2,0)</f>
        <v>#N/A</v>
      </c>
    </row>
    <row r="1208" spans="3:3" x14ac:dyDescent="0.2">
      <c r="C1208" s="1" t="e">
        <f>VLOOKUP(B1208,Códigos!D1206:E1206,2,0)</f>
        <v>#N/A</v>
      </c>
    </row>
    <row r="1209" spans="3:3" x14ac:dyDescent="0.2">
      <c r="C1209" s="1" t="e">
        <f>VLOOKUP(B1209,Códigos!D1207:E1207,2,0)</f>
        <v>#N/A</v>
      </c>
    </row>
    <row r="1210" spans="3:3" x14ac:dyDescent="0.2">
      <c r="C1210" s="1" t="e">
        <f>VLOOKUP(B1210,Códigos!D1208:E1208,2,0)</f>
        <v>#N/A</v>
      </c>
    </row>
    <row r="1211" spans="3:3" x14ac:dyDescent="0.2">
      <c r="C1211" s="1" t="e">
        <f>VLOOKUP(B1211,Códigos!D1209:E1209,2,0)</f>
        <v>#N/A</v>
      </c>
    </row>
    <row r="1212" spans="3:3" x14ac:dyDescent="0.2">
      <c r="C1212" s="1" t="e">
        <f>VLOOKUP(B1212,Códigos!D1210:E1210,2,0)</f>
        <v>#N/A</v>
      </c>
    </row>
    <row r="1213" spans="3:3" x14ac:dyDescent="0.2">
      <c r="C1213" s="1" t="e">
        <f>VLOOKUP(B1213,Códigos!D1211:E1211,2,0)</f>
        <v>#N/A</v>
      </c>
    </row>
    <row r="1214" spans="3:3" x14ac:dyDescent="0.2">
      <c r="C1214" s="1" t="e">
        <f>VLOOKUP(B1214,Códigos!D1212:E1212,2,0)</f>
        <v>#N/A</v>
      </c>
    </row>
    <row r="1215" spans="3:3" x14ac:dyDescent="0.2">
      <c r="C1215" s="1" t="e">
        <f>VLOOKUP(B1215,Códigos!D1213:E1213,2,0)</f>
        <v>#N/A</v>
      </c>
    </row>
    <row r="1216" spans="3:3" x14ac:dyDescent="0.2">
      <c r="C1216" s="1" t="e">
        <f>VLOOKUP(B1216,Códigos!D1214:E1214,2,0)</f>
        <v>#N/A</v>
      </c>
    </row>
    <row r="1217" spans="3:3" x14ac:dyDescent="0.2">
      <c r="C1217" s="1" t="e">
        <f>VLOOKUP(B1217,Códigos!D1215:E1215,2,0)</f>
        <v>#N/A</v>
      </c>
    </row>
    <row r="1218" spans="3:3" x14ac:dyDescent="0.2">
      <c r="C1218" s="1" t="e">
        <f>VLOOKUP(B1218,Códigos!D1216:E1216,2,0)</f>
        <v>#N/A</v>
      </c>
    </row>
    <row r="1219" spans="3:3" x14ac:dyDescent="0.2">
      <c r="C1219" s="1" t="e">
        <f>VLOOKUP(B1219,Códigos!D1217:E1217,2,0)</f>
        <v>#N/A</v>
      </c>
    </row>
    <row r="1220" spans="3:3" x14ac:dyDescent="0.2">
      <c r="C1220" s="1" t="e">
        <f>VLOOKUP(B1220,Códigos!D1218:E1218,2,0)</f>
        <v>#N/A</v>
      </c>
    </row>
    <row r="1221" spans="3:3" x14ac:dyDescent="0.2">
      <c r="C1221" s="1" t="e">
        <f>VLOOKUP(B1221,Códigos!D1219:E1219,2,0)</f>
        <v>#N/A</v>
      </c>
    </row>
    <row r="1222" spans="3:3" x14ac:dyDescent="0.2">
      <c r="C1222" s="1" t="e">
        <f>VLOOKUP(B1222,Códigos!D1220:E1220,2,0)</f>
        <v>#N/A</v>
      </c>
    </row>
    <row r="1223" spans="3:3" x14ac:dyDescent="0.2">
      <c r="C1223" s="1" t="e">
        <f>VLOOKUP(B1223,Códigos!D1221:E1221,2,0)</f>
        <v>#N/A</v>
      </c>
    </row>
    <row r="1224" spans="3:3" x14ac:dyDescent="0.2">
      <c r="C1224" s="1" t="e">
        <f>VLOOKUP(B1224,Códigos!D1222:E1222,2,0)</f>
        <v>#N/A</v>
      </c>
    </row>
    <row r="1225" spans="3:3" x14ac:dyDescent="0.2">
      <c r="C1225" s="1" t="e">
        <f>VLOOKUP(B1225,Códigos!D1223:E1223,2,0)</f>
        <v>#N/A</v>
      </c>
    </row>
    <row r="1226" spans="3:3" x14ac:dyDescent="0.2">
      <c r="C1226" s="1" t="e">
        <f>VLOOKUP(B1226,Códigos!D1224:E1224,2,0)</f>
        <v>#N/A</v>
      </c>
    </row>
    <row r="1227" spans="3:3" x14ac:dyDescent="0.2">
      <c r="C1227" s="1" t="e">
        <f>VLOOKUP(B1227,Códigos!D1225:E1225,2,0)</f>
        <v>#N/A</v>
      </c>
    </row>
    <row r="1228" spans="3:3" x14ac:dyDescent="0.2">
      <c r="C1228" s="1" t="e">
        <f>VLOOKUP(B1228,Códigos!D1226:E1226,2,0)</f>
        <v>#N/A</v>
      </c>
    </row>
    <row r="1229" spans="3:3" x14ac:dyDescent="0.2">
      <c r="C1229" s="1" t="e">
        <f>VLOOKUP(B1229,Códigos!D1227:E1227,2,0)</f>
        <v>#N/A</v>
      </c>
    </row>
    <row r="1230" spans="3:3" x14ac:dyDescent="0.2">
      <c r="C1230" s="1" t="e">
        <f>VLOOKUP(B1230,Códigos!D1228:E1228,2,0)</f>
        <v>#N/A</v>
      </c>
    </row>
    <row r="1231" spans="3:3" x14ac:dyDescent="0.2">
      <c r="C1231" s="1" t="e">
        <f>VLOOKUP(B1231,Códigos!D1229:E1229,2,0)</f>
        <v>#N/A</v>
      </c>
    </row>
    <row r="1232" spans="3:3" x14ac:dyDescent="0.2">
      <c r="C1232" s="1" t="e">
        <f>VLOOKUP(B1232,Códigos!D1230:E1230,2,0)</f>
        <v>#N/A</v>
      </c>
    </row>
    <row r="1233" spans="3:3" x14ac:dyDescent="0.2">
      <c r="C1233" s="1" t="e">
        <f>VLOOKUP(B1233,Códigos!D1231:E1231,2,0)</f>
        <v>#N/A</v>
      </c>
    </row>
    <row r="1234" spans="3:3" x14ac:dyDescent="0.2">
      <c r="C1234" s="1" t="e">
        <f>VLOOKUP(B1234,Códigos!D1232:E1232,2,0)</f>
        <v>#N/A</v>
      </c>
    </row>
    <row r="1235" spans="3:3" x14ac:dyDescent="0.2">
      <c r="C1235" s="1" t="e">
        <f>VLOOKUP(B1235,Códigos!D1233:E1233,2,0)</f>
        <v>#N/A</v>
      </c>
    </row>
    <row r="1236" spans="3:3" x14ac:dyDescent="0.2">
      <c r="C1236" s="1" t="e">
        <f>VLOOKUP(B1236,Códigos!D1234:E1234,2,0)</f>
        <v>#N/A</v>
      </c>
    </row>
    <row r="1237" spans="3:3" x14ac:dyDescent="0.2">
      <c r="C1237" s="1" t="e">
        <f>VLOOKUP(B1237,Códigos!D1235:E1235,2,0)</f>
        <v>#N/A</v>
      </c>
    </row>
    <row r="1238" spans="3:3" x14ac:dyDescent="0.2">
      <c r="C1238" s="1" t="e">
        <f>VLOOKUP(B1238,Códigos!D1236:E1236,2,0)</f>
        <v>#N/A</v>
      </c>
    </row>
    <row r="1239" spans="3:3" x14ac:dyDescent="0.2">
      <c r="C1239" s="1" t="e">
        <f>VLOOKUP(B1239,Códigos!D1237:E1237,2,0)</f>
        <v>#N/A</v>
      </c>
    </row>
    <row r="1240" spans="3:3" x14ac:dyDescent="0.2">
      <c r="C1240" s="1" t="e">
        <f>VLOOKUP(B1240,Códigos!D1238:E1238,2,0)</f>
        <v>#N/A</v>
      </c>
    </row>
    <row r="1241" spans="3:3" x14ac:dyDescent="0.2">
      <c r="C1241" s="1" t="e">
        <f>VLOOKUP(B1241,Códigos!D1239:E1239,2,0)</f>
        <v>#N/A</v>
      </c>
    </row>
    <row r="1242" spans="3:3" x14ac:dyDescent="0.2">
      <c r="C1242" s="1" t="e">
        <f>VLOOKUP(B1242,Códigos!D1240:E1240,2,0)</f>
        <v>#N/A</v>
      </c>
    </row>
    <row r="1243" spans="3:3" x14ac:dyDescent="0.2">
      <c r="C1243" s="1" t="e">
        <f>VLOOKUP(B1243,Códigos!D1241:E1241,2,0)</f>
        <v>#N/A</v>
      </c>
    </row>
    <row r="1244" spans="3:3" x14ac:dyDescent="0.2">
      <c r="C1244" s="1" t="e">
        <f>VLOOKUP(B1244,Códigos!D1242:E1242,2,0)</f>
        <v>#N/A</v>
      </c>
    </row>
    <row r="1245" spans="3:3" x14ac:dyDescent="0.2">
      <c r="C1245" s="1" t="e">
        <f>VLOOKUP(B1245,Códigos!D1243:E1243,2,0)</f>
        <v>#N/A</v>
      </c>
    </row>
    <row r="1246" spans="3:3" x14ac:dyDescent="0.2">
      <c r="C1246" s="1" t="e">
        <f>VLOOKUP(B1246,Códigos!D1244:E1244,2,0)</f>
        <v>#N/A</v>
      </c>
    </row>
    <row r="1247" spans="3:3" x14ac:dyDescent="0.2">
      <c r="C1247" s="1" t="e">
        <f>VLOOKUP(B1247,Códigos!D1245:E1245,2,0)</f>
        <v>#N/A</v>
      </c>
    </row>
    <row r="1248" spans="3:3" x14ac:dyDescent="0.2">
      <c r="C1248" s="1" t="e">
        <f>VLOOKUP(B1248,Códigos!D1246:E1246,2,0)</f>
        <v>#N/A</v>
      </c>
    </row>
    <row r="1249" spans="3:3" x14ac:dyDescent="0.2">
      <c r="C1249" s="1" t="e">
        <f>VLOOKUP(B1249,Códigos!D1247:E1247,2,0)</f>
        <v>#N/A</v>
      </c>
    </row>
    <row r="1250" spans="3:3" x14ac:dyDescent="0.2">
      <c r="C1250" s="1" t="e">
        <f>VLOOKUP(B1250,Códigos!D1248:E1248,2,0)</f>
        <v>#N/A</v>
      </c>
    </row>
    <row r="1251" spans="3:3" x14ac:dyDescent="0.2">
      <c r="C1251" s="1" t="e">
        <f>VLOOKUP(B1251,Códigos!D1249:E1249,2,0)</f>
        <v>#N/A</v>
      </c>
    </row>
    <row r="1252" spans="3:3" x14ac:dyDescent="0.2">
      <c r="C1252" s="1" t="e">
        <f>VLOOKUP(B1252,Códigos!D1250:E1250,2,0)</f>
        <v>#N/A</v>
      </c>
    </row>
    <row r="1253" spans="3:3" x14ac:dyDescent="0.2">
      <c r="C1253" s="1" t="e">
        <f>VLOOKUP(B1253,Códigos!D1251:E1251,2,0)</f>
        <v>#N/A</v>
      </c>
    </row>
    <row r="1254" spans="3:3" x14ac:dyDescent="0.2">
      <c r="C1254" s="1" t="e">
        <f>VLOOKUP(B1254,Códigos!D1252:E1252,2,0)</f>
        <v>#N/A</v>
      </c>
    </row>
  </sheetData>
  <mergeCells count="1">
    <mergeCell ref="B2:J2"/>
  </mergeCells>
  <dataValidations count="7">
    <dataValidation type="list" allowBlank="1" showInputMessage="1" showErrorMessage="1" sqref="G4:G1048576">
      <formula1>"COEX, EMERGENCIA"</formula1>
    </dataValidation>
    <dataValidation type="list" allowBlank="1" showInputMessage="1" showErrorMessage="1" sqref="L4:L1048576">
      <formula1>"MASCULINO, FEMENINO"</formula1>
    </dataValidation>
    <dataValidation type="list" allowBlank="1" showInputMessage="1" showErrorMessage="1" sqref="Q4:Q1048576 S4:AF1048576 AI4:AI1048576">
      <formula1>"SI, NO, N/S"</formula1>
    </dataValidation>
    <dataValidation type="list" allowBlank="1" showInputMessage="1" showErrorMessage="1" sqref="AH4:AH1048576">
      <formula1>"MEJORADO, GRAVE, MUERTO"</formula1>
    </dataValidation>
    <dataValidation type="list" allowBlank="1" showInputMessage="1" showErrorMessage="1" sqref="AK4:AK1048576 AM4:AM1048576">
      <formula1>"POSITIVO, NEGATIVO, INDETERMINADO"</formula1>
    </dataValidation>
    <dataValidation type="list" allowBlank="1" showInputMessage="1" showErrorMessage="1" sqref="AP4:AP1048576">
      <formula1>"SOSPECHOSO, CONFIRMADO, DESCARTADO, CLÍNICO"</formula1>
    </dataValidation>
    <dataValidation type="list" allowBlank="1" showInputMessage="1" showErrorMessage="1" sqref="AQ4:AQ1048576">
      <formula1>"SI, 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Códigos!$D$2</xm:f>
          </x14:formula1>
          <xm:sqref>B4:B1048576</xm:sqref>
        </x14:dataValidation>
        <x14:dataValidation type="list" allowBlank="1" showInputMessage="1" showErrorMessage="1">
          <x14:formula1>
            <xm:f>'Unidades medicas'!$C$30:$C$101</xm:f>
          </x14:formula1>
          <xm:sqref>D4:D1048576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tabColor rgb="FF0070C0"/>
  </sheetPr>
  <dimension ref="A1:AV723"/>
  <sheetViews>
    <sheetView topLeftCell="H1" workbookViewId="0">
      <pane xSplit="5265" topLeftCell="F1" activePane="topRight"/>
      <selection activeCell="E1" sqref="E1"/>
      <selection pane="topRight" activeCell="AV13" sqref="AV13"/>
    </sheetView>
  </sheetViews>
  <sheetFormatPr baseColWidth="10" defaultRowHeight="12" x14ac:dyDescent="0.2"/>
  <cols>
    <col min="1" max="1" width="4.7109375" style="1" customWidth="1"/>
    <col min="2" max="2" width="23.140625" style="1" customWidth="1"/>
    <col min="3" max="3" width="11.42578125" style="1"/>
    <col min="4" max="4" width="50.7109375" style="1" customWidth="1"/>
    <col min="5" max="5" width="11.42578125" style="1"/>
    <col min="6" max="6" width="14.5703125" style="10" customWidth="1"/>
    <col min="7" max="7" width="20.42578125" style="1" customWidth="1"/>
    <col min="8" max="8" width="18.140625" style="1" customWidth="1"/>
    <col min="9" max="9" width="51.140625" style="215" customWidth="1"/>
    <col min="10" max="12" width="11.42578125" style="1"/>
    <col min="13" max="13" width="18.28515625" style="1" customWidth="1"/>
    <col min="14" max="14" width="18.7109375" style="1" customWidth="1"/>
    <col min="15" max="17" width="11.42578125" style="1"/>
    <col min="18" max="18" width="25.140625" style="1" customWidth="1"/>
    <col min="19" max="22" width="11.42578125" style="1"/>
    <col min="23" max="23" width="12.28515625" style="1" customWidth="1"/>
    <col min="24" max="35" width="11.42578125" style="1"/>
    <col min="36" max="36" width="12.7109375" style="1" customWidth="1"/>
    <col min="37" max="37" width="15.42578125" style="1" customWidth="1"/>
    <col min="38" max="45" width="11.42578125" style="1"/>
    <col min="46" max="46" width="19.5703125" style="1" bestFit="1" customWidth="1"/>
    <col min="47" max="47" width="13.42578125" style="1" customWidth="1"/>
    <col min="48" max="48" width="44.7109375" style="1" customWidth="1"/>
    <col min="49" max="16384" width="11.42578125" style="1"/>
  </cols>
  <sheetData>
    <row r="1" spans="1:48" ht="12.75" thickBot="1" x14ac:dyDescent="0.25"/>
    <row r="2" spans="1:48" ht="18" customHeight="1" thickBot="1" x14ac:dyDescent="0.3">
      <c r="B2" s="234" t="s">
        <v>1090</v>
      </c>
      <c r="C2" s="235"/>
      <c r="D2" s="235"/>
      <c r="E2" s="235"/>
      <c r="F2" s="235"/>
      <c r="G2" s="235"/>
      <c r="H2" s="235"/>
      <c r="I2" s="235"/>
      <c r="J2" s="236"/>
    </row>
    <row r="3" spans="1:48" s="201" customFormat="1" ht="96.75" thickBot="1" x14ac:dyDescent="0.25">
      <c r="A3" s="185" t="s">
        <v>791</v>
      </c>
      <c r="B3" s="186" t="s">
        <v>792</v>
      </c>
      <c r="C3" s="186" t="s">
        <v>793</v>
      </c>
      <c r="D3" s="186" t="s">
        <v>794</v>
      </c>
      <c r="E3" s="186" t="s">
        <v>795</v>
      </c>
      <c r="F3" s="186" t="s">
        <v>796</v>
      </c>
      <c r="G3" s="186" t="s">
        <v>797</v>
      </c>
      <c r="H3" s="187" t="s">
        <v>798</v>
      </c>
      <c r="I3" s="223" t="s">
        <v>799</v>
      </c>
      <c r="J3" s="186" t="s">
        <v>800</v>
      </c>
      <c r="K3" s="186" t="s">
        <v>801</v>
      </c>
      <c r="L3" s="187" t="s">
        <v>802</v>
      </c>
      <c r="M3" s="186" t="s">
        <v>803</v>
      </c>
      <c r="N3" s="186" t="s">
        <v>804</v>
      </c>
      <c r="O3" s="187" t="s">
        <v>805</v>
      </c>
      <c r="P3" s="186" t="s">
        <v>806</v>
      </c>
      <c r="Q3" s="186" t="s">
        <v>807</v>
      </c>
      <c r="R3" s="189" t="s">
        <v>810</v>
      </c>
      <c r="S3" s="186" t="s">
        <v>811</v>
      </c>
      <c r="T3" s="190" t="s">
        <v>1027</v>
      </c>
      <c r="U3" s="190" t="s">
        <v>998</v>
      </c>
      <c r="V3" s="191" t="s">
        <v>815</v>
      </c>
      <c r="W3" s="191" t="s">
        <v>1028</v>
      </c>
      <c r="X3" s="191" t="s">
        <v>1029</v>
      </c>
      <c r="Y3" s="191" t="s">
        <v>1017</v>
      </c>
      <c r="Z3" s="191" t="s">
        <v>1030</v>
      </c>
      <c r="AA3" s="191" t="s">
        <v>1031</v>
      </c>
      <c r="AB3" s="191" t="s">
        <v>1032</v>
      </c>
      <c r="AC3" s="191" t="s">
        <v>1033</v>
      </c>
      <c r="AD3" s="191" t="s">
        <v>1034</v>
      </c>
      <c r="AE3" s="191" t="s">
        <v>1035</v>
      </c>
      <c r="AF3" s="191" t="s">
        <v>1036</v>
      </c>
      <c r="AG3" s="191" t="s">
        <v>1037</v>
      </c>
      <c r="AH3" s="191" t="s">
        <v>1038</v>
      </c>
      <c r="AI3" s="191" t="s">
        <v>1039</v>
      </c>
      <c r="AJ3" s="190" t="s">
        <v>823</v>
      </c>
      <c r="AK3" s="186" t="s">
        <v>824</v>
      </c>
      <c r="AL3" s="190" t="s">
        <v>825</v>
      </c>
      <c r="AM3" s="190" t="s">
        <v>1040</v>
      </c>
      <c r="AN3" s="189" t="s">
        <v>827</v>
      </c>
      <c r="AO3" s="189" t="s">
        <v>1041</v>
      </c>
      <c r="AP3" s="189" t="s">
        <v>1042</v>
      </c>
      <c r="AQ3" s="186" t="s">
        <v>1043</v>
      </c>
      <c r="AR3" s="190" t="s">
        <v>830</v>
      </c>
      <c r="AS3" s="186" t="s">
        <v>831</v>
      </c>
      <c r="AT3" s="190" t="s">
        <v>832</v>
      </c>
      <c r="AU3" s="190" t="s">
        <v>833</v>
      </c>
      <c r="AV3" s="203" t="s">
        <v>834</v>
      </c>
    </row>
    <row r="4" spans="1:48" ht="36" x14ac:dyDescent="0.2">
      <c r="A4" s="217">
        <v>1</v>
      </c>
      <c r="B4" s="215" t="s">
        <v>139</v>
      </c>
      <c r="C4" s="205" t="s">
        <v>140</v>
      </c>
      <c r="D4" s="1" t="s">
        <v>138</v>
      </c>
      <c r="E4" s="208">
        <v>45713</v>
      </c>
      <c r="F4" s="10">
        <v>9</v>
      </c>
      <c r="G4" s="1" t="s">
        <v>951</v>
      </c>
      <c r="H4" s="205">
        <v>159366541</v>
      </c>
      <c r="I4" s="215" t="s">
        <v>137</v>
      </c>
      <c r="J4" s="205">
        <v>66</v>
      </c>
      <c r="K4" s="205"/>
      <c r="L4" s="205" t="s">
        <v>8</v>
      </c>
      <c r="M4" s="1" t="s">
        <v>1124</v>
      </c>
      <c r="N4" s="1" t="s">
        <v>1126</v>
      </c>
      <c r="O4" s="1" t="s">
        <v>39</v>
      </c>
      <c r="P4" s="1" t="s">
        <v>1096</v>
      </c>
      <c r="Q4" s="1" t="s">
        <v>1096</v>
      </c>
      <c r="R4" s="1" t="s">
        <v>141</v>
      </c>
      <c r="T4" s="1" t="s">
        <v>39</v>
      </c>
      <c r="U4" s="1" t="s">
        <v>1132</v>
      </c>
      <c r="V4" s="1" t="s">
        <v>39</v>
      </c>
      <c r="W4" s="1" t="s">
        <v>39</v>
      </c>
      <c r="X4" s="1" t="s">
        <v>39</v>
      </c>
      <c r="Y4" s="1" t="s">
        <v>39</v>
      </c>
      <c r="Z4" s="1" t="s">
        <v>39</v>
      </c>
      <c r="AA4" s="1" t="s">
        <v>39</v>
      </c>
      <c r="AB4" s="1" t="s">
        <v>39</v>
      </c>
      <c r="AC4" s="1" t="s">
        <v>39</v>
      </c>
      <c r="AD4" s="1" t="s">
        <v>39</v>
      </c>
      <c r="AE4" s="1" t="s">
        <v>39</v>
      </c>
      <c r="AF4" s="1" t="s">
        <v>39</v>
      </c>
      <c r="AG4" s="1" t="s">
        <v>39</v>
      </c>
      <c r="AH4" s="1" t="s">
        <v>39</v>
      </c>
      <c r="AI4" s="1" t="s">
        <v>39</v>
      </c>
      <c r="AJ4" s="1" t="s">
        <v>39</v>
      </c>
      <c r="AK4" s="1" t="s">
        <v>39</v>
      </c>
      <c r="AL4" s="1" t="s">
        <v>1144</v>
      </c>
      <c r="AM4" s="1" t="s">
        <v>39</v>
      </c>
      <c r="AN4" s="1" t="s">
        <v>1144</v>
      </c>
      <c r="AO4" s="1" t="s">
        <v>1144</v>
      </c>
      <c r="AP4" s="1" t="s">
        <v>1144</v>
      </c>
      <c r="AQ4" s="1" t="s">
        <v>1144</v>
      </c>
      <c r="AR4" s="1" t="s">
        <v>1144</v>
      </c>
      <c r="AS4" s="1" t="s">
        <v>1144</v>
      </c>
      <c r="AT4" s="1" t="s">
        <v>1156</v>
      </c>
      <c r="AU4" s="1" t="s">
        <v>1144</v>
      </c>
      <c r="AV4" s="82" t="s">
        <v>1160</v>
      </c>
    </row>
    <row r="5" spans="1:48" ht="48" x14ac:dyDescent="0.2">
      <c r="A5" s="217">
        <v>2</v>
      </c>
      <c r="B5" s="215" t="s">
        <v>154</v>
      </c>
      <c r="C5" s="205" t="s">
        <v>155</v>
      </c>
      <c r="D5" s="1" t="s">
        <v>150</v>
      </c>
      <c r="E5" s="208">
        <v>45674</v>
      </c>
      <c r="F5" s="10">
        <v>3</v>
      </c>
      <c r="G5" s="1" t="s">
        <v>951</v>
      </c>
      <c r="H5" s="205">
        <v>162451702</v>
      </c>
      <c r="I5" s="215" t="s">
        <v>153</v>
      </c>
      <c r="J5" s="205">
        <v>62</v>
      </c>
      <c r="K5" s="205"/>
      <c r="L5" s="205" t="s">
        <v>8</v>
      </c>
      <c r="M5" s="1" t="s">
        <v>1133</v>
      </c>
      <c r="N5" s="1" t="s">
        <v>1134</v>
      </c>
      <c r="O5" s="1" t="s">
        <v>39</v>
      </c>
      <c r="P5" s="1" t="s">
        <v>1096</v>
      </c>
      <c r="Q5" s="1" t="s">
        <v>1096</v>
      </c>
      <c r="R5" s="1" t="s">
        <v>157</v>
      </c>
      <c r="T5" s="1" t="s">
        <v>1135</v>
      </c>
      <c r="U5" s="1" t="s">
        <v>1132</v>
      </c>
      <c r="V5" s="1" t="s">
        <v>39</v>
      </c>
      <c r="W5" s="1" t="s">
        <v>39</v>
      </c>
      <c r="X5" s="1" t="s">
        <v>39</v>
      </c>
      <c r="Y5" s="1" t="s">
        <v>39</v>
      </c>
      <c r="Z5" s="1" t="s">
        <v>39</v>
      </c>
      <c r="AA5" s="1" t="s">
        <v>39</v>
      </c>
      <c r="AB5" s="1" t="s">
        <v>39</v>
      </c>
      <c r="AC5" s="1" t="s">
        <v>39</v>
      </c>
      <c r="AD5" s="1" t="s">
        <v>39</v>
      </c>
      <c r="AE5" s="1" t="s">
        <v>39</v>
      </c>
      <c r="AF5" s="1" t="s">
        <v>39</v>
      </c>
      <c r="AG5" s="1" t="s">
        <v>39</v>
      </c>
      <c r="AH5" s="1" t="s">
        <v>39</v>
      </c>
      <c r="AI5" s="1" t="s">
        <v>39</v>
      </c>
      <c r="AJ5" s="1" t="s">
        <v>39</v>
      </c>
      <c r="AK5" s="1" t="s">
        <v>39</v>
      </c>
      <c r="AL5" s="1" t="s">
        <v>1144</v>
      </c>
      <c r="AM5" s="1" t="s">
        <v>39</v>
      </c>
      <c r="AN5" s="1" t="s">
        <v>1144</v>
      </c>
      <c r="AO5" s="1" t="s">
        <v>1144</v>
      </c>
      <c r="AP5" s="1" t="s">
        <v>1144</v>
      </c>
      <c r="AQ5" s="1" t="s">
        <v>1144</v>
      </c>
      <c r="AR5" s="1" t="s">
        <v>1144</v>
      </c>
      <c r="AS5" s="1" t="s">
        <v>1144</v>
      </c>
      <c r="AT5" s="1" t="s">
        <v>1152</v>
      </c>
      <c r="AV5" s="82" t="s">
        <v>1161</v>
      </c>
    </row>
    <row r="6" spans="1:48" ht="144" x14ac:dyDescent="0.2">
      <c r="A6" s="217">
        <v>3</v>
      </c>
      <c r="B6" s="215" t="s">
        <v>154</v>
      </c>
      <c r="C6" s="205" t="s">
        <v>155</v>
      </c>
      <c r="D6" s="1" t="s">
        <v>192</v>
      </c>
      <c r="E6" s="208">
        <v>45755</v>
      </c>
      <c r="F6" s="10">
        <v>15</v>
      </c>
      <c r="G6" s="1" t="s">
        <v>951</v>
      </c>
      <c r="H6" s="205">
        <v>179289764</v>
      </c>
      <c r="I6" s="215" t="s">
        <v>523</v>
      </c>
      <c r="J6" s="205">
        <v>45</v>
      </c>
      <c r="K6" s="205"/>
      <c r="L6" s="205" t="s">
        <v>8</v>
      </c>
      <c r="M6" s="1" t="s">
        <v>960</v>
      </c>
      <c r="N6" s="1" t="s">
        <v>960</v>
      </c>
      <c r="O6" s="1" t="s">
        <v>39</v>
      </c>
      <c r="P6" s="1" t="s">
        <v>1096</v>
      </c>
      <c r="Q6" s="1" t="s">
        <v>1096</v>
      </c>
      <c r="R6" s="1" t="s">
        <v>524</v>
      </c>
      <c r="S6" s="194">
        <v>45755</v>
      </c>
      <c r="T6" s="1" t="s">
        <v>1135</v>
      </c>
      <c r="U6" s="1" t="s">
        <v>1132</v>
      </c>
      <c r="V6" s="1" t="s">
        <v>39</v>
      </c>
      <c r="W6" s="1" t="s">
        <v>39</v>
      </c>
      <c r="X6" s="1" t="s">
        <v>39</v>
      </c>
      <c r="Y6" s="1" t="s">
        <v>39</v>
      </c>
      <c r="Z6" s="1" t="s">
        <v>398</v>
      </c>
      <c r="AA6" s="1" t="s">
        <v>39</v>
      </c>
      <c r="AB6" s="1" t="s">
        <v>39</v>
      </c>
      <c r="AC6" s="1" t="s">
        <v>39</v>
      </c>
      <c r="AD6" s="1" t="s">
        <v>39</v>
      </c>
      <c r="AE6" s="1" t="s">
        <v>39</v>
      </c>
      <c r="AF6" s="1" t="s">
        <v>398</v>
      </c>
      <c r="AG6" s="1" t="s">
        <v>398</v>
      </c>
      <c r="AH6" s="1" t="s">
        <v>39</v>
      </c>
      <c r="AI6" s="1" t="s">
        <v>39</v>
      </c>
      <c r="AJ6" s="1" t="s">
        <v>39</v>
      </c>
      <c r="AK6" s="1" t="s">
        <v>39</v>
      </c>
      <c r="AL6" s="1" t="s">
        <v>1144</v>
      </c>
      <c r="AM6" s="1" t="s">
        <v>39</v>
      </c>
      <c r="AN6" s="1" t="s">
        <v>1144</v>
      </c>
      <c r="AO6" s="1" t="s">
        <v>1144</v>
      </c>
      <c r="AP6" s="1" t="s">
        <v>1144</v>
      </c>
      <c r="AQ6" s="1" t="s">
        <v>1144</v>
      </c>
      <c r="AR6" s="1" t="s">
        <v>1144</v>
      </c>
      <c r="AS6" s="1" t="s">
        <v>1144</v>
      </c>
      <c r="AT6" s="1" t="s">
        <v>1152</v>
      </c>
      <c r="AV6" s="82" t="s">
        <v>531</v>
      </c>
    </row>
    <row r="7" spans="1:48" ht="48" x14ac:dyDescent="0.2">
      <c r="A7" s="218">
        <v>4</v>
      </c>
      <c r="B7" s="215" t="s">
        <v>587</v>
      </c>
      <c r="C7" s="205" t="s">
        <v>588</v>
      </c>
      <c r="D7" s="1" t="s">
        <v>101</v>
      </c>
      <c r="E7" s="208">
        <v>45782</v>
      </c>
      <c r="F7" s="10">
        <v>19</v>
      </c>
      <c r="G7" s="1" t="s">
        <v>55</v>
      </c>
      <c r="H7" s="205">
        <v>246071245</v>
      </c>
      <c r="I7" s="215" t="s">
        <v>586</v>
      </c>
      <c r="J7" s="205">
        <v>79</v>
      </c>
      <c r="K7" s="205" t="s">
        <v>58</v>
      </c>
      <c r="L7" s="205" t="s">
        <v>66</v>
      </c>
      <c r="M7" s="1" t="s">
        <v>960</v>
      </c>
      <c r="N7" s="1" t="s">
        <v>960</v>
      </c>
      <c r="O7" s="1" t="s">
        <v>39</v>
      </c>
      <c r="P7" s="1" t="s">
        <v>1096</v>
      </c>
      <c r="Q7" s="1" t="s">
        <v>1096</v>
      </c>
      <c r="R7" s="1" t="s">
        <v>590</v>
      </c>
      <c r="S7" s="194">
        <v>45778</v>
      </c>
      <c r="T7" s="1" t="s">
        <v>39</v>
      </c>
      <c r="U7" s="1" t="s">
        <v>1132</v>
      </c>
      <c r="V7" s="1" t="s">
        <v>39</v>
      </c>
      <c r="W7" s="1" t="s">
        <v>39</v>
      </c>
      <c r="X7" s="1" t="s">
        <v>39</v>
      </c>
      <c r="Y7" s="1" t="s">
        <v>39</v>
      </c>
      <c r="Z7" s="1" t="s">
        <v>398</v>
      </c>
      <c r="AA7" s="1" t="s">
        <v>39</v>
      </c>
      <c r="AB7" s="1" t="s">
        <v>39</v>
      </c>
      <c r="AC7" s="1" t="s">
        <v>39</v>
      </c>
      <c r="AD7" s="1" t="s">
        <v>39</v>
      </c>
      <c r="AE7" s="1" t="s">
        <v>39</v>
      </c>
      <c r="AF7" s="1" t="s">
        <v>398</v>
      </c>
      <c r="AG7" s="1" t="s">
        <v>398</v>
      </c>
      <c r="AH7" s="1" t="s">
        <v>39</v>
      </c>
      <c r="AI7" s="1" t="s">
        <v>39</v>
      </c>
      <c r="AJ7" s="1" t="s">
        <v>398</v>
      </c>
      <c r="AK7" s="1" t="s">
        <v>398</v>
      </c>
      <c r="AL7" s="1" t="s">
        <v>966</v>
      </c>
      <c r="AM7" s="1" t="s">
        <v>39</v>
      </c>
      <c r="AN7" s="1" t="s">
        <v>1144</v>
      </c>
      <c r="AO7" s="1" t="s">
        <v>1144</v>
      </c>
      <c r="AP7" s="1" t="s">
        <v>1144</v>
      </c>
      <c r="AQ7" s="1" t="s">
        <v>1144</v>
      </c>
      <c r="AR7" s="1" t="s">
        <v>1144</v>
      </c>
      <c r="AS7" s="1" t="s">
        <v>1144</v>
      </c>
      <c r="AT7" s="1" t="s">
        <v>1162</v>
      </c>
      <c r="AU7" s="1" t="s">
        <v>1144</v>
      </c>
      <c r="AV7" s="82" t="s">
        <v>1163</v>
      </c>
    </row>
    <row r="8" spans="1:48" x14ac:dyDescent="0.2">
      <c r="C8" s="1" t="e">
        <f>VLOOKUP(B8,Códigos!D39:E46,2,0)</f>
        <v>#N/A</v>
      </c>
    </row>
    <row r="9" spans="1:48" x14ac:dyDescent="0.2">
      <c r="C9" s="1" t="e">
        <f>VLOOKUP(B9,Códigos!D40:E47,2,0)</f>
        <v>#N/A</v>
      </c>
    </row>
    <row r="10" spans="1:48" x14ac:dyDescent="0.2">
      <c r="C10" s="1" t="e">
        <f>VLOOKUP(B10,Códigos!D41:E48,2,0)</f>
        <v>#N/A</v>
      </c>
    </row>
    <row r="11" spans="1:48" x14ac:dyDescent="0.2">
      <c r="C11" s="1" t="e">
        <f>VLOOKUP(B11,Códigos!D42:E49,2,0)</f>
        <v>#N/A</v>
      </c>
    </row>
    <row r="12" spans="1:48" x14ac:dyDescent="0.2">
      <c r="C12" s="1" t="e">
        <f>VLOOKUP(B12,Códigos!D43:E50,2,0)</f>
        <v>#N/A</v>
      </c>
    </row>
    <row r="13" spans="1:48" x14ac:dyDescent="0.2">
      <c r="C13" s="1" t="e">
        <f>VLOOKUP(B13,Códigos!D44:E51,2,0)</f>
        <v>#N/A</v>
      </c>
    </row>
    <row r="14" spans="1:48" x14ac:dyDescent="0.2">
      <c r="C14" s="1" t="e">
        <f>VLOOKUP(B14,Códigos!D45:E52,2,0)</f>
        <v>#N/A</v>
      </c>
    </row>
    <row r="15" spans="1:48" x14ac:dyDescent="0.2">
      <c r="C15" s="1" t="e">
        <f>VLOOKUP(B15,Códigos!D46:E53,2,0)</f>
        <v>#N/A</v>
      </c>
    </row>
    <row r="16" spans="1:48" x14ac:dyDescent="0.2">
      <c r="C16" s="1" t="e">
        <f>VLOOKUP(B16,Códigos!D47:E54,2,0)</f>
        <v>#N/A</v>
      </c>
    </row>
    <row r="17" spans="3:3" x14ac:dyDescent="0.2">
      <c r="C17" s="1" t="e">
        <f>VLOOKUP(B17,Códigos!D48:E55,2,0)</f>
        <v>#N/A</v>
      </c>
    </row>
    <row r="18" spans="3:3" x14ac:dyDescent="0.2">
      <c r="C18" s="1" t="e">
        <f>VLOOKUP(B18,Códigos!D49:E56,2,0)</f>
        <v>#N/A</v>
      </c>
    </row>
    <row r="19" spans="3:3" x14ac:dyDescent="0.2">
      <c r="C19" s="1" t="e">
        <f>VLOOKUP(B19,Códigos!D50:E57,2,0)</f>
        <v>#N/A</v>
      </c>
    </row>
    <row r="20" spans="3:3" x14ac:dyDescent="0.2">
      <c r="C20" s="1" t="e">
        <f>VLOOKUP(B20,Códigos!D51:E58,2,0)</f>
        <v>#N/A</v>
      </c>
    </row>
    <row r="21" spans="3:3" x14ac:dyDescent="0.2">
      <c r="C21" s="1" t="e">
        <f>VLOOKUP(B21,Códigos!D52:E59,2,0)</f>
        <v>#N/A</v>
      </c>
    </row>
    <row r="22" spans="3:3" x14ac:dyDescent="0.2">
      <c r="C22" s="1" t="e">
        <f>VLOOKUP(B22,Códigos!D53:E60,2,0)</f>
        <v>#N/A</v>
      </c>
    </row>
    <row r="23" spans="3:3" x14ac:dyDescent="0.2">
      <c r="C23" s="1" t="e">
        <f>VLOOKUP(B23,Códigos!D54:E61,2,0)</f>
        <v>#N/A</v>
      </c>
    </row>
    <row r="24" spans="3:3" x14ac:dyDescent="0.2">
      <c r="C24" s="1" t="e">
        <f>VLOOKUP(B24,Códigos!D55:E62,2,0)</f>
        <v>#N/A</v>
      </c>
    </row>
    <row r="25" spans="3:3" x14ac:dyDescent="0.2">
      <c r="C25" s="1" t="e">
        <f>VLOOKUP(B25,Códigos!D56:E63,2,0)</f>
        <v>#N/A</v>
      </c>
    </row>
    <row r="26" spans="3:3" x14ac:dyDescent="0.2">
      <c r="C26" s="1" t="e">
        <f>VLOOKUP(B26,Códigos!D57:E64,2,0)</f>
        <v>#N/A</v>
      </c>
    </row>
    <row r="27" spans="3:3" x14ac:dyDescent="0.2">
      <c r="C27" s="1" t="e">
        <f>VLOOKUP(B27,Códigos!D58:E65,2,0)</f>
        <v>#N/A</v>
      </c>
    </row>
    <row r="28" spans="3:3" x14ac:dyDescent="0.2">
      <c r="C28" s="1" t="e">
        <f>VLOOKUP(B28,Códigos!D59:E66,2,0)</f>
        <v>#N/A</v>
      </c>
    </row>
    <row r="29" spans="3:3" x14ac:dyDescent="0.2">
      <c r="C29" s="1" t="e">
        <f>VLOOKUP(B29,Códigos!D60:E67,2,0)</f>
        <v>#N/A</v>
      </c>
    </row>
    <row r="30" spans="3:3" x14ac:dyDescent="0.2">
      <c r="C30" s="1" t="e">
        <f>VLOOKUP(B30,Códigos!D61:E68,2,0)</f>
        <v>#N/A</v>
      </c>
    </row>
    <row r="31" spans="3:3" x14ac:dyDescent="0.2">
      <c r="C31" s="1" t="e">
        <f>VLOOKUP(B31,Códigos!D62:E69,2,0)</f>
        <v>#N/A</v>
      </c>
    </row>
    <row r="32" spans="3:3" x14ac:dyDescent="0.2">
      <c r="C32" s="1" t="e">
        <f>VLOOKUP(B32,Códigos!D63:E70,2,0)</f>
        <v>#N/A</v>
      </c>
    </row>
    <row r="33" spans="3:3" x14ac:dyDescent="0.2">
      <c r="C33" s="1" t="e">
        <f>VLOOKUP(B33,Códigos!D64:E71,2,0)</f>
        <v>#N/A</v>
      </c>
    </row>
    <row r="34" spans="3:3" x14ac:dyDescent="0.2">
      <c r="C34" s="1" t="e">
        <f>VLOOKUP(B34,Códigos!D65:E72,2,0)</f>
        <v>#N/A</v>
      </c>
    </row>
    <row r="35" spans="3:3" x14ac:dyDescent="0.2">
      <c r="C35" s="1" t="e">
        <f>VLOOKUP(B35,Códigos!D66:E73,2,0)</f>
        <v>#N/A</v>
      </c>
    </row>
    <row r="36" spans="3:3" x14ac:dyDescent="0.2">
      <c r="C36" s="1" t="e">
        <f>VLOOKUP(B36,Códigos!D67:E74,2,0)</f>
        <v>#N/A</v>
      </c>
    </row>
    <row r="37" spans="3:3" x14ac:dyDescent="0.2">
      <c r="C37" s="1" t="e">
        <f>VLOOKUP(B37,Códigos!D68:E75,2,0)</f>
        <v>#N/A</v>
      </c>
    </row>
    <row r="38" spans="3:3" x14ac:dyDescent="0.2">
      <c r="C38" s="1" t="e">
        <f>VLOOKUP(B38,Códigos!D69:E76,2,0)</f>
        <v>#N/A</v>
      </c>
    </row>
    <row r="39" spans="3:3" x14ac:dyDescent="0.2">
      <c r="C39" s="1" t="e">
        <f>VLOOKUP(B39,Códigos!D70:E77,2,0)</f>
        <v>#N/A</v>
      </c>
    </row>
    <row r="40" spans="3:3" x14ac:dyDescent="0.2">
      <c r="C40" s="1" t="e">
        <f>VLOOKUP(B40,Códigos!D71:E78,2,0)</f>
        <v>#N/A</v>
      </c>
    </row>
    <row r="41" spans="3:3" x14ac:dyDescent="0.2">
      <c r="C41" s="1" t="e">
        <f>VLOOKUP(B41,Códigos!D72:E79,2,0)</f>
        <v>#N/A</v>
      </c>
    </row>
    <row r="42" spans="3:3" x14ac:dyDescent="0.2">
      <c r="C42" s="1" t="e">
        <f>VLOOKUP(B42,Códigos!D73:E80,2,0)</f>
        <v>#N/A</v>
      </c>
    </row>
    <row r="43" spans="3:3" x14ac:dyDescent="0.2">
      <c r="C43" s="1" t="e">
        <f>VLOOKUP(B43,Códigos!D74:E81,2,0)</f>
        <v>#N/A</v>
      </c>
    </row>
    <row r="44" spans="3:3" x14ac:dyDescent="0.2">
      <c r="C44" s="1" t="e">
        <f>VLOOKUP(B44,Códigos!D75:E82,2,0)</f>
        <v>#N/A</v>
      </c>
    </row>
    <row r="45" spans="3:3" x14ac:dyDescent="0.2">
      <c r="C45" s="1" t="e">
        <f>VLOOKUP(B45,Códigos!D76:E83,2,0)</f>
        <v>#N/A</v>
      </c>
    </row>
    <row r="46" spans="3:3" x14ac:dyDescent="0.2">
      <c r="C46" s="1" t="e">
        <f>VLOOKUP(B46,Códigos!D77:E84,2,0)</f>
        <v>#N/A</v>
      </c>
    </row>
    <row r="47" spans="3:3" x14ac:dyDescent="0.2">
      <c r="C47" s="1" t="e">
        <f>VLOOKUP(B47,Códigos!D78:E85,2,0)</f>
        <v>#N/A</v>
      </c>
    </row>
    <row r="48" spans="3:3" x14ac:dyDescent="0.2">
      <c r="C48" s="1" t="e">
        <f>VLOOKUP(B48,Códigos!D79:E86,2,0)</f>
        <v>#N/A</v>
      </c>
    </row>
    <row r="49" spans="3:3" x14ac:dyDescent="0.2">
      <c r="C49" s="1" t="e">
        <f>VLOOKUP(B49,Códigos!D80:E87,2,0)</f>
        <v>#N/A</v>
      </c>
    </row>
    <row r="50" spans="3:3" x14ac:dyDescent="0.2">
      <c r="C50" s="1" t="e">
        <f>VLOOKUP(B50,Códigos!D81:E88,2,0)</f>
        <v>#N/A</v>
      </c>
    </row>
    <row r="51" spans="3:3" x14ac:dyDescent="0.2">
      <c r="C51" s="1" t="e">
        <f>VLOOKUP(B51,Códigos!D82:E89,2,0)</f>
        <v>#N/A</v>
      </c>
    </row>
    <row r="52" spans="3:3" x14ac:dyDescent="0.2">
      <c r="C52" s="1" t="e">
        <f>VLOOKUP(B52,Códigos!D83:E90,2,0)</f>
        <v>#N/A</v>
      </c>
    </row>
    <row r="53" spans="3:3" x14ac:dyDescent="0.2">
      <c r="C53" s="1" t="e">
        <f>VLOOKUP(B53,Códigos!D84:E91,2,0)</f>
        <v>#N/A</v>
      </c>
    </row>
    <row r="54" spans="3:3" x14ac:dyDescent="0.2">
      <c r="C54" s="1" t="e">
        <f>VLOOKUP(B54,Códigos!D85:E92,2,0)</f>
        <v>#N/A</v>
      </c>
    </row>
    <row r="55" spans="3:3" x14ac:dyDescent="0.2">
      <c r="C55" s="1" t="e">
        <f>VLOOKUP(B55,Códigos!D86:E93,2,0)</f>
        <v>#N/A</v>
      </c>
    </row>
    <row r="56" spans="3:3" x14ac:dyDescent="0.2">
      <c r="C56" s="1" t="e">
        <f>VLOOKUP(B56,Códigos!D87:E94,2,0)</f>
        <v>#N/A</v>
      </c>
    </row>
    <row r="57" spans="3:3" x14ac:dyDescent="0.2">
      <c r="C57" s="1" t="e">
        <f>VLOOKUP(B57,Códigos!D88:E95,2,0)</f>
        <v>#N/A</v>
      </c>
    </row>
    <row r="58" spans="3:3" x14ac:dyDescent="0.2">
      <c r="C58" s="1" t="e">
        <f>VLOOKUP(B58,Códigos!D89:E96,2,0)</f>
        <v>#N/A</v>
      </c>
    </row>
    <row r="59" spans="3:3" x14ac:dyDescent="0.2">
      <c r="C59" s="1" t="e">
        <f>VLOOKUP(B59,Códigos!D90:E97,2,0)</f>
        <v>#N/A</v>
      </c>
    </row>
    <row r="60" spans="3:3" x14ac:dyDescent="0.2">
      <c r="C60" s="1" t="e">
        <f>VLOOKUP(B60,Códigos!D91:E98,2,0)</f>
        <v>#N/A</v>
      </c>
    </row>
    <row r="61" spans="3:3" x14ac:dyDescent="0.2">
      <c r="C61" s="1" t="e">
        <f>VLOOKUP(B61,Códigos!D92:E99,2,0)</f>
        <v>#N/A</v>
      </c>
    </row>
    <row r="62" spans="3:3" x14ac:dyDescent="0.2">
      <c r="C62" s="1" t="e">
        <f>VLOOKUP(B62,Códigos!D93:E100,2,0)</f>
        <v>#N/A</v>
      </c>
    </row>
    <row r="63" spans="3:3" x14ac:dyDescent="0.2">
      <c r="C63" s="1" t="e">
        <f>VLOOKUP(B63,Códigos!D94:E101,2,0)</f>
        <v>#N/A</v>
      </c>
    </row>
    <row r="64" spans="3:3" x14ac:dyDescent="0.2">
      <c r="C64" s="1" t="e">
        <f>VLOOKUP(B64,Códigos!D95:E102,2,0)</f>
        <v>#N/A</v>
      </c>
    </row>
    <row r="65" spans="3:3" x14ac:dyDescent="0.2">
      <c r="C65" s="1" t="e">
        <f>VLOOKUP(B65,Códigos!D96:E103,2,0)</f>
        <v>#N/A</v>
      </c>
    </row>
    <row r="66" spans="3:3" x14ac:dyDescent="0.2">
      <c r="C66" s="1" t="e">
        <f>VLOOKUP(B66,Códigos!D97:E104,2,0)</f>
        <v>#N/A</v>
      </c>
    </row>
    <row r="67" spans="3:3" x14ac:dyDescent="0.2">
      <c r="C67" s="1" t="e">
        <f>VLOOKUP(B67,Códigos!D98:E105,2,0)</f>
        <v>#N/A</v>
      </c>
    </row>
    <row r="68" spans="3:3" x14ac:dyDescent="0.2">
      <c r="C68" s="1" t="e">
        <f>VLOOKUP(B68,Códigos!D99:E106,2,0)</f>
        <v>#N/A</v>
      </c>
    </row>
    <row r="69" spans="3:3" x14ac:dyDescent="0.2">
      <c r="C69" s="1" t="e">
        <f>VLOOKUP(B69,Códigos!D100:E107,2,0)</f>
        <v>#N/A</v>
      </c>
    </row>
    <row r="70" spans="3:3" x14ac:dyDescent="0.2">
      <c r="C70" s="1" t="e">
        <f>VLOOKUP(B70,Códigos!D101:E108,2,0)</f>
        <v>#N/A</v>
      </c>
    </row>
    <row r="71" spans="3:3" x14ac:dyDescent="0.2">
      <c r="C71" s="1" t="e">
        <f>VLOOKUP(B71,Códigos!D102:E109,2,0)</f>
        <v>#N/A</v>
      </c>
    </row>
    <row r="72" spans="3:3" x14ac:dyDescent="0.2">
      <c r="C72" s="1" t="e">
        <f>VLOOKUP(B72,Códigos!D103:E110,2,0)</f>
        <v>#N/A</v>
      </c>
    </row>
    <row r="73" spans="3:3" x14ac:dyDescent="0.2">
      <c r="C73" s="1" t="e">
        <f>VLOOKUP(B73,Códigos!D104:E111,2,0)</f>
        <v>#N/A</v>
      </c>
    </row>
    <row r="74" spans="3:3" x14ac:dyDescent="0.2">
      <c r="C74" s="1" t="e">
        <f>VLOOKUP(B74,Códigos!D105:E112,2,0)</f>
        <v>#N/A</v>
      </c>
    </row>
    <row r="75" spans="3:3" x14ac:dyDescent="0.2">
      <c r="C75" s="1" t="e">
        <f>VLOOKUP(B75,Códigos!D106:E113,2,0)</f>
        <v>#N/A</v>
      </c>
    </row>
    <row r="76" spans="3:3" x14ac:dyDescent="0.2">
      <c r="C76" s="1" t="e">
        <f>VLOOKUP(B76,Códigos!D107:E114,2,0)</f>
        <v>#N/A</v>
      </c>
    </row>
    <row r="77" spans="3:3" x14ac:dyDescent="0.2">
      <c r="C77" s="1" t="e">
        <f>VLOOKUP(B77,Códigos!D108:E115,2,0)</f>
        <v>#N/A</v>
      </c>
    </row>
    <row r="78" spans="3:3" x14ac:dyDescent="0.2">
      <c r="C78" s="1" t="e">
        <f>VLOOKUP(B78,Códigos!D109:E116,2,0)</f>
        <v>#N/A</v>
      </c>
    </row>
    <row r="79" spans="3:3" x14ac:dyDescent="0.2">
      <c r="C79" s="1" t="e">
        <f>VLOOKUP(B79,Códigos!D110:E117,2,0)</f>
        <v>#N/A</v>
      </c>
    </row>
    <row r="80" spans="3:3" x14ac:dyDescent="0.2">
      <c r="C80" s="1" t="e">
        <f>VLOOKUP(B80,Códigos!D111:E118,2,0)</f>
        <v>#N/A</v>
      </c>
    </row>
    <row r="81" spans="3:3" x14ac:dyDescent="0.2">
      <c r="C81" s="1" t="e">
        <f>VLOOKUP(B81,Códigos!D112:E119,2,0)</f>
        <v>#N/A</v>
      </c>
    </row>
    <row r="82" spans="3:3" x14ac:dyDescent="0.2">
      <c r="C82" s="1" t="e">
        <f>VLOOKUP(B82,Códigos!D113:E120,2,0)</f>
        <v>#N/A</v>
      </c>
    </row>
    <row r="83" spans="3:3" x14ac:dyDescent="0.2">
      <c r="C83" s="1" t="e">
        <f>VLOOKUP(B83,Códigos!D114:E121,2,0)</f>
        <v>#N/A</v>
      </c>
    </row>
    <row r="84" spans="3:3" x14ac:dyDescent="0.2">
      <c r="C84" s="1" t="e">
        <f>VLOOKUP(B84,Códigos!D115:E122,2,0)</f>
        <v>#N/A</v>
      </c>
    </row>
    <row r="85" spans="3:3" x14ac:dyDescent="0.2">
      <c r="C85" s="1" t="e">
        <f>VLOOKUP(B85,Códigos!D116:E123,2,0)</f>
        <v>#N/A</v>
      </c>
    </row>
    <row r="86" spans="3:3" x14ac:dyDescent="0.2">
      <c r="C86" s="1" t="e">
        <f>VLOOKUP(B86,Códigos!D117:E124,2,0)</f>
        <v>#N/A</v>
      </c>
    </row>
    <row r="87" spans="3:3" x14ac:dyDescent="0.2">
      <c r="C87" s="1" t="e">
        <f>VLOOKUP(B87,Códigos!D118:E125,2,0)</f>
        <v>#N/A</v>
      </c>
    </row>
    <row r="88" spans="3:3" x14ac:dyDescent="0.2">
      <c r="C88" s="1" t="e">
        <f>VLOOKUP(B88,Códigos!D119:E126,2,0)</f>
        <v>#N/A</v>
      </c>
    </row>
    <row r="89" spans="3:3" x14ac:dyDescent="0.2">
      <c r="C89" s="1" t="e">
        <f>VLOOKUP(B89,Códigos!D120:E127,2,0)</f>
        <v>#N/A</v>
      </c>
    </row>
    <row r="90" spans="3:3" x14ac:dyDescent="0.2">
      <c r="C90" s="1" t="e">
        <f>VLOOKUP(B90,Códigos!D121:E128,2,0)</f>
        <v>#N/A</v>
      </c>
    </row>
    <row r="91" spans="3:3" x14ac:dyDescent="0.2">
      <c r="C91" s="1" t="e">
        <f>VLOOKUP(B91,Códigos!D122:E129,2,0)</f>
        <v>#N/A</v>
      </c>
    </row>
    <row r="92" spans="3:3" x14ac:dyDescent="0.2">
      <c r="C92" s="1" t="e">
        <f>VLOOKUP(B92,Códigos!D123:E130,2,0)</f>
        <v>#N/A</v>
      </c>
    </row>
    <row r="93" spans="3:3" x14ac:dyDescent="0.2">
      <c r="C93" s="1" t="e">
        <f>VLOOKUP(B93,Códigos!D124:E131,2,0)</f>
        <v>#N/A</v>
      </c>
    </row>
    <row r="94" spans="3:3" x14ac:dyDescent="0.2">
      <c r="C94" s="1" t="e">
        <f>VLOOKUP(B94,Códigos!D125:E132,2,0)</f>
        <v>#N/A</v>
      </c>
    </row>
    <row r="95" spans="3:3" x14ac:dyDescent="0.2">
      <c r="C95" s="1" t="e">
        <f>VLOOKUP(B95,Códigos!D126:E133,2,0)</f>
        <v>#N/A</v>
      </c>
    </row>
    <row r="96" spans="3:3" x14ac:dyDescent="0.2">
      <c r="C96" s="1" t="e">
        <f>VLOOKUP(B96,Códigos!D127:E134,2,0)</f>
        <v>#N/A</v>
      </c>
    </row>
    <row r="97" spans="3:3" x14ac:dyDescent="0.2">
      <c r="C97" s="1" t="e">
        <f>VLOOKUP(B97,Códigos!D128:E135,2,0)</f>
        <v>#N/A</v>
      </c>
    </row>
    <row r="98" spans="3:3" x14ac:dyDescent="0.2">
      <c r="C98" s="1" t="e">
        <f>VLOOKUP(B98,Códigos!D129:E136,2,0)</f>
        <v>#N/A</v>
      </c>
    </row>
    <row r="99" spans="3:3" x14ac:dyDescent="0.2">
      <c r="C99" s="1" t="e">
        <f>VLOOKUP(B99,Códigos!D130:E137,2,0)</f>
        <v>#N/A</v>
      </c>
    </row>
    <row r="100" spans="3:3" x14ac:dyDescent="0.2">
      <c r="C100" s="1" t="e">
        <f>VLOOKUP(B100,Códigos!D131:E138,2,0)</f>
        <v>#N/A</v>
      </c>
    </row>
    <row r="101" spans="3:3" x14ac:dyDescent="0.2">
      <c r="C101" s="1" t="e">
        <f>VLOOKUP(B101,Códigos!D132:E139,2,0)</f>
        <v>#N/A</v>
      </c>
    </row>
    <row r="102" spans="3:3" x14ac:dyDescent="0.2">
      <c r="C102" s="1" t="e">
        <f>VLOOKUP(B102,Códigos!D133:E140,2,0)</f>
        <v>#N/A</v>
      </c>
    </row>
    <row r="103" spans="3:3" x14ac:dyDescent="0.2">
      <c r="C103" s="1" t="e">
        <f>VLOOKUP(B103,Códigos!D134:E141,2,0)</f>
        <v>#N/A</v>
      </c>
    </row>
    <row r="104" spans="3:3" x14ac:dyDescent="0.2">
      <c r="C104" s="1" t="e">
        <f>VLOOKUP(B104,Códigos!D135:E142,2,0)</f>
        <v>#N/A</v>
      </c>
    </row>
    <row r="105" spans="3:3" x14ac:dyDescent="0.2">
      <c r="C105" s="1" t="e">
        <f>VLOOKUP(B105,Códigos!D136:E143,2,0)</f>
        <v>#N/A</v>
      </c>
    </row>
    <row r="106" spans="3:3" x14ac:dyDescent="0.2">
      <c r="C106" s="1" t="e">
        <f>VLOOKUP(B106,Códigos!D137:E144,2,0)</f>
        <v>#N/A</v>
      </c>
    </row>
    <row r="107" spans="3:3" x14ac:dyDescent="0.2">
      <c r="C107" s="1" t="e">
        <f>VLOOKUP(B107,Códigos!D138:E145,2,0)</f>
        <v>#N/A</v>
      </c>
    </row>
    <row r="108" spans="3:3" x14ac:dyDescent="0.2">
      <c r="C108" s="1" t="e">
        <f>VLOOKUP(B108,Códigos!D139:E146,2,0)</f>
        <v>#N/A</v>
      </c>
    </row>
    <row r="109" spans="3:3" x14ac:dyDescent="0.2">
      <c r="C109" s="1" t="e">
        <f>VLOOKUP(B109,Códigos!D140:E147,2,0)</f>
        <v>#N/A</v>
      </c>
    </row>
    <row r="110" spans="3:3" x14ac:dyDescent="0.2">
      <c r="C110" s="1" t="e">
        <f>VLOOKUP(B110,Códigos!D141:E148,2,0)</f>
        <v>#N/A</v>
      </c>
    </row>
    <row r="111" spans="3:3" x14ac:dyDescent="0.2">
      <c r="C111" s="1" t="e">
        <f>VLOOKUP(B111,Códigos!D142:E149,2,0)</f>
        <v>#N/A</v>
      </c>
    </row>
    <row r="112" spans="3:3" x14ac:dyDescent="0.2">
      <c r="C112" s="1" t="e">
        <f>VLOOKUP(B112,Códigos!D143:E150,2,0)</f>
        <v>#N/A</v>
      </c>
    </row>
    <row r="113" spans="3:3" x14ac:dyDescent="0.2">
      <c r="C113" s="1" t="e">
        <f>VLOOKUP(B113,Códigos!D144:E151,2,0)</f>
        <v>#N/A</v>
      </c>
    </row>
    <row r="114" spans="3:3" x14ac:dyDescent="0.2">
      <c r="C114" s="1" t="e">
        <f>VLOOKUP(B114,Códigos!D145:E152,2,0)</f>
        <v>#N/A</v>
      </c>
    </row>
    <row r="115" spans="3:3" x14ac:dyDescent="0.2">
      <c r="C115" s="1" t="e">
        <f>VLOOKUP(B115,Códigos!D146:E153,2,0)</f>
        <v>#N/A</v>
      </c>
    </row>
    <row r="116" spans="3:3" x14ac:dyDescent="0.2">
      <c r="C116" s="1" t="e">
        <f>VLOOKUP(B116,Códigos!D147:E154,2,0)</f>
        <v>#N/A</v>
      </c>
    </row>
    <row r="117" spans="3:3" x14ac:dyDescent="0.2">
      <c r="C117" s="1" t="e">
        <f>VLOOKUP(B117,Códigos!D148:E155,2,0)</f>
        <v>#N/A</v>
      </c>
    </row>
    <row r="118" spans="3:3" x14ac:dyDescent="0.2">
      <c r="C118" s="1" t="e">
        <f>VLOOKUP(B118,Códigos!D149:E156,2,0)</f>
        <v>#N/A</v>
      </c>
    </row>
    <row r="119" spans="3:3" x14ac:dyDescent="0.2">
      <c r="C119" s="1" t="e">
        <f>VLOOKUP(B119,Códigos!D150:E157,2,0)</f>
        <v>#N/A</v>
      </c>
    </row>
    <row r="120" spans="3:3" x14ac:dyDescent="0.2">
      <c r="C120" s="1" t="e">
        <f>VLOOKUP(B120,Códigos!D151:E158,2,0)</f>
        <v>#N/A</v>
      </c>
    </row>
    <row r="121" spans="3:3" x14ac:dyDescent="0.2">
      <c r="C121" s="1" t="e">
        <f>VLOOKUP(B121,Códigos!D152:E159,2,0)</f>
        <v>#N/A</v>
      </c>
    </row>
    <row r="122" spans="3:3" x14ac:dyDescent="0.2">
      <c r="C122" s="1" t="e">
        <f>VLOOKUP(B122,Códigos!D153:E160,2,0)</f>
        <v>#N/A</v>
      </c>
    </row>
    <row r="123" spans="3:3" x14ac:dyDescent="0.2">
      <c r="C123" s="1" t="e">
        <f>VLOOKUP(B123,Códigos!D154:E161,2,0)</f>
        <v>#N/A</v>
      </c>
    </row>
    <row r="124" spans="3:3" x14ac:dyDescent="0.2">
      <c r="C124" s="1" t="e">
        <f>VLOOKUP(B124,Códigos!D155:E162,2,0)</f>
        <v>#N/A</v>
      </c>
    </row>
    <row r="125" spans="3:3" x14ac:dyDescent="0.2">
      <c r="C125" s="1" t="e">
        <f>VLOOKUP(B125,Códigos!D156:E163,2,0)</f>
        <v>#N/A</v>
      </c>
    </row>
    <row r="126" spans="3:3" x14ac:dyDescent="0.2">
      <c r="C126" s="1" t="e">
        <f>VLOOKUP(B126,Códigos!D157:E164,2,0)</f>
        <v>#N/A</v>
      </c>
    </row>
    <row r="127" spans="3:3" x14ac:dyDescent="0.2">
      <c r="C127" s="1" t="e">
        <f>VLOOKUP(B127,Códigos!D158:E165,2,0)</f>
        <v>#N/A</v>
      </c>
    </row>
    <row r="128" spans="3:3" x14ac:dyDescent="0.2">
      <c r="C128" s="1" t="e">
        <f>VLOOKUP(B128,Códigos!D159:E166,2,0)</f>
        <v>#N/A</v>
      </c>
    </row>
    <row r="129" spans="3:3" x14ac:dyDescent="0.2">
      <c r="C129" s="1" t="e">
        <f>VLOOKUP(B129,Códigos!D160:E167,2,0)</f>
        <v>#N/A</v>
      </c>
    </row>
    <row r="130" spans="3:3" x14ac:dyDescent="0.2">
      <c r="C130" s="1" t="e">
        <f>VLOOKUP(B130,Códigos!D161:E168,2,0)</f>
        <v>#N/A</v>
      </c>
    </row>
    <row r="131" spans="3:3" x14ac:dyDescent="0.2">
      <c r="C131" s="1" t="e">
        <f>VLOOKUP(B131,Códigos!D162:E169,2,0)</f>
        <v>#N/A</v>
      </c>
    </row>
    <row r="132" spans="3:3" x14ac:dyDescent="0.2">
      <c r="C132" s="1" t="e">
        <f>VLOOKUP(B132,Códigos!D163:E170,2,0)</f>
        <v>#N/A</v>
      </c>
    </row>
    <row r="133" spans="3:3" x14ac:dyDescent="0.2">
      <c r="C133" s="1" t="e">
        <f>VLOOKUP(B133,Códigos!D164:E171,2,0)</f>
        <v>#N/A</v>
      </c>
    </row>
    <row r="134" spans="3:3" x14ac:dyDescent="0.2">
      <c r="C134" s="1" t="e">
        <f>VLOOKUP(B134,Códigos!D165:E172,2,0)</f>
        <v>#N/A</v>
      </c>
    </row>
    <row r="135" spans="3:3" x14ac:dyDescent="0.2">
      <c r="C135" s="1" t="e">
        <f>VLOOKUP(B135,Códigos!D166:E173,2,0)</f>
        <v>#N/A</v>
      </c>
    </row>
    <row r="136" spans="3:3" x14ac:dyDescent="0.2">
      <c r="C136" s="1" t="e">
        <f>VLOOKUP(B136,Códigos!D167:E174,2,0)</f>
        <v>#N/A</v>
      </c>
    </row>
    <row r="137" spans="3:3" x14ac:dyDescent="0.2">
      <c r="C137" s="1" t="e">
        <f>VLOOKUP(B137,Códigos!D168:E175,2,0)</f>
        <v>#N/A</v>
      </c>
    </row>
    <row r="138" spans="3:3" x14ac:dyDescent="0.2">
      <c r="C138" s="1" t="e">
        <f>VLOOKUP(B138,Códigos!D169:E176,2,0)</f>
        <v>#N/A</v>
      </c>
    </row>
    <row r="139" spans="3:3" x14ac:dyDescent="0.2">
      <c r="C139" s="1" t="e">
        <f>VLOOKUP(B139,Códigos!D170:E177,2,0)</f>
        <v>#N/A</v>
      </c>
    </row>
    <row r="140" spans="3:3" x14ac:dyDescent="0.2">
      <c r="C140" s="1" t="e">
        <f>VLOOKUP(B140,Códigos!D171:E178,2,0)</f>
        <v>#N/A</v>
      </c>
    </row>
    <row r="141" spans="3:3" x14ac:dyDescent="0.2">
      <c r="C141" s="1" t="e">
        <f>VLOOKUP(B141,Códigos!D172:E179,2,0)</f>
        <v>#N/A</v>
      </c>
    </row>
    <row r="142" spans="3:3" x14ac:dyDescent="0.2">
      <c r="C142" s="1" t="e">
        <f>VLOOKUP(B142,Códigos!D173:E180,2,0)</f>
        <v>#N/A</v>
      </c>
    </row>
    <row r="143" spans="3:3" x14ac:dyDescent="0.2">
      <c r="C143" s="1" t="e">
        <f>VLOOKUP(B143,Códigos!D174:E181,2,0)</f>
        <v>#N/A</v>
      </c>
    </row>
    <row r="144" spans="3:3" x14ac:dyDescent="0.2">
      <c r="C144" s="1" t="e">
        <f>VLOOKUP(B144,Códigos!D175:E182,2,0)</f>
        <v>#N/A</v>
      </c>
    </row>
    <row r="145" spans="3:3" x14ac:dyDescent="0.2">
      <c r="C145" s="1" t="e">
        <f>VLOOKUP(B145,Códigos!D176:E183,2,0)</f>
        <v>#N/A</v>
      </c>
    </row>
    <row r="146" spans="3:3" x14ac:dyDescent="0.2">
      <c r="C146" s="1" t="e">
        <f>VLOOKUP(B146,Códigos!D177:E184,2,0)</f>
        <v>#N/A</v>
      </c>
    </row>
    <row r="147" spans="3:3" x14ac:dyDescent="0.2">
      <c r="C147" s="1" t="e">
        <f>VLOOKUP(B147,Códigos!D178:E185,2,0)</f>
        <v>#N/A</v>
      </c>
    </row>
    <row r="148" spans="3:3" x14ac:dyDescent="0.2">
      <c r="C148" s="1" t="e">
        <f>VLOOKUP(B148,Códigos!D179:E186,2,0)</f>
        <v>#N/A</v>
      </c>
    </row>
    <row r="149" spans="3:3" x14ac:dyDescent="0.2">
      <c r="C149" s="1" t="e">
        <f>VLOOKUP(B149,Códigos!D180:E187,2,0)</f>
        <v>#N/A</v>
      </c>
    </row>
    <row r="150" spans="3:3" x14ac:dyDescent="0.2">
      <c r="C150" s="1" t="e">
        <f>VLOOKUP(B150,Códigos!D181:E188,2,0)</f>
        <v>#N/A</v>
      </c>
    </row>
    <row r="151" spans="3:3" x14ac:dyDescent="0.2">
      <c r="C151" s="1" t="e">
        <f>VLOOKUP(B151,Códigos!D182:E189,2,0)</f>
        <v>#N/A</v>
      </c>
    </row>
    <row r="152" spans="3:3" x14ac:dyDescent="0.2">
      <c r="C152" s="1" t="e">
        <f>VLOOKUP(B152,Códigos!D183:E190,2,0)</f>
        <v>#N/A</v>
      </c>
    </row>
    <row r="153" spans="3:3" x14ac:dyDescent="0.2">
      <c r="C153" s="1" t="e">
        <f>VLOOKUP(B153,Códigos!D184:E191,2,0)</f>
        <v>#N/A</v>
      </c>
    </row>
    <row r="154" spans="3:3" x14ac:dyDescent="0.2">
      <c r="C154" s="1" t="e">
        <f>VLOOKUP(B154,Códigos!D185:E192,2,0)</f>
        <v>#N/A</v>
      </c>
    </row>
    <row r="155" spans="3:3" x14ac:dyDescent="0.2">
      <c r="C155" s="1" t="e">
        <f>VLOOKUP(B155,Códigos!D186:E193,2,0)</f>
        <v>#N/A</v>
      </c>
    </row>
    <row r="156" spans="3:3" x14ac:dyDescent="0.2">
      <c r="C156" s="1" t="e">
        <f>VLOOKUP(B156,Códigos!D187:E194,2,0)</f>
        <v>#N/A</v>
      </c>
    </row>
    <row r="157" spans="3:3" x14ac:dyDescent="0.2">
      <c r="C157" s="1" t="e">
        <f>VLOOKUP(B157,Códigos!D188:E195,2,0)</f>
        <v>#N/A</v>
      </c>
    </row>
    <row r="158" spans="3:3" x14ac:dyDescent="0.2">
      <c r="C158" s="1" t="e">
        <f>VLOOKUP(B158,Códigos!D189:E196,2,0)</f>
        <v>#N/A</v>
      </c>
    </row>
    <row r="159" spans="3:3" x14ac:dyDescent="0.2">
      <c r="C159" s="1" t="e">
        <f>VLOOKUP(B159,Códigos!D190:E197,2,0)</f>
        <v>#N/A</v>
      </c>
    </row>
    <row r="160" spans="3:3" x14ac:dyDescent="0.2">
      <c r="C160" s="1" t="e">
        <f>VLOOKUP(B160,Códigos!D191:E198,2,0)</f>
        <v>#N/A</v>
      </c>
    </row>
    <row r="161" spans="3:3" x14ac:dyDescent="0.2">
      <c r="C161" s="1" t="e">
        <f>VLOOKUP(B161,Códigos!D192:E199,2,0)</f>
        <v>#N/A</v>
      </c>
    </row>
    <row r="162" spans="3:3" x14ac:dyDescent="0.2">
      <c r="C162" s="1" t="e">
        <f>VLOOKUP(B162,Códigos!D193:E200,2,0)</f>
        <v>#N/A</v>
      </c>
    </row>
    <row r="163" spans="3:3" x14ac:dyDescent="0.2">
      <c r="C163" s="1" t="e">
        <f>VLOOKUP(B163,Códigos!D194:E201,2,0)</f>
        <v>#N/A</v>
      </c>
    </row>
    <row r="164" spans="3:3" x14ac:dyDescent="0.2">
      <c r="C164" s="1" t="e">
        <f>VLOOKUP(B164,Códigos!D195:E202,2,0)</f>
        <v>#N/A</v>
      </c>
    </row>
    <row r="165" spans="3:3" x14ac:dyDescent="0.2">
      <c r="C165" s="1" t="e">
        <f>VLOOKUP(B165,Códigos!D196:E203,2,0)</f>
        <v>#N/A</v>
      </c>
    </row>
    <row r="166" spans="3:3" x14ac:dyDescent="0.2">
      <c r="C166" s="1" t="e">
        <f>VLOOKUP(B166,Códigos!D197:E204,2,0)</f>
        <v>#N/A</v>
      </c>
    </row>
    <row r="167" spans="3:3" x14ac:dyDescent="0.2">
      <c r="C167" s="1" t="e">
        <f>VLOOKUP(B167,Códigos!D198:E205,2,0)</f>
        <v>#N/A</v>
      </c>
    </row>
    <row r="168" spans="3:3" x14ac:dyDescent="0.2">
      <c r="C168" s="1" t="e">
        <f>VLOOKUP(B168,Códigos!D199:E206,2,0)</f>
        <v>#N/A</v>
      </c>
    </row>
    <row r="169" spans="3:3" x14ac:dyDescent="0.2">
      <c r="C169" s="1" t="e">
        <f>VLOOKUP(B169,Códigos!D200:E207,2,0)</f>
        <v>#N/A</v>
      </c>
    </row>
    <row r="170" spans="3:3" x14ac:dyDescent="0.2">
      <c r="C170" s="1" t="e">
        <f>VLOOKUP(B170,Códigos!D201:E208,2,0)</f>
        <v>#N/A</v>
      </c>
    </row>
    <row r="171" spans="3:3" x14ac:dyDescent="0.2">
      <c r="C171" s="1" t="e">
        <f>VLOOKUP(B171,Códigos!D202:E209,2,0)</f>
        <v>#N/A</v>
      </c>
    </row>
    <row r="172" spans="3:3" x14ac:dyDescent="0.2">
      <c r="C172" s="1" t="e">
        <f>VLOOKUP(B172,Códigos!D203:E210,2,0)</f>
        <v>#N/A</v>
      </c>
    </row>
    <row r="173" spans="3:3" x14ac:dyDescent="0.2">
      <c r="C173" s="1" t="e">
        <f>VLOOKUP(B173,Códigos!D204:E211,2,0)</f>
        <v>#N/A</v>
      </c>
    </row>
    <row r="174" spans="3:3" x14ac:dyDescent="0.2">
      <c r="C174" s="1" t="e">
        <f>VLOOKUP(B174,Códigos!D205:E212,2,0)</f>
        <v>#N/A</v>
      </c>
    </row>
    <row r="175" spans="3:3" x14ac:dyDescent="0.2">
      <c r="C175" s="1" t="e">
        <f>VLOOKUP(B175,Códigos!D206:E213,2,0)</f>
        <v>#N/A</v>
      </c>
    </row>
    <row r="176" spans="3:3" x14ac:dyDescent="0.2">
      <c r="C176" s="1" t="e">
        <f>VLOOKUP(B176,Códigos!D207:E214,2,0)</f>
        <v>#N/A</v>
      </c>
    </row>
    <row r="177" spans="3:3" x14ac:dyDescent="0.2">
      <c r="C177" s="1" t="e">
        <f>VLOOKUP(B177,Códigos!D208:E215,2,0)</f>
        <v>#N/A</v>
      </c>
    </row>
    <row r="178" spans="3:3" x14ac:dyDescent="0.2">
      <c r="C178" s="1" t="e">
        <f>VLOOKUP(B178,Códigos!D209:E216,2,0)</f>
        <v>#N/A</v>
      </c>
    </row>
    <row r="179" spans="3:3" x14ac:dyDescent="0.2">
      <c r="C179" s="1" t="e">
        <f>VLOOKUP(B179,Códigos!D210:E217,2,0)</f>
        <v>#N/A</v>
      </c>
    </row>
    <row r="180" spans="3:3" x14ac:dyDescent="0.2">
      <c r="C180" s="1" t="e">
        <f>VLOOKUP(B180,Códigos!D211:E218,2,0)</f>
        <v>#N/A</v>
      </c>
    </row>
    <row r="181" spans="3:3" x14ac:dyDescent="0.2">
      <c r="C181" s="1" t="e">
        <f>VLOOKUP(B181,Códigos!D212:E219,2,0)</f>
        <v>#N/A</v>
      </c>
    </row>
    <row r="182" spans="3:3" x14ac:dyDescent="0.2">
      <c r="C182" s="1" t="e">
        <f>VLOOKUP(B182,Códigos!D213:E220,2,0)</f>
        <v>#N/A</v>
      </c>
    </row>
    <row r="183" spans="3:3" x14ac:dyDescent="0.2">
      <c r="C183" s="1" t="e">
        <f>VLOOKUP(B183,Códigos!D214:E221,2,0)</f>
        <v>#N/A</v>
      </c>
    </row>
    <row r="184" spans="3:3" x14ac:dyDescent="0.2">
      <c r="C184" s="1" t="e">
        <f>VLOOKUP(B184,Códigos!D215:E222,2,0)</f>
        <v>#N/A</v>
      </c>
    </row>
    <row r="185" spans="3:3" x14ac:dyDescent="0.2">
      <c r="C185" s="1" t="e">
        <f>VLOOKUP(B185,Códigos!D216:E223,2,0)</f>
        <v>#N/A</v>
      </c>
    </row>
    <row r="186" spans="3:3" x14ac:dyDescent="0.2">
      <c r="C186" s="1" t="e">
        <f>VLOOKUP(B186,Códigos!D217:E224,2,0)</f>
        <v>#N/A</v>
      </c>
    </row>
    <row r="187" spans="3:3" x14ac:dyDescent="0.2">
      <c r="C187" s="1" t="e">
        <f>VLOOKUP(B187,Códigos!D218:E225,2,0)</f>
        <v>#N/A</v>
      </c>
    </row>
    <row r="188" spans="3:3" x14ac:dyDescent="0.2">
      <c r="C188" s="1" t="e">
        <f>VLOOKUP(B188,Códigos!D219:E226,2,0)</f>
        <v>#N/A</v>
      </c>
    </row>
    <row r="189" spans="3:3" x14ac:dyDescent="0.2">
      <c r="C189" s="1" t="e">
        <f>VLOOKUP(B189,Códigos!D220:E227,2,0)</f>
        <v>#N/A</v>
      </c>
    </row>
    <row r="190" spans="3:3" x14ac:dyDescent="0.2">
      <c r="C190" s="1" t="e">
        <f>VLOOKUP(B190,Códigos!D221:E228,2,0)</f>
        <v>#N/A</v>
      </c>
    </row>
    <row r="191" spans="3:3" x14ac:dyDescent="0.2">
      <c r="C191" s="1" t="e">
        <f>VLOOKUP(B191,Códigos!D222:E229,2,0)</f>
        <v>#N/A</v>
      </c>
    </row>
    <row r="192" spans="3:3" x14ac:dyDescent="0.2">
      <c r="C192" s="1" t="e">
        <f>VLOOKUP(B192,Códigos!D223:E230,2,0)</f>
        <v>#N/A</v>
      </c>
    </row>
    <row r="193" spans="3:3" x14ac:dyDescent="0.2">
      <c r="C193" s="1" t="e">
        <f>VLOOKUP(B193,Códigos!D224:E231,2,0)</f>
        <v>#N/A</v>
      </c>
    </row>
    <row r="194" spans="3:3" x14ac:dyDescent="0.2">
      <c r="C194" s="1" t="e">
        <f>VLOOKUP(B194,Códigos!D225:E232,2,0)</f>
        <v>#N/A</v>
      </c>
    </row>
    <row r="195" spans="3:3" x14ac:dyDescent="0.2">
      <c r="C195" s="1" t="e">
        <f>VLOOKUP(B195,Códigos!D226:E233,2,0)</f>
        <v>#N/A</v>
      </c>
    </row>
    <row r="196" spans="3:3" x14ac:dyDescent="0.2">
      <c r="C196" s="1" t="e">
        <f>VLOOKUP(B196,Códigos!D227:E234,2,0)</f>
        <v>#N/A</v>
      </c>
    </row>
    <row r="197" spans="3:3" x14ac:dyDescent="0.2">
      <c r="C197" s="1" t="e">
        <f>VLOOKUP(B197,Códigos!D228:E235,2,0)</f>
        <v>#N/A</v>
      </c>
    </row>
    <row r="198" spans="3:3" x14ac:dyDescent="0.2">
      <c r="C198" s="1" t="e">
        <f>VLOOKUP(B198,Códigos!D229:E236,2,0)</f>
        <v>#N/A</v>
      </c>
    </row>
    <row r="199" spans="3:3" x14ac:dyDescent="0.2">
      <c r="C199" s="1" t="e">
        <f>VLOOKUP(B199,Códigos!D230:E237,2,0)</f>
        <v>#N/A</v>
      </c>
    </row>
    <row r="200" spans="3:3" x14ac:dyDescent="0.2">
      <c r="C200" s="1" t="e">
        <f>VLOOKUP(B200,Códigos!D231:E238,2,0)</f>
        <v>#N/A</v>
      </c>
    </row>
    <row r="201" spans="3:3" x14ac:dyDescent="0.2">
      <c r="C201" s="1" t="e">
        <f>VLOOKUP(B201,Códigos!D232:E239,2,0)</f>
        <v>#N/A</v>
      </c>
    </row>
    <row r="202" spans="3:3" x14ac:dyDescent="0.2">
      <c r="C202" s="1" t="e">
        <f>VLOOKUP(B202,Códigos!D233:E240,2,0)</f>
        <v>#N/A</v>
      </c>
    </row>
    <row r="203" spans="3:3" x14ac:dyDescent="0.2">
      <c r="C203" s="1" t="e">
        <f>VLOOKUP(B203,Códigos!D234:E241,2,0)</f>
        <v>#N/A</v>
      </c>
    </row>
    <row r="204" spans="3:3" x14ac:dyDescent="0.2">
      <c r="C204" s="1" t="e">
        <f>VLOOKUP(B204,Códigos!D235:E242,2,0)</f>
        <v>#N/A</v>
      </c>
    </row>
    <row r="205" spans="3:3" x14ac:dyDescent="0.2">
      <c r="C205" s="1" t="e">
        <f>VLOOKUP(B205,Códigos!D236:E243,2,0)</f>
        <v>#N/A</v>
      </c>
    </row>
    <row r="206" spans="3:3" x14ac:dyDescent="0.2">
      <c r="C206" s="1" t="e">
        <f>VLOOKUP(B206,Códigos!D237:E244,2,0)</f>
        <v>#N/A</v>
      </c>
    </row>
    <row r="207" spans="3:3" x14ac:dyDescent="0.2">
      <c r="C207" s="1" t="e">
        <f>VLOOKUP(B207,Códigos!D238:E245,2,0)</f>
        <v>#N/A</v>
      </c>
    </row>
    <row r="208" spans="3:3" x14ac:dyDescent="0.2">
      <c r="C208" s="1" t="e">
        <f>VLOOKUP(B208,Códigos!D239:E246,2,0)</f>
        <v>#N/A</v>
      </c>
    </row>
    <row r="209" spans="3:3" x14ac:dyDescent="0.2">
      <c r="C209" s="1" t="e">
        <f>VLOOKUP(B209,Códigos!D240:E247,2,0)</f>
        <v>#N/A</v>
      </c>
    </row>
    <row r="210" spans="3:3" x14ac:dyDescent="0.2">
      <c r="C210" s="1" t="e">
        <f>VLOOKUP(B210,Códigos!D241:E248,2,0)</f>
        <v>#N/A</v>
      </c>
    </row>
    <row r="211" spans="3:3" x14ac:dyDescent="0.2">
      <c r="C211" s="1" t="e">
        <f>VLOOKUP(B211,Códigos!D242:E249,2,0)</f>
        <v>#N/A</v>
      </c>
    </row>
    <row r="212" spans="3:3" x14ac:dyDescent="0.2">
      <c r="C212" s="1" t="e">
        <f>VLOOKUP(B212,Códigos!D243:E250,2,0)</f>
        <v>#N/A</v>
      </c>
    </row>
    <row r="213" spans="3:3" x14ac:dyDescent="0.2">
      <c r="C213" s="1" t="e">
        <f>VLOOKUP(B213,Códigos!D244:E251,2,0)</f>
        <v>#N/A</v>
      </c>
    </row>
    <row r="214" spans="3:3" x14ac:dyDescent="0.2">
      <c r="C214" s="1" t="e">
        <f>VLOOKUP(B214,Códigos!D245:E252,2,0)</f>
        <v>#N/A</v>
      </c>
    </row>
    <row r="215" spans="3:3" x14ac:dyDescent="0.2">
      <c r="C215" s="1" t="e">
        <f>VLOOKUP(B215,Códigos!D246:E253,2,0)</f>
        <v>#N/A</v>
      </c>
    </row>
    <row r="216" spans="3:3" x14ac:dyDescent="0.2">
      <c r="C216" s="1" t="e">
        <f>VLOOKUP(B216,Códigos!D247:E254,2,0)</f>
        <v>#N/A</v>
      </c>
    </row>
    <row r="217" spans="3:3" x14ac:dyDescent="0.2">
      <c r="C217" s="1" t="e">
        <f>VLOOKUP(B217,Códigos!D248:E255,2,0)</f>
        <v>#N/A</v>
      </c>
    </row>
    <row r="218" spans="3:3" x14ac:dyDescent="0.2">
      <c r="C218" s="1" t="e">
        <f>VLOOKUP(B218,Códigos!D249:E256,2,0)</f>
        <v>#N/A</v>
      </c>
    </row>
    <row r="219" spans="3:3" x14ac:dyDescent="0.2">
      <c r="C219" s="1" t="e">
        <f>VLOOKUP(B219,Códigos!D250:E257,2,0)</f>
        <v>#N/A</v>
      </c>
    </row>
    <row r="220" spans="3:3" x14ac:dyDescent="0.2">
      <c r="C220" s="1" t="e">
        <f>VLOOKUP(B220,Códigos!D251:E258,2,0)</f>
        <v>#N/A</v>
      </c>
    </row>
    <row r="221" spans="3:3" x14ac:dyDescent="0.2">
      <c r="C221" s="1" t="e">
        <f>VLOOKUP(B221,Códigos!D252:E259,2,0)</f>
        <v>#N/A</v>
      </c>
    </row>
    <row r="222" spans="3:3" x14ac:dyDescent="0.2">
      <c r="C222" s="1" t="e">
        <f>VLOOKUP(B222,Códigos!D253:E260,2,0)</f>
        <v>#N/A</v>
      </c>
    </row>
    <row r="223" spans="3:3" x14ac:dyDescent="0.2">
      <c r="C223" s="1" t="e">
        <f>VLOOKUP(B223,Códigos!D254:E261,2,0)</f>
        <v>#N/A</v>
      </c>
    </row>
    <row r="224" spans="3:3" x14ac:dyDescent="0.2">
      <c r="C224" s="1" t="e">
        <f>VLOOKUP(B224,Códigos!D255:E262,2,0)</f>
        <v>#N/A</v>
      </c>
    </row>
    <row r="225" spans="3:3" x14ac:dyDescent="0.2">
      <c r="C225" s="1" t="e">
        <f>VLOOKUP(B225,Códigos!D256:E263,2,0)</f>
        <v>#N/A</v>
      </c>
    </row>
    <row r="226" spans="3:3" x14ac:dyDescent="0.2">
      <c r="C226" s="1" t="e">
        <f>VLOOKUP(B226,Códigos!D257:E264,2,0)</f>
        <v>#N/A</v>
      </c>
    </row>
    <row r="227" spans="3:3" x14ac:dyDescent="0.2">
      <c r="C227" s="1" t="e">
        <f>VLOOKUP(B227,Códigos!D258:E265,2,0)</f>
        <v>#N/A</v>
      </c>
    </row>
    <row r="228" spans="3:3" x14ac:dyDescent="0.2">
      <c r="C228" s="1" t="e">
        <f>VLOOKUP(B228,Códigos!D259:E266,2,0)</f>
        <v>#N/A</v>
      </c>
    </row>
    <row r="229" spans="3:3" x14ac:dyDescent="0.2">
      <c r="C229" s="1" t="e">
        <f>VLOOKUP(B229,Códigos!D260:E267,2,0)</f>
        <v>#N/A</v>
      </c>
    </row>
    <row r="230" spans="3:3" x14ac:dyDescent="0.2">
      <c r="C230" s="1" t="e">
        <f>VLOOKUP(B230,Códigos!D261:E268,2,0)</f>
        <v>#N/A</v>
      </c>
    </row>
    <row r="231" spans="3:3" x14ac:dyDescent="0.2">
      <c r="C231" s="1" t="e">
        <f>VLOOKUP(B231,Códigos!D262:E269,2,0)</f>
        <v>#N/A</v>
      </c>
    </row>
    <row r="232" spans="3:3" x14ac:dyDescent="0.2">
      <c r="C232" s="1" t="e">
        <f>VLOOKUP(B232,Códigos!D263:E270,2,0)</f>
        <v>#N/A</v>
      </c>
    </row>
    <row r="233" spans="3:3" x14ac:dyDescent="0.2">
      <c r="C233" s="1" t="e">
        <f>VLOOKUP(B233,Códigos!D264:E271,2,0)</f>
        <v>#N/A</v>
      </c>
    </row>
    <row r="234" spans="3:3" x14ac:dyDescent="0.2">
      <c r="C234" s="1" t="e">
        <f>VLOOKUP(B234,Códigos!D265:E272,2,0)</f>
        <v>#N/A</v>
      </c>
    </row>
    <row r="235" spans="3:3" x14ac:dyDescent="0.2">
      <c r="C235" s="1" t="e">
        <f>VLOOKUP(B235,Códigos!D266:E273,2,0)</f>
        <v>#N/A</v>
      </c>
    </row>
    <row r="236" spans="3:3" x14ac:dyDescent="0.2">
      <c r="C236" s="1" t="e">
        <f>VLOOKUP(B236,Códigos!D267:E274,2,0)</f>
        <v>#N/A</v>
      </c>
    </row>
    <row r="237" spans="3:3" x14ac:dyDescent="0.2">
      <c r="C237" s="1" t="e">
        <f>VLOOKUP(B237,Códigos!D268:E275,2,0)</f>
        <v>#N/A</v>
      </c>
    </row>
    <row r="238" spans="3:3" x14ac:dyDescent="0.2">
      <c r="C238" s="1" t="e">
        <f>VLOOKUP(B238,Códigos!D269:E276,2,0)</f>
        <v>#N/A</v>
      </c>
    </row>
    <row r="239" spans="3:3" x14ac:dyDescent="0.2">
      <c r="C239" s="1" t="e">
        <f>VLOOKUP(B239,Códigos!D270:E277,2,0)</f>
        <v>#N/A</v>
      </c>
    </row>
    <row r="240" spans="3:3" x14ac:dyDescent="0.2">
      <c r="C240" s="1" t="e">
        <f>VLOOKUP(B240,Códigos!D271:E278,2,0)</f>
        <v>#N/A</v>
      </c>
    </row>
    <row r="241" spans="3:3" x14ac:dyDescent="0.2">
      <c r="C241" s="1" t="e">
        <f>VLOOKUP(B241,Códigos!D272:E279,2,0)</f>
        <v>#N/A</v>
      </c>
    </row>
    <row r="242" spans="3:3" x14ac:dyDescent="0.2">
      <c r="C242" s="1" t="e">
        <f>VLOOKUP(B242,Códigos!D273:E280,2,0)</f>
        <v>#N/A</v>
      </c>
    </row>
    <row r="243" spans="3:3" x14ac:dyDescent="0.2">
      <c r="C243" s="1" t="e">
        <f>VLOOKUP(B243,Códigos!D274:E281,2,0)</f>
        <v>#N/A</v>
      </c>
    </row>
    <row r="244" spans="3:3" x14ac:dyDescent="0.2">
      <c r="C244" s="1" t="e">
        <f>VLOOKUP(B244,Códigos!D275:E282,2,0)</f>
        <v>#N/A</v>
      </c>
    </row>
    <row r="245" spans="3:3" x14ac:dyDescent="0.2">
      <c r="C245" s="1" t="e">
        <f>VLOOKUP(B245,Códigos!D276:E283,2,0)</f>
        <v>#N/A</v>
      </c>
    </row>
    <row r="246" spans="3:3" x14ac:dyDescent="0.2">
      <c r="C246" s="1" t="e">
        <f>VLOOKUP(B246,Códigos!D277:E284,2,0)</f>
        <v>#N/A</v>
      </c>
    </row>
    <row r="247" spans="3:3" x14ac:dyDescent="0.2">
      <c r="C247" s="1" t="e">
        <f>VLOOKUP(B247,Códigos!D278:E285,2,0)</f>
        <v>#N/A</v>
      </c>
    </row>
    <row r="248" spans="3:3" x14ac:dyDescent="0.2">
      <c r="C248" s="1" t="e">
        <f>VLOOKUP(B248,Códigos!D279:E286,2,0)</f>
        <v>#N/A</v>
      </c>
    </row>
    <row r="249" spans="3:3" x14ac:dyDescent="0.2">
      <c r="C249" s="1" t="e">
        <f>VLOOKUP(B249,Códigos!D280:E287,2,0)</f>
        <v>#N/A</v>
      </c>
    </row>
    <row r="250" spans="3:3" x14ac:dyDescent="0.2">
      <c r="C250" s="1" t="e">
        <f>VLOOKUP(B250,Códigos!D281:E288,2,0)</f>
        <v>#N/A</v>
      </c>
    </row>
    <row r="251" spans="3:3" x14ac:dyDescent="0.2">
      <c r="C251" s="1" t="e">
        <f>VLOOKUP(B251,Códigos!D282:E289,2,0)</f>
        <v>#N/A</v>
      </c>
    </row>
    <row r="252" spans="3:3" x14ac:dyDescent="0.2">
      <c r="C252" s="1" t="e">
        <f>VLOOKUP(B252,Códigos!D283:E290,2,0)</f>
        <v>#N/A</v>
      </c>
    </row>
    <row r="253" spans="3:3" x14ac:dyDescent="0.2">
      <c r="C253" s="1" t="e">
        <f>VLOOKUP(B253,Códigos!D284:E291,2,0)</f>
        <v>#N/A</v>
      </c>
    </row>
    <row r="254" spans="3:3" x14ac:dyDescent="0.2">
      <c r="C254" s="1" t="e">
        <f>VLOOKUP(B254,Códigos!D285:E292,2,0)</f>
        <v>#N/A</v>
      </c>
    </row>
    <row r="255" spans="3:3" x14ac:dyDescent="0.2">
      <c r="C255" s="1" t="e">
        <f>VLOOKUP(B255,Códigos!D286:E293,2,0)</f>
        <v>#N/A</v>
      </c>
    </row>
    <row r="256" spans="3:3" x14ac:dyDescent="0.2">
      <c r="C256" s="1" t="e">
        <f>VLOOKUP(B256,Códigos!D287:E294,2,0)</f>
        <v>#N/A</v>
      </c>
    </row>
    <row r="257" spans="3:3" x14ac:dyDescent="0.2">
      <c r="C257" s="1" t="e">
        <f>VLOOKUP(B257,Códigos!D288:E295,2,0)</f>
        <v>#N/A</v>
      </c>
    </row>
    <row r="258" spans="3:3" x14ac:dyDescent="0.2">
      <c r="C258" s="1" t="e">
        <f>VLOOKUP(B258,Códigos!D289:E296,2,0)</f>
        <v>#N/A</v>
      </c>
    </row>
    <row r="259" spans="3:3" x14ac:dyDescent="0.2">
      <c r="C259" s="1" t="e">
        <f>VLOOKUP(B259,Códigos!D290:E297,2,0)</f>
        <v>#N/A</v>
      </c>
    </row>
    <row r="260" spans="3:3" x14ac:dyDescent="0.2">
      <c r="C260" s="1" t="e">
        <f>VLOOKUP(B260,Códigos!D291:E298,2,0)</f>
        <v>#N/A</v>
      </c>
    </row>
    <row r="261" spans="3:3" x14ac:dyDescent="0.2">
      <c r="C261" s="1" t="e">
        <f>VLOOKUP(B261,Códigos!D292:E299,2,0)</f>
        <v>#N/A</v>
      </c>
    </row>
    <row r="262" spans="3:3" x14ac:dyDescent="0.2">
      <c r="C262" s="1" t="e">
        <f>VLOOKUP(B262,Códigos!D293:E300,2,0)</f>
        <v>#N/A</v>
      </c>
    </row>
    <row r="263" spans="3:3" x14ac:dyDescent="0.2">
      <c r="C263" s="1" t="e">
        <f>VLOOKUP(B263,Códigos!D294:E301,2,0)</f>
        <v>#N/A</v>
      </c>
    </row>
    <row r="264" spans="3:3" x14ac:dyDescent="0.2">
      <c r="C264" s="1" t="e">
        <f>VLOOKUP(B264,Códigos!D295:E302,2,0)</f>
        <v>#N/A</v>
      </c>
    </row>
    <row r="265" spans="3:3" x14ac:dyDescent="0.2">
      <c r="C265" s="1" t="e">
        <f>VLOOKUP(B265,Códigos!D296:E303,2,0)</f>
        <v>#N/A</v>
      </c>
    </row>
    <row r="266" spans="3:3" x14ac:dyDescent="0.2">
      <c r="C266" s="1" t="e">
        <f>VLOOKUP(B266,Códigos!D297:E304,2,0)</f>
        <v>#N/A</v>
      </c>
    </row>
    <row r="267" spans="3:3" x14ac:dyDescent="0.2">
      <c r="C267" s="1" t="e">
        <f>VLOOKUP(B267,Códigos!D298:E305,2,0)</f>
        <v>#N/A</v>
      </c>
    </row>
    <row r="268" spans="3:3" x14ac:dyDescent="0.2">
      <c r="C268" s="1" t="e">
        <f>VLOOKUP(B268,Códigos!D299:E306,2,0)</f>
        <v>#N/A</v>
      </c>
    </row>
    <row r="269" spans="3:3" x14ac:dyDescent="0.2">
      <c r="C269" s="1" t="e">
        <f>VLOOKUP(B269,Códigos!D300:E307,2,0)</f>
        <v>#N/A</v>
      </c>
    </row>
    <row r="270" spans="3:3" x14ac:dyDescent="0.2">
      <c r="C270" s="1" t="e">
        <f>VLOOKUP(B270,Códigos!D301:E308,2,0)</f>
        <v>#N/A</v>
      </c>
    </row>
    <row r="271" spans="3:3" x14ac:dyDescent="0.2">
      <c r="C271" s="1" t="e">
        <f>VLOOKUP(B271,Códigos!D302:E309,2,0)</f>
        <v>#N/A</v>
      </c>
    </row>
    <row r="272" spans="3:3" x14ac:dyDescent="0.2">
      <c r="C272" s="1" t="e">
        <f>VLOOKUP(B272,Códigos!D303:E310,2,0)</f>
        <v>#N/A</v>
      </c>
    </row>
    <row r="273" spans="3:3" x14ac:dyDescent="0.2">
      <c r="C273" s="1" t="e">
        <f>VLOOKUP(B273,Códigos!D304:E311,2,0)</f>
        <v>#N/A</v>
      </c>
    </row>
    <row r="274" spans="3:3" x14ac:dyDescent="0.2">
      <c r="C274" s="1" t="e">
        <f>VLOOKUP(B274,Códigos!D305:E312,2,0)</f>
        <v>#N/A</v>
      </c>
    </row>
    <row r="275" spans="3:3" x14ac:dyDescent="0.2">
      <c r="C275" s="1" t="e">
        <f>VLOOKUP(B275,Códigos!D306:E313,2,0)</f>
        <v>#N/A</v>
      </c>
    </row>
    <row r="276" spans="3:3" x14ac:dyDescent="0.2">
      <c r="C276" s="1" t="e">
        <f>VLOOKUP(B276,Códigos!D307:E314,2,0)</f>
        <v>#N/A</v>
      </c>
    </row>
    <row r="277" spans="3:3" x14ac:dyDescent="0.2">
      <c r="C277" s="1" t="e">
        <f>VLOOKUP(B277,Códigos!D308:E315,2,0)</f>
        <v>#N/A</v>
      </c>
    </row>
    <row r="278" spans="3:3" x14ac:dyDescent="0.2">
      <c r="C278" s="1" t="e">
        <f>VLOOKUP(B278,Códigos!D309:E316,2,0)</f>
        <v>#N/A</v>
      </c>
    </row>
    <row r="279" spans="3:3" x14ac:dyDescent="0.2">
      <c r="C279" s="1" t="e">
        <f>VLOOKUP(B279,Códigos!D310:E317,2,0)</f>
        <v>#N/A</v>
      </c>
    </row>
    <row r="280" spans="3:3" x14ac:dyDescent="0.2">
      <c r="C280" s="1" t="e">
        <f>VLOOKUP(B280,Códigos!D311:E318,2,0)</f>
        <v>#N/A</v>
      </c>
    </row>
    <row r="281" spans="3:3" x14ac:dyDescent="0.2">
      <c r="C281" s="1" t="e">
        <f>VLOOKUP(B281,Códigos!D312:E319,2,0)</f>
        <v>#N/A</v>
      </c>
    </row>
    <row r="282" spans="3:3" x14ac:dyDescent="0.2">
      <c r="C282" s="1" t="e">
        <f>VLOOKUP(B282,Códigos!D313:E320,2,0)</f>
        <v>#N/A</v>
      </c>
    </row>
    <row r="283" spans="3:3" x14ac:dyDescent="0.2">
      <c r="C283" s="1" t="e">
        <f>VLOOKUP(B283,Códigos!D314:E321,2,0)</f>
        <v>#N/A</v>
      </c>
    </row>
    <row r="284" spans="3:3" x14ac:dyDescent="0.2">
      <c r="C284" s="1" t="e">
        <f>VLOOKUP(B284,Códigos!D315:E322,2,0)</f>
        <v>#N/A</v>
      </c>
    </row>
    <row r="285" spans="3:3" x14ac:dyDescent="0.2">
      <c r="C285" s="1" t="e">
        <f>VLOOKUP(B285,Códigos!D316:E323,2,0)</f>
        <v>#N/A</v>
      </c>
    </row>
    <row r="286" spans="3:3" x14ac:dyDescent="0.2">
      <c r="C286" s="1" t="e">
        <f>VLOOKUP(B286,Códigos!D317:E324,2,0)</f>
        <v>#N/A</v>
      </c>
    </row>
    <row r="287" spans="3:3" x14ac:dyDescent="0.2">
      <c r="C287" s="1" t="e">
        <f>VLOOKUP(B287,Códigos!D318:E325,2,0)</f>
        <v>#N/A</v>
      </c>
    </row>
    <row r="288" spans="3:3" x14ac:dyDescent="0.2">
      <c r="C288" s="1" t="e">
        <f>VLOOKUP(B288,Códigos!D319:E326,2,0)</f>
        <v>#N/A</v>
      </c>
    </row>
    <row r="289" spans="3:3" x14ac:dyDescent="0.2">
      <c r="C289" s="1" t="e">
        <f>VLOOKUP(B289,Códigos!D320:E327,2,0)</f>
        <v>#N/A</v>
      </c>
    </row>
    <row r="290" spans="3:3" x14ac:dyDescent="0.2">
      <c r="C290" s="1" t="e">
        <f>VLOOKUP(B290,Códigos!D321:E328,2,0)</f>
        <v>#N/A</v>
      </c>
    </row>
    <row r="291" spans="3:3" x14ac:dyDescent="0.2">
      <c r="C291" s="1" t="e">
        <f>VLOOKUP(B291,Códigos!D322:E329,2,0)</f>
        <v>#N/A</v>
      </c>
    </row>
    <row r="292" spans="3:3" x14ac:dyDescent="0.2">
      <c r="C292" s="1" t="e">
        <f>VLOOKUP(B292,Códigos!D323:E330,2,0)</f>
        <v>#N/A</v>
      </c>
    </row>
    <row r="293" spans="3:3" x14ac:dyDescent="0.2">
      <c r="C293" s="1" t="e">
        <f>VLOOKUP(B293,Códigos!D324:E331,2,0)</f>
        <v>#N/A</v>
      </c>
    </row>
    <row r="294" spans="3:3" x14ac:dyDescent="0.2">
      <c r="C294" s="1" t="e">
        <f>VLOOKUP(B294,Códigos!D325:E332,2,0)</f>
        <v>#N/A</v>
      </c>
    </row>
    <row r="295" spans="3:3" x14ac:dyDescent="0.2">
      <c r="C295" s="1" t="e">
        <f>VLOOKUP(B295,Códigos!D326:E333,2,0)</f>
        <v>#N/A</v>
      </c>
    </row>
    <row r="296" spans="3:3" x14ac:dyDescent="0.2">
      <c r="C296" s="1" t="e">
        <f>VLOOKUP(B296,Códigos!D327:E334,2,0)</f>
        <v>#N/A</v>
      </c>
    </row>
    <row r="297" spans="3:3" x14ac:dyDescent="0.2">
      <c r="C297" s="1" t="e">
        <f>VLOOKUP(B297,Códigos!D328:E335,2,0)</f>
        <v>#N/A</v>
      </c>
    </row>
    <row r="298" spans="3:3" x14ac:dyDescent="0.2">
      <c r="C298" s="1" t="e">
        <f>VLOOKUP(B298,Códigos!D329:E336,2,0)</f>
        <v>#N/A</v>
      </c>
    </row>
    <row r="299" spans="3:3" x14ac:dyDescent="0.2">
      <c r="C299" s="1" t="e">
        <f>VLOOKUP(B299,Códigos!D330:E337,2,0)</f>
        <v>#N/A</v>
      </c>
    </row>
    <row r="300" spans="3:3" x14ac:dyDescent="0.2">
      <c r="C300" s="1" t="e">
        <f>VLOOKUP(B300,Códigos!D331:E338,2,0)</f>
        <v>#N/A</v>
      </c>
    </row>
    <row r="301" spans="3:3" x14ac:dyDescent="0.2">
      <c r="C301" s="1" t="e">
        <f>VLOOKUP(B301,Códigos!D332:E339,2,0)</f>
        <v>#N/A</v>
      </c>
    </row>
    <row r="302" spans="3:3" x14ac:dyDescent="0.2">
      <c r="C302" s="1" t="e">
        <f>VLOOKUP(B302,Códigos!D333:E340,2,0)</f>
        <v>#N/A</v>
      </c>
    </row>
    <row r="303" spans="3:3" x14ac:dyDescent="0.2">
      <c r="C303" s="1" t="e">
        <f>VLOOKUP(B303,Códigos!D334:E341,2,0)</f>
        <v>#N/A</v>
      </c>
    </row>
    <row r="304" spans="3:3" x14ac:dyDescent="0.2">
      <c r="C304" s="1" t="e">
        <f>VLOOKUP(B304,Códigos!D335:E342,2,0)</f>
        <v>#N/A</v>
      </c>
    </row>
    <row r="305" spans="3:3" x14ac:dyDescent="0.2">
      <c r="C305" s="1" t="e">
        <f>VLOOKUP(B305,Códigos!D336:E343,2,0)</f>
        <v>#N/A</v>
      </c>
    </row>
    <row r="306" spans="3:3" x14ac:dyDescent="0.2">
      <c r="C306" s="1" t="e">
        <f>VLOOKUP(B306,Códigos!D337:E344,2,0)</f>
        <v>#N/A</v>
      </c>
    </row>
    <row r="307" spans="3:3" x14ac:dyDescent="0.2">
      <c r="C307" s="1" t="e">
        <f>VLOOKUP(B307,Códigos!D338:E345,2,0)</f>
        <v>#N/A</v>
      </c>
    </row>
    <row r="308" spans="3:3" x14ac:dyDescent="0.2">
      <c r="C308" s="1" t="e">
        <f>VLOOKUP(B308,Códigos!D339:E346,2,0)</f>
        <v>#N/A</v>
      </c>
    </row>
    <row r="309" spans="3:3" x14ac:dyDescent="0.2">
      <c r="C309" s="1" t="e">
        <f>VLOOKUP(B309,Códigos!D340:E347,2,0)</f>
        <v>#N/A</v>
      </c>
    </row>
    <row r="310" spans="3:3" x14ac:dyDescent="0.2">
      <c r="C310" s="1" t="e">
        <f>VLOOKUP(B310,Códigos!D341:E348,2,0)</f>
        <v>#N/A</v>
      </c>
    </row>
    <row r="311" spans="3:3" x14ac:dyDescent="0.2">
      <c r="C311" s="1" t="e">
        <f>VLOOKUP(B311,Códigos!D342:E349,2,0)</f>
        <v>#N/A</v>
      </c>
    </row>
    <row r="312" spans="3:3" x14ac:dyDescent="0.2">
      <c r="C312" s="1" t="e">
        <f>VLOOKUP(B312,Códigos!D343:E350,2,0)</f>
        <v>#N/A</v>
      </c>
    </row>
    <row r="313" spans="3:3" x14ac:dyDescent="0.2">
      <c r="C313" s="1" t="e">
        <f>VLOOKUP(B313,Códigos!D344:E351,2,0)</f>
        <v>#N/A</v>
      </c>
    </row>
    <row r="314" spans="3:3" x14ac:dyDescent="0.2">
      <c r="C314" s="1" t="e">
        <f>VLOOKUP(B314,Códigos!D345:E352,2,0)</f>
        <v>#N/A</v>
      </c>
    </row>
    <row r="315" spans="3:3" x14ac:dyDescent="0.2">
      <c r="C315" s="1" t="e">
        <f>VLOOKUP(B315,Códigos!D346:E353,2,0)</f>
        <v>#N/A</v>
      </c>
    </row>
    <row r="316" spans="3:3" x14ac:dyDescent="0.2">
      <c r="C316" s="1" t="e">
        <f>VLOOKUP(B316,Códigos!D347:E354,2,0)</f>
        <v>#N/A</v>
      </c>
    </row>
    <row r="317" spans="3:3" x14ac:dyDescent="0.2">
      <c r="C317" s="1" t="e">
        <f>VLOOKUP(B317,Códigos!D348:E355,2,0)</f>
        <v>#N/A</v>
      </c>
    </row>
    <row r="318" spans="3:3" x14ac:dyDescent="0.2">
      <c r="C318" s="1" t="e">
        <f>VLOOKUP(B318,Códigos!D349:E356,2,0)</f>
        <v>#N/A</v>
      </c>
    </row>
    <row r="319" spans="3:3" x14ac:dyDescent="0.2">
      <c r="C319" s="1" t="e">
        <f>VLOOKUP(B319,Códigos!D350:E357,2,0)</f>
        <v>#N/A</v>
      </c>
    </row>
    <row r="320" spans="3:3" x14ac:dyDescent="0.2">
      <c r="C320" s="1" t="e">
        <f>VLOOKUP(B320,Códigos!D351:E358,2,0)</f>
        <v>#N/A</v>
      </c>
    </row>
    <row r="321" spans="3:3" x14ac:dyDescent="0.2">
      <c r="C321" s="1" t="e">
        <f>VLOOKUP(B321,Códigos!D352:E359,2,0)</f>
        <v>#N/A</v>
      </c>
    </row>
    <row r="322" spans="3:3" x14ac:dyDescent="0.2">
      <c r="C322" s="1" t="e">
        <f>VLOOKUP(B322,Códigos!D353:E360,2,0)</f>
        <v>#N/A</v>
      </c>
    </row>
    <row r="323" spans="3:3" x14ac:dyDescent="0.2">
      <c r="C323" s="1" t="e">
        <f>VLOOKUP(B323,Códigos!D354:E361,2,0)</f>
        <v>#N/A</v>
      </c>
    </row>
    <row r="324" spans="3:3" x14ac:dyDescent="0.2">
      <c r="C324" s="1" t="e">
        <f>VLOOKUP(B324,Códigos!D355:E362,2,0)</f>
        <v>#N/A</v>
      </c>
    </row>
    <row r="325" spans="3:3" x14ac:dyDescent="0.2">
      <c r="C325" s="1" t="e">
        <f>VLOOKUP(B325,Códigos!D356:E363,2,0)</f>
        <v>#N/A</v>
      </c>
    </row>
    <row r="326" spans="3:3" x14ac:dyDescent="0.2">
      <c r="C326" s="1" t="e">
        <f>VLOOKUP(B326,Códigos!D357:E364,2,0)</f>
        <v>#N/A</v>
      </c>
    </row>
    <row r="327" spans="3:3" x14ac:dyDescent="0.2">
      <c r="C327" s="1" t="e">
        <f>VLOOKUP(B327,Códigos!D358:E365,2,0)</f>
        <v>#N/A</v>
      </c>
    </row>
    <row r="328" spans="3:3" x14ac:dyDescent="0.2">
      <c r="C328" s="1" t="e">
        <f>VLOOKUP(B328,Códigos!D359:E366,2,0)</f>
        <v>#N/A</v>
      </c>
    </row>
    <row r="329" spans="3:3" x14ac:dyDescent="0.2">
      <c r="C329" s="1" t="e">
        <f>VLOOKUP(B329,Códigos!D360:E367,2,0)</f>
        <v>#N/A</v>
      </c>
    </row>
    <row r="330" spans="3:3" x14ac:dyDescent="0.2">
      <c r="C330" s="1" t="e">
        <f>VLOOKUP(B330,Códigos!D361:E368,2,0)</f>
        <v>#N/A</v>
      </c>
    </row>
    <row r="331" spans="3:3" x14ac:dyDescent="0.2">
      <c r="C331" s="1" t="e">
        <f>VLOOKUP(B331,Códigos!D362:E369,2,0)</f>
        <v>#N/A</v>
      </c>
    </row>
    <row r="332" spans="3:3" x14ac:dyDescent="0.2">
      <c r="C332" s="1" t="e">
        <f>VLOOKUP(B332,Códigos!D363:E370,2,0)</f>
        <v>#N/A</v>
      </c>
    </row>
    <row r="333" spans="3:3" x14ac:dyDescent="0.2">
      <c r="C333" s="1" t="e">
        <f>VLOOKUP(B333,Códigos!D364:E371,2,0)</f>
        <v>#N/A</v>
      </c>
    </row>
    <row r="334" spans="3:3" x14ac:dyDescent="0.2">
      <c r="C334" s="1" t="e">
        <f>VLOOKUP(B334,Códigos!D365:E372,2,0)</f>
        <v>#N/A</v>
      </c>
    </row>
    <row r="335" spans="3:3" x14ac:dyDescent="0.2">
      <c r="C335" s="1" t="e">
        <f>VLOOKUP(B335,Códigos!D366:E373,2,0)</f>
        <v>#N/A</v>
      </c>
    </row>
    <row r="336" spans="3:3" x14ac:dyDescent="0.2">
      <c r="C336" s="1" t="e">
        <f>VLOOKUP(B336,Códigos!D367:E374,2,0)</f>
        <v>#N/A</v>
      </c>
    </row>
    <row r="337" spans="3:3" x14ac:dyDescent="0.2">
      <c r="C337" s="1" t="e">
        <f>VLOOKUP(B337,Códigos!D368:E375,2,0)</f>
        <v>#N/A</v>
      </c>
    </row>
    <row r="338" spans="3:3" x14ac:dyDescent="0.2">
      <c r="C338" s="1" t="e">
        <f>VLOOKUP(B338,Códigos!D369:E376,2,0)</f>
        <v>#N/A</v>
      </c>
    </row>
    <row r="339" spans="3:3" x14ac:dyDescent="0.2">
      <c r="C339" s="1" t="e">
        <f>VLOOKUP(B339,Códigos!D370:E377,2,0)</f>
        <v>#N/A</v>
      </c>
    </row>
    <row r="340" spans="3:3" x14ac:dyDescent="0.2">
      <c r="C340" s="1" t="e">
        <f>VLOOKUP(B340,Códigos!D371:E378,2,0)</f>
        <v>#N/A</v>
      </c>
    </row>
    <row r="341" spans="3:3" x14ac:dyDescent="0.2">
      <c r="C341" s="1" t="e">
        <f>VLOOKUP(B341,Códigos!D372:E379,2,0)</f>
        <v>#N/A</v>
      </c>
    </row>
    <row r="342" spans="3:3" x14ac:dyDescent="0.2">
      <c r="C342" s="1" t="e">
        <f>VLOOKUP(B342,Códigos!D373:E380,2,0)</f>
        <v>#N/A</v>
      </c>
    </row>
    <row r="343" spans="3:3" x14ac:dyDescent="0.2">
      <c r="C343" s="1" t="e">
        <f>VLOOKUP(B343,Códigos!D374:E381,2,0)</f>
        <v>#N/A</v>
      </c>
    </row>
    <row r="344" spans="3:3" x14ac:dyDescent="0.2">
      <c r="C344" s="1" t="e">
        <f>VLOOKUP(B344,Códigos!D375:E382,2,0)</f>
        <v>#N/A</v>
      </c>
    </row>
    <row r="345" spans="3:3" x14ac:dyDescent="0.2">
      <c r="C345" s="1" t="e">
        <f>VLOOKUP(B345,Códigos!D376:E383,2,0)</f>
        <v>#N/A</v>
      </c>
    </row>
    <row r="346" spans="3:3" x14ac:dyDescent="0.2">
      <c r="C346" s="1" t="e">
        <f>VLOOKUP(B346,Códigos!D377:E384,2,0)</f>
        <v>#N/A</v>
      </c>
    </row>
    <row r="347" spans="3:3" x14ac:dyDescent="0.2">
      <c r="C347" s="1" t="e">
        <f>VLOOKUP(B347,Códigos!D378:E385,2,0)</f>
        <v>#N/A</v>
      </c>
    </row>
    <row r="348" spans="3:3" x14ac:dyDescent="0.2">
      <c r="C348" s="1" t="e">
        <f>VLOOKUP(B348,Códigos!D379:E386,2,0)</f>
        <v>#N/A</v>
      </c>
    </row>
    <row r="349" spans="3:3" x14ac:dyDescent="0.2">
      <c r="C349" s="1" t="e">
        <f>VLOOKUP(B349,Códigos!D380:E387,2,0)</f>
        <v>#N/A</v>
      </c>
    </row>
    <row r="350" spans="3:3" x14ac:dyDescent="0.2">
      <c r="C350" s="1" t="e">
        <f>VLOOKUP(B350,Códigos!D381:E388,2,0)</f>
        <v>#N/A</v>
      </c>
    </row>
    <row r="351" spans="3:3" x14ac:dyDescent="0.2">
      <c r="C351" s="1" t="e">
        <f>VLOOKUP(B351,Códigos!D382:E389,2,0)</f>
        <v>#N/A</v>
      </c>
    </row>
    <row r="352" spans="3:3" x14ac:dyDescent="0.2">
      <c r="C352" s="1" t="e">
        <f>VLOOKUP(B352,Códigos!D383:E390,2,0)</f>
        <v>#N/A</v>
      </c>
    </row>
    <row r="353" spans="3:3" x14ac:dyDescent="0.2">
      <c r="C353" s="1" t="e">
        <f>VLOOKUP(B353,Códigos!D384:E391,2,0)</f>
        <v>#N/A</v>
      </c>
    </row>
    <row r="354" spans="3:3" x14ac:dyDescent="0.2">
      <c r="C354" s="1" t="e">
        <f>VLOOKUP(B354,Códigos!D385:E392,2,0)</f>
        <v>#N/A</v>
      </c>
    </row>
    <row r="355" spans="3:3" x14ac:dyDescent="0.2">
      <c r="C355" s="1" t="e">
        <f>VLOOKUP(B355,Códigos!D386:E393,2,0)</f>
        <v>#N/A</v>
      </c>
    </row>
    <row r="356" spans="3:3" x14ac:dyDescent="0.2">
      <c r="C356" s="1" t="e">
        <f>VLOOKUP(B356,Códigos!D387:E394,2,0)</f>
        <v>#N/A</v>
      </c>
    </row>
    <row r="357" spans="3:3" x14ac:dyDescent="0.2">
      <c r="C357" s="1" t="e">
        <f>VLOOKUP(B357,Códigos!D388:E395,2,0)</f>
        <v>#N/A</v>
      </c>
    </row>
    <row r="358" spans="3:3" x14ac:dyDescent="0.2">
      <c r="C358" s="1" t="e">
        <f>VLOOKUP(B358,Códigos!D389:E396,2,0)</f>
        <v>#N/A</v>
      </c>
    </row>
    <row r="359" spans="3:3" x14ac:dyDescent="0.2">
      <c r="C359" s="1" t="e">
        <f>VLOOKUP(B359,Códigos!D390:E397,2,0)</f>
        <v>#N/A</v>
      </c>
    </row>
    <row r="360" spans="3:3" x14ac:dyDescent="0.2">
      <c r="C360" s="1" t="e">
        <f>VLOOKUP(B360,Códigos!D391:E398,2,0)</f>
        <v>#N/A</v>
      </c>
    </row>
    <row r="361" spans="3:3" x14ac:dyDescent="0.2">
      <c r="C361" s="1" t="e">
        <f>VLOOKUP(B361,Códigos!D392:E399,2,0)</f>
        <v>#N/A</v>
      </c>
    </row>
    <row r="362" spans="3:3" x14ac:dyDescent="0.2">
      <c r="C362" s="1" t="e">
        <f>VLOOKUP(B362,Códigos!D393:E400,2,0)</f>
        <v>#N/A</v>
      </c>
    </row>
    <row r="363" spans="3:3" x14ac:dyDescent="0.2">
      <c r="C363" s="1" t="e">
        <f>VLOOKUP(B363,Códigos!D394:E401,2,0)</f>
        <v>#N/A</v>
      </c>
    </row>
    <row r="364" spans="3:3" x14ac:dyDescent="0.2">
      <c r="C364" s="1" t="e">
        <f>VLOOKUP(B364,Códigos!D395:E402,2,0)</f>
        <v>#N/A</v>
      </c>
    </row>
    <row r="365" spans="3:3" x14ac:dyDescent="0.2">
      <c r="C365" s="1" t="e">
        <f>VLOOKUP(B365,Códigos!D396:E403,2,0)</f>
        <v>#N/A</v>
      </c>
    </row>
    <row r="366" spans="3:3" x14ac:dyDescent="0.2">
      <c r="C366" s="1" t="e">
        <f>VLOOKUP(B366,Códigos!D397:E404,2,0)</f>
        <v>#N/A</v>
      </c>
    </row>
    <row r="367" spans="3:3" x14ac:dyDescent="0.2">
      <c r="C367" s="1" t="e">
        <f>VLOOKUP(B367,Códigos!D398:E405,2,0)</f>
        <v>#N/A</v>
      </c>
    </row>
    <row r="368" spans="3:3" x14ac:dyDescent="0.2">
      <c r="C368" s="1" t="e">
        <f>VLOOKUP(B368,Códigos!D399:E406,2,0)</f>
        <v>#N/A</v>
      </c>
    </row>
    <row r="369" spans="3:3" x14ac:dyDescent="0.2">
      <c r="C369" s="1" t="e">
        <f>VLOOKUP(B369,Códigos!D400:E407,2,0)</f>
        <v>#N/A</v>
      </c>
    </row>
    <row r="370" spans="3:3" x14ac:dyDescent="0.2">
      <c r="C370" s="1" t="e">
        <f>VLOOKUP(B370,Códigos!D401:E408,2,0)</f>
        <v>#N/A</v>
      </c>
    </row>
    <row r="371" spans="3:3" x14ac:dyDescent="0.2">
      <c r="C371" s="1" t="e">
        <f>VLOOKUP(B371,Códigos!D402:E409,2,0)</f>
        <v>#N/A</v>
      </c>
    </row>
    <row r="372" spans="3:3" x14ac:dyDescent="0.2">
      <c r="C372" s="1" t="e">
        <f>VLOOKUP(B372,Códigos!D403:E410,2,0)</f>
        <v>#N/A</v>
      </c>
    </row>
    <row r="373" spans="3:3" x14ac:dyDescent="0.2">
      <c r="C373" s="1" t="e">
        <f>VLOOKUP(B373,Códigos!D404:E411,2,0)</f>
        <v>#N/A</v>
      </c>
    </row>
    <row r="374" spans="3:3" x14ac:dyDescent="0.2">
      <c r="C374" s="1" t="e">
        <f>VLOOKUP(B374,Códigos!D405:E412,2,0)</f>
        <v>#N/A</v>
      </c>
    </row>
    <row r="375" spans="3:3" x14ac:dyDescent="0.2">
      <c r="C375" s="1" t="e">
        <f>VLOOKUP(B375,Códigos!D406:E413,2,0)</f>
        <v>#N/A</v>
      </c>
    </row>
    <row r="376" spans="3:3" x14ac:dyDescent="0.2">
      <c r="C376" s="1" t="e">
        <f>VLOOKUP(B376,Códigos!D407:E414,2,0)</f>
        <v>#N/A</v>
      </c>
    </row>
    <row r="377" spans="3:3" x14ac:dyDescent="0.2">
      <c r="C377" s="1" t="e">
        <f>VLOOKUP(B377,Códigos!D408:E415,2,0)</f>
        <v>#N/A</v>
      </c>
    </row>
    <row r="378" spans="3:3" x14ac:dyDescent="0.2">
      <c r="C378" s="1" t="e">
        <f>VLOOKUP(B378,Códigos!D409:E416,2,0)</f>
        <v>#N/A</v>
      </c>
    </row>
    <row r="379" spans="3:3" x14ac:dyDescent="0.2">
      <c r="C379" s="1" t="e">
        <f>VLOOKUP(B379,Códigos!D410:E417,2,0)</f>
        <v>#N/A</v>
      </c>
    </row>
    <row r="380" spans="3:3" x14ac:dyDescent="0.2">
      <c r="C380" s="1" t="e">
        <f>VLOOKUP(B380,Códigos!D411:E418,2,0)</f>
        <v>#N/A</v>
      </c>
    </row>
    <row r="381" spans="3:3" x14ac:dyDescent="0.2">
      <c r="C381" s="1" t="e">
        <f>VLOOKUP(B381,Códigos!D412:E419,2,0)</f>
        <v>#N/A</v>
      </c>
    </row>
    <row r="382" spans="3:3" x14ac:dyDescent="0.2">
      <c r="C382" s="1" t="e">
        <f>VLOOKUP(B382,Códigos!D413:E420,2,0)</f>
        <v>#N/A</v>
      </c>
    </row>
    <row r="383" spans="3:3" x14ac:dyDescent="0.2">
      <c r="C383" s="1" t="e">
        <f>VLOOKUP(B383,Códigos!D414:E421,2,0)</f>
        <v>#N/A</v>
      </c>
    </row>
    <row r="384" spans="3:3" x14ac:dyDescent="0.2">
      <c r="C384" s="1" t="e">
        <f>VLOOKUP(B384,Códigos!D415:E422,2,0)</f>
        <v>#N/A</v>
      </c>
    </row>
    <row r="385" spans="3:3" x14ac:dyDescent="0.2">
      <c r="C385" s="1" t="e">
        <f>VLOOKUP(B385,Códigos!D416:E423,2,0)</f>
        <v>#N/A</v>
      </c>
    </row>
    <row r="386" spans="3:3" x14ac:dyDescent="0.2">
      <c r="C386" s="1" t="e">
        <f>VLOOKUP(B386,Códigos!D417:E424,2,0)</f>
        <v>#N/A</v>
      </c>
    </row>
    <row r="387" spans="3:3" x14ac:dyDescent="0.2">
      <c r="C387" s="1" t="e">
        <f>VLOOKUP(B387,Códigos!D418:E425,2,0)</f>
        <v>#N/A</v>
      </c>
    </row>
    <row r="388" spans="3:3" x14ac:dyDescent="0.2">
      <c r="C388" s="1" t="e">
        <f>VLOOKUP(B388,Códigos!D419:E426,2,0)</f>
        <v>#N/A</v>
      </c>
    </row>
    <row r="389" spans="3:3" x14ac:dyDescent="0.2">
      <c r="C389" s="1" t="e">
        <f>VLOOKUP(B389,Códigos!D420:E427,2,0)</f>
        <v>#N/A</v>
      </c>
    </row>
    <row r="390" spans="3:3" x14ac:dyDescent="0.2">
      <c r="C390" s="1" t="e">
        <f>VLOOKUP(B390,Códigos!D421:E428,2,0)</f>
        <v>#N/A</v>
      </c>
    </row>
    <row r="391" spans="3:3" x14ac:dyDescent="0.2">
      <c r="C391" s="1" t="e">
        <f>VLOOKUP(B391,Códigos!D422:E429,2,0)</f>
        <v>#N/A</v>
      </c>
    </row>
    <row r="392" spans="3:3" x14ac:dyDescent="0.2">
      <c r="C392" s="1" t="e">
        <f>VLOOKUP(B392,Códigos!D423:E430,2,0)</f>
        <v>#N/A</v>
      </c>
    </row>
    <row r="393" spans="3:3" x14ac:dyDescent="0.2">
      <c r="C393" s="1" t="e">
        <f>VLOOKUP(B393,Códigos!D424:E431,2,0)</f>
        <v>#N/A</v>
      </c>
    </row>
    <row r="394" spans="3:3" x14ac:dyDescent="0.2">
      <c r="C394" s="1" t="e">
        <f>VLOOKUP(B394,Códigos!D425:E432,2,0)</f>
        <v>#N/A</v>
      </c>
    </row>
    <row r="395" spans="3:3" x14ac:dyDescent="0.2">
      <c r="C395" s="1" t="e">
        <f>VLOOKUP(B395,Códigos!D426:E433,2,0)</f>
        <v>#N/A</v>
      </c>
    </row>
    <row r="396" spans="3:3" x14ac:dyDescent="0.2">
      <c r="C396" s="1" t="e">
        <f>VLOOKUP(B396,Códigos!D427:E434,2,0)</f>
        <v>#N/A</v>
      </c>
    </row>
    <row r="397" spans="3:3" x14ac:dyDescent="0.2">
      <c r="C397" s="1" t="e">
        <f>VLOOKUP(B397,Códigos!D428:E435,2,0)</f>
        <v>#N/A</v>
      </c>
    </row>
    <row r="398" spans="3:3" x14ac:dyDescent="0.2">
      <c r="C398" s="1" t="e">
        <f>VLOOKUP(B398,Códigos!D429:E436,2,0)</f>
        <v>#N/A</v>
      </c>
    </row>
    <row r="399" spans="3:3" x14ac:dyDescent="0.2">
      <c r="C399" s="1" t="e">
        <f>VLOOKUP(B399,Códigos!D430:E437,2,0)</f>
        <v>#N/A</v>
      </c>
    </row>
    <row r="400" spans="3:3" x14ac:dyDescent="0.2">
      <c r="C400" s="1" t="e">
        <f>VLOOKUP(B400,Códigos!D431:E438,2,0)</f>
        <v>#N/A</v>
      </c>
    </row>
    <row r="401" spans="3:3" x14ac:dyDescent="0.2">
      <c r="C401" s="1" t="e">
        <f>VLOOKUP(B401,Códigos!D432:E439,2,0)</f>
        <v>#N/A</v>
      </c>
    </row>
    <row r="402" spans="3:3" x14ac:dyDescent="0.2">
      <c r="C402" s="1" t="e">
        <f>VLOOKUP(B402,Códigos!D433:E440,2,0)</f>
        <v>#N/A</v>
      </c>
    </row>
    <row r="403" spans="3:3" x14ac:dyDescent="0.2">
      <c r="C403" s="1" t="e">
        <f>VLOOKUP(B403,Códigos!D434:E441,2,0)</f>
        <v>#N/A</v>
      </c>
    </row>
    <row r="404" spans="3:3" x14ac:dyDescent="0.2">
      <c r="C404" s="1" t="e">
        <f>VLOOKUP(B404,Códigos!D435:E442,2,0)</f>
        <v>#N/A</v>
      </c>
    </row>
    <row r="405" spans="3:3" x14ac:dyDescent="0.2">
      <c r="C405" s="1" t="e">
        <f>VLOOKUP(B405,Códigos!D436:E443,2,0)</f>
        <v>#N/A</v>
      </c>
    </row>
    <row r="406" spans="3:3" x14ac:dyDescent="0.2">
      <c r="C406" s="1" t="e">
        <f>VLOOKUP(B406,Códigos!D437:E444,2,0)</f>
        <v>#N/A</v>
      </c>
    </row>
    <row r="407" spans="3:3" x14ac:dyDescent="0.2">
      <c r="C407" s="1" t="e">
        <f>VLOOKUP(B407,Códigos!D438:E445,2,0)</f>
        <v>#N/A</v>
      </c>
    </row>
    <row r="408" spans="3:3" x14ac:dyDescent="0.2">
      <c r="C408" s="1" t="e">
        <f>VLOOKUP(B408,Códigos!D439:E446,2,0)</f>
        <v>#N/A</v>
      </c>
    </row>
    <row r="409" spans="3:3" x14ac:dyDescent="0.2">
      <c r="C409" s="1" t="e">
        <f>VLOOKUP(B409,Códigos!D440:E447,2,0)</f>
        <v>#N/A</v>
      </c>
    </row>
    <row r="410" spans="3:3" x14ac:dyDescent="0.2">
      <c r="C410" s="1" t="e">
        <f>VLOOKUP(B410,Códigos!D441:E448,2,0)</f>
        <v>#N/A</v>
      </c>
    </row>
    <row r="411" spans="3:3" x14ac:dyDescent="0.2">
      <c r="C411" s="1" t="e">
        <f>VLOOKUP(B411,Códigos!D442:E449,2,0)</f>
        <v>#N/A</v>
      </c>
    </row>
    <row r="412" spans="3:3" x14ac:dyDescent="0.2">
      <c r="C412" s="1" t="e">
        <f>VLOOKUP(B412,Códigos!D443:E450,2,0)</f>
        <v>#N/A</v>
      </c>
    </row>
    <row r="413" spans="3:3" x14ac:dyDescent="0.2">
      <c r="C413" s="1" t="e">
        <f>VLOOKUP(B413,Códigos!D444:E451,2,0)</f>
        <v>#N/A</v>
      </c>
    </row>
    <row r="414" spans="3:3" x14ac:dyDescent="0.2">
      <c r="C414" s="1" t="e">
        <f>VLOOKUP(B414,Códigos!D445:E452,2,0)</f>
        <v>#N/A</v>
      </c>
    </row>
    <row r="415" spans="3:3" x14ac:dyDescent="0.2">
      <c r="C415" s="1" t="e">
        <f>VLOOKUP(B415,Códigos!D446:E453,2,0)</f>
        <v>#N/A</v>
      </c>
    </row>
    <row r="416" spans="3:3" x14ac:dyDescent="0.2">
      <c r="C416" s="1" t="e">
        <f>VLOOKUP(B416,Códigos!D447:E454,2,0)</f>
        <v>#N/A</v>
      </c>
    </row>
    <row r="417" spans="3:3" x14ac:dyDescent="0.2">
      <c r="C417" s="1" t="e">
        <f>VLOOKUP(B417,Códigos!D448:E455,2,0)</f>
        <v>#N/A</v>
      </c>
    </row>
    <row r="418" spans="3:3" x14ac:dyDescent="0.2">
      <c r="C418" s="1" t="e">
        <f>VLOOKUP(B418,Códigos!D449:E456,2,0)</f>
        <v>#N/A</v>
      </c>
    </row>
    <row r="419" spans="3:3" x14ac:dyDescent="0.2">
      <c r="C419" s="1" t="e">
        <f>VLOOKUP(B419,Códigos!D450:E457,2,0)</f>
        <v>#N/A</v>
      </c>
    </row>
    <row r="420" spans="3:3" x14ac:dyDescent="0.2">
      <c r="C420" s="1" t="e">
        <f>VLOOKUP(B420,Códigos!D451:E458,2,0)</f>
        <v>#N/A</v>
      </c>
    </row>
    <row r="421" spans="3:3" x14ac:dyDescent="0.2">
      <c r="C421" s="1" t="e">
        <f>VLOOKUP(B421,Códigos!D452:E459,2,0)</f>
        <v>#N/A</v>
      </c>
    </row>
    <row r="422" spans="3:3" x14ac:dyDescent="0.2">
      <c r="C422" s="1" t="e">
        <f>VLOOKUP(B422,Códigos!D453:E460,2,0)</f>
        <v>#N/A</v>
      </c>
    </row>
    <row r="423" spans="3:3" x14ac:dyDescent="0.2">
      <c r="C423" s="1" t="e">
        <f>VLOOKUP(B423,Códigos!D454:E461,2,0)</f>
        <v>#N/A</v>
      </c>
    </row>
    <row r="424" spans="3:3" x14ac:dyDescent="0.2">
      <c r="C424" s="1" t="e">
        <f>VLOOKUP(B424,Códigos!D455:E462,2,0)</f>
        <v>#N/A</v>
      </c>
    </row>
    <row r="425" spans="3:3" x14ac:dyDescent="0.2">
      <c r="C425" s="1" t="e">
        <f>VLOOKUP(B425,Códigos!D456:E463,2,0)</f>
        <v>#N/A</v>
      </c>
    </row>
    <row r="426" spans="3:3" x14ac:dyDescent="0.2">
      <c r="C426" s="1" t="e">
        <f>VLOOKUP(B426,Códigos!D457:E464,2,0)</f>
        <v>#N/A</v>
      </c>
    </row>
    <row r="427" spans="3:3" x14ac:dyDescent="0.2">
      <c r="C427" s="1" t="e">
        <f>VLOOKUP(B427,Códigos!D458:E465,2,0)</f>
        <v>#N/A</v>
      </c>
    </row>
    <row r="428" spans="3:3" x14ac:dyDescent="0.2">
      <c r="C428" s="1" t="e">
        <f>VLOOKUP(B428,Códigos!D459:E466,2,0)</f>
        <v>#N/A</v>
      </c>
    </row>
    <row r="429" spans="3:3" x14ac:dyDescent="0.2">
      <c r="C429" s="1" t="e">
        <f>VLOOKUP(B429,Códigos!D460:E467,2,0)</f>
        <v>#N/A</v>
      </c>
    </row>
    <row r="430" spans="3:3" x14ac:dyDescent="0.2">
      <c r="C430" s="1" t="e">
        <f>VLOOKUP(B430,Códigos!D461:E468,2,0)</f>
        <v>#N/A</v>
      </c>
    </row>
    <row r="431" spans="3:3" x14ac:dyDescent="0.2">
      <c r="C431" s="1" t="e">
        <f>VLOOKUP(B431,Códigos!D462:E469,2,0)</f>
        <v>#N/A</v>
      </c>
    </row>
    <row r="432" spans="3:3" x14ac:dyDescent="0.2">
      <c r="C432" s="1" t="e">
        <f>VLOOKUP(B432,Códigos!D463:E470,2,0)</f>
        <v>#N/A</v>
      </c>
    </row>
    <row r="433" spans="3:3" x14ac:dyDescent="0.2">
      <c r="C433" s="1" t="e">
        <f>VLOOKUP(B433,Códigos!D464:E471,2,0)</f>
        <v>#N/A</v>
      </c>
    </row>
    <row r="434" spans="3:3" x14ac:dyDescent="0.2">
      <c r="C434" s="1" t="e">
        <f>VLOOKUP(B434,Códigos!D465:E472,2,0)</f>
        <v>#N/A</v>
      </c>
    </row>
    <row r="435" spans="3:3" x14ac:dyDescent="0.2">
      <c r="C435" s="1" t="e">
        <f>VLOOKUP(B435,Códigos!D466:E473,2,0)</f>
        <v>#N/A</v>
      </c>
    </row>
    <row r="436" spans="3:3" x14ac:dyDescent="0.2">
      <c r="C436" s="1" t="e">
        <f>VLOOKUP(B436,Códigos!D467:E474,2,0)</f>
        <v>#N/A</v>
      </c>
    </row>
    <row r="437" spans="3:3" x14ac:dyDescent="0.2">
      <c r="C437" s="1" t="e">
        <f>VLOOKUP(B437,Códigos!D468:E475,2,0)</f>
        <v>#N/A</v>
      </c>
    </row>
    <row r="438" spans="3:3" x14ac:dyDescent="0.2">
      <c r="C438" s="1" t="e">
        <f>VLOOKUP(B438,Códigos!D469:E476,2,0)</f>
        <v>#N/A</v>
      </c>
    </row>
    <row r="439" spans="3:3" x14ac:dyDescent="0.2">
      <c r="C439" s="1" t="e">
        <f>VLOOKUP(B439,Códigos!D470:E477,2,0)</f>
        <v>#N/A</v>
      </c>
    </row>
    <row r="440" spans="3:3" x14ac:dyDescent="0.2">
      <c r="C440" s="1" t="e">
        <f>VLOOKUP(B440,Códigos!D471:E478,2,0)</f>
        <v>#N/A</v>
      </c>
    </row>
    <row r="441" spans="3:3" x14ac:dyDescent="0.2">
      <c r="C441" s="1" t="e">
        <f>VLOOKUP(B441,Códigos!D472:E479,2,0)</f>
        <v>#N/A</v>
      </c>
    </row>
    <row r="442" spans="3:3" x14ac:dyDescent="0.2">
      <c r="C442" s="1" t="e">
        <f>VLOOKUP(B442,Códigos!D473:E480,2,0)</f>
        <v>#N/A</v>
      </c>
    </row>
    <row r="443" spans="3:3" x14ac:dyDescent="0.2">
      <c r="C443" s="1" t="e">
        <f>VLOOKUP(B443,Códigos!D474:E481,2,0)</f>
        <v>#N/A</v>
      </c>
    </row>
    <row r="444" spans="3:3" x14ac:dyDescent="0.2">
      <c r="C444" s="1" t="e">
        <f>VLOOKUP(B444,Códigos!D475:E482,2,0)</f>
        <v>#N/A</v>
      </c>
    </row>
    <row r="445" spans="3:3" x14ac:dyDescent="0.2">
      <c r="C445" s="1" t="e">
        <f>VLOOKUP(B445,Códigos!D476:E483,2,0)</f>
        <v>#N/A</v>
      </c>
    </row>
    <row r="446" spans="3:3" x14ac:dyDescent="0.2">
      <c r="C446" s="1" t="e">
        <f>VLOOKUP(B446,Códigos!D477:E484,2,0)</f>
        <v>#N/A</v>
      </c>
    </row>
    <row r="447" spans="3:3" x14ac:dyDescent="0.2">
      <c r="C447" s="1" t="e">
        <f>VLOOKUP(B447,Códigos!D478:E485,2,0)</f>
        <v>#N/A</v>
      </c>
    </row>
    <row r="448" spans="3:3" x14ac:dyDescent="0.2">
      <c r="C448" s="1" t="e">
        <f>VLOOKUP(B448,Códigos!D479:E486,2,0)</f>
        <v>#N/A</v>
      </c>
    </row>
    <row r="449" spans="3:3" x14ac:dyDescent="0.2">
      <c r="C449" s="1" t="e">
        <f>VLOOKUP(B449,Códigos!D480:E487,2,0)</f>
        <v>#N/A</v>
      </c>
    </row>
    <row r="450" spans="3:3" x14ac:dyDescent="0.2">
      <c r="C450" s="1" t="e">
        <f>VLOOKUP(B450,Códigos!D481:E488,2,0)</f>
        <v>#N/A</v>
      </c>
    </row>
    <row r="451" spans="3:3" x14ac:dyDescent="0.2">
      <c r="C451" s="1" t="e">
        <f>VLOOKUP(B451,Códigos!D482:E489,2,0)</f>
        <v>#N/A</v>
      </c>
    </row>
    <row r="452" spans="3:3" x14ac:dyDescent="0.2">
      <c r="C452" s="1" t="e">
        <f>VLOOKUP(B452,Códigos!D483:E490,2,0)</f>
        <v>#N/A</v>
      </c>
    </row>
    <row r="453" spans="3:3" x14ac:dyDescent="0.2">
      <c r="C453" s="1" t="e">
        <f>VLOOKUP(B453,Códigos!D484:E491,2,0)</f>
        <v>#N/A</v>
      </c>
    </row>
    <row r="454" spans="3:3" x14ac:dyDescent="0.2">
      <c r="C454" s="1" t="e">
        <f>VLOOKUP(B454,Códigos!D485:E492,2,0)</f>
        <v>#N/A</v>
      </c>
    </row>
    <row r="455" spans="3:3" x14ac:dyDescent="0.2">
      <c r="C455" s="1" t="e">
        <f>VLOOKUP(B455,Códigos!D486:E493,2,0)</f>
        <v>#N/A</v>
      </c>
    </row>
    <row r="456" spans="3:3" x14ac:dyDescent="0.2">
      <c r="C456" s="1" t="e">
        <f>VLOOKUP(B456,Códigos!D487:E494,2,0)</f>
        <v>#N/A</v>
      </c>
    </row>
    <row r="457" spans="3:3" x14ac:dyDescent="0.2">
      <c r="C457" s="1" t="e">
        <f>VLOOKUP(B457,Códigos!D488:E495,2,0)</f>
        <v>#N/A</v>
      </c>
    </row>
    <row r="458" spans="3:3" x14ac:dyDescent="0.2">
      <c r="C458" s="1" t="e">
        <f>VLOOKUP(B458,Códigos!D489:E496,2,0)</f>
        <v>#N/A</v>
      </c>
    </row>
    <row r="459" spans="3:3" x14ac:dyDescent="0.2">
      <c r="C459" s="1" t="e">
        <f>VLOOKUP(B459,Códigos!D490:E497,2,0)</f>
        <v>#N/A</v>
      </c>
    </row>
    <row r="460" spans="3:3" x14ac:dyDescent="0.2">
      <c r="C460" s="1" t="e">
        <f>VLOOKUP(B460,Códigos!D491:E498,2,0)</f>
        <v>#N/A</v>
      </c>
    </row>
    <row r="461" spans="3:3" x14ac:dyDescent="0.2">
      <c r="C461" s="1" t="e">
        <f>VLOOKUP(B461,Códigos!D492:E499,2,0)</f>
        <v>#N/A</v>
      </c>
    </row>
    <row r="462" spans="3:3" x14ac:dyDescent="0.2">
      <c r="C462" s="1" t="e">
        <f>VLOOKUP(B462,Códigos!D493:E500,2,0)</f>
        <v>#N/A</v>
      </c>
    </row>
    <row r="463" spans="3:3" x14ac:dyDescent="0.2">
      <c r="C463" s="1" t="e">
        <f>VLOOKUP(B463,Códigos!D494:E501,2,0)</f>
        <v>#N/A</v>
      </c>
    </row>
    <row r="464" spans="3:3" x14ac:dyDescent="0.2">
      <c r="C464" s="1" t="e">
        <f>VLOOKUP(B464,Códigos!D495:E502,2,0)</f>
        <v>#N/A</v>
      </c>
    </row>
    <row r="465" spans="3:3" x14ac:dyDescent="0.2">
      <c r="C465" s="1" t="e">
        <f>VLOOKUP(B465,Códigos!D496:E503,2,0)</f>
        <v>#N/A</v>
      </c>
    </row>
    <row r="466" spans="3:3" x14ac:dyDescent="0.2">
      <c r="C466" s="1" t="e">
        <f>VLOOKUP(B466,Códigos!D497:E504,2,0)</f>
        <v>#N/A</v>
      </c>
    </row>
    <row r="467" spans="3:3" x14ac:dyDescent="0.2">
      <c r="C467" s="1" t="e">
        <f>VLOOKUP(B467,Códigos!D498:E505,2,0)</f>
        <v>#N/A</v>
      </c>
    </row>
    <row r="468" spans="3:3" x14ac:dyDescent="0.2">
      <c r="C468" s="1" t="e">
        <f>VLOOKUP(B468,Códigos!D499:E506,2,0)</f>
        <v>#N/A</v>
      </c>
    </row>
    <row r="469" spans="3:3" x14ac:dyDescent="0.2">
      <c r="C469" s="1" t="e">
        <f>VLOOKUP(B469,Códigos!D500:E507,2,0)</f>
        <v>#N/A</v>
      </c>
    </row>
    <row r="470" spans="3:3" x14ac:dyDescent="0.2">
      <c r="C470" s="1" t="e">
        <f>VLOOKUP(B470,Códigos!D501:E508,2,0)</f>
        <v>#N/A</v>
      </c>
    </row>
    <row r="471" spans="3:3" x14ac:dyDescent="0.2">
      <c r="C471" s="1" t="e">
        <f>VLOOKUP(B471,Códigos!D502:E509,2,0)</f>
        <v>#N/A</v>
      </c>
    </row>
    <row r="472" spans="3:3" x14ac:dyDescent="0.2">
      <c r="C472" s="1" t="e">
        <f>VLOOKUP(B472,Códigos!D503:E510,2,0)</f>
        <v>#N/A</v>
      </c>
    </row>
    <row r="473" spans="3:3" x14ac:dyDescent="0.2">
      <c r="C473" s="1" t="e">
        <f>VLOOKUP(B473,Códigos!D504:E511,2,0)</f>
        <v>#N/A</v>
      </c>
    </row>
    <row r="474" spans="3:3" x14ac:dyDescent="0.2">
      <c r="C474" s="1" t="e">
        <f>VLOOKUP(B474,Códigos!D505:E512,2,0)</f>
        <v>#N/A</v>
      </c>
    </row>
    <row r="475" spans="3:3" x14ac:dyDescent="0.2">
      <c r="C475" s="1" t="e">
        <f>VLOOKUP(B475,Códigos!D506:E513,2,0)</f>
        <v>#N/A</v>
      </c>
    </row>
    <row r="476" spans="3:3" x14ac:dyDescent="0.2">
      <c r="C476" s="1" t="e">
        <f>VLOOKUP(B476,Códigos!D507:E514,2,0)</f>
        <v>#N/A</v>
      </c>
    </row>
    <row r="477" spans="3:3" x14ac:dyDescent="0.2">
      <c r="C477" s="1" t="e">
        <f>VLOOKUP(B477,Códigos!D508:E515,2,0)</f>
        <v>#N/A</v>
      </c>
    </row>
    <row r="478" spans="3:3" x14ac:dyDescent="0.2">
      <c r="C478" s="1" t="e">
        <f>VLOOKUP(B478,Códigos!D509:E516,2,0)</f>
        <v>#N/A</v>
      </c>
    </row>
    <row r="479" spans="3:3" x14ac:dyDescent="0.2">
      <c r="C479" s="1" t="e">
        <f>VLOOKUP(B479,Códigos!D510:E517,2,0)</f>
        <v>#N/A</v>
      </c>
    </row>
    <row r="480" spans="3:3" x14ac:dyDescent="0.2">
      <c r="C480" s="1" t="e">
        <f>VLOOKUP(B480,Códigos!D511:E518,2,0)</f>
        <v>#N/A</v>
      </c>
    </row>
    <row r="481" spans="3:3" x14ac:dyDescent="0.2">
      <c r="C481" s="1" t="e">
        <f>VLOOKUP(B481,Códigos!D512:E519,2,0)</f>
        <v>#N/A</v>
      </c>
    </row>
    <row r="482" spans="3:3" x14ac:dyDescent="0.2">
      <c r="C482" s="1" t="e">
        <f>VLOOKUP(B482,Códigos!D513:E520,2,0)</f>
        <v>#N/A</v>
      </c>
    </row>
    <row r="483" spans="3:3" x14ac:dyDescent="0.2">
      <c r="C483" s="1" t="e">
        <f>VLOOKUP(B483,Códigos!D514:E521,2,0)</f>
        <v>#N/A</v>
      </c>
    </row>
    <row r="484" spans="3:3" x14ac:dyDescent="0.2">
      <c r="C484" s="1" t="e">
        <f>VLOOKUP(B484,Códigos!D515:E522,2,0)</f>
        <v>#N/A</v>
      </c>
    </row>
    <row r="485" spans="3:3" x14ac:dyDescent="0.2">
      <c r="C485" s="1" t="e">
        <f>VLOOKUP(B485,Códigos!D516:E523,2,0)</f>
        <v>#N/A</v>
      </c>
    </row>
    <row r="486" spans="3:3" x14ac:dyDescent="0.2">
      <c r="C486" s="1" t="e">
        <f>VLOOKUP(B486,Códigos!D517:E524,2,0)</f>
        <v>#N/A</v>
      </c>
    </row>
    <row r="487" spans="3:3" x14ac:dyDescent="0.2">
      <c r="C487" s="1" t="e">
        <f>VLOOKUP(B487,Códigos!D518:E525,2,0)</f>
        <v>#N/A</v>
      </c>
    </row>
    <row r="488" spans="3:3" x14ac:dyDescent="0.2">
      <c r="C488" s="1" t="e">
        <f>VLOOKUP(B488,Códigos!D519:E526,2,0)</f>
        <v>#N/A</v>
      </c>
    </row>
    <row r="489" spans="3:3" x14ac:dyDescent="0.2">
      <c r="C489" s="1" t="e">
        <f>VLOOKUP(B489,Códigos!D520:E527,2,0)</f>
        <v>#N/A</v>
      </c>
    </row>
    <row r="490" spans="3:3" x14ac:dyDescent="0.2">
      <c r="C490" s="1" t="e">
        <f>VLOOKUP(B490,Códigos!D521:E528,2,0)</f>
        <v>#N/A</v>
      </c>
    </row>
    <row r="491" spans="3:3" x14ac:dyDescent="0.2">
      <c r="C491" s="1" t="e">
        <f>VLOOKUP(B491,Códigos!D522:E529,2,0)</f>
        <v>#N/A</v>
      </c>
    </row>
    <row r="492" spans="3:3" x14ac:dyDescent="0.2">
      <c r="C492" s="1" t="e">
        <f>VLOOKUP(B492,Códigos!D523:E530,2,0)</f>
        <v>#N/A</v>
      </c>
    </row>
    <row r="493" spans="3:3" x14ac:dyDescent="0.2">
      <c r="C493" s="1" t="e">
        <f>VLOOKUP(B493,Códigos!D524:E531,2,0)</f>
        <v>#N/A</v>
      </c>
    </row>
    <row r="494" spans="3:3" x14ac:dyDescent="0.2">
      <c r="C494" s="1" t="e">
        <f>VLOOKUP(B494,Códigos!D525:E532,2,0)</f>
        <v>#N/A</v>
      </c>
    </row>
    <row r="495" spans="3:3" x14ac:dyDescent="0.2">
      <c r="C495" s="1" t="e">
        <f>VLOOKUP(B495,Códigos!D526:E533,2,0)</f>
        <v>#N/A</v>
      </c>
    </row>
    <row r="496" spans="3:3" x14ac:dyDescent="0.2">
      <c r="C496" s="1" t="e">
        <f>VLOOKUP(B496,Códigos!D527:E534,2,0)</f>
        <v>#N/A</v>
      </c>
    </row>
    <row r="497" spans="3:3" x14ac:dyDescent="0.2">
      <c r="C497" s="1" t="e">
        <f>VLOOKUP(B497,Códigos!D528:E535,2,0)</f>
        <v>#N/A</v>
      </c>
    </row>
    <row r="498" spans="3:3" x14ac:dyDescent="0.2">
      <c r="C498" s="1" t="e">
        <f>VLOOKUP(B498,Códigos!D529:E536,2,0)</f>
        <v>#N/A</v>
      </c>
    </row>
    <row r="499" spans="3:3" x14ac:dyDescent="0.2">
      <c r="C499" s="1" t="e">
        <f>VLOOKUP(B499,Códigos!D530:E537,2,0)</f>
        <v>#N/A</v>
      </c>
    </row>
    <row r="500" spans="3:3" x14ac:dyDescent="0.2">
      <c r="C500" s="1" t="e">
        <f>VLOOKUP(B500,Códigos!D531:E538,2,0)</f>
        <v>#N/A</v>
      </c>
    </row>
    <row r="501" spans="3:3" x14ac:dyDescent="0.2">
      <c r="C501" s="1" t="e">
        <f>VLOOKUP(B501,Códigos!D532:E539,2,0)</f>
        <v>#N/A</v>
      </c>
    </row>
    <row r="502" spans="3:3" x14ac:dyDescent="0.2">
      <c r="C502" s="1" t="e">
        <f>VLOOKUP(B502,Códigos!D533:E540,2,0)</f>
        <v>#N/A</v>
      </c>
    </row>
    <row r="503" spans="3:3" x14ac:dyDescent="0.2">
      <c r="C503" s="1" t="e">
        <f>VLOOKUP(B503,Códigos!D534:E541,2,0)</f>
        <v>#N/A</v>
      </c>
    </row>
    <row r="504" spans="3:3" x14ac:dyDescent="0.2">
      <c r="C504" s="1" t="e">
        <f>VLOOKUP(B504,Códigos!D535:E542,2,0)</f>
        <v>#N/A</v>
      </c>
    </row>
    <row r="505" spans="3:3" x14ac:dyDescent="0.2">
      <c r="C505" s="1" t="e">
        <f>VLOOKUP(B505,Códigos!D536:E543,2,0)</f>
        <v>#N/A</v>
      </c>
    </row>
    <row r="506" spans="3:3" x14ac:dyDescent="0.2">
      <c r="C506" s="1" t="e">
        <f>VLOOKUP(B506,Códigos!D537:E544,2,0)</f>
        <v>#N/A</v>
      </c>
    </row>
    <row r="507" spans="3:3" x14ac:dyDescent="0.2">
      <c r="C507" s="1" t="e">
        <f>VLOOKUP(B507,Códigos!D538:E545,2,0)</f>
        <v>#N/A</v>
      </c>
    </row>
    <row r="508" spans="3:3" x14ac:dyDescent="0.2">
      <c r="C508" s="1" t="e">
        <f>VLOOKUP(B508,Códigos!D539:E546,2,0)</f>
        <v>#N/A</v>
      </c>
    </row>
    <row r="509" spans="3:3" x14ac:dyDescent="0.2">
      <c r="C509" s="1" t="e">
        <f>VLOOKUP(B509,Códigos!D540:E547,2,0)</f>
        <v>#N/A</v>
      </c>
    </row>
    <row r="510" spans="3:3" x14ac:dyDescent="0.2">
      <c r="C510" s="1" t="e">
        <f>VLOOKUP(B510,Códigos!D541:E548,2,0)</f>
        <v>#N/A</v>
      </c>
    </row>
    <row r="511" spans="3:3" x14ac:dyDescent="0.2">
      <c r="C511" s="1" t="e">
        <f>VLOOKUP(B511,Códigos!D542:E549,2,0)</f>
        <v>#N/A</v>
      </c>
    </row>
    <row r="512" spans="3:3" x14ac:dyDescent="0.2">
      <c r="C512" s="1" t="e">
        <f>VLOOKUP(B512,Códigos!D543:E550,2,0)</f>
        <v>#N/A</v>
      </c>
    </row>
    <row r="513" spans="3:3" x14ac:dyDescent="0.2">
      <c r="C513" s="1" t="e">
        <f>VLOOKUP(B513,Códigos!D544:E551,2,0)</f>
        <v>#N/A</v>
      </c>
    </row>
    <row r="514" spans="3:3" x14ac:dyDescent="0.2">
      <c r="C514" s="1" t="e">
        <f>VLOOKUP(B514,Códigos!D545:E552,2,0)</f>
        <v>#N/A</v>
      </c>
    </row>
    <row r="515" spans="3:3" x14ac:dyDescent="0.2">
      <c r="C515" s="1" t="e">
        <f>VLOOKUP(B515,Códigos!D546:E553,2,0)</f>
        <v>#N/A</v>
      </c>
    </row>
    <row r="516" spans="3:3" x14ac:dyDescent="0.2">
      <c r="C516" s="1" t="e">
        <f>VLOOKUP(B516,Códigos!D547:E554,2,0)</f>
        <v>#N/A</v>
      </c>
    </row>
    <row r="517" spans="3:3" x14ac:dyDescent="0.2">
      <c r="C517" s="1" t="e">
        <f>VLOOKUP(B517,Códigos!D548:E555,2,0)</f>
        <v>#N/A</v>
      </c>
    </row>
    <row r="518" spans="3:3" x14ac:dyDescent="0.2">
      <c r="C518" s="1" t="e">
        <f>VLOOKUP(B518,Códigos!D549:E556,2,0)</f>
        <v>#N/A</v>
      </c>
    </row>
    <row r="519" spans="3:3" x14ac:dyDescent="0.2">
      <c r="C519" s="1" t="e">
        <f>VLOOKUP(B519,Códigos!D550:E557,2,0)</f>
        <v>#N/A</v>
      </c>
    </row>
    <row r="520" spans="3:3" x14ac:dyDescent="0.2">
      <c r="C520" s="1" t="e">
        <f>VLOOKUP(B520,Códigos!D551:E558,2,0)</f>
        <v>#N/A</v>
      </c>
    </row>
    <row r="521" spans="3:3" x14ac:dyDescent="0.2">
      <c r="C521" s="1" t="e">
        <f>VLOOKUP(B521,Códigos!D552:E559,2,0)</f>
        <v>#N/A</v>
      </c>
    </row>
    <row r="522" spans="3:3" x14ac:dyDescent="0.2">
      <c r="C522" s="1" t="e">
        <f>VLOOKUP(B522,Códigos!D553:E560,2,0)</f>
        <v>#N/A</v>
      </c>
    </row>
    <row r="523" spans="3:3" x14ac:dyDescent="0.2">
      <c r="C523" s="1" t="e">
        <f>VLOOKUP(B523,Códigos!D554:E561,2,0)</f>
        <v>#N/A</v>
      </c>
    </row>
    <row r="524" spans="3:3" x14ac:dyDescent="0.2">
      <c r="C524" s="1" t="e">
        <f>VLOOKUP(B524,Códigos!D555:E562,2,0)</f>
        <v>#N/A</v>
      </c>
    </row>
    <row r="525" spans="3:3" x14ac:dyDescent="0.2">
      <c r="C525" s="1" t="e">
        <f>VLOOKUP(B525,Códigos!D556:E563,2,0)</f>
        <v>#N/A</v>
      </c>
    </row>
    <row r="526" spans="3:3" x14ac:dyDescent="0.2">
      <c r="C526" s="1" t="e">
        <f>VLOOKUP(B526,Códigos!D557:E564,2,0)</f>
        <v>#N/A</v>
      </c>
    </row>
    <row r="527" spans="3:3" x14ac:dyDescent="0.2">
      <c r="C527" s="1" t="e">
        <f>VLOOKUP(B527,Códigos!D558:E565,2,0)</f>
        <v>#N/A</v>
      </c>
    </row>
    <row r="528" spans="3:3" x14ac:dyDescent="0.2">
      <c r="C528" s="1" t="e">
        <f>VLOOKUP(B528,Códigos!D559:E566,2,0)</f>
        <v>#N/A</v>
      </c>
    </row>
    <row r="529" spans="3:3" x14ac:dyDescent="0.2">
      <c r="C529" s="1" t="e">
        <f>VLOOKUP(B529,Códigos!D560:E567,2,0)</f>
        <v>#N/A</v>
      </c>
    </row>
    <row r="530" spans="3:3" x14ac:dyDescent="0.2">
      <c r="C530" s="1" t="e">
        <f>VLOOKUP(B530,Códigos!D561:E568,2,0)</f>
        <v>#N/A</v>
      </c>
    </row>
    <row r="531" spans="3:3" x14ac:dyDescent="0.2">
      <c r="C531" s="1" t="e">
        <f>VLOOKUP(B531,Códigos!D562:E569,2,0)</f>
        <v>#N/A</v>
      </c>
    </row>
    <row r="532" spans="3:3" x14ac:dyDescent="0.2">
      <c r="C532" s="1" t="e">
        <f>VLOOKUP(B532,Códigos!D563:E570,2,0)</f>
        <v>#N/A</v>
      </c>
    </row>
    <row r="533" spans="3:3" x14ac:dyDescent="0.2">
      <c r="C533" s="1" t="e">
        <f>VLOOKUP(B533,Códigos!D564:E571,2,0)</f>
        <v>#N/A</v>
      </c>
    </row>
    <row r="534" spans="3:3" x14ac:dyDescent="0.2">
      <c r="C534" s="1" t="e">
        <f>VLOOKUP(B534,Códigos!D565:E572,2,0)</f>
        <v>#N/A</v>
      </c>
    </row>
    <row r="535" spans="3:3" x14ac:dyDescent="0.2">
      <c r="C535" s="1" t="e">
        <f>VLOOKUP(B535,Códigos!D566:E573,2,0)</f>
        <v>#N/A</v>
      </c>
    </row>
    <row r="536" spans="3:3" x14ac:dyDescent="0.2">
      <c r="C536" s="1" t="e">
        <f>VLOOKUP(B536,Códigos!D567:E574,2,0)</f>
        <v>#N/A</v>
      </c>
    </row>
    <row r="537" spans="3:3" x14ac:dyDescent="0.2">
      <c r="C537" s="1" t="e">
        <f>VLOOKUP(B537,Códigos!D568:E575,2,0)</f>
        <v>#N/A</v>
      </c>
    </row>
    <row r="538" spans="3:3" x14ac:dyDescent="0.2">
      <c r="C538" s="1" t="e">
        <f>VLOOKUP(B538,Códigos!D569:E576,2,0)</f>
        <v>#N/A</v>
      </c>
    </row>
    <row r="539" spans="3:3" x14ac:dyDescent="0.2">
      <c r="C539" s="1" t="e">
        <f>VLOOKUP(B539,Códigos!D570:E577,2,0)</f>
        <v>#N/A</v>
      </c>
    </row>
    <row r="540" spans="3:3" x14ac:dyDescent="0.2">
      <c r="C540" s="1" t="e">
        <f>VLOOKUP(B540,Códigos!D571:E578,2,0)</f>
        <v>#N/A</v>
      </c>
    </row>
    <row r="541" spans="3:3" x14ac:dyDescent="0.2">
      <c r="C541" s="1" t="e">
        <f>VLOOKUP(B541,Códigos!D572:E579,2,0)</f>
        <v>#N/A</v>
      </c>
    </row>
    <row r="542" spans="3:3" x14ac:dyDescent="0.2">
      <c r="C542" s="1" t="e">
        <f>VLOOKUP(B542,Códigos!D573:E580,2,0)</f>
        <v>#N/A</v>
      </c>
    </row>
    <row r="543" spans="3:3" x14ac:dyDescent="0.2">
      <c r="C543" s="1" t="e">
        <f>VLOOKUP(B543,Códigos!D574:E581,2,0)</f>
        <v>#N/A</v>
      </c>
    </row>
    <row r="544" spans="3:3" x14ac:dyDescent="0.2">
      <c r="C544" s="1" t="e">
        <f>VLOOKUP(B544,Códigos!D575:E582,2,0)</f>
        <v>#N/A</v>
      </c>
    </row>
    <row r="545" spans="3:3" x14ac:dyDescent="0.2">
      <c r="C545" s="1" t="e">
        <f>VLOOKUP(B545,Códigos!D576:E583,2,0)</f>
        <v>#N/A</v>
      </c>
    </row>
    <row r="546" spans="3:3" x14ac:dyDescent="0.2">
      <c r="C546" s="1" t="e">
        <f>VLOOKUP(B546,Códigos!D577:E584,2,0)</f>
        <v>#N/A</v>
      </c>
    </row>
    <row r="547" spans="3:3" x14ac:dyDescent="0.2">
      <c r="C547" s="1" t="e">
        <f>VLOOKUP(B547,Códigos!D578:E585,2,0)</f>
        <v>#N/A</v>
      </c>
    </row>
    <row r="548" spans="3:3" x14ac:dyDescent="0.2">
      <c r="C548" s="1" t="e">
        <f>VLOOKUP(B548,Códigos!D579:E586,2,0)</f>
        <v>#N/A</v>
      </c>
    </row>
    <row r="549" spans="3:3" x14ac:dyDescent="0.2">
      <c r="C549" s="1" t="e">
        <f>VLOOKUP(B549,Códigos!D580:E587,2,0)</f>
        <v>#N/A</v>
      </c>
    </row>
    <row r="550" spans="3:3" x14ac:dyDescent="0.2">
      <c r="C550" s="1" t="e">
        <f>VLOOKUP(B550,Códigos!D581:E588,2,0)</f>
        <v>#N/A</v>
      </c>
    </row>
    <row r="551" spans="3:3" x14ac:dyDescent="0.2">
      <c r="C551" s="1" t="e">
        <f>VLOOKUP(B551,Códigos!D582:E589,2,0)</f>
        <v>#N/A</v>
      </c>
    </row>
    <row r="552" spans="3:3" x14ac:dyDescent="0.2">
      <c r="C552" s="1" t="e">
        <f>VLOOKUP(B552,Códigos!D583:E590,2,0)</f>
        <v>#N/A</v>
      </c>
    </row>
    <row r="553" spans="3:3" x14ac:dyDescent="0.2">
      <c r="C553" s="1" t="e">
        <f>VLOOKUP(B553,Códigos!D584:E591,2,0)</f>
        <v>#N/A</v>
      </c>
    </row>
    <row r="554" spans="3:3" x14ac:dyDescent="0.2">
      <c r="C554" s="1" t="e">
        <f>VLOOKUP(B554,Códigos!D585:E592,2,0)</f>
        <v>#N/A</v>
      </c>
    </row>
    <row r="555" spans="3:3" x14ac:dyDescent="0.2">
      <c r="C555" s="1" t="e">
        <f>VLOOKUP(B555,Códigos!D586:E593,2,0)</f>
        <v>#N/A</v>
      </c>
    </row>
    <row r="556" spans="3:3" x14ac:dyDescent="0.2">
      <c r="C556" s="1" t="e">
        <f>VLOOKUP(B556,Códigos!D587:E594,2,0)</f>
        <v>#N/A</v>
      </c>
    </row>
    <row r="557" spans="3:3" x14ac:dyDescent="0.2">
      <c r="C557" s="1" t="e">
        <f>VLOOKUP(B557,Códigos!D588:E595,2,0)</f>
        <v>#N/A</v>
      </c>
    </row>
    <row r="558" spans="3:3" x14ac:dyDescent="0.2">
      <c r="C558" s="1" t="e">
        <f>VLOOKUP(B558,Códigos!D589:E596,2,0)</f>
        <v>#N/A</v>
      </c>
    </row>
    <row r="559" spans="3:3" x14ac:dyDescent="0.2">
      <c r="C559" s="1" t="e">
        <f>VLOOKUP(B559,Códigos!D590:E597,2,0)</f>
        <v>#N/A</v>
      </c>
    </row>
    <row r="560" spans="3:3" x14ac:dyDescent="0.2">
      <c r="C560" s="1" t="e">
        <f>VLOOKUP(B560,Códigos!D591:E598,2,0)</f>
        <v>#N/A</v>
      </c>
    </row>
    <row r="561" spans="3:3" x14ac:dyDescent="0.2">
      <c r="C561" s="1" t="e">
        <f>VLOOKUP(B561,Códigos!D592:E599,2,0)</f>
        <v>#N/A</v>
      </c>
    </row>
    <row r="562" spans="3:3" x14ac:dyDescent="0.2">
      <c r="C562" s="1" t="e">
        <f>VLOOKUP(B562,Códigos!D593:E600,2,0)</f>
        <v>#N/A</v>
      </c>
    </row>
    <row r="563" spans="3:3" x14ac:dyDescent="0.2">
      <c r="C563" s="1" t="e">
        <f>VLOOKUP(B563,Códigos!D594:E601,2,0)</f>
        <v>#N/A</v>
      </c>
    </row>
    <row r="564" spans="3:3" x14ac:dyDescent="0.2">
      <c r="C564" s="1" t="e">
        <f>VLOOKUP(B564,Códigos!D595:E602,2,0)</f>
        <v>#N/A</v>
      </c>
    </row>
    <row r="565" spans="3:3" x14ac:dyDescent="0.2">
      <c r="C565" s="1" t="e">
        <f>VLOOKUP(B565,Códigos!D596:E603,2,0)</f>
        <v>#N/A</v>
      </c>
    </row>
    <row r="566" spans="3:3" x14ac:dyDescent="0.2">
      <c r="C566" s="1" t="e">
        <f>VLOOKUP(B566,Códigos!D597:E604,2,0)</f>
        <v>#N/A</v>
      </c>
    </row>
    <row r="567" spans="3:3" x14ac:dyDescent="0.2">
      <c r="C567" s="1" t="e">
        <f>VLOOKUP(B567,Códigos!D598:E605,2,0)</f>
        <v>#N/A</v>
      </c>
    </row>
    <row r="568" spans="3:3" x14ac:dyDescent="0.2">
      <c r="C568" s="1" t="e">
        <f>VLOOKUP(B568,Códigos!D599:E606,2,0)</f>
        <v>#N/A</v>
      </c>
    </row>
    <row r="569" spans="3:3" x14ac:dyDescent="0.2">
      <c r="C569" s="1" t="e">
        <f>VLOOKUP(B569,Códigos!D600:E607,2,0)</f>
        <v>#N/A</v>
      </c>
    </row>
    <row r="570" spans="3:3" x14ac:dyDescent="0.2">
      <c r="C570" s="1" t="e">
        <f>VLOOKUP(B570,Códigos!D601:E608,2,0)</f>
        <v>#N/A</v>
      </c>
    </row>
    <row r="571" spans="3:3" x14ac:dyDescent="0.2">
      <c r="C571" s="1" t="e">
        <f>VLOOKUP(B571,Códigos!D602:E609,2,0)</f>
        <v>#N/A</v>
      </c>
    </row>
    <row r="572" spans="3:3" x14ac:dyDescent="0.2">
      <c r="C572" s="1" t="e">
        <f>VLOOKUP(B572,Códigos!D603:E610,2,0)</f>
        <v>#N/A</v>
      </c>
    </row>
    <row r="573" spans="3:3" x14ac:dyDescent="0.2">
      <c r="C573" s="1" t="e">
        <f>VLOOKUP(B573,Códigos!D604:E611,2,0)</f>
        <v>#N/A</v>
      </c>
    </row>
    <row r="574" spans="3:3" x14ac:dyDescent="0.2">
      <c r="C574" s="1" t="e">
        <f>VLOOKUP(B574,Códigos!D605:E612,2,0)</f>
        <v>#N/A</v>
      </c>
    </row>
    <row r="575" spans="3:3" x14ac:dyDescent="0.2">
      <c r="C575" s="1" t="e">
        <f>VLOOKUP(B575,Códigos!D606:E613,2,0)</f>
        <v>#N/A</v>
      </c>
    </row>
    <row r="576" spans="3:3" x14ac:dyDescent="0.2">
      <c r="C576" s="1" t="e">
        <f>VLOOKUP(B576,Códigos!D607:E614,2,0)</f>
        <v>#N/A</v>
      </c>
    </row>
    <row r="577" spans="3:3" x14ac:dyDescent="0.2">
      <c r="C577" s="1" t="e">
        <f>VLOOKUP(B577,Códigos!D608:E615,2,0)</f>
        <v>#N/A</v>
      </c>
    </row>
    <row r="578" spans="3:3" x14ac:dyDescent="0.2">
      <c r="C578" s="1" t="e">
        <f>VLOOKUP(B578,Códigos!D609:E616,2,0)</f>
        <v>#N/A</v>
      </c>
    </row>
    <row r="579" spans="3:3" x14ac:dyDescent="0.2">
      <c r="C579" s="1" t="e">
        <f>VLOOKUP(B579,Códigos!D610:E617,2,0)</f>
        <v>#N/A</v>
      </c>
    </row>
    <row r="580" spans="3:3" x14ac:dyDescent="0.2">
      <c r="C580" s="1" t="e">
        <f>VLOOKUP(B580,Códigos!D611:E618,2,0)</f>
        <v>#N/A</v>
      </c>
    </row>
    <row r="581" spans="3:3" x14ac:dyDescent="0.2">
      <c r="C581" s="1" t="e">
        <f>VLOOKUP(B581,Códigos!D612:E619,2,0)</f>
        <v>#N/A</v>
      </c>
    </row>
    <row r="582" spans="3:3" x14ac:dyDescent="0.2">
      <c r="C582" s="1" t="e">
        <f>VLOOKUP(B582,Códigos!D613:E620,2,0)</f>
        <v>#N/A</v>
      </c>
    </row>
    <row r="583" spans="3:3" x14ac:dyDescent="0.2">
      <c r="C583" s="1" t="e">
        <f>VLOOKUP(B583,Códigos!D614:E621,2,0)</f>
        <v>#N/A</v>
      </c>
    </row>
    <row r="584" spans="3:3" x14ac:dyDescent="0.2">
      <c r="C584" s="1" t="e">
        <f>VLOOKUP(B584,Códigos!D615:E622,2,0)</f>
        <v>#N/A</v>
      </c>
    </row>
    <row r="585" spans="3:3" x14ac:dyDescent="0.2">
      <c r="C585" s="1" t="e">
        <f>VLOOKUP(B585,Códigos!D616:E623,2,0)</f>
        <v>#N/A</v>
      </c>
    </row>
    <row r="586" spans="3:3" x14ac:dyDescent="0.2">
      <c r="C586" s="1" t="e">
        <f>VLOOKUP(B586,Códigos!D617:E624,2,0)</f>
        <v>#N/A</v>
      </c>
    </row>
    <row r="587" spans="3:3" x14ac:dyDescent="0.2">
      <c r="C587" s="1" t="e">
        <f>VLOOKUP(B587,Códigos!D618:E625,2,0)</f>
        <v>#N/A</v>
      </c>
    </row>
    <row r="588" spans="3:3" x14ac:dyDescent="0.2">
      <c r="C588" s="1" t="e">
        <f>VLOOKUP(B588,Códigos!D619:E626,2,0)</f>
        <v>#N/A</v>
      </c>
    </row>
    <row r="589" spans="3:3" x14ac:dyDescent="0.2">
      <c r="C589" s="1" t="e">
        <f>VLOOKUP(B589,Códigos!D620:E627,2,0)</f>
        <v>#N/A</v>
      </c>
    </row>
    <row r="590" spans="3:3" x14ac:dyDescent="0.2">
      <c r="C590" s="1" t="e">
        <f>VLOOKUP(B590,Códigos!D621:E628,2,0)</f>
        <v>#N/A</v>
      </c>
    </row>
    <row r="591" spans="3:3" x14ac:dyDescent="0.2">
      <c r="C591" s="1" t="e">
        <f>VLOOKUP(B591,Códigos!D622:E629,2,0)</f>
        <v>#N/A</v>
      </c>
    </row>
    <row r="592" spans="3:3" x14ac:dyDescent="0.2">
      <c r="C592" s="1" t="e">
        <f>VLOOKUP(B592,Códigos!D623:E630,2,0)</f>
        <v>#N/A</v>
      </c>
    </row>
    <row r="593" spans="3:3" x14ac:dyDescent="0.2">
      <c r="C593" s="1" t="e">
        <f>VLOOKUP(B593,Códigos!D624:E631,2,0)</f>
        <v>#N/A</v>
      </c>
    </row>
    <row r="594" spans="3:3" x14ac:dyDescent="0.2">
      <c r="C594" s="1" t="e">
        <f>VLOOKUP(B594,Códigos!D625:E632,2,0)</f>
        <v>#N/A</v>
      </c>
    </row>
    <row r="595" spans="3:3" x14ac:dyDescent="0.2">
      <c r="C595" s="1" t="e">
        <f>VLOOKUP(B595,Códigos!D626:E633,2,0)</f>
        <v>#N/A</v>
      </c>
    </row>
    <row r="596" spans="3:3" x14ac:dyDescent="0.2">
      <c r="C596" s="1" t="e">
        <f>VLOOKUP(B596,Códigos!D627:E634,2,0)</f>
        <v>#N/A</v>
      </c>
    </row>
    <row r="597" spans="3:3" x14ac:dyDescent="0.2">
      <c r="C597" s="1" t="e">
        <f>VLOOKUP(B597,Códigos!D628:E635,2,0)</f>
        <v>#N/A</v>
      </c>
    </row>
    <row r="598" spans="3:3" x14ac:dyDescent="0.2">
      <c r="C598" s="1" t="e">
        <f>VLOOKUP(B598,Códigos!D629:E636,2,0)</f>
        <v>#N/A</v>
      </c>
    </row>
    <row r="599" spans="3:3" x14ac:dyDescent="0.2">
      <c r="C599" s="1" t="e">
        <f>VLOOKUP(B599,Códigos!D630:E637,2,0)</f>
        <v>#N/A</v>
      </c>
    </row>
    <row r="600" spans="3:3" x14ac:dyDescent="0.2">
      <c r="C600" s="1" t="e">
        <f>VLOOKUP(B600,Códigos!D631:E638,2,0)</f>
        <v>#N/A</v>
      </c>
    </row>
    <row r="601" spans="3:3" x14ac:dyDescent="0.2">
      <c r="C601" s="1" t="e">
        <f>VLOOKUP(B601,Códigos!D632:E639,2,0)</f>
        <v>#N/A</v>
      </c>
    </row>
    <row r="602" spans="3:3" x14ac:dyDescent="0.2">
      <c r="C602" s="1" t="e">
        <f>VLOOKUP(B602,Códigos!D633:E640,2,0)</f>
        <v>#N/A</v>
      </c>
    </row>
    <row r="603" spans="3:3" x14ac:dyDescent="0.2">
      <c r="C603" s="1" t="e">
        <f>VLOOKUP(B603,Códigos!D634:E641,2,0)</f>
        <v>#N/A</v>
      </c>
    </row>
    <row r="604" spans="3:3" x14ac:dyDescent="0.2">
      <c r="C604" s="1" t="e">
        <f>VLOOKUP(B604,Códigos!D635:E642,2,0)</f>
        <v>#N/A</v>
      </c>
    </row>
    <row r="605" spans="3:3" x14ac:dyDescent="0.2">
      <c r="C605" s="1" t="e">
        <f>VLOOKUP(B605,Códigos!D636:E643,2,0)</f>
        <v>#N/A</v>
      </c>
    </row>
    <row r="606" spans="3:3" x14ac:dyDescent="0.2">
      <c r="C606" s="1" t="e">
        <f>VLOOKUP(B606,Códigos!D637:E644,2,0)</f>
        <v>#N/A</v>
      </c>
    </row>
    <row r="607" spans="3:3" x14ac:dyDescent="0.2">
      <c r="C607" s="1" t="e">
        <f>VLOOKUP(B607,Códigos!D638:E645,2,0)</f>
        <v>#N/A</v>
      </c>
    </row>
    <row r="608" spans="3:3" x14ac:dyDescent="0.2">
      <c r="C608" s="1" t="e">
        <f>VLOOKUP(B608,Códigos!D639:E646,2,0)</f>
        <v>#N/A</v>
      </c>
    </row>
    <row r="609" spans="3:3" x14ac:dyDescent="0.2">
      <c r="C609" s="1" t="e">
        <f>VLOOKUP(B609,Códigos!D640:E647,2,0)</f>
        <v>#N/A</v>
      </c>
    </row>
    <row r="610" spans="3:3" x14ac:dyDescent="0.2">
      <c r="C610" s="1" t="e">
        <f>VLOOKUP(B610,Códigos!D641:E648,2,0)</f>
        <v>#N/A</v>
      </c>
    </row>
    <row r="611" spans="3:3" x14ac:dyDescent="0.2">
      <c r="C611" s="1" t="e">
        <f>VLOOKUP(B611,Códigos!D642:E649,2,0)</f>
        <v>#N/A</v>
      </c>
    </row>
    <row r="612" spans="3:3" x14ac:dyDescent="0.2">
      <c r="C612" s="1" t="e">
        <f>VLOOKUP(B612,Códigos!D643:E650,2,0)</f>
        <v>#N/A</v>
      </c>
    </row>
    <row r="613" spans="3:3" x14ac:dyDescent="0.2">
      <c r="C613" s="1" t="e">
        <f>VLOOKUP(B613,Códigos!D644:E651,2,0)</f>
        <v>#N/A</v>
      </c>
    </row>
    <row r="614" spans="3:3" x14ac:dyDescent="0.2">
      <c r="C614" s="1" t="e">
        <f>VLOOKUP(B614,Códigos!D645:E652,2,0)</f>
        <v>#N/A</v>
      </c>
    </row>
    <row r="615" spans="3:3" x14ac:dyDescent="0.2">
      <c r="C615" s="1" t="e">
        <f>VLOOKUP(B615,Códigos!D646:E653,2,0)</f>
        <v>#N/A</v>
      </c>
    </row>
    <row r="616" spans="3:3" x14ac:dyDescent="0.2">
      <c r="C616" s="1" t="e">
        <f>VLOOKUP(B616,Códigos!D647:E654,2,0)</f>
        <v>#N/A</v>
      </c>
    </row>
    <row r="617" spans="3:3" x14ac:dyDescent="0.2">
      <c r="C617" s="1" t="e">
        <f>VLOOKUP(B617,Códigos!D648:E655,2,0)</f>
        <v>#N/A</v>
      </c>
    </row>
    <row r="618" spans="3:3" x14ac:dyDescent="0.2">
      <c r="C618" s="1" t="e">
        <f>VLOOKUP(B618,Códigos!D649:E656,2,0)</f>
        <v>#N/A</v>
      </c>
    </row>
    <row r="619" spans="3:3" x14ac:dyDescent="0.2">
      <c r="C619" s="1" t="e">
        <f>VLOOKUP(B619,Códigos!D650:E657,2,0)</f>
        <v>#N/A</v>
      </c>
    </row>
    <row r="620" spans="3:3" x14ac:dyDescent="0.2">
      <c r="C620" s="1" t="e">
        <f>VLOOKUP(B620,Códigos!D651:E658,2,0)</f>
        <v>#N/A</v>
      </c>
    </row>
    <row r="621" spans="3:3" x14ac:dyDescent="0.2">
      <c r="C621" s="1" t="e">
        <f>VLOOKUP(B621,Códigos!D652:E659,2,0)</f>
        <v>#N/A</v>
      </c>
    </row>
    <row r="622" spans="3:3" x14ac:dyDescent="0.2">
      <c r="C622" s="1" t="e">
        <f>VLOOKUP(B622,Códigos!D653:E660,2,0)</f>
        <v>#N/A</v>
      </c>
    </row>
    <row r="623" spans="3:3" x14ac:dyDescent="0.2">
      <c r="C623" s="1" t="e">
        <f>VLOOKUP(B623,Códigos!D654:E661,2,0)</f>
        <v>#N/A</v>
      </c>
    </row>
    <row r="624" spans="3:3" x14ac:dyDescent="0.2">
      <c r="C624" s="1" t="e">
        <f>VLOOKUP(B624,Códigos!D655:E662,2,0)</f>
        <v>#N/A</v>
      </c>
    </row>
    <row r="625" spans="3:3" x14ac:dyDescent="0.2">
      <c r="C625" s="1" t="e">
        <f>VLOOKUP(B625,Códigos!D656:E663,2,0)</f>
        <v>#N/A</v>
      </c>
    </row>
    <row r="626" spans="3:3" x14ac:dyDescent="0.2">
      <c r="C626" s="1" t="e">
        <f>VLOOKUP(B626,Códigos!D657:E664,2,0)</f>
        <v>#N/A</v>
      </c>
    </row>
    <row r="627" spans="3:3" x14ac:dyDescent="0.2">
      <c r="C627" s="1" t="e">
        <f>VLOOKUP(B627,Códigos!D658:E665,2,0)</f>
        <v>#N/A</v>
      </c>
    </row>
    <row r="628" spans="3:3" x14ac:dyDescent="0.2">
      <c r="C628" s="1" t="e">
        <f>VLOOKUP(B628,Códigos!D659:E666,2,0)</f>
        <v>#N/A</v>
      </c>
    </row>
    <row r="629" spans="3:3" x14ac:dyDescent="0.2">
      <c r="C629" s="1" t="e">
        <f>VLOOKUP(B629,Códigos!D660:E667,2,0)</f>
        <v>#N/A</v>
      </c>
    </row>
    <row r="630" spans="3:3" x14ac:dyDescent="0.2">
      <c r="C630" s="1" t="e">
        <f>VLOOKUP(B630,Códigos!D661:E668,2,0)</f>
        <v>#N/A</v>
      </c>
    </row>
    <row r="631" spans="3:3" x14ac:dyDescent="0.2">
      <c r="C631" s="1" t="e">
        <f>VLOOKUP(B631,Códigos!D662:E669,2,0)</f>
        <v>#N/A</v>
      </c>
    </row>
    <row r="632" spans="3:3" x14ac:dyDescent="0.2">
      <c r="C632" s="1" t="e">
        <f>VLOOKUP(B632,Códigos!D663:E670,2,0)</f>
        <v>#N/A</v>
      </c>
    </row>
    <row r="633" spans="3:3" x14ac:dyDescent="0.2">
      <c r="C633" s="1" t="e">
        <f>VLOOKUP(B633,Códigos!D664:E671,2,0)</f>
        <v>#N/A</v>
      </c>
    </row>
    <row r="634" spans="3:3" x14ac:dyDescent="0.2">
      <c r="C634" s="1" t="e">
        <f>VLOOKUP(B634,Códigos!D665:E672,2,0)</f>
        <v>#N/A</v>
      </c>
    </row>
    <row r="635" spans="3:3" x14ac:dyDescent="0.2">
      <c r="C635" s="1" t="e">
        <f>VLOOKUP(B635,Códigos!D666:E673,2,0)</f>
        <v>#N/A</v>
      </c>
    </row>
    <row r="636" spans="3:3" x14ac:dyDescent="0.2">
      <c r="C636" s="1" t="e">
        <f>VLOOKUP(B636,Códigos!D667:E674,2,0)</f>
        <v>#N/A</v>
      </c>
    </row>
    <row r="637" spans="3:3" x14ac:dyDescent="0.2">
      <c r="C637" s="1" t="e">
        <f>VLOOKUP(B637,Códigos!D668:E675,2,0)</f>
        <v>#N/A</v>
      </c>
    </row>
    <row r="638" spans="3:3" x14ac:dyDescent="0.2">
      <c r="C638" s="1" t="e">
        <f>VLOOKUP(B638,Códigos!D669:E676,2,0)</f>
        <v>#N/A</v>
      </c>
    </row>
    <row r="639" spans="3:3" x14ac:dyDescent="0.2">
      <c r="C639" s="1" t="e">
        <f>VLOOKUP(B639,Códigos!D670:E677,2,0)</f>
        <v>#N/A</v>
      </c>
    </row>
    <row r="640" spans="3:3" x14ac:dyDescent="0.2">
      <c r="C640" s="1" t="e">
        <f>VLOOKUP(B640,Códigos!D671:E678,2,0)</f>
        <v>#N/A</v>
      </c>
    </row>
    <row r="641" spans="3:3" x14ac:dyDescent="0.2">
      <c r="C641" s="1" t="e">
        <f>VLOOKUP(B641,Códigos!D672:E679,2,0)</f>
        <v>#N/A</v>
      </c>
    </row>
    <row r="642" spans="3:3" x14ac:dyDescent="0.2">
      <c r="C642" s="1" t="e">
        <f>VLOOKUP(B642,Códigos!D673:E680,2,0)</f>
        <v>#N/A</v>
      </c>
    </row>
    <row r="643" spans="3:3" x14ac:dyDescent="0.2">
      <c r="C643" s="1" t="e">
        <f>VLOOKUP(B643,Códigos!D674:E681,2,0)</f>
        <v>#N/A</v>
      </c>
    </row>
    <row r="644" spans="3:3" x14ac:dyDescent="0.2">
      <c r="C644" s="1" t="e">
        <f>VLOOKUP(B644,Códigos!D675:E682,2,0)</f>
        <v>#N/A</v>
      </c>
    </row>
    <row r="645" spans="3:3" x14ac:dyDescent="0.2">
      <c r="C645" s="1" t="e">
        <f>VLOOKUP(B645,Códigos!D676:E683,2,0)</f>
        <v>#N/A</v>
      </c>
    </row>
    <row r="646" spans="3:3" x14ac:dyDescent="0.2">
      <c r="C646" s="1" t="e">
        <f>VLOOKUP(B646,Códigos!D677:E684,2,0)</f>
        <v>#N/A</v>
      </c>
    </row>
    <row r="647" spans="3:3" x14ac:dyDescent="0.2">
      <c r="C647" s="1" t="e">
        <f>VLOOKUP(B647,Códigos!D678:E685,2,0)</f>
        <v>#N/A</v>
      </c>
    </row>
    <row r="648" spans="3:3" x14ac:dyDescent="0.2">
      <c r="C648" s="1" t="e">
        <f>VLOOKUP(B648,Códigos!D679:E686,2,0)</f>
        <v>#N/A</v>
      </c>
    </row>
    <row r="649" spans="3:3" x14ac:dyDescent="0.2">
      <c r="C649" s="1" t="e">
        <f>VLOOKUP(B649,Códigos!D680:E687,2,0)</f>
        <v>#N/A</v>
      </c>
    </row>
    <row r="650" spans="3:3" x14ac:dyDescent="0.2">
      <c r="C650" s="1" t="e">
        <f>VLOOKUP(B650,Códigos!D681:E688,2,0)</f>
        <v>#N/A</v>
      </c>
    </row>
    <row r="651" spans="3:3" x14ac:dyDescent="0.2">
      <c r="C651" s="1" t="e">
        <f>VLOOKUP(B651,Códigos!D682:E689,2,0)</f>
        <v>#N/A</v>
      </c>
    </row>
    <row r="652" spans="3:3" x14ac:dyDescent="0.2">
      <c r="C652" s="1" t="e">
        <f>VLOOKUP(B652,Códigos!D683:E690,2,0)</f>
        <v>#N/A</v>
      </c>
    </row>
    <row r="653" spans="3:3" x14ac:dyDescent="0.2">
      <c r="C653" s="1" t="e">
        <f>VLOOKUP(B653,Códigos!D684:E691,2,0)</f>
        <v>#N/A</v>
      </c>
    </row>
    <row r="654" spans="3:3" x14ac:dyDescent="0.2">
      <c r="C654" s="1" t="e">
        <f>VLOOKUP(B654,Códigos!D685:E692,2,0)</f>
        <v>#N/A</v>
      </c>
    </row>
    <row r="655" spans="3:3" x14ac:dyDescent="0.2">
      <c r="C655" s="1" t="e">
        <f>VLOOKUP(B655,Códigos!D686:E693,2,0)</f>
        <v>#N/A</v>
      </c>
    </row>
    <row r="656" spans="3:3" x14ac:dyDescent="0.2">
      <c r="C656" s="1" t="e">
        <f>VLOOKUP(B656,Códigos!D687:E694,2,0)</f>
        <v>#N/A</v>
      </c>
    </row>
    <row r="657" spans="3:3" x14ac:dyDescent="0.2">
      <c r="C657" s="1" t="e">
        <f>VLOOKUP(B657,Códigos!D688:E695,2,0)</f>
        <v>#N/A</v>
      </c>
    </row>
    <row r="658" spans="3:3" x14ac:dyDescent="0.2">
      <c r="C658" s="1" t="e">
        <f>VLOOKUP(B658,Códigos!D689:E696,2,0)</f>
        <v>#N/A</v>
      </c>
    </row>
    <row r="659" spans="3:3" x14ac:dyDescent="0.2">
      <c r="C659" s="1" t="e">
        <f>VLOOKUP(B659,Códigos!D690:E697,2,0)</f>
        <v>#N/A</v>
      </c>
    </row>
    <row r="660" spans="3:3" x14ac:dyDescent="0.2">
      <c r="C660" s="1" t="e">
        <f>VLOOKUP(B660,Códigos!D691:E698,2,0)</f>
        <v>#N/A</v>
      </c>
    </row>
    <row r="661" spans="3:3" x14ac:dyDescent="0.2">
      <c r="C661" s="1" t="e">
        <f>VLOOKUP(B661,Códigos!D692:E699,2,0)</f>
        <v>#N/A</v>
      </c>
    </row>
    <row r="662" spans="3:3" x14ac:dyDescent="0.2">
      <c r="C662" s="1" t="e">
        <f>VLOOKUP(B662,Códigos!D693:E700,2,0)</f>
        <v>#N/A</v>
      </c>
    </row>
    <row r="663" spans="3:3" x14ac:dyDescent="0.2">
      <c r="C663" s="1" t="e">
        <f>VLOOKUP(B663,Códigos!D694:E701,2,0)</f>
        <v>#N/A</v>
      </c>
    </row>
    <row r="664" spans="3:3" x14ac:dyDescent="0.2">
      <c r="C664" s="1" t="e">
        <f>VLOOKUP(B664,Códigos!D695:E702,2,0)</f>
        <v>#N/A</v>
      </c>
    </row>
    <row r="665" spans="3:3" x14ac:dyDescent="0.2">
      <c r="C665" s="1" t="e">
        <f>VLOOKUP(B665,Códigos!D696:E703,2,0)</f>
        <v>#N/A</v>
      </c>
    </row>
    <row r="666" spans="3:3" x14ac:dyDescent="0.2">
      <c r="C666" s="1" t="e">
        <f>VLOOKUP(B666,Códigos!D697:E704,2,0)</f>
        <v>#N/A</v>
      </c>
    </row>
    <row r="667" spans="3:3" x14ac:dyDescent="0.2">
      <c r="C667" s="1" t="e">
        <f>VLOOKUP(B667,Códigos!D698:E705,2,0)</f>
        <v>#N/A</v>
      </c>
    </row>
    <row r="668" spans="3:3" x14ac:dyDescent="0.2">
      <c r="C668" s="1" t="e">
        <f>VLOOKUP(B668,Códigos!D699:E706,2,0)</f>
        <v>#N/A</v>
      </c>
    </row>
    <row r="669" spans="3:3" x14ac:dyDescent="0.2">
      <c r="C669" s="1" t="e">
        <f>VLOOKUP(B669,Códigos!D700:E707,2,0)</f>
        <v>#N/A</v>
      </c>
    </row>
    <row r="670" spans="3:3" x14ac:dyDescent="0.2">
      <c r="C670" s="1" t="e">
        <f>VLOOKUP(B670,Códigos!D701:E708,2,0)</f>
        <v>#N/A</v>
      </c>
    </row>
    <row r="671" spans="3:3" x14ac:dyDescent="0.2">
      <c r="C671" s="1" t="e">
        <f>VLOOKUP(B671,Códigos!D702:E709,2,0)</f>
        <v>#N/A</v>
      </c>
    </row>
    <row r="672" spans="3:3" x14ac:dyDescent="0.2">
      <c r="C672" s="1" t="e">
        <f>VLOOKUP(B672,Códigos!D703:E710,2,0)</f>
        <v>#N/A</v>
      </c>
    </row>
    <row r="673" spans="3:3" x14ac:dyDescent="0.2">
      <c r="C673" s="1" t="e">
        <f>VLOOKUP(B673,Códigos!D704:E711,2,0)</f>
        <v>#N/A</v>
      </c>
    </row>
    <row r="674" spans="3:3" x14ac:dyDescent="0.2">
      <c r="C674" s="1" t="e">
        <f>VLOOKUP(B674,Códigos!D705:E712,2,0)</f>
        <v>#N/A</v>
      </c>
    </row>
    <row r="675" spans="3:3" x14ac:dyDescent="0.2">
      <c r="C675" s="1" t="e">
        <f>VLOOKUP(B675,Códigos!D706:E713,2,0)</f>
        <v>#N/A</v>
      </c>
    </row>
    <row r="676" spans="3:3" x14ac:dyDescent="0.2">
      <c r="C676" s="1" t="e">
        <f>VLOOKUP(B676,Códigos!D707:E714,2,0)</f>
        <v>#N/A</v>
      </c>
    </row>
    <row r="677" spans="3:3" x14ac:dyDescent="0.2">
      <c r="C677" s="1" t="e">
        <f>VLOOKUP(B677,Códigos!D708:E715,2,0)</f>
        <v>#N/A</v>
      </c>
    </row>
    <row r="678" spans="3:3" x14ac:dyDescent="0.2">
      <c r="C678" s="1" t="e">
        <f>VLOOKUP(B678,Códigos!D709:E716,2,0)</f>
        <v>#N/A</v>
      </c>
    </row>
    <row r="679" spans="3:3" x14ac:dyDescent="0.2">
      <c r="C679" s="1" t="e">
        <f>VLOOKUP(B679,Códigos!D710:E717,2,0)</f>
        <v>#N/A</v>
      </c>
    </row>
    <row r="680" spans="3:3" x14ac:dyDescent="0.2">
      <c r="C680" s="1" t="e">
        <f>VLOOKUP(B680,Códigos!D711:E718,2,0)</f>
        <v>#N/A</v>
      </c>
    </row>
    <row r="681" spans="3:3" x14ac:dyDescent="0.2">
      <c r="C681" s="1" t="e">
        <f>VLOOKUP(B681,Códigos!D712:E719,2,0)</f>
        <v>#N/A</v>
      </c>
    </row>
    <row r="682" spans="3:3" x14ac:dyDescent="0.2">
      <c r="C682" s="1" t="e">
        <f>VLOOKUP(B682,Códigos!D713:E720,2,0)</f>
        <v>#N/A</v>
      </c>
    </row>
    <row r="683" spans="3:3" x14ac:dyDescent="0.2">
      <c r="C683" s="1" t="e">
        <f>VLOOKUP(B683,Códigos!D714:E721,2,0)</f>
        <v>#N/A</v>
      </c>
    </row>
    <row r="684" spans="3:3" x14ac:dyDescent="0.2">
      <c r="C684" s="1" t="e">
        <f>VLOOKUP(B684,Códigos!D715:E722,2,0)</f>
        <v>#N/A</v>
      </c>
    </row>
    <row r="685" spans="3:3" x14ac:dyDescent="0.2">
      <c r="C685" s="1" t="e">
        <f>VLOOKUP(B685,Códigos!D716:E723,2,0)</f>
        <v>#N/A</v>
      </c>
    </row>
    <row r="686" spans="3:3" x14ac:dyDescent="0.2">
      <c r="C686" s="1" t="e">
        <f>VLOOKUP(B686,Códigos!D717:E724,2,0)</f>
        <v>#N/A</v>
      </c>
    </row>
    <row r="687" spans="3:3" x14ac:dyDescent="0.2">
      <c r="C687" s="1" t="e">
        <f>VLOOKUP(B687,Códigos!D718:E725,2,0)</f>
        <v>#N/A</v>
      </c>
    </row>
    <row r="688" spans="3:3" x14ac:dyDescent="0.2">
      <c r="C688" s="1" t="e">
        <f>VLOOKUP(B688,Códigos!D719:E726,2,0)</f>
        <v>#N/A</v>
      </c>
    </row>
    <row r="689" spans="3:3" x14ac:dyDescent="0.2">
      <c r="C689" s="1" t="e">
        <f>VLOOKUP(B689,Códigos!D720:E727,2,0)</f>
        <v>#N/A</v>
      </c>
    </row>
    <row r="690" spans="3:3" x14ac:dyDescent="0.2">
      <c r="C690" s="1" t="e">
        <f>VLOOKUP(B690,Códigos!D721:E728,2,0)</f>
        <v>#N/A</v>
      </c>
    </row>
    <row r="691" spans="3:3" x14ac:dyDescent="0.2">
      <c r="C691" s="1" t="e">
        <f>VLOOKUP(B691,Códigos!D722:E729,2,0)</f>
        <v>#N/A</v>
      </c>
    </row>
    <row r="692" spans="3:3" x14ac:dyDescent="0.2">
      <c r="C692" s="1" t="e">
        <f>VLOOKUP(B692,Códigos!D723:E730,2,0)</f>
        <v>#N/A</v>
      </c>
    </row>
    <row r="693" spans="3:3" x14ac:dyDescent="0.2">
      <c r="C693" s="1" t="e">
        <f>VLOOKUP(B693,Códigos!D724:E731,2,0)</f>
        <v>#N/A</v>
      </c>
    </row>
    <row r="694" spans="3:3" x14ac:dyDescent="0.2">
      <c r="C694" s="1" t="e">
        <f>VLOOKUP(B694,Códigos!D725:E732,2,0)</f>
        <v>#N/A</v>
      </c>
    </row>
    <row r="695" spans="3:3" x14ac:dyDescent="0.2">
      <c r="C695" s="1" t="e">
        <f>VLOOKUP(B695,Códigos!D726:E733,2,0)</f>
        <v>#N/A</v>
      </c>
    </row>
    <row r="696" spans="3:3" x14ac:dyDescent="0.2">
      <c r="C696" s="1" t="e">
        <f>VLOOKUP(B696,Códigos!D727:E734,2,0)</f>
        <v>#N/A</v>
      </c>
    </row>
    <row r="697" spans="3:3" x14ac:dyDescent="0.2">
      <c r="C697" s="1" t="e">
        <f>VLOOKUP(B697,Códigos!D728:E735,2,0)</f>
        <v>#N/A</v>
      </c>
    </row>
    <row r="698" spans="3:3" x14ac:dyDescent="0.2">
      <c r="C698" s="1" t="e">
        <f>VLOOKUP(B698,Códigos!D729:E736,2,0)</f>
        <v>#N/A</v>
      </c>
    </row>
    <row r="699" spans="3:3" x14ac:dyDescent="0.2">
      <c r="C699" s="1" t="e">
        <f>VLOOKUP(B699,Códigos!D730:E737,2,0)</f>
        <v>#N/A</v>
      </c>
    </row>
    <row r="700" spans="3:3" x14ac:dyDescent="0.2">
      <c r="C700" s="1" t="e">
        <f>VLOOKUP(B700,Códigos!D731:E738,2,0)</f>
        <v>#N/A</v>
      </c>
    </row>
    <row r="701" spans="3:3" x14ac:dyDescent="0.2">
      <c r="C701" s="1" t="e">
        <f>VLOOKUP(B701,Códigos!D732:E739,2,0)</f>
        <v>#N/A</v>
      </c>
    </row>
    <row r="702" spans="3:3" x14ac:dyDescent="0.2">
      <c r="C702" s="1" t="e">
        <f>VLOOKUP(B702,Códigos!D733:E740,2,0)</f>
        <v>#N/A</v>
      </c>
    </row>
    <row r="703" spans="3:3" x14ac:dyDescent="0.2">
      <c r="C703" s="1" t="e">
        <f>VLOOKUP(B703,Códigos!D734:E741,2,0)</f>
        <v>#N/A</v>
      </c>
    </row>
    <row r="704" spans="3:3" x14ac:dyDescent="0.2">
      <c r="C704" s="1" t="e">
        <f>VLOOKUP(B704,Códigos!D735:E742,2,0)</f>
        <v>#N/A</v>
      </c>
    </row>
    <row r="705" spans="3:3" x14ac:dyDescent="0.2">
      <c r="C705" s="1" t="e">
        <f>VLOOKUP(B705,Códigos!D736:E743,2,0)</f>
        <v>#N/A</v>
      </c>
    </row>
    <row r="706" spans="3:3" x14ac:dyDescent="0.2">
      <c r="C706" s="1" t="e">
        <f>VLOOKUP(B706,Códigos!D737:E744,2,0)</f>
        <v>#N/A</v>
      </c>
    </row>
    <row r="707" spans="3:3" x14ac:dyDescent="0.2">
      <c r="C707" s="1" t="e">
        <f>VLOOKUP(B707,Códigos!D738:E745,2,0)</f>
        <v>#N/A</v>
      </c>
    </row>
    <row r="708" spans="3:3" x14ac:dyDescent="0.2">
      <c r="C708" s="1" t="e">
        <f>VLOOKUP(B708,Códigos!D739:E746,2,0)</f>
        <v>#N/A</v>
      </c>
    </row>
    <row r="709" spans="3:3" x14ac:dyDescent="0.2">
      <c r="C709" s="1" t="e">
        <f>VLOOKUP(B709,Códigos!D740:E747,2,0)</f>
        <v>#N/A</v>
      </c>
    </row>
    <row r="710" spans="3:3" x14ac:dyDescent="0.2">
      <c r="C710" s="1" t="e">
        <f>VLOOKUP(B710,Códigos!D741:E748,2,0)</f>
        <v>#N/A</v>
      </c>
    </row>
    <row r="711" spans="3:3" x14ac:dyDescent="0.2">
      <c r="C711" s="1" t="e">
        <f>VLOOKUP(B711,Códigos!D742:E749,2,0)</f>
        <v>#N/A</v>
      </c>
    </row>
    <row r="712" spans="3:3" x14ac:dyDescent="0.2">
      <c r="C712" s="1" t="e">
        <f>VLOOKUP(B712,Códigos!D743:E750,2,0)</f>
        <v>#N/A</v>
      </c>
    </row>
    <row r="713" spans="3:3" x14ac:dyDescent="0.2">
      <c r="C713" s="1" t="e">
        <f>VLOOKUP(B713,Códigos!D744:E751,2,0)</f>
        <v>#N/A</v>
      </c>
    </row>
    <row r="714" spans="3:3" x14ac:dyDescent="0.2">
      <c r="C714" s="1" t="e">
        <f>VLOOKUP(B714,Códigos!D745:E752,2,0)</f>
        <v>#N/A</v>
      </c>
    </row>
    <row r="715" spans="3:3" x14ac:dyDescent="0.2">
      <c r="C715" s="1" t="e">
        <f>VLOOKUP(B715,Códigos!D746:E753,2,0)</f>
        <v>#N/A</v>
      </c>
    </row>
    <row r="716" spans="3:3" x14ac:dyDescent="0.2">
      <c r="C716" s="1" t="e">
        <f>VLOOKUP(B716,Códigos!D747:E754,2,0)</f>
        <v>#N/A</v>
      </c>
    </row>
    <row r="717" spans="3:3" x14ac:dyDescent="0.2">
      <c r="C717" s="1" t="e">
        <f>VLOOKUP(B717,Códigos!D748:E755,2,0)</f>
        <v>#N/A</v>
      </c>
    </row>
    <row r="718" spans="3:3" x14ac:dyDescent="0.2">
      <c r="C718" s="1" t="e">
        <f>VLOOKUP(B718,Códigos!D749:E756,2,0)</f>
        <v>#N/A</v>
      </c>
    </row>
    <row r="719" spans="3:3" x14ac:dyDescent="0.2">
      <c r="C719" s="1" t="e">
        <f>VLOOKUP(B719,Códigos!D750:E757,2,0)</f>
        <v>#N/A</v>
      </c>
    </row>
    <row r="720" spans="3:3" x14ac:dyDescent="0.2">
      <c r="C720" s="1" t="e">
        <f>VLOOKUP(B720,Códigos!D751:E758,2,0)</f>
        <v>#N/A</v>
      </c>
    </row>
    <row r="721" spans="3:3" x14ac:dyDescent="0.2">
      <c r="C721" s="1" t="e">
        <f>VLOOKUP(B721,Códigos!D752:E759,2,0)</f>
        <v>#N/A</v>
      </c>
    </row>
    <row r="722" spans="3:3" x14ac:dyDescent="0.2">
      <c r="C722" s="1" t="e">
        <f>VLOOKUP(B722,Códigos!D753:E760,2,0)</f>
        <v>#N/A</v>
      </c>
    </row>
    <row r="723" spans="3:3" x14ac:dyDescent="0.2">
      <c r="C723" s="1" t="e">
        <f>VLOOKUP(B723,Códigos!D754:E761,2,0)</f>
        <v>#N/A</v>
      </c>
    </row>
  </sheetData>
  <mergeCells count="1">
    <mergeCell ref="B2:J2"/>
  </mergeCells>
  <conditionalFormatting sqref="AT1:AT1048576">
    <cfRule type="cellIs" dxfId="20" priority="1" operator="equal">
      <formula>"SIN CLASIFICAR"</formula>
    </cfRule>
    <cfRule type="cellIs" dxfId="19" priority="2" operator="equal">
      <formula>"SOSPECHOSO"</formula>
    </cfRule>
    <cfRule type="cellIs" dxfId="18" priority="3" operator="equal">
      <formula>"CONFIRMADO"</formula>
    </cfRule>
  </conditionalFormatting>
  <dataValidations count="17">
    <dataValidation type="list" allowBlank="1" showInputMessage="1" showErrorMessage="1" sqref="G4:G1048576">
      <formula1>"COEX, EMERGENCIA"</formula1>
    </dataValidation>
    <dataValidation type="list" allowBlank="1" showInputMessage="1" showErrorMessage="1" sqref="L4:L1048576">
      <formula1>"MASCULINO, FEMENINO"</formula1>
    </dataValidation>
    <dataValidation type="list" allowBlank="1" showInputMessage="1" showErrorMessage="1" sqref="O4:O1048576">
      <formula1>"SI, NO, N/A"</formula1>
    </dataValidation>
    <dataValidation type="list" allowBlank="1" showInputMessage="1" showErrorMessage="1" sqref="T4:T1048576">
      <formula1>"SI, NO, INCOMPLETO"</formula1>
    </dataValidation>
    <dataValidation type="list" allowBlank="1" showInputMessage="1" showErrorMessage="1" sqref="AM4:AM1048576 AA7:AI7 V4:AI6 AA8:AC1048576 V7:Z1048576 AJ4:AJ1048576">
      <formula1>"SI, NO, N/S"</formula1>
    </dataValidation>
    <dataValidation type="list" allowBlank="1" showInputMessage="1" showErrorMessage="1" sqref="AO8:AO1048576">
      <formula1>"HECES, TEJIDO NERVIOSO, INTESTINO,SUERO"</formula1>
    </dataValidation>
    <dataValidation type="list" allowBlank="1" showInputMessage="1" showErrorMessage="1" sqref="AD8:AD1048576">
      <formula1>"ASCENDENTE, DESCENDENTE, NO PROGRESIÓN, N/S"</formula1>
    </dataValidation>
    <dataValidation type="list" allowBlank="1" showInputMessage="1" showErrorMessage="1" sqref="AE8:AE1048576">
      <formula1>"MIEMBRO SUPERIOR, MIEMBRO INFERIOR"</formula1>
    </dataValidation>
    <dataValidation type="list" allowBlank="1" showInputMessage="1" showErrorMessage="1" sqref="AF8:AF1048576">
      <formula1>"IZQUIERDO, DERECHO, AMBOS"</formula1>
    </dataValidation>
    <dataValidation type="list" allowBlank="1" showInputMessage="1" showErrorMessage="1" sqref="AG8:AG1048576">
      <formula1>"PROXIMAL, DISTAL, N/S"</formula1>
    </dataValidation>
    <dataValidation type="list" allowBlank="1" showInputMessage="1" showErrorMessage="1" sqref="AH8:AH1048576">
      <formula1>"NORMAL, AUMENTADOS, DISMINUIDOS, AUSENTE, N/S, N/A"</formula1>
    </dataValidation>
    <dataValidation type="list" allowBlank="1" showInputMessage="1" showErrorMessage="1" sqref="AI8:AI1048576">
      <formula1>"NORMAL, AUMENTADA, DISMINUIDA, ASUENTE, N/S, N/A"</formula1>
    </dataValidation>
    <dataValidation type="list" allowBlank="1" showInputMessage="1" showErrorMessage="1" sqref="AP8:AR1048576">
      <formula1>"POSITIVO, NEGATIVO, INDETERMINADO"</formula1>
    </dataValidation>
    <dataValidation type="list" allowBlank="1" showInputMessage="1" showErrorMessage="1" sqref="AL1:AL1048576">
      <formula1>"MEJORADO, GRAVE, MUERTO,CONTRAINDICADO,N/A"</formula1>
    </dataValidation>
    <dataValidation type="list" allowBlank="1" showInputMessage="1" showErrorMessage="1" sqref="AK1:AK1048576">
      <formula1>"SI,NO,N/A"</formula1>
    </dataValidation>
    <dataValidation type="list" allowBlank="1" showInputMessage="1" showErrorMessage="1" sqref="AT1:AT1048576">
      <formula1>"SOSPECHOSO, CONFIRMADO, DESCARTADO, CLÍNICO, SIN CLASIFICAR, ERROR DIAGNÓSTICO"</formula1>
    </dataValidation>
    <dataValidation type="list" allowBlank="1" showInputMessage="1" showErrorMessage="1" sqref="AU1:AU1048576">
      <formula1>"SI, NO, N/S,N/A"</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Códigos!$D$35:$D$42</xm:f>
          </x14:formula1>
          <xm:sqref>B4:B1048576</xm:sqref>
        </x14:dataValidation>
        <x14:dataValidation type="list" allowBlank="1" showInputMessage="1" showErrorMessage="1">
          <x14:formula1>
            <xm:f>'Unidades medicas'!$C$30:$C$101</xm:f>
          </x14:formula1>
          <xm:sqref>D4:D1048576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tabColor rgb="FF00B050"/>
  </sheetPr>
  <dimension ref="A1:AU905"/>
  <sheetViews>
    <sheetView topLeftCell="A51" workbookViewId="0">
      <selection activeCell="H79" sqref="H3:H79"/>
    </sheetView>
  </sheetViews>
  <sheetFormatPr baseColWidth="10" defaultRowHeight="12" x14ac:dyDescent="0.2"/>
  <cols>
    <col min="1" max="1" width="4.42578125" style="1" customWidth="1"/>
    <col min="2" max="2" width="17.5703125" style="1" customWidth="1"/>
    <col min="3" max="3" width="11.42578125" style="1"/>
    <col min="4" max="4" width="50.7109375" style="1" customWidth="1"/>
    <col min="5" max="5" width="11.42578125" style="1"/>
    <col min="6" max="6" width="13.140625" style="1" customWidth="1"/>
    <col min="7" max="7" width="14.7109375" style="1" customWidth="1"/>
    <col min="8" max="8" width="17.7109375" style="1" customWidth="1"/>
    <col min="9" max="9" width="51.28515625" style="1" customWidth="1"/>
    <col min="10" max="12" width="11.42578125" style="1"/>
    <col min="13" max="13" width="22.140625" style="1" customWidth="1"/>
    <col min="14" max="14" width="22" style="1" customWidth="1"/>
    <col min="15" max="31" width="11.42578125" style="1"/>
    <col min="32" max="32" width="13.42578125" style="1" customWidth="1"/>
    <col min="33" max="33" width="21.85546875" style="1" customWidth="1"/>
    <col min="34" max="37" width="11.42578125" style="1"/>
    <col min="38" max="38" width="11.42578125" style="209"/>
    <col min="39" max="39" width="11.42578125" style="1"/>
    <col min="40" max="40" width="11.42578125" style="209"/>
    <col min="41" max="41" width="11.42578125" style="1"/>
    <col min="42" max="42" width="16" style="1" bestFit="1" customWidth="1"/>
    <col min="43" max="44" width="11.42578125" style="1"/>
    <col min="45" max="45" width="19.5703125" style="10" bestFit="1" customWidth="1"/>
    <col min="46" max="46" width="13.5703125" style="10" customWidth="1"/>
    <col min="47" max="47" width="43.42578125" style="1" customWidth="1"/>
    <col min="48" max="16384" width="11.42578125" style="1"/>
  </cols>
  <sheetData>
    <row r="1" spans="1:47" ht="12.75" thickBot="1" x14ac:dyDescent="0.25"/>
    <row r="2" spans="1:47" ht="18.75" customHeight="1" thickBot="1" x14ac:dyDescent="0.3">
      <c r="B2" s="234" t="s">
        <v>1091</v>
      </c>
      <c r="C2" s="235"/>
      <c r="D2" s="235"/>
      <c r="E2" s="235"/>
      <c r="F2" s="235"/>
      <c r="G2" s="235"/>
      <c r="H2" s="235"/>
      <c r="I2" s="235"/>
      <c r="J2" s="235"/>
      <c r="K2" s="236"/>
    </row>
    <row r="3" spans="1:47" s="201" customFormat="1" ht="60.75" thickBot="1" x14ac:dyDescent="0.25">
      <c r="A3" s="185" t="s">
        <v>791</v>
      </c>
      <c r="B3" s="186" t="s">
        <v>792</v>
      </c>
      <c r="C3" s="186" t="s">
        <v>1094</v>
      </c>
      <c r="D3" s="186" t="s">
        <v>794</v>
      </c>
      <c r="E3" s="186" t="s">
        <v>795</v>
      </c>
      <c r="F3" s="186" t="s">
        <v>796</v>
      </c>
      <c r="G3" s="186" t="s">
        <v>797</v>
      </c>
      <c r="H3" s="187" t="s">
        <v>798</v>
      </c>
      <c r="I3" s="186" t="s">
        <v>799</v>
      </c>
      <c r="J3" s="186" t="s">
        <v>800</v>
      </c>
      <c r="K3" s="186" t="s">
        <v>801</v>
      </c>
      <c r="L3" s="187" t="s">
        <v>802</v>
      </c>
      <c r="M3" s="186" t="s">
        <v>803</v>
      </c>
      <c r="N3" s="186" t="s">
        <v>804</v>
      </c>
      <c r="O3" s="187" t="s">
        <v>805</v>
      </c>
      <c r="P3" s="186" t="s">
        <v>806</v>
      </c>
      <c r="Q3" s="186" t="s">
        <v>807</v>
      </c>
      <c r="R3" s="186" t="s">
        <v>1044</v>
      </c>
      <c r="S3" s="186" t="s">
        <v>809</v>
      </c>
      <c r="T3" s="189" t="s">
        <v>810</v>
      </c>
      <c r="U3" s="186" t="s">
        <v>1045</v>
      </c>
      <c r="V3" s="190" t="s">
        <v>1046</v>
      </c>
      <c r="W3" s="190" t="s">
        <v>813</v>
      </c>
      <c r="X3" s="191" t="s">
        <v>815</v>
      </c>
      <c r="Y3" s="191" t="s">
        <v>1047</v>
      </c>
      <c r="Z3" s="191" t="s">
        <v>1048</v>
      </c>
      <c r="AA3" s="191" t="s">
        <v>1049</v>
      </c>
      <c r="AB3" s="191" t="s">
        <v>1033</v>
      </c>
      <c r="AC3" s="191" t="s">
        <v>1050</v>
      </c>
      <c r="AD3" s="191" t="s">
        <v>1051</v>
      </c>
      <c r="AE3" s="191" t="s">
        <v>1052</v>
      </c>
      <c r="AF3" s="190" t="s">
        <v>823</v>
      </c>
      <c r="AG3" s="186" t="s">
        <v>824</v>
      </c>
      <c r="AH3" s="190" t="s">
        <v>825</v>
      </c>
      <c r="AI3" s="190" t="s">
        <v>826</v>
      </c>
      <c r="AJ3" s="189" t="s">
        <v>827</v>
      </c>
      <c r="AK3" s="189" t="s">
        <v>1053</v>
      </c>
      <c r="AL3" s="210" t="s">
        <v>1054</v>
      </c>
      <c r="AM3" s="190" t="s">
        <v>1055</v>
      </c>
      <c r="AN3" s="211" t="s">
        <v>1056</v>
      </c>
      <c r="AO3" s="189" t="s">
        <v>1057</v>
      </c>
      <c r="AP3" s="190" t="s">
        <v>1058</v>
      </c>
      <c r="AQ3" s="190" t="s">
        <v>830</v>
      </c>
      <c r="AR3" s="186" t="s">
        <v>831</v>
      </c>
      <c r="AS3" s="190" t="s">
        <v>832</v>
      </c>
      <c r="AT3" s="190" t="s">
        <v>833</v>
      </c>
      <c r="AU3" s="202" t="s">
        <v>834</v>
      </c>
    </row>
    <row r="4" spans="1:47" x14ac:dyDescent="0.2">
      <c r="A4" s="217">
        <v>1</v>
      </c>
      <c r="B4" s="1" t="s">
        <v>3</v>
      </c>
      <c r="C4" s="205" t="s">
        <v>10</v>
      </c>
      <c r="D4" s="205" t="s">
        <v>4</v>
      </c>
      <c r="E4" s="208">
        <v>45691</v>
      </c>
      <c r="F4" s="205"/>
      <c r="G4" s="205" t="s">
        <v>951</v>
      </c>
      <c r="H4" s="207">
        <v>3160903280503</v>
      </c>
      <c r="I4" s="205" t="s">
        <v>5</v>
      </c>
      <c r="J4" s="205">
        <v>21</v>
      </c>
      <c r="K4" s="205" t="s">
        <v>1096</v>
      </c>
      <c r="L4" s="205" t="s">
        <v>952</v>
      </c>
      <c r="M4" s="205" t="s">
        <v>960</v>
      </c>
      <c r="N4" s="205" t="s">
        <v>1097</v>
      </c>
      <c r="O4" s="205" t="s">
        <v>39</v>
      </c>
      <c r="P4" s="205" t="s">
        <v>1096</v>
      </c>
      <c r="Q4" s="205" t="s">
        <v>1096</v>
      </c>
      <c r="R4" s="205" t="s">
        <v>955</v>
      </c>
      <c r="S4" s="205" t="s">
        <v>1096</v>
      </c>
      <c r="T4" s="205" t="s">
        <v>17</v>
      </c>
      <c r="U4" s="208">
        <v>45690</v>
      </c>
      <c r="V4" s="205" t="s">
        <v>955</v>
      </c>
      <c r="W4" s="205" t="s">
        <v>1096</v>
      </c>
      <c r="X4" s="205" t="s">
        <v>398</v>
      </c>
      <c r="Y4" s="205" t="s">
        <v>39</v>
      </c>
      <c r="Z4" s="205" t="s">
        <v>39</v>
      </c>
      <c r="AA4" s="205" t="s">
        <v>39</v>
      </c>
      <c r="AB4" s="205" t="s">
        <v>39</v>
      </c>
      <c r="AC4" s="205" t="s">
        <v>39</v>
      </c>
      <c r="AD4" s="205" t="s">
        <v>39</v>
      </c>
      <c r="AE4" s="205" t="s">
        <v>39</v>
      </c>
      <c r="AF4" s="205" t="s">
        <v>39</v>
      </c>
      <c r="AG4" s="205" t="s">
        <v>1096</v>
      </c>
      <c r="AH4" s="205" t="s">
        <v>1144</v>
      </c>
      <c r="AI4" s="205" t="s">
        <v>39</v>
      </c>
      <c r="AJ4" s="208" t="s">
        <v>15</v>
      </c>
      <c r="AK4" s="205"/>
      <c r="AL4" s="206" t="s">
        <v>164</v>
      </c>
      <c r="AM4" s="205" t="s">
        <v>1144</v>
      </c>
      <c r="AN4" s="206" t="s">
        <v>164</v>
      </c>
      <c r="AO4" s="205"/>
      <c r="AP4" s="205" t="s">
        <v>967</v>
      </c>
      <c r="AS4" s="10" t="s">
        <v>1156</v>
      </c>
      <c r="AT4" s="10" t="s">
        <v>1144</v>
      </c>
      <c r="AU4" s="1" t="s">
        <v>1164</v>
      </c>
    </row>
    <row r="5" spans="1:47" ht="24" x14ac:dyDescent="0.2">
      <c r="A5" s="217">
        <v>2</v>
      </c>
      <c r="B5" s="1" t="s">
        <v>68</v>
      </c>
      <c r="C5" s="205" t="s">
        <v>69</v>
      </c>
      <c r="D5" s="205" t="s">
        <v>67</v>
      </c>
      <c r="E5" s="208">
        <v>45660</v>
      </c>
      <c r="F5" s="205"/>
      <c r="G5" s="205" t="s">
        <v>951</v>
      </c>
      <c r="H5" s="207">
        <v>3023820110101</v>
      </c>
      <c r="I5" s="205" t="s">
        <v>65</v>
      </c>
      <c r="J5" s="205">
        <v>26</v>
      </c>
      <c r="K5" s="205" t="s">
        <v>1096</v>
      </c>
      <c r="L5" s="205" t="s">
        <v>962</v>
      </c>
      <c r="M5" s="205" t="s">
        <v>960</v>
      </c>
      <c r="N5" s="205" t="s">
        <v>960</v>
      </c>
      <c r="O5" s="205" t="s">
        <v>398</v>
      </c>
      <c r="P5" s="205" t="s">
        <v>86</v>
      </c>
      <c r="Q5" s="208">
        <v>45834</v>
      </c>
      <c r="R5" s="205" t="s">
        <v>955</v>
      </c>
      <c r="S5" s="205" t="s">
        <v>1096</v>
      </c>
      <c r="T5" s="205" t="s">
        <v>72</v>
      </c>
      <c r="U5" s="208">
        <v>45660</v>
      </c>
      <c r="V5" s="205" t="s">
        <v>955</v>
      </c>
      <c r="W5" s="205" t="s">
        <v>1096</v>
      </c>
      <c r="X5" s="205" t="s">
        <v>39</v>
      </c>
      <c r="Y5" s="205" t="s">
        <v>39</v>
      </c>
      <c r="Z5" s="205" t="s">
        <v>39</v>
      </c>
      <c r="AA5" s="205" t="s">
        <v>39</v>
      </c>
      <c r="AB5" s="205" t="s">
        <v>39</v>
      </c>
      <c r="AC5" s="205" t="s">
        <v>39</v>
      </c>
      <c r="AD5" s="205" t="s">
        <v>39</v>
      </c>
      <c r="AE5" s="205" t="s">
        <v>39</v>
      </c>
      <c r="AF5" s="205" t="s">
        <v>39</v>
      </c>
      <c r="AG5" s="205" t="s">
        <v>1096</v>
      </c>
      <c r="AH5" s="205" t="s">
        <v>1144</v>
      </c>
      <c r="AI5" s="205" t="s">
        <v>398</v>
      </c>
      <c r="AJ5" s="208">
        <v>45707</v>
      </c>
      <c r="AK5" s="205" t="s">
        <v>1098</v>
      </c>
      <c r="AL5" s="206">
        <v>1050</v>
      </c>
      <c r="AM5" s="205" t="s">
        <v>370</v>
      </c>
      <c r="AN5" s="206" t="s">
        <v>78</v>
      </c>
      <c r="AO5" s="205" t="s">
        <v>124</v>
      </c>
      <c r="AP5" s="205" t="s">
        <v>967</v>
      </c>
      <c r="AS5" s="10" t="s">
        <v>1156</v>
      </c>
      <c r="AT5" s="10" t="s">
        <v>1144</v>
      </c>
      <c r="AU5" s="82" t="s">
        <v>1165</v>
      </c>
    </row>
    <row r="6" spans="1:47" ht="36" x14ac:dyDescent="0.2">
      <c r="A6" s="217">
        <v>3</v>
      </c>
      <c r="B6" s="1" t="s">
        <v>68</v>
      </c>
      <c r="C6" s="205" t="s">
        <v>10</v>
      </c>
      <c r="D6" s="205" t="s">
        <v>67</v>
      </c>
      <c r="E6" s="208">
        <v>45663</v>
      </c>
      <c r="F6" s="205"/>
      <c r="G6" s="205" t="s">
        <v>951</v>
      </c>
      <c r="H6" s="207">
        <v>3149396951501</v>
      </c>
      <c r="I6" s="205" t="s">
        <v>80</v>
      </c>
      <c r="J6" s="205">
        <v>27</v>
      </c>
      <c r="K6" s="205" t="s">
        <v>1096</v>
      </c>
      <c r="L6" s="205" t="s">
        <v>962</v>
      </c>
      <c r="M6" s="205" t="s">
        <v>960</v>
      </c>
      <c r="N6" s="205" t="s">
        <v>960</v>
      </c>
      <c r="O6" s="205" t="s">
        <v>398</v>
      </c>
      <c r="P6" s="205" t="s">
        <v>82</v>
      </c>
      <c r="Q6" s="208">
        <v>45798</v>
      </c>
      <c r="R6" s="205" t="s">
        <v>955</v>
      </c>
      <c r="S6" s="205" t="s">
        <v>1096</v>
      </c>
      <c r="T6" s="205" t="s">
        <v>251</v>
      </c>
      <c r="U6" s="208">
        <v>45663</v>
      </c>
      <c r="V6" s="205" t="s">
        <v>955</v>
      </c>
      <c r="W6" s="205" t="s">
        <v>1096</v>
      </c>
      <c r="X6" s="205" t="s">
        <v>39</v>
      </c>
      <c r="Y6" s="205" t="s">
        <v>39</v>
      </c>
      <c r="Z6" s="205" t="s">
        <v>39</v>
      </c>
      <c r="AA6" s="205" t="s">
        <v>39</v>
      </c>
      <c r="AB6" s="205" t="s">
        <v>39</v>
      </c>
      <c r="AC6" s="205" t="s">
        <v>39</v>
      </c>
      <c r="AD6" s="205" t="s">
        <v>39</v>
      </c>
      <c r="AE6" s="205" t="s">
        <v>39</v>
      </c>
      <c r="AF6" s="205" t="s">
        <v>39</v>
      </c>
      <c r="AG6" s="205" t="s">
        <v>1096</v>
      </c>
      <c r="AH6" s="205" t="s">
        <v>1144</v>
      </c>
      <c r="AI6" s="205" t="s">
        <v>398</v>
      </c>
      <c r="AJ6" s="208">
        <v>45652</v>
      </c>
      <c r="AK6" s="205" t="s">
        <v>1098</v>
      </c>
      <c r="AL6" s="206">
        <v>282</v>
      </c>
      <c r="AM6" s="205" t="s">
        <v>370</v>
      </c>
      <c r="AN6" s="206" t="s">
        <v>78</v>
      </c>
      <c r="AO6" s="205" t="s">
        <v>124</v>
      </c>
      <c r="AP6" s="205" t="s">
        <v>967</v>
      </c>
      <c r="AS6" s="10" t="b">
        <v>0</v>
      </c>
      <c r="AU6" s="82" t="s">
        <v>1167</v>
      </c>
    </row>
    <row r="7" spans="1:47" x14ac:dyDescent="0.2">
      <c r="A7" s="217">
        <v>4</v>
      </c>
      <c r="B7" s="1" t="s">
        <v>68</v>
      </c>
      <c r="C7" s="205" t="s">
        <v>69</v>
      </c>
      <c r="D7" s="205" t="s">
        <v>360</v>
      </c>
      <c r="E7" s="208">
        <v>45311</v>
      </c>
      <c r="F7" s="205"/>
      <c r="G7" s="205" t="s">
        <v>951</v>
      </c>
      <c r="H7" s="207">
        <v>201300050199</v>
      </c>
      <c r="I7" s="205" t="s">
        <v>85</v>
      </c>
      <c r="J7" s="205">
        <v>32</v>
      </c>
      <c r="K7" s="205" t="s">
        <v>1096</v>
      </c>
      <c r="L7" s="205" t="s">
        <v>962</v>
      </c>
      <c r="M7" s="205" t="s">
        <v>1099</v>
      </c>
      <c r="N7" s="205" t="s">
        <v>1099</v>
      </c>
      <c r="O7" s="205" t="s">
        <v>398</v>
      </c>
      <c r="P7" s="205" t="s">
        <v>86</v>
      </c>
      <c r="Q7" s="208">
        <v>45868</v>
      </c>
      <c r="R7" s="205" t="s">
        <v>955</v>
      </c>
      <c r="S7" s="205" t="s">
        <v>1096</v>
      </c>
      <c r="T7" s="205" t="s">
        <v>252</v>
      </c>
      <c r="U7" s="208">
        <v>45677</v>
      </c>
      <c r="V7" s="205" t="s">
        <v>955</v>
      </c>
      <c r="W7" s="205" t="s">
        <v>1096</v>
      </c>
      <c r="X7" s="205" t="s">
        <v>39</v>
      </c>
      <c r="Y7" s="205" t="s">
        <v>39</v>
      </c>
      <c r="Z7" s="205" t="s">
        <v>39</v>
      </c>
      <c r="AA7" s="205" t="s">
        <v>39</v>
      </c>
      <c r="AB7" s="205" t="s">
        <v>39</v>
      </c>
      <c r="AC7" s="205" t="s">
        <v>39</v>
      </c>
      <c r="AD7" s="205" t="s">
        <v>39</v>
      </c>
      <c r="AE7" s="205" t="s">
        <v>39</v>
      </c>
      <c r="AF7" s="205" t="s">
        <v>39</v>
      </c>
      <c r="AG7" s="205" t="s">
        <v>1096</v>
      </c>
      <c r="AH7" s="205" t="s">
        <v>1144</v>
      </c>
      <c r="AI7" s="205" t="s">
        <v>398</v>
      </c>
      <c r="AJ7" s="208">
        <v>45671</v>
      </c>
      <c r="AK7" s="205" t="s">
        <v>1098</v>
      </c>
      <c r="AL7" s="206">
        <v>121.4</v>
      </c>
      <c r="AM7" s="205" t="s">
        <v>370</v>
      </c>
      <c r="AN7" s="206">
        <v>1.22</v>
      </c>
      <c r="AO7" s="205" t="s">
        <v>370</v>
      </c>
      <c r="AP7" s="205" t="s">
        <v>967</v>
      </c>
      <c r="AS7" s="10" t="s">
        <v>1156</v>
      </c>
      <c r="AT7" s="10" t="s">
        <v>1144</v>
      </c>
    </row>
    <row r="8" spans="1:47" ht="36" x14ac:dyDescent="0.2">
      <c r="A8" s="217">
        <v>5</v>
      </c>
      <c r="B8" s="1" t="s">
        <v>102</v>
      </c>
      <c r="C8" s="205" t="s">
        <v>103</v>
      </c>
      <c r="D8" s="205" t="s">
        <v>101</v>
      </c>
      <c r="E8" s="208">
        <v>45702</v>
      </c>
      <c r="F8" s="205"/>
      <c r="G8" s="205" t="s">
        <v>951</v>
      </c>
      <c r="H8" s="207">
        <v>3784351240101</v>
      </c>
      <c r="I8" s="205" t="s">
        <v>100</v>
      </c>
      <c r="J8" s="205">
        <v>7</v>
      </c>
      <c r="K8" s="205">
        <v>3</v>
      </c>
      <c r="L8" s="205" t="s">
        <v>952</v>
      </c>
      <c r="M8" s="205" t="s">
        <v>960</v>
      </c>
      <c r="N8" s="205" t="s">
        <v>965</v>
      </c>
      <c r="O8" s="205" t="s">
        <v>39</v>
      </c>
      <c r="P8" s="205" t="s">
        <v>1096</v>
      </c>
      <c r="Q8" s="205" t="s">
        <v>1096</v>
      </c>
      <c r="R8" s="205" t="s">
        <v>1096</v>
      </c>
      <c r="S8" s="205" t="s">
        <v>1096</v>
      </c>
      <c r="T8" s="205" t="s">
        <v>105</v>
      </c>
      <c r="U8" s="205"/>
      <c r="V8" s="205" t="s">
        <v>955</v>
      </c>
      <c r="W8" s="205" t="s">
        <v>1096</v>
      </c>
      <c r="X8" s="205" t="s">
        <v>39</v>
      </c>
      <c r="Y8" s="205" t="s">
        <v>39</v>
      </c>
      <c r="Z8" s="205" t="s">
        <v>39</v>
      </c>
      <c r="AA8" s="205" t="s">
        <v>39</v>
      </c>
      <c r="AB8" s="205" t="s">
        <v>39</v>
      </c>
      <c r="AC8" s="205" t="s">
        <v>39</v>
      </c>
      <c r="AD8" s="205" t="s">
        <v>39</v>
      </c>
      <c r="AE8" s="205" t="s">
        <v>39</v>
      </c>
      <c r="AF8" s="205" t="s">
        <v>39</v>
      </c>
      <c r="AG8" s="205" t="s">
        <v>1096</v>
      </c>
      <c r="AH8" s="205" t="s">
        <v>1144</v>
      </c>
      <c r="AI8" s="205" t="s">
        <v>398</v>
      </c>
      <c r="AJ8" s="208">
        <v>45695</v>
      </c>
      <c r="AK8" s="205" t="s">
        <v>1098</v>
      </c>
      <c r="AL8" s="206">
        <v>151</v>
      </c>
      <c r="AM8" s="205" t="s">
        <v>370</v>
      </c>
      <c r="AN8" s="206">
        <v>0.27</v>
      </c>
      <c r="AO8" s="205" t="s">
        <v>124</v>
      </c>
      <c r="AP8" s="205" t="s">
        <v>967</v>
      </c>
      <c r="AS8" s="10" t="s">
        <v>1141</v>
      </c>
      <c r="AT8" s="10" t="s">
        <v>39</v>
      </c>
      <c r="AU8" s="82" t="s">
        <v>1168</v>
      </c>
    </row>
    <row r="9" spans="1:47" ht="24" x14ac:dyDescent="0.2">
      <c r="A9" s="217">
        <v>6</v>
      </c>
      <c r="B9" s="1" t="s">
        <v>102</v>
      </c>
      <c r="C9" s="205" t="s">
        <v>103</v>
      </c>
      <c r="D9" s="205" t="s">
        <v>101</v>
      </c>
      <c r="E9" s="208">
        <v>45702</v>
      </c>
      <c r="F9" s="205"/>
      <c r="G9" s="205" t="s">
        <v>951</v>
      </c>
      <c r="H9" s="207">
        <v>4066201560101</v>
      </c>
      <c r="I9" s="205" t="s">
        <v>107</v>
      </c>
      <c r="J9" s="205">
        <v>2</v>
      </c>
      <c r="K9" s="205" t="s">
        <v>1096</v>
      </c>
      <c r="L9" s="205" t="s">
        <v>952</v>
      </c>
      <c r="M9" s="205" t="s">
        <v>960</v>
      </c>
      <c r="N9" s="205" t="s">
        <v>1100</v>
      </c>
      <c r="O9" s="205" t="s">
        <v>39</v>
      </c>
      <c r="P9" s="205" t="s">
        <v>1096</v>
      </c>
      <c r="Q9" s="205" t="s">
        <v>1096</v>
      </c>
      <c r="R9" s="205" t="s">
        <v>1096</v>
      </c>
      <c r="S9" s="205" t="s">
        <v>1096</v>
      </c>
      <c r="T9" s="205" t="s">
        <v>109</v>
      </c>
      <c r="U9" s="205"/>
      <c r="V9" s="205" t="s">
        <v>398</v>
      </c>
      <c r="W9" s="208">
        <v>44890</v>
      </c>
      <c r="X9" s="205" t="s">
        <v>39</v>
      </c>
      <c r="Y9" s="205" t="s">
        <v>39</v>
      </c>
      <c r="Z9" s="205" t="s">
        <v>39</v>
      </c>
      <c r="AA9" s="205" t="s">
        <v>39</v>
      </c>
      <c r="AB9" s="205" t="s">
        <v>39</v>
      </c>
      <c r="AC9" s="205" t="s">
        <v>39</v>
      </c>
      <c r="AD9" s="205" t="s">
        <v>39</v>
      </c>
      <c r="AE9" s="205" t="s">
        <v>39</v>
      </c>
      <c r="AF9" s="205" t="s">
        <v>39</v>
      </c>
      <c r="AG9" s="205" t="s">
        <v>1096</v>
      </c>
      <c r="AH9" s="205" t="s">
        <v>1144</v>
      </c>
      <c r="AI9" s="205" t="s">
        <v>398</v>
      </c>
      <c r="AJ9" s="208">
        <v>45362</v>
      </c>
      <c r="AK9" s="205" t="s">
        <v>1098</v>
      </c>
      <c r="AL9" s="206">
        <v>400</v>
      </c>
      <c r="AM9" s="205" t="s">
        <v>370</v>
      </c>
      <c r="AN9" s="206">
        <v>0.46700000000000003</v>
      </c>
      <c r="AO9" s="205" t="s">
        <v>124</v>
      </c>
      <c r="AP9" s="205" t="s">
        <v>967</v>
      </c>
      <c r="AS9" s="10" t="s">
        <v>1162</v>
      </c>
      <c r="AT9" s="10" t="s">
        <v>1144</v>
      </c>
      <c r="AU9" s="82" t="s">
        <v>1169</v>
      </c>
    </row>
    <row r="10" spans="1:47" ht="24" x14ac:dyDescent="0.2">
      <c r="A10" s="217">
        <v>7</v>
      </c>
      <c r="B10" s="1" t="s">
        <v>102</v>
      </c>
      <c r="C10" s="205" t="s">
        <v>103</v>
      </c>
      <c r="D10" s="205" t="s">
        <v>101</v>
      </c>
      <c r="E10" s="208">
        <v>45671</v>
      </c>
      <c r="F10" s="205"/>
      <c r="G10" s="205" t="s">
        <v>951</v>
      </c>
      <c r="H10" s="207">
        <v>4126565580101</v>
      </c>
      <c r="I10" s="205" t="s">
        <v>110</v>
      </c>
      <c r="J10" s="205">
        <v>1</v>
      </c>
      <c r="K10" s="205">
        <v>5</v>
      </c>
      <c r="L10" s="205" t="s">
        <v>962</v>
      </c>
      <c r="M10" s="205" t="s">
        <v>960</v>
      </c>
      <c r="N10" s="205" t="s">
        <v>1100</v>
      </c>
      <c r="O10" s="205" t="s">
        <v>39</v>
      </c>
      <c r="P10" s="205" t="s">
        <v>1096</v>
      </c>
      <c r="Q10" s="205" t="s">
        <v>1096</v>
      </c>
      <c r="R10" s="205" t="s">
        <v>1096</v>
      </c>
      <c r="S10" s="205" t="s">
        <v>1096</v>
      </c>
      <c r="T10" s="205" t="s">
        <v>111</v>
      </c>
      <c r="U10" s="208">
        <v>45610</v>
      </c>
      <c r="V10" s="205" t="s">
        <v>398</v>
      </c>
      <c r="W10" s="208">
        <v>45656</v>
      </c>
      <c r="X10" s="205" t="s">
        <v>39</v>
      </c>
      <c r="Y10" s="205" t="s">
        <v>39</v>
      </c>
      <c r="Z10" s="205" t="s">
        <v>39</v>
      </c>
      <c r="AA10" s="205" t="s">
        <v>39</v>
      </c>
      <c r="AB10" s="205" t="s">
        <v>39</v>
      </c>
      <c r="AC10" s="205" t="s">
        <v>39</v>
      </c>
      <c r="AD10" s="205" t="s">
        <v>39</v>
      </c>
      <c r="AE10" s="205" t="s">
        <v>39</v>
      </c>
      <c r="AF10" s="205" t="s">
        <v>39</v>
      </c>
      <c r="AG10" s="205" t="s">
        <v>1096</v>
      </c>
      <c r="AH10" s="205" t="s">
        <v>1144</v>
      </c>
      <c r="AI10" s="205" t="s">
        <v>398</v>
      </c>
      <c r="AJ10" s="208">
        <v>45603</v>
      </c>
      <c r="AK10" s="205" t="s">
        <v>1098</v>
      </c>
      <c r="AL10" s="206">
        <v>13</v>
      </c>
      <c r="AM10" s="205" t="s">
        <v>370</v>
      </c>
      <c r="AN10" s="206">
        <v>2.82</v>
      </c>
      <c r="AO10" s="205" t="s">
        <v>124</v>
      </c>
      <c r="AP10" s="205" t="s">
        <v>967</v>
      </c>
      <c r="AS10" s="10" t="s">
        <v>1162</v>
      </c>
      <c r="AT10" s="10" t="s">
        <v>1144</v>
      </c>
      <c r="AU10" s="82" t="s">
        <v>1169</v>
      </c>
    </row>
    <row r="11" spans="1:47" ht="24" x14ac:dyDescent="0.2">
      <c r="A11" s="217">
        <v>8</v>
      </c>
      <c r="B11" s="1" t="s">
        <v>102</v>
      </c>
      <c r="C11" s="205" t="s">
        <v>103</v>
      </c>
      <c r="D11" s="205" t="s">
        <v>101</v>
      </c>
      <c r="E11" s="208">
        <v>45697</v>
      </c>
      <c r="F11" s="205"/>
      <c r="G11" s="205" t="s">
        <v>55</v>
      </c>
      <c r="H11" s="207">
        <v>4128992050101</v>
      </c>
      <c r="I11" s="205" t="s">
        <v>116</v>
      </c>
      <c r="J11" s="205">
        <v>1</v>
      </c>
      <c r="K11" s="205">
        <v>4</v>
      </c>
      <c r="L11" s="205" t="s">
        <v>952</v>
      </c>
      <c r="M11" s="205" t="s">
        <v>960</v>
      </c>
      <c r="N11" s="205" t="s">
        <v>1100</v>
      </c>
      <c r="O11" s="205" t="s">
        <v>39</v>
      </c>
      <c r="P11" s="205" t="s">
        <v>1096</v>
      </c>
      <c r="Q11" s="205" t="s">
        <v>1096</v>
      </c>
      <c r="R11" s="205" t="s">
        <v>1096</v>
      </c>
      <c r="S11" s="205" t="s">
        <v>1096</v>
      </c>
      <c r="T11" s="205" t="s">
        <v>118</v>
      </c>
      <c r="U11" s="208">
        <v>45697</v>
      </c>
      <c r="V11" s="205" t="s">
        <v>955</v>
      </c>
      <c r="W11" s="205" t="s">
        <v>1096</v>
      </c>
      <c r="X11" s="205" t="s">
        <v>39</v>
      </c>
      <c r="Y11" s="205" t="s">
        <v>39</v>
      </c>
      <c r="Z11" s="205" t="s">
        <v>39</v>
      </c>
      <c r="AA11" s="205" t="s">
        <v>39</v>
      </c>
      <c r="AB11" s="205" t="s">
        <v>39</v>
      </c>
      <c r="AC11" s="205" t="s">
        <v>39</v>
      </c>
      <c r="AD11" s="205" t="s">
        <v>39</v>
      </c>
      <c r="AE11" s="205" t="s">
        <v>398</v>
      </c>
      <c r="AF11" s="205" t="s">
        <v>39</v>
      </c>
      <c r="AG11" s="205" t="s">
        <v>1096</v>
      </c>
      <c r="AH11" s="205" t="s">
        <v>1144</v>
      </c>
      <c r="AI11" s="205" t="s">
        <v>398</v>
      </c>
      <c r="AJ11" s="208">
        <v>45697</v>
      </c>
      <c r="AK11" s="205" t="s">
        <v>1098</v>
      </c>
      <c r="AL11" s="206">
        <v>13.5</v>
      </c>
      <c r="AM11" s="205" t="s">
        <v>370</v>
      </c>
      <c r="AN11" s="206">
        <v>3.18</v>
      </c>
      <c r="AO11" s="205" t="s">
        <v>370</v>
      </c>
      <c r="AP11" s="205" t="s">
        <v>967</v>
      </c>
      <c r="AS11" s="10" t="s">
        <v>1162</v>
      </c>
      <c r="AT11" s="10" t="s">
        <v>1144</v>
      </c>
      <c r="AU11" s="82" t="s">
        <v>1169</v>
      </c>
    </row>
    <row r="12" spans="1:47" ht="48" x14ac:dyDescent="0.2">
      <c r="A12" s="217">
        <v>9</v>
      </c>
      <c r="B12" s="1" t="s">
        <v>102</v>
      </c>
      <c r="C12" s="205" t="s">
        <v>103</v>
      </c>
      <c r="D12" s="205" t="s">
        <v>122</v>
      </c>
      <c r="E12" s="208">
        <v>45674</v>
      </c>
      <c r="F12" s="205"/>
      <c r="G12" s="205" t="s">
        <v>951</v>
      </c>
      <c r="H12" s="207">
        <v>201303643133</v>
      </c>
      <c r="I12" s="205" t="s">
        <v>121</v>
      </c>
      <c r="J12" s="205">
        <v>29</v>
      </c>
      <c r="K12" s="205" t="s">
        <v>1096</v>
      </c>
      <c r="L12" s="205" t="s">
        <v>962</v>
      </c>
      <c r="M12" s="205" t="s">
        <v>960</v>
      </c>
      <c r="N12" s="205" t="s">
        <v>960</v>
      </c>
      <c r="O12" s="205" t="s">
        <v>398</v>
      </c>
      <c r="P12" s="205" t="s">
        <v>214</v>
      </c>
      <c r="Q12" s="208">
        <v>45700</v>
      </c>
      <c r="R12" s="205" t="s">
        <v>955</v>
      </c>
      <c r="S12" s="205" t="s">
        <v>1096</v>
      </c>
      <c r="T12" s="205" t="s">
        <v>251</v>
      </c>
      <c r="U12" s="208">
        <v>45674</v>
      </c>
      <c r="V12" s="205" t="s">
        <v>955</v>
      </c>
      <c r="W12" s="205" t="s">
        <v>1096</v>
      </c>
      <c r="X12" s="205" t="s">
        <v>39</v>
      </c>
      <c r="Y12" s="205" t="s">
        <v>39</v>
      </c>
      <c r="Z12" s="205" t="s">
        <v>39</v>
      </c>
      <c r="AA12" s="205" t="s">
        <v>39</v>
      </c>
      <c r="AB12" s="205" t="s">
        <v>39</v>
      </c>
      <c r="AC12" s="205" t="s">
        <v>39</v>
      </c>
      <c r="AD12" s="205" t="s">
        <v>39</v>
      </c>
      <c r="AE12" s="205" t="s">
        <v>39</v>
      </c>
      <c r="AF12" s="205" t="s">
        <v>39</v>
      </c>
      <c r="AG12" s="205" t="s">
        <v>1096</v>
      </c>
      <c r="AH12" s="205" t="s">
        <v>1144</v>
      </c>
      <c r="AI12" s="205" t="s">
        <v>398</v>
      </c>
      <c r="AJ12" s="208">
        <v>45602</v>
      </c>
      <c r="AK12" s="205" t="s">
        <v>1098</v>
      </c>
      <c r="AL12" s="206">
        <v>1940</v>
      </c>
      <c r="AM12" s="205" t="s">
        <v>370</v>
      </c>
      <c r="AN12" s="206">
        <v>0.24</v>
      </c>
      <c r="AO12" s="205" t="s">
        <v>124</v>
      </c>
      <c r="AP12" s="205" t="s">
        <v>967</v>
      </c>
      <c r="AS12" s="10" t="s">
        <v>1141</v>
      </c>
      <c r="AT12" s="10" t="s">
        <v>39</v>
      </c>
      <c r="AU12" s="82" t="s">
        <v>1170</v>
      </c>
    </row>
    <row r="13" spans="1:47" ht="24" x14ac:dyDescent="0.2">
      <c r="A13" s="217">
        <v>10</v>
      </c>
      <c r="B13" s="1" t="s">
        <v>102</v>
      </c>
      <c r="C13" s="205" t="s">
        <v>103</v>
      </c>
      <c r="D13" s="205" t="s">
        <v>122</v>
      </c>
      <c r="E13" s="208">
        <v>45665</v>
      </c>
      <c r="F13" s="205"/>
      <c r="G13" s="205" t="s">
        <v>951</v>
      </c>
      <c r="H13" s="207">
        <v>201401757173</v>
      </c>
      <c r="I13" s="205" t="s">
        <v>125</v>
      </c>
      <c r="J13" s="205">
        <v>35</v>
      </c>
      <c r="K13" s="205" t="s">
        <v>1096</v>
      </c>
      <c r="L13" s="205" t="s">
        <v>962</v>
      </c>
      <c r="M13" s="205" t="s">
        <v>960</v>
      </c>
      <c r="N13" s="205" t="s">
        <v>961</v>
      </c>
      <c r="O13" s="205" t="s">
        <v>398</v>
      </c>
      <c r="P13" s="205" t="s">
        <v>256</v>
      </c>
      <c r="Q13" s="208">
        <v>45829</v>
      </c>
      <c r="R13" s="205" t="s">
        <v>955</v>
      </c>
      <c r="S13" s="205" t="s">
        <v>1096</v>
      </c>
      <c r="T13" s="205" t="s">
        <v>83</v>
      </c>
      <c r="U13" s="208">
        <v>45665</v>
      </c>
      <c r="V13" s="205" t="s">
        <v>398</v>
      </c>
      <c r="W13" s="205" t="s">
        <v>1096</v>
      </c>
      <c r="X13" s="205" t="s">
        <v>39</v>
      </c>
      <c r="Y13" s="205" t="s">
        <v>39</v>
      </c>
      <c r="Z13" s="205" t="s">
        <v>39</v>
      </c>
      <c r="AA13" s="205" t="s">
        <v>39</v>
      </c>
      <c r="AB13" s="205" t="s">
        <v>39</v>
      </c>
      <c r="AC13" s="205" t="s">
        <v>39</v>
      </c>
      <c r="AD13" s="205" t="s">
        <v>39</v>
      </c>
      <c r="AE13" s="205" t="s">
        <v>39</v>
      </c>
      <c r="AF13" s="205" t="s">
        <v>39</v>
      </c>
      <c r="AG13" s="205" t="s">
        <v>1096</v>
      </c>
      <c r="AH13" s="205" t="s">
        <v>1144</v>
      </c>
      <c r="AI13" s="205" t="s">
        <v>398</v>
      </c>
      <c r="AJ13" s="208">
        <v>45694</v>
      </c>
      <c r="AK13" s="205" t="s">
        <v>1098</v>
      </c>
      <c r="AL13" s="206">
        <v>2757</v>
      </c>
      <c r="AM13" s="205" t="s">
        <v>1144</v>
      </c>
      <c r="AN13" s="206" t="s">
        <v>124</v>
      </c>
      <c r="AO13" s="205" t="s">
        <v>124</v>
      </c>
      <c r="AP13" s="205" t="s">
        <v>967</v>
      </c>
      <c r="AS13" s="10" t="s">
        <v>1162</v>
      </c>
      <c r="AT13" s="10" t="s">
        <v>1144</v>
      </c>
      <c r="AU13" s="82" t="s">
        <v>1169</v>
      </c>
    </row>
    <row r="14" spans="1:47" ht="24" x14ac:dyDescent="0.2">
      <c r="A14" s="217">
        <v>11</v>
      </c>
      <c r="B14" s="1" t="s">
        <v>102</v>
      </c>
      <c r="C14" s="205" t="s">
        <v>103</v>
      </c>
      <c r="D14" s="205" t="s">
        <v>122</v>
      </c>
      <c r="E14" s="208">
        <v>45693</v>
      </c>
      <c r="F14" s="205"/>
      <c r="G14" s="205" t="s">
        <v>951</v>
      </c>
      <c r="H14" s="207">
        <v>2142462051327</v>
      </c>
      <c r="I14" s="205" t="s">
        <v>127</v>
      </c>
      <c r="J14" s="205">
        <v>32</v>
      </c>
      <c r="K14" s="205" t="s">
        <v>1096</v>
      </c>
      <c r="L14" s="205" t="s">
        <v>962</v>
      </c>
      <c r="M14" s="205" t="s">
        <v>960</v>
      </c>
      <c r="N14" s="205" t="s">
        <v>1100</v>
      </c>
      <c r="O14" s="205" t="s">
        <v>39</v>
      </c>
      <c r="P14" s="205" t="s">
        <v>1096</v>
      </c>
      <c r="Q14" s="205" t="s">
        <v>1096</v>
      </c>
      <c r="R14" s="205" t="s">
        <v>1096</v>
      </c>
      <c r="S14" s="205" t="s">
        <v>1096</v>
      </c>
      <c r="T14" s="205" t="s">
        <v>128</v>
      </c>
      <c r="U14" s="208">
        <v>45693</v>
      </c>
      <c r="V14" s="205" t="s">
        <v>398</v>
      </c>
      <c r="W14" s="205" t="s">
        <v>1096</v>
      </c>
      <c r="X14" s="205" t="s">
        <v>39</v>
      </c>
      <c r="Y14" s="205" t="s">
        <v>39</v>
      </c>
      <c r="Z14" s="205" t="s">
        <v>39</v>
      </c>
      <c r="AA14" s="205" t="s">
        <v>39</v>
      </c>
      <c r="AB14" s="205" t="s">
        <v>39</v>
      </c>
      <c r="AC14" s="205" t="s">
        <v>39</v>
      </c>
      <c r="AD14" s="205" t="s">
        <v>39</v>
      </c>
      <c r="AE14" s="205" t="s">
        <v>39</v>
      </c>
      <c r="AF14" s="205" t="s">
        <v>39</v>
      </c>
      <c r="AG14" s="205" t="s">
        <v>1096</v>
      </c>
      <c r="AH14" s="205" t="s">
        <v>1144</v>
      </c>
      <c r="AI14" s="205" t="s">
        <v>398</v>
      </c>
      <c r="AJ14" s="208">
        <v>45693</v>
      </c>
      <c r="AK14" s="205" t="s">
        <v>1098</v>
      </c>
      <c r="AL14" s="206">
        <v>1183</v>
      </c>
      <c r="AM14" s="205" t="s">
        <v>370</v>
      </c>
      <c r="AN14" s="206" t="s">
        <v>124</v>
      </c>
      <c r="AO14" s="205" t="s">
        <v>124</v>
      </c>
      <c r="AP14" s="205" t="s">
        <v>967</v>
      </c>
      <c r="AS14" s="10" t="s">
        <v>1162</v>
      </c>
      <c r="AT14" s="10" t="s">
        <v>1144</v>
      </c>
      <c r="AU14" s="82" t="s">
        <v>1169</v>
      </c>
    </row>
    <row r="15" spans="1:47" x14ac:dyDescent="0.2">
      <c r="A15" s="217">
        <v>12</v>
      </c>
      <c r="B15" s="1" t="s">
        <v>102</v>
      </c>
      <c r="C15" s="205" t="s">
        <v>103</v>
      </c>
      <c r="D15" s="205" t="s">
        <v>122</v>
      </c>
      <c r="E15" s="208">
        <v>45666</v>
      </c>
      <c r="F15" s="205"/>
      <c r="G15" s="205" t="s">
        <v>951</v>
      </c>
      <c r="H15" s="207">
        <v>287068407</v>
      </c>
      <c r="I15" s="205" t="s">
        <v>130</v>
      </c>
      <c r="J15" s="205">
        <v>37</v>
      </c>
      <c r="K15" s="205" t="s">
        <v>1096</v>
      </c>
      <c r="L15" s="205" t="s">
        <v>962</v>
      </c>
      <c r="M15" s="205" t="s">
        <v>960</v>
      </c>
      <c r="N15" s="205" t="s">
        <v>961</v>
      </c>
      <c r="O15" s="205" t="s">
        <v>39</v>
      </c>
      <c r="P15" s="205" t="s">
        <v>1096</v>
      </c>
      <c r="Q15" s="205" t="s">
        <v>1096</v>
      </c>
      <c r="R15" s="205" t="s">
        <v>1096</v>
      </c>
      <c r="S15" s="205" t="s">
        <v>1096</v>
      </c>
      <c r="T15" s="205" t="s">
        <v>131</v>
      </c>
      <c r="U15" s="208">
        <v>45666</v>
      </c>
      <c r="V15" s="205" t="s">
        <v>955</v>
      </c>
      <c r="W15" s="205" t="s">
        <v>1096</v>
      </c>
      <c r="X15" s="205" t="s">
        <v>39</v>
      </c>
      <c r="Y15" s="205" t="s">
        <v>39</v>
      </c>
      <c r="Z15" s="205" t="s">
        <v>39</v>
      </c>
      <c r="AA15" s="205" t="s">
        <v>39</v>
      </c>
      <c r="AB15" s="205" t="s">
        <v>39</v>
      </c>
      <c r="AC15" s="205" t="s">
        <v>39</v>
      </c>
      <c r="AD15" s="205" t="s">
        <v>39</v>
      </c>
      <c r="AE15" s="205" t="s">
        <v>39</v>
      </c>
      <c r="AF15" s="205" t="s">
        <v>39</v>
      </c>
      <c r="AG15" s="205" t="s">
        <v>1096</v>
      </c>
      <c r="AH15" s="205" t="s">
        <v>1144</v>
      </c>
      <c r="AI15" s="205" t="s">
        <v>398</v>
      </c>
      <c r="AJ15" s="208">
        <v>45625</v>
      </c>
      <c r="AK15" s="205" t="s">
        <v>1098</v>
      </c>
      <c r="AL15" s="206">
        <v>61.1</v>
      </c>
      <c r="AM15" s="205" t="s">
        <v>1144</v>
      </c>
      <c r="AN15" s="206">
        <v>1.43</v>
      </c>
      <c r="AO15" s="205" t="s">
        <v>1144</v>
      </c>
      <c r="AP15" s="205" t="s">
        <v>970</v>
      </c>
      <c r="AS15" s="10" t="s">
        <v>1162</v>
      </c>
      <c r="AT15" s="10" t="s">
        <v>1144</v>
      </c>
      <c r="AU15" s="1" t="s">
        <v>1171</v>
      </c>
    </row>
    <row r="16" spans="1:47" x14ac:dyDescent="0.2">
      <c r="A16" s="217">
        <v>13</v>
      </c>
      <c r="B16" s="1" t="s">
        <v>68</v>
      </c>
      <c r="C16" s="205" t="s">
        <v>69</v>
      </c>
      <c r="D16" s="205" t="s">
        <v>122</v>
      </c>
      <c r="E16" s="208">
        <v>45673</v>
      </c>
      <c r="F16" s="205"/>
      <c r="G16" s="205" t="s">
        <v>951</v>
      </c>
      <c r="H16" s="207">
        <v>201501675516</v>
      </c>
      <c r="I16" s="205" t="s">
        <v>132</v>
      </c>
      <c r="J16" s="205">
        <v>30</v>
      </c>
      <c r="K16" s="205" t="s">
        <v>1096</v>
      </c>
      <c r="L16" s="205" t="s">
        <v>962</v>
      </c>
      <c r="M16" s="205" t="s">
        <v>960</v>
      </c>
      <c r="N16" s="205" t="s">
        <v>1097</v>
      </c>
      <c r="O16" s="205" t="s">
        <v>398</v>
      </c>
      <c r="P16" s="205" t="s">
        <v>133</v>
      </c>
      <c r="Q16" s="208">
        <v>45731</v>
      </c>
      <c r="R16" s="205" t="s">
        <v>955</v>
      </c>
      <c r="S16" s="205" t="s">
        <v>1096</v>
      </c>
      <c r="T16" s="205" t="s">
        <v>83</v>
      </c>
      <c r="U16" s="208">
        <v>45673</v>
      </c>
      <c r="V16" s="205" t="s">
        <v>955</v>
      </c>
      <c r="W16" s="205" t="s">
        <v>1096</v>
      </c>
      <c r="X16" s="205" t="s">
        <v>39</v>
      </c>
      <c r="Y16" s="205" t="s">
        <v>39</v>
      </c>
      <c r="Z16" s="205" t="s">
        <v>39</v>
      </c>
      <c r="AA16" s="205" t="s">
        <v>39</v>
      </c>
      <c r="AB16" s="205" t="s">
        <v>39</v>
      </c>
      <c r="AC16" s="205" t="s">
        <v>39</v>
      </c>
      <c r="AD16" s="205" t="s">
        <v>39</v>
      </c>
      <c r="AE16" s="205" t="s">
        <v>39</v>
      </c>
      <c r="AF16" s="205" t="s">
        <v>39</v>
      </c>
      <c r="AG16" s="205" t="s">
        <v>1096</v>
      </c>
      <c r="AH16" s="205" t="s">
        <v>1144</v>
      </c>
      <c r="AI16" s="205" t="s">
        <v>398</v>
      </c>
      <c r="AJ16" s="208">
        <v>45666</v>
      </c>
      <c r="AK16" s="205" t="s">
        <v>1098</v>
      </c>
      <c r="AL16" s="206">
        <v>1178</v>
      </c>
      <c r="AM16" s="205" t="s">
        <v>1144</v>
      </c>
      <c r="AN16" s="206" t="s">
        <v>124</v>
      </c>
      <c r="AO16" s="205" t="s">
        <v>124</v>
      </c>
      <c r="AP16" s="205" t="s">
        <v>967</v>
      </c>
      <c r="AS16" s="10" t="s">
        <v>1162</v>
      </c>
      <c r="AT16" s="10" t="s">
        <v>1144</v>
      </c>
      <c r="AU16" s="1" t="s">
        <v>1171</v>
      </c>
    </row>
    <row r="17" spans="1:47" ht="36" x14ac:dyDescent="0.2">
      <c r="A17" s="217">
        <v>14</v>
      </c>
      <c r="B17" s="1" t="s">
        <v>68</v>
      </c>
      <c r="C17" s="205" t="s">
        <v>69</v>
      </c>
      <c r="D17" s="205" t="s">
        <v>122</v>
      </c>
      <c r="E17" s="208">
        <v>45681</v>
      </c>
      <c r="F17" s="205"/>
      <c r="G17" s="205" t="s">
        <v>951</v>
      </c>
      <c r="H17" s="207">
        <v>3035155540110</v>
      </c>
      <c r="I17" s="205" t="s">
        <v>134</v>
      </c>
      <c r="J17" s="205">
        <v>26</v>
      </c>
      <c r="K17" s="205" t="s">
        <v>1096</v>
      </c>
      <c r="L17" s="205" t="s">
        <v>962</v>
      </c>
      <c r="M17" s="205" t="s">
        <v>960</v>
      </c>
      <c r="N17" s="205" t="s">
        <v>1101</v>
      </c>
      <c r="O17" s="205" t="s">
        <v>398</v>
      </c>
      <c r="P17" s="205" t="s">
        <v>135</v>
      </c>
      <c r="Q17" s="208">
        <v>45778</v>
      </c>
      <c r="R17" s="205" t="s">
        <v>955</v>
      </c>
      <c r="S17" s="205" t="s">
        <v>1096</v>
      </c>
      <c r="T17" s="205" t="s">
        <v>83</v>
      </c>
      <c r="U17" s="208">
        <v>45681</v>
      </c>
      <c r="V17" s="205" t="s">
        <v>955</v>
      </c>
      <c r="W17" s="205" t="s">
        <v>1096</v>
      </c>
      <c r="X17" s="205" t="s">
        <v>39</v>
      </c>
      <c r="Y17" s="205" t="s">
        <v>39</v>
      </c>
      <c r="Z17" s="205" t="s">
        <v>39</v>
      </c>
      <c r="AA17" s="205" t="s">
        <v>39</v>
      </c>
      <c r="AB17" s="205" t="s">
        <v>39</v>
      </c>
      <c r="AC17" s="205" t="s">
        <v>39</v>
      </c>
      <c r="AD17" s="205" t="s">
        <v>39</v>
      </c>
      <c r="AE17" s="205" t="s">
        <v>39</v>
      </c>
      <c r="AF17" s="205" t="s">
        <v>39</v>
      </c>
      <c r="AG17" s="205" t="s">
        <v>1096</v>
      </c>
      <c r="AH17" s="205" t="s">
        <v>1144</v>
      </c>
      <c r="AI17" s="205" t="s">
        <v>398</v>
      </c>
      <c r="AJ17" s="208">
        <v>45701</v>
      </c>
      <c r="AK17" s="205" t="s">
        <v>1098</v>
      </c>
      <c r="AL17" s="206">
        <v>1178</v>
      </c>
      <c r="AM17" s="205" t="s">
        <v>1144</v>
      </c>
      <c r="AN17" s="206">
        <v>1.91</v>
      </c>
      <c r="AO17" s="205" t="s">
        <v>370</v>
      </c>
      <c r="AP17" s="205" t="s">
        <v>967</v>
      </c>
      <c r="AS17" s="10" t="s">
        <v>1162</v>
      </c>
      <c r="AT17" s="10" t="s">
        <v>955</v>
      </c>
      <c r="AU17" s="82" t="s">
        <v>1172</v>
      </c>
    </row>
    <row r="18" spans="1:47" ht="60" x14ac:dyDescent="0.2">
      <c r="A18" s="217">
        <v>15</v>
      </c>
      <c r="B18" s="1" t="s">
        <v>102</v>
      </c>
      <c r="C18" s="205" t="s">
        <v>103</v>
      </c>
      <c r="D18" s="205" t="s">
        <v>161</v>
      </c>
      <c r="E18" s="208">
        <v>45665</v>
      </c>
      <c r="F18" s="205"/>
      <c r="G18" s="205" t="s">
        <v>951</v>
      </c>
      <c r="H18" s="207">
        <v>3290319371102</v>
      </c>
      <c r="I18" s="205" t="s">
        <v>160</v>
      </c>
      <c r="J18" s="205">
        <v>22</v>
      </c>
      <c r="K18" s="205" t="s">
        <v>1096</v>
      </c>
      <c r="L18" s="205" t="s">
        <v>962</v>
      </c>
      <c r="M18" s="205" t="s">
        <v>1102</v>
      </c>
      <c r="N18" s="205" t="s">
        <v>1103</v>
      </c>
      <c r="O18" s="205" t="s">
        <v>398</v>
      </c>
      <c r="P18" s="205" t="s">
        <v>162</v>
      </c>
      <c r="Q18" s="208">
        <v>45760</v>
      </c>
      <c r="R18" s="205" t="s">
        <v>955</v>
      </c>
      <c r="S18" s="205" t="s">
        <v>1096</v>
      </c>
      <c r="T18" s="205" t="s">
        <v>89</v>
      </c>
      <c r="U18" s="208">
        <v>45665</v>
      </c>
      <c r="V18" s="205" t="s">
        <v>955</v>
      </c>
      <c r="W18" s="205" t="s">
        <v>1096</v>
      </c>
      <c r="X18" s="205" t="s">
        <v>39</v>
      </c>
      <c r="Y18" s="205" t="s">
        <v>39</v>
      </c>
      <c r="Z18" s="205" t="s">
        <v>39</v>
      </c>
      <c r="AA18" s="205" t="s">
        <v>39</v>
      </c>
      <c r="AB18" s="205" t="s">
        <v>39</v>
      </c>
      <c r="AC18" s="205" t="s">
        <v>39</v>
      </c>
      <c r="AD18" s="205" t="s">
        <v>39</v>
      </c>
      <c r="AE18" s="205" t="s">
        <v>39</v>
      </c>
      <c r="AF18" s="205" t="s">
        <v>39</v>
      </c>
      <c r="AG18" s="205" t="s">
        <v>1096</v>
      </c>
      <c r="AH18" s="205" t="s">
        <v>1144</v>
      </c>
      <c r="AI18" s="205" t="s">
        <v>39</v>
      </c>
      <c r="AJ18" s="205" t="s">
        <v>1096</v>
      </c>
      <c r="AK18" s="205" t="s">
        <v>1144</v>
      </c>
      <c r="AL18" s="205" t="s">
        <v>1096</v>
      </c>
      <c r="AM18" s="205" t="s">
        <v>1144</v>
      </c>
      <c r="AN18" s="205" t="s">
        <v>1096</v>
      </c>
      <c r="AO18" s="205" t="s">
        <v>1144</v>
      </c>
      <c r="AP18" s="205" t="s">
        <v>967</v>
      </c>
      <c r="AS18" s="10" t="s">
        <v>1141</v>
      </c>
      <c r="AT18" s="10" t="s">
        <v>39</v>
      </c>
      <c r="AU18" s="82" t="s">
        <v>1173</v>
      </c>
    </row>
    <row r="19" spans="1:47" ht="36" x14ac:dyDescent="0.2">
      <c r="A19" s="217">
        <v>16</v>
      </c>
      <c r="B19" s="1" t="s">
        <v>102</v>
      </c>
      <c r="C19" s="205" t="s">
        <v>103</v>
      </c>
      <c r="D19" s="205" t="s">
        <v>192</v>
      </c>
      <c r="E19" s="208">
        <v>45666</v>
      </c>
      <c r="F19" s="205"/>
      <c r="G19" s="205" t="s">
        <v>951</v>
      </c>
      <c r="H19" s="207">
        <v>201303460464</v>
      </c>
      <c r="I19" s="205" t="s">
        <v>191</v>
      </c>
      <c r="J19" s="205">
        <v>31</v>
      </c>
      <c r="K19" s="205" t="s">
        <v>1096</v>
      </c>
      <c r="L19" s="205" t="s">
        <v>962</v>
      </c>
      <c r="M19" s="205" t="s">
        <v>960</v>
      </c>
      <c r="N19" s="205" t="s">
        <v>960</v>
      </c>
      <c r="O19" s="205" t="s">
        <v>39</v>
      </c>
      <c r="P19" s="205" t="s">
        <v>1096</v>
      </c>
      <c r="Q19" s="205" t="s">
        <v>1096</v>
      </c>
      <c r="R19" s="205" t="s">
        <v>1096</v>
      </c>
      <c r="S19" s="205" t="s">
        <v>1096</v>
      </c>
      <c r="T19" s="205" t="s">
        <v>287</v>
      </c>
      <c r="U19" s="205"/>
      <c r="V19" s="205" t="s">
        <v>955</v>
      </c>
      <c r="W19" s="205" t="s">
        <v>1096</v>
      </c>
      <c r="X19" s="205" t="s">
        <v>39</v>
      </c>
      <c r="Y19" s="205" t="s">
        <v>39</v>
      </c>
      <c r="Z19" s="205" t="s">
        <v>39</v>
      </c>
      <c r="AA19" s="205" t="s">
        <v>39</v>
      </c>
      <c r="AB19" s="205" t="s">
        <v>39</v>
      </c>
      <c r="AC19" s="205" t="s">
        <v>39</v>
      </c>
      <c r="AD19" s="205" t="s">
        <v>39</v>
      </c>
      <c r="AE19" s="205" t="s">
        <v>39</v>
      </c>
      <c r="AF19" s="205" t="s">
        <v>39</v>
      </c>
      <c r="AG19" s="205" t="s">
        <v>1096</v>
      </c>
      <c r="AH19" s="205" t="s">
        <v>1144</v>
      </c>
      <c r="AI19" s="205" t="s">
        <v>39</v>
      </c>
      <c r="AJ19" s="205" t="s">
        <v>1096</v>
      </c>
      <c r="AK19" s="205" t="s">
        <v>1144</v>
      </c>
      <c r="AL19" s="205" t="s">
        <v>1096</v>
      </c>
      <c r="AM19" s="205" t="s">
        <v>1144</v>
      </c>
      <c r="AN19" s="205" t="s">
        <v>1096</v>
      </c>
      <c r="AO19" s="205" t="s">
        <v>1144</v>
      </c>
      <c r="AP19" s="205" t="s">
        <v>967</v>
      </c>
      <c r="AS19" s="10" t="s">
        <v>1162</v>
      </c>
      <c r="AT19" s="10" t="s">
        <v>1144</v>
      </c>
      <c r="AU19" s="82" t="s">
        <v>1174</v>
      </c>
    </row>
    <row r="20" spans="1:47" x14ac:dyDescent="0.2">
      <c r="A20" s="217">
        <v>17</v>
      </c>
      <c r="B20" s="1" t="s">
        <v>68</v>
      </c>
      <c r="C20" s="205" t="s">
        <v>69</v>
      </c>
      <c r="D20" s="205" t="s">
        <v>215</v>
      </c>
      <c r="E20" s="208">
        <v>45709</v>
      </c>
      <c r="F20" s="205"/>
      <c r="G20" s="205" t="s">
        <v>951</v>
      </c>
      <c r="H20" s="207">
        <v>3525305881801</v>
      </c>
      <c r="I20" s="205" t="s">
        <v>213</v>
      </c>
      <c r="J20" s="205">
        <v>23</v>
      </c>
      <c r="K20" s="205" t="s">
        <v>1096</v>
      </c>
      <c r="L20" s="205" t="s">
        <v>962</v>
      </c>
      <c r="M20" s="205" t="s">
        <v>976</v>
      </c>
      <c r="N20" s="205" t="s">
        <v>977</v>
      </c>
      <c r="O20" s="205" t="s">
        <v>398</v>
      </c>
      <c r="P20" s="205" t="s">
        <v>214</v>
      </c>
      <c r="Q20" s="208">
        <v>45765</v>
      </c>
      <c r="R20" s="205" t="s">
        <v>955</v>
      </c>
      <c r="S20" s="205" t="s">
        <v>1096</v>
      </c>
      <c r="T20" s="205" t="s">
        <v>89</v>
      </c>
      <c r="U20" s="208">
        <v>45709</v>
      </c>
      <c r="V20" s="205" t="s">
        <v>955</v>
      </c>
      <c r="W20" s="205" t="s">
        <v>1096</v>
      </c>
      <c r="X20" s="205" t="s">
        <v>39</v>
      </c>
      <c r="Y20" s="205" t="s">
        <v>39</v>
      </c>
      <c r="Z20" s="205" t="s">
        <v>39</v>
      </c>
      <c r="AA20" s="205" t="s">
        <v>39</v>
      </c>
      <c r="AB20" s="205" t="s">
        <v>39</v>
      </c>
      <c r="AC20" s="205" t="s">
        <v>39</v>
      </c>
      <c r="AD20" s="205" t="s">
        <v>39</v>
      </c>
      <c r="AE20" s="205" t="s">
        <v>39</v>
      </c>
      <c r="AF20" s="205" t="s">
        <v>39</v>
      </c>
      <c r="AG20" s="205" t="s">
        <v>1096</v>
      </c>
      <c r="AH20" s="205" t="s">
        <v>1144</v>
      </c>
      <c r="AI20" s="205" t="s">
        <v>398</v>
      </c>
      <c r="AJ20" s="208">
        <v>45664</v>
      </c>
      <c r="AK20" s="205" t="s">
        <v>1098</v>
      </c>
      <c r="AL20" s="206">
        <v>33.42</v>
      </c>
      <c r="AM20" s="205" t="s">
        <v>370</v>
      </c>
      <c r="AN20" s="206">
        <v>0.17</v>
      </c>
      <c r="AO20" s="205" t="s">
        <v>370</v>
      </c>
      <c r="AP20" s="205" t="s">
        <v>967</v>
      </c>
      <c r="AS20" s="10" t="s">
        <v>1162</v>
      </c>
      <c r="AT20" s="10" t="s">
        <v>1144</v>
      </c>
    </row>
    <row r="21" spans="1:47" ht="24" x14ac:dyDescent="0.2">
      <c r="A21" s="217">
        <v>18</v>
      </c>
      <c r="B21" s="1" t="s">
        <v>102</v>
      </c>
      <c r="C21" s="205" t="s">
        <v>103</v>
      </c>
      <c r="D21" s="205" t="s">
        <v>224</v>
      </c>
      <c r="E21" s="208">
        <v>45688</v>
      </c>
      <c r="F21" s="205"/>
      <c r="G21" s="205" t="s">
        <v>951</v>
      </c>
      <c r="H21" s="207">
        <v>4116286150501</v>
      </c>
      <c r="I21" s="205" t="s">
        <v>223</v>
      </c>
      <c r="J21" s="205">
        <v>1</v>
      </c>
      <c r="K21" s="205">
        <v>10</v>
      </c>
      <c r="L21" s="205" t="s">
        <v>952</v>
      </c>
      <c r="M21" s="205" t="s">
        <v>953</v>
      </c>
      <c r="N21" s="205" t="s">
        <v>953</v>
      </c>
      <c r="O21" s="205" t="s">
        <v>39</v>
      </c>
      <c r="P21" s="205" t="s">
        <v>1096</v>
      </c>
      <c r="Q21" s="205" t="s">
        <v>1096</v>
      </c>
      <c r="R21" s="205" t="s">
        <v>1096</v>
      </c>
      <c r="S21" s="205" t="s">
        <v>1096</v>
      </c>
      <c r="T21" s="205" t="s">
        <v>227</v>
      </c>
      <c r="U21" s="208">
        <v>45688</v>
      </c>
      <c r="V21" s="205" t="s">
        <v>955</v>
      </c>
      <c r="W21" s="205" t="s">
        <v>1096</v>
      </c>
      <c r="X21" s="205" t="s">
        <v>39</v>
      </c>
      <c r="Y21" s="205" t="s">
        <v>398</v>
      </c>
      <c r="Z21" s="205" t="s">
        <v>39</v>
      </c>
      <c r="AA21" s="205" t="s">
        <v>39</v>
      </c>
      <c r="AB21" s="205" t="s">
        <v>39</v>
      </c>
      <c r="AC21" s="205" t="s">
        <v>39</v>
      </c>
      <c r="AD21" s="205" t="s">
        <v>39</v>
      </c>
      <c r="AE21" s="205" t="s">
        <v>39</v>
      </c>
      <c r="AF21" s="205" t="s">
        <v>39</v>
      </c>
      <c r="AG21" s="205" t="s">
        <v>1096</v>
      </c>
      <c r="AH21" s="205" t="s">
        <v>1144</v>
      </c>
      <c r="AI21" s="205" t="s">
        <v>398</v>
      </c>
      <c r="AJ21" s="208" t="s">
        <v>1112</v>
      </c>
      <c r="AK21" s="205" t="s">
        <v>1098</v>
      </c>
      <c r="AL21" s="206">
        <v>18.46</v>
      </c>
      <c r="AM21" s="205" t="s">
        <v>1144</v>
      </c>
      <c r="AN21" s="206">
        <v>3.61</v>
      </c>
      <c r="AO21" s="205" t="s">
        <v>1144</v>
      </c>
      <c r="AP21" s="205" t="s">
        <v>967</v>
      </c>
      <c r="AS21" s="10" t="b">
        <v>0</v>
      </c>
      <c r="AU21" s="82" t="s">
        <v>1175</v>
      </c>
    </row>
    <row r="22" spans="1:47" ht="24" x14ac:dyDescent="0.2">
      <c r="A22" s="217">
        <v>19</v>
      </c>
      <c r="B22" s="1" t="s">
        <v>102</v>
      </c>
      <c r="C22" s="205" t="s">
        <v>103</v>
      </c>
      <c r="D22" s="205" t="s">
        <v>230</v>
      </c>
      <c r="E22" s="208">
        <v>45670</v>
      </c>
      <c r="F22" s="205"/>
      <c r="G22" s="205" t="s">
        <v>951</v>
      </c>
      <c r="H22" s="207">
        <v>4073993720101</v>
      </c>
      <c r="I22" s="205" t="s">
        <v>229</v>
      </c>
      <c r="J22" s="205">
        <v>2</v>
      </c>
      <c r="K22" s="205">
        <v>6</v>
      </c>
      <c r="L22" s="205" t="s">
        <v>962</v>
      </c>
      <c r="M22" s="205" t="s">
        <v>960</v>
      </c>
      <c r="N22" s="205" t="s">
        <v>1100</v>
      </c>
      <c r="O22" s="205" t="s">
        <v>39</v>
      </c>
      <c r="P22" s="205" t="s">
        <v>1096</v>
      </c>
      <c r="Q22" s="205" t="s">
        <v>1096</v>
      </c>
      <c r="R22" s="205" t="s">
        <v>1096</v>
      </c>
      <c r="S22" s="205" t="s">
        <v>1096</v>
      </c>
      <c r="T22" s="205" t="s">
        <v>183</v>
      </c>
      <c r="U22" s="205"/>
      <c r="V22" s="205" t="s">
        <v>955</v>
      </c>
      <c r="W22" s="205" t="s">
        <v>1096</v>
      </c>
      <c r="X22" s="205" t="s">
        <v>39</v>
      </c>
      <c r="Y22" s="205" t="s">
        <v>39</v>
      </c>
      <c r="Z22" s="205" t="s">
        <v>39</v>
      </c>
      <c r="AA22" s="205" t="s">
        <v>39</v>
      </c>
      <c r="AB22" s="205" t="s">
        <v>39</v>
      </c>
      <c r="AC22" s="205" t="s">
        <v>39</v>
      </c>
      <c r="AD22" s="205" t="s">
        <v>39</v>
      </c>
      <c r="AE22" s="205" t="s">
        <v>39</v>
      </c>
      <c r="AF22" s="205" t="s">
        <v>39</v>
      </c>
      <c r="AG22" s="205" t="s">
        <v>1096</v>
      </c>
      <c r="AH22" s="205" t="s">
        <v>1144</v>
      </c>
      <c r="AI22" s="205" t="s">
        <v>398</v>
      </c>
      <c r="AJ22" s="208">
        <v>45581</v>
      </c>
      <c r="AK22" s="205" t="s">
        <v>1098</v>
      </c>
      <c r="AL22" s="206">
        <v>158</v>
      </c>
      <c r="AM22" s="205" t="s">
        <v>1144</v>
      </c>
      <c r="AN22" s="205" t="s">
        <v>1096</v>
      </c>
      <c r="AO22" s="205" t="s">
        <v>124</v>
      </c>
      <c r="AP22" s="205" t="s">
        <v>967</v>
      </c>
      <c r="AS22" s="10" t="s">
        <v>1162</v>
      </c>
      <c r="AT22" s="10" t="s">
        <v>1144</v>
      </c>
      <c r="AU22" s="82" t="s">
        <v>1169</v>
      </c>
    </row>
    <row r="23" spans="1:47" ht="36" x14ac:dyDescent="0.2">
      <c r="A23" s="217">
        <v>20</v>
      </c>
      <c r="B23" s="1" t="s">
        <v>102</v>
      </c>
      <c r="C23" s="205" t="s">
        <v>103</v>
      </c>
      <c r="D23" s="205" t="s">
        <v>360</v>
      </c>
      <c r="E23" s="208">
        <v>45730</v>
      </c>
      <c r="F23" s="205"/>
      <c r="G23" s="205" t="s">
        <v>951</v>
      </c>
      <c r="H23" s="207">
        <v>2947247450401</v>
      </c>
      <c r="I23" s="205" t="s">
        <v>358</v>
      </c>
      <c r="J23" s="205">
        <v>29</v>
      </c>
      <c r="K23" s="205" t="s">
        <v>1096</v>
      </c>
      <c r="L23" s="205" t="s">
        <v>962</v>
      </c>
      <c r="M23" s="205" t="s">
        <v>1099</v>
      </c>
      <c r="N23" s="205" t="s">
        <v>1099</v>
      </c>
      <c r="O23" s="205" t="s">
        <v>398</v>
      </c>
      <c r="P23" s="205" t="s">
        <v>359</v>
      </c>
      <c r="Q23" s="208">
        <v>45748</v>
      </c>
      <c r="R23" s="205" t="s">
        <v>955</v>
      </c>
      <c r="S23" s="205" t="s">
        <v>1096</v>
      </c>
      <c r="T23" s="205" t="s">
        <v>89</v>
      </c>
      <c r="U23" s="208">
        <v>45730</v>
      </c>
      <c r="V23" s="205" t="s">
        <v>955</v>
      </c>
      <c r="W23" s="205" t="s">
        <v>1096</v>
      </c>
      <c r="X23" s="205" t="s">
        <v>39</v>
      </c>
      <c r="Y23" s="205" t="s">
        <v>39</v>
      </c>
      <c r="Z23" s="205" t="s">
        <v>39</v>
      </c>
      <c r="AA23" s="205" t="s">
        <v>39</v>
      </c>
      <c r="AB23" s="205" t="s">
        <v>39</v>
      </c>
      <c r="AC23" s="205" t="s">
        <v>39</v>
      </c>
      <c r="AD23" s="205" t="s">
        <v>39</v>
      </c>
      <c r="AE23" s="205" t="s">
        <v>39</v>
      </c>
      <c r="AF23" s="205" t="s">
        <v>39</v>
      </c>
      <c r="AG23" s="205" t="s">
        <v>1096</v>
      </c>
      <c r="AH23" s="205" t="s">
        <v>1144</v>
      </c>
      <c r="AI23" s="205" t="s">
        <v>398</v>
      </c>
      <c r="AJ23" s="208">
        <v>45715</v>
      </c>
      <c r="AK23" s="205" t="s">
        <v>1098</v>
      </c>
      <c r="AL23" s="206">
        <v>113</v>
      </c>
      <c r="AM23" s="205" t="s">
        <v>1144</v>
      </c>
      <c r="AN23" s="206">
        <v>1.81</v>
      </c>
      <c r="AO23" s="205" t="s">
        <v>1144</v>
      </c>
      <c r="AP23" s="205" t="s">
        <v>967</v>
      </c>
      <c r="AS23" s="10" t="b">
        <v>0</v>
      </c>
      <c r="AU23" s="82" t="s">
        <v>1176</v>
      </c>
    </row>
    <row r="24" spans="1:47" ht="36" x14ac:dyDescent="0.2">
      <c r="A24" s="217">
        <v>21</v>
      </c>
      <c r="B24" s="1" t="s">
        <v>102</v>
      </c>
      <c r="C24" s="205" t="s">
        <v>103</v>
      </c>
      <c r="D24" s="205" t="s">
        <v>174</v>
      </c>
      <c r="E24" s="208">
        <v>45733</v>
      </c>
      <c r="F24" s="205"/>
      <c r="G24" s="205" t="s">
        <v>951</v>
      </c>
      <c r="H24" s="207">
        <v>2999861600101</v>
      </c>
      <c r="I24" s="205" t="s">
        <v>364</v>
      </c>
      <c r="J24" s="205">
        <v>27</v>
      </c>
      <c r="K24" s="205" t="s">
        <v>1096</v>
      </c>
      <c r="L24" s="205" t="s">
        <v>962</v>
      </c>
      <c r="M24" s="205" t="s">
        <v>953</v>
      </c>
      <c r="N24" s="205" t="s">
        <v>1104</v>
      </c>
      <c r="O24" s="205" t="s">
        <v>398</v>
      </c>
      <c r="P24" s="205" t="s">
        <v>365</v>
      </c>
      <c r="Q24" s="208">
        <v>45850</v>
      </c>
      <c r="R24" s="205" t="s">
        <v>955</v>
      </c>
      <c r="S24" s="205" t="s">
        <v>1096</v>
      </c>
      <c r="T24" s="205" t="s">
        <v>89</v>
      </c>
      <c r="U24" s="208">
        <v>45733</v>
      </c>
      <c r="V24" s="205" t="s">
        <v>955</v>
      </c>
      <c r="W24" s="205" t="s">
        <v>1096</v>
      </c>
      <c r="X24" s="205" t="s">
        <v>39</v>
      </c>
      <c r="Y24" s="205" t="s">
        <v>39</v>
      </c>
      <c r="Z24" s="205" t="s">
        <v>39</v>
      </c>
      <c r="AA24" s="205" t="s">
        <v>39</v>
      </c>
      <c r="AB24" s="205" t="s">
        <v>39</v>
      </c>
      <c r="AC24" s="205" t="s">
        <v>39</v>
      </c>
      <c r="AD24" s="205" t="s">
        <v>39</v>
      </c>
      <c r="AE24" s="205" t="s">
        <v>39</v>
      </c>
      <c r="AF24" s="205" t="s">
        <v>39</v>
      </c>
      <c r="AG24" s="205" t="s">
        <v>1096</v>
      </c>
      <c r="AH24" s="205" t="s">
        <v>1144</v>
      </c>
      <c r="AI24" s="205" t="s">
        <v>398</v>
      </c>
      <c r="AJ24" s="208">
        <v>45720</v>
      </c>
      <c r="AK24" s="205" t="s">
        <v>1098</v>
      </c>
      <c r="AL24" s="206">
        <v>6.48</v>
      </c>
      <c r="AM24" s="205" t="s">
        <v>1144</v>
      </c>
      <c r="AN24" s="206">
        <v>3.94</v>
      </c>
      <c r="AO24" s="205" t="s">
        <v>1144</v>
      </c>
      <c r="AP24" s="205" t="s">
        <v>967</v>
      </c>
      <c r="AS24" s="10" t="s">
        <v>1162</v>
      </c>
      <c r="AT24" s="10" t="s">
        <v>1144</v>
      </c>
      <c r="AU24" s="82" t="s">
        <v>1177</v>
      </c>
    </row>
    <row r="25" spans="1:47" ht="72" x14ac:dyDescent="0.2">
      <c r="A25" s="217">
        <v>22</v>
      </c>
      <c r="B25" s="1" t="s">
        <v>102</v>
      </c>
      <c r="C25" s="205" t="s">
        <v>103</v>
      </c>
      <c r="D25" s="205" t="s">
        <v>101</v>
      </c>
      <c r="E25" s="208">
        <v>45726</v>
      </c>
      <c r="F25" s="205"/>
      <c r="G25" s="205" t="s">
        <v>951</v>
      </c>
      <c r="H25" s="207">
        <v>4122182160101</v>
      </c>
      <c r="I25" s="205" t="s">
        <v>373</v>
      </c>
      <c r="J25" s="205">
        <v>1</v>
      </c>
      <c r="K25" s="205">
        <v>4</v>
      </c>
      <c r="L25" s="205" t="s">
        <v>962</v>
      </c>
      <c r="M25" s="205" t="s">
        <v>1105</v>
      </c>
      <c r="N25" s="205" t="s">
        <v>1106</v>
      </c>
      <c r="O25" s="205" t="s">
        <v>39</v>
      </c>
      <c r="P25" s="205" t="s">
        <v>1096</v>
      </c>
      <c r="Q25" s="205" t="s">
        <v>1096</v>
      </c>
      <c r="R25" s="205" t="s">
        <v>1096</v>
      </c>
      <c r="S25" s="205" t="s">
        <v>1096</v>
      </c>
      <c r="T25" s="205" t="s">
        <v>374</v>
      </c>
      <c r="U25" s="208">
        <v>45726</v>
      </c>
      <c r="V25" s="205" t="s">
        <v>955</v>
      </c>
      <c r="W25" s="205" t="s">
        <v>1096</v>
      </c>
      <c r="X25" s="205" t="s">
        <v>39</v>
      </c>
      <c r="Y25" s="205" t="s">
        <v>39</v>
      </c>
      <c r="Z25" s="205" t="s">
        <v>39</v>
      </c>
      <c r="AA25" s="205" t="s">
        <v>39</v>
      </c>
      <c r="AB25" s="205" t="s">
        <v>39</v>
      </c>
      <c r="AC25" s="205" t="s">
        <v>39</v>
      </c>
      <c r="AD25" s="205" t="s">
        <v>39</v>
      </c>
      <c r="AE25" s="205" t="s">
        <v>39</v>
      </c>
      <c r="AF25" s="205" t="s">
        <v>39</v>
      </c>
      <c r="AG25" s="205" t="s">
        <v>1096</v>
      </c>
      <c r="AH25" s="205" t="s">
        <v>1144</v>
      </c>
      <c r="AI25" s="205" t="s">
        <v>398</v>
      </c>
      <c r="AJ25" s="208">
        <v>45721</v>
      </c>
      <c r="AK25" s="205" t="s">
        <v>1098</v>
      </c>
      <c r="AL25" s="206">
        <v>402</v>
      </c>
      <c r="AM25" s="205" t="s">
        <v>1144</v>
      </c>
      <c r="AN25" s="206">
        <v>0.3</v>
      </c>
      <c r="AO25" s="205" t="s">
        <v>1144</v>
      </c>
      <c r="AP25" s="205" t="s">
        <v>967</v>
      </c>
      <c r="AS25" s="10" t="s">
        <v>1141</v>
      </c>
      <c r="AT25" s="10" t="s">
        <v>39</v>
      </c>
      <c r="AU25" s="82" t="s">
        <v>1178</v>
      </c>
    </row>
    <row r="26" spans="1:47" x14ac:dyDescent="0.2">
      <c r="A26" s="217">
        <v>23</v>
      </c>
      <c r="B26" s="1" t="s">
        <v>102</v>
      </c>
      <c r="C26" s="205" t="s">
        <v>103</v>
      </c>
      <c r="D26" s="205" t="s">
        <v>230</v>
      </c>
      <c r="E26" s="208">
        <v>45723</v>
      </c>
      <c r="F26" s="205"/>
      <c r="G26" s="205" t="s">
        <v>951</v>
      </c>
      <c r="H26" s="207">
        <v>3098937551211</v>
      </c>
      <c r="I26" s="205" t="s">
        <v>382</v>
      </c>
      <c r="J26" s="205">
        <v>21</v>
      </c>
      <c r="K26" s="205" t="s">
        <v>1096</v>
      </c>
      <c r="L26" s="205" t="s">
        <v>962</v>
      </c>
      <c r="M26" s="205" t="s">
        <v>960</v>
      </c>
      <c r="N26" s="205" t="s">
        <v>1100</v>
      </c>
      <c r="O26" s="205" t="s">
        <v>398</v>
      </c>
      <c r="P26" s="205" t="s">
        <v>548</v>
      </c>
      <c r="Q26" s="208">
        <v>45748</v>
      </c>
      <c r="R26" s="205" t="s">
        <v>955</v>
      </c>
      <c r="S26" s="205" t="s">
        <v>1096</v>
      </c>
      <c r="T26" s="205" t="s">
        <v>369</v>
      </c>
      <c r="U26" s="208">
        <v>45723</v>
      </c>
      <c r="V26" s="205" t="s">
        <v>955</v>
      </c>
      <c r="W26" s="205" t="s">
        <v>1096</v>
      </c>
      <c r="X26" s="205" t="s">
        <v>39</v>
      </c>
      <c r="Y26" s="205" t="s">
        <v>39</v>
      </c>
      <c r="Z26" s="205" t="s">
        <v>39</v>
      </c>
      <c r="AA26" s="205" t="s">
        <v>39</v>
      </c>
      <c r="AB26" s="205" t="s">
        <v>39</v>
      </c>
      <c r="AC26" s="205" t="s">
        <v>39</v>
      </c>
      <c r="AD26" s="205" t="s">
        <v>39</v>
      </c>
      <c r="AE26" s="205" t="s">
        <v>39</v>
      </c>
      <c r="AF26" s="205" t="s">
        <v>39</v>
      </c>
      <c r="AG26" s="205" t="s">
        <v>1096</v>
      </c>
      <c r="AH26" s="205" t="s">
        <v>1144</v>
      </c>
      <c r="AI26" s="205" t="s">
        <v>398</v>
      </c>
      <c r="AJ26" s="208">
        <v>45712</v>
      </c>
      <c r="AK26" s="205" t="s">
        <v>1098</v>
      </c>
      <c r="AL26" s="206">
        <v>6.88</v>
      </c>
      <c r="AM26" s="205" t="s">
        <v>1144</v>
      </c>
      <c r="AN26" s="206">
        <v>3.26</v>
      </c>
      <c r="AO26" s="205" t="s">
        <v>1144</v>
      </c>
      <c r="AP26" s="205" t="s">
        <v>967</v>
      </c>
      <c r="AS26" s="10" t="s">
        <v>1162</v>
      </c>
      <c r="AT26" s="10" t="s">
        <v>1144</v>
      </c>
      <c r="AU26" s="1" t="s">
        <v>1179</v>
      </c>
    </row>
    <row r="27" spans="1:47" ht="96" x14ac:dyDescent="0.2">
      <c r="A27" s="217">
        <v>24</v>
      </c>
      <c r="B27" s="1" t="s">
        <v>102</v>
      </c>
      <c r="C27" s="205" t="s">
        <v>103</v>
      </c>
      <c r="D27" s="205" t="s">
        <v>230</v>
      </c>
      <c r="E27" s="208">
        <v>45729</v>
      </c>
      <c r="F27" s="205"/>
      <c r="G27" s="205" t="s">
        <v>951</v>
      </c>
      <c r="H27" s="207">
        <v>4118750430101</v>
      </c>
      <c r="I27" s="205" t="s">
        <v>386</v>
      </c>
      <c r="J27" s="205">
        <v>1</v>
      </c>
      <c r="K27" s="205">
        <v>7</v>
      </c>
      <c r="L27" s="205" t="s">
        <v>962</v>
      </c>
      <c r="M27" s="205" t="s">
        <v>960</v>
      </c>
      <c r="N27" s="205" t="s">
        <v>1100</v>
      </c>
      <c r="O27" s="205" t="s">
        <v>39</v>
      </c>
      <c r="P27" s="205" t="s">
        <v>1096</v>
      </c>
      <c r="Q27" s="205" t="s">
        <v>1096</v>
      </c>
      <c r="R27" s="205" t="s">
        <v>1096</v>
      </c>
      <c r="S27" s="205" t="s">
        <v>1096</v>
      </c>
      <c r="T27" s="205" t="s">
        <v>387</v>
      </c>
      <c r="U27" s="208">
        <v>45729</v>
      </c>
      <c r="V27" s="205" t="s">
        <v>398</v>
      </c>
      <c r="W27" s="208">
        <v>45610</v>
      </c>
      <c r="X27" s="205" t="s">
        <v>398</v>
      </c>
      <c r="Y27" s="205" t="s">
        <v>39</v>
      </c>
      <c r="Z27" s="205" t="s">
        <v>39</v>
      </c>
      <c r="AA27" s="205" t="s">
        <v>39</v>
      </c>
      <c r="AB27" s="205" t="s">
        <v>398</v>
      </c>
      <c r="AC27" s="205" t="s">
        <v>39</v>
      </c>
      <c r="AD27" s="205" t="s">
        <v>39</v>
      </c>
      <c r="AE27" s="205" t="s">
        <v>39</v>
      </c>
      <c r="AF27" s="205" t="s">
        <v>39</v>
      </c>
      <c r="AG27" s="205" t="s">
        <v>1096</v>
      </c>
      <c r="AH27" s="205" t="s">
        <v>1144</v>
      </c>
      <c r="AI27" s="205" t="s">
        <v>398</v>
      </c>
      <c r="AJ27" s="208">
        <v>45324</v>
      </c>
      <c r="AK27" s="208" t="s">
        <v>1098</v>
      </c>
      <c r="AL27" s="206">
        <v>25.3</v>
      </c>
      <c r="AM27" s="205" t="s">
        <v>1144</v>
      </c>
      <c r="AN27" s="206">
        <v>0.61</v>
      </c>
      <c r="AO27" s="205" t="s">
        <v>1144</v>
      </c>
      <c r="AP27" s="205" t="s">
        <v>967</v>
      </c>
      <c r="AS27" s="10" t="s">
        <v>1166</v>
      </c>
      <c r="AU27" s="82" t="s">
        <v>501</v>
      </c>
    </row>
    <row r="28" spans="1:47" ht="36" x14ac:dyDescent="0.2">
      <c r="A28" s="217">
        <v>25</v>
      </c>
      <c r="B28" s="1" t="s">
        <v>102</v>
      </c>
      <c r="C28" s="205" t="s">
        <v>103</v>
      </c>
      <c r="D28" s="205" t="s">
        <v>101</v>
      </c>
      <c r="E28" s="208">
        <v>45740</v>
      </c>
      <c r="F28" s="205"/>
      <c r="G28" s="205" t="s">
        <v>951</v>
      </c>
      <c r="H28" s="207">
        <v>289041568</v>
      </c>
      <c r="I28" s="205" t="s">
        <v>420</v>
      </c>
      <c r="J28" s="205">
        <v>35</v>
      </c>
      <c r="K28" s="205" t="s">
        <v>1096</v>
      </c>
      <c r="L28" s="205" t="s">
        <v>962</v>
      </c>
      <c r="M28" s="205" t="s">
        <v>953</v>
      </c>
      <c r="N28" s="205" t="s">
        <v>1104</v>
      </c>
      <c r="O28" s="205" t="s">
        <v>398</v>
      </c>
      <c r="P28" s="205" t="s">
        <v>368</v>
      </c>
      <c r="Q28" s="208">
        <v>45891</v>
      </c>
      <c r="R28" s="205" t="s">
        <v>955</v>
      </c>
      <c r="S28" s="205" t="s">
        <v>1096</v>
      </c>
      <c r="T28" s="205" t="s">
        <v>89</v>
      </c>
      <c r="U28" s="208">
        <v>45740</v>
      </c>
      <c r="V28" s="205" t="s">
        <v>955</v>
      </c>
      <c r="W28" s="205" t="s">
        <v>1096</v>
      </c>
      <c r="X28" s="205" t="s">
        <v>39</v>
      </c>
      <c r="Y28" s="205" t="s">
        <v>39</v>
      </c>
      <c r="Z28" s="205" t="s">
        <v>39</v>
      </c>
      <c r="AA28" s="205" t="s">
        <v>39</v>
      </c>
      <c r="AB28" s="205" t="s">
        <v>39</v>
      </c>
      <c r="AC28" s="205" t="s">
        <v>39</v>
      </c>
      <c r="AD28" s="205" t="s">
        <v>39</v>
      </c>
      <c r="AE28" s="205" t="s">
        <v>39</v>
      </c>
      <c r="AF28" s="205" t="s">
        <v>39</v>
      </c>
      <c r="AG28" s="205" t="s">
        <v>1096</v>
      </c>
      <c r="AH28" s="205" t="s">
        <v>1144</v>
      </c>
      <c r="AI28" s="205" t="s">
        <v>398</v>
      </c>
      <c r="AJ28" s="208">
        <v>45730</v>
      </c>
      <c r="AK28" s="205" t="s">
        <v>1098</v>
      </c>
      <c r="AL28" s="206">
        <v>13.2</v>
      </c>
      <c r="AM28" s="205" t="s">
        <v>1144</v>
      </c>
      <c r="AN28" s="206">
        <v>3.65</v>
      </c>
      <c r="AO28" s="205" t="s">
        <v>1144</v>
      </c>
      <c r="AP28" s="205" t="s">
        <v>967</v>
      </c>
      <c r="AS28" s="10" t="s">
        <v>1162</v>
      </c>
      <c r="AT28" s="10" t="s">
        <v>1144</v>
      </c>
      <c r="AU28" s="82" t="s">
        <v>1177</v>
      </c>
    </row>
    <row r="29" spans="1:47" ht="60" x14ac:dyDescent="0.2">
      <c r="A29" s="217">
        <v>26</v>
      </c>
      <c r="B29" s="1" t="s">
        <v>102</v>
      </c>
      <c r="C29" s="205" t="s">
        <v>103</v>
      </c>
      <c r="D29" s="205" t="s">
        <v>174</v>
      </c>
      <c r="E29" s="208">
        <v>45743</v>
      </c>
      <c r="F29" s="205"/>
      <c r="G29" s="205" t="s">
        <v>951</v>
      </c>
      <c r="H29" s="207">
        <v>3204073060501</v>
      </c>
      <c r="I29" s="205" t="s">
        <v>423</v>
      </c>
      <c r="J29" s="205">
        <v>28</v>
      </c>
      <c r="K29" s="205" t="s">
        <v>1096</v>
      </c>
      <c r="L29" s="205" t="s">
        <v>962</v>
      </c>
      <c r="M29" s="205" t="s">
        <v>960</v>
      </c>
      <c r="N29" s="205" t="s">
        <v>974</v>
      </c>
      <c r="O29" s="205" t="s">
        <v>398</v>
      </c>
      <c r="P29" s="205" t="s">
        <v>365</v>
      </c>
      <c r="Q29" s="208">
        <v>45848</v>
      </c>
      <c r="R29" s="205" t="s">
        <v>955</v>
      </c>
      <c r="S29" s="205" t="s">
        <v>1096</v>
      </c>
      <c r="T29" s="205" t="s">
        <v>425</v>
      </c>
      <c r="U29" s="208">
        <v>45743</v>
      </c>
      <c r="V29" s="205" t="s">
        <v>955</v>
      </c>
      <c r="W29" s="205" t="s">
        <v>1096</v>
      </c>
      <c r="X29" s="205" t="s">
        <v>39</v>
      </c>
      <c r="Y29" s="205" t="s">
        <v>39</v>
      </c>
      <c r="Z29" s="205" t="s">
        <v>39</v>
      </c>
      <c r="AA29" s="205" t="s">
        <v>39</v>
      </c>
      <c r="AB29" s="205" t="s">
        <v>39</v>
      </c>
      <c r="AC29" s="205" t="s">
        <v>39</v>
      </c>
      <c r="AD29" s="205" t="s">
        <v>39</v>
      </c>
      <c r="AE29" s="205" t="s">
        <v>39</v>
      </c>
      <c r="AF29" s="205" t="s">
        <v>39</v>
      </c>
      <c r="AG29" s="205" t="s">
        <v>1096</v>
      </c>
      <c r="AH29" s="205" t="s">
        <v>1144</v>
      </c>
      <c r="AI29" s="205" t="s">
        <v>398</v>
      </c>
      <c r="AJ29" s="208">
        <v>45726</v>
      </c>
      <c r="AK29" s="205" t="s">
        <v>1098</v>
      </c>
      <c r="AL29" s="206">
        <v>3842</v>
      </c>
      <c r="AM29" s="205" t="s">
        <v>1144</v>
      </c>
      <c r="AN29" s="206">
        <v>996</v>
      </c>
      <c r="AO29" s="205" t="s">
        <v>1144</v>
      </c>
      <c r="AP29" s="205" t="s">
        <v>967</v>
      </c>
      <c r="AS29" s="10" t="s">
        <v>1141</v>
      </c>
      <c r="AT29" s="10" t="s">
        <v>39</v>
      </c>
      <c r="AU29" s="82" t="s">
        <v>1180</v>
      </c>
    </row>
    <row r="30" spans="1:47" ht="48" x14ac:dyDescent="0.2">
      <c r="A30" s="217">
        <v>27</v>
      </c>
      <c r="B30" s="1" t="s">
        <v>102</v>
      </c>
      <c r="C30" s="205" t="s">
        <v>103</v>
      </c>
      <c r="D30" s="205" t="s">
        <v>424</v>
      </c>
      <c r="E30" s="208">
        <v>45742</v>
      </c>
      <c r="F30" s="205"/>
      <c r="G30" s="205" t="s">
        <v>951</v>
      </c>
      <c r="H30" s="207">
        <v>3424970812201</v>
      </c>
      <c r="I30" s="205" t="s">
        <v>371</v>
      </c>
      <c r="J30" s="205">
        <v>24</v>
      </c>
      <c r="K30" s="205" t="s">
        <v>1096</v>
      </c>
      <c r="L30" s="205" t="s">
        <v>962</v>
      </c>
      <c r="M30" s="205" t="s">
        <v>960</v>
      </c>
      <c r="N30" s="205" t="s">
        <v>960</v>
      </c>
      <c r="O30" s="205" t="s">
        <v>398</v>
      </c>
      <c r="P30" s="205" t="s">
        <v>86</v>
      </c>
      <c r="Q30" s="208">
        <v>45811</v>
      </c>
      <c r="R30" s="205" t="s">
        <v>955</v>
      </c>
      <c r="S30" s="205" t="s">
        <v>1096</v>
      </c>
      <c r="T30" s="205" t="s">
        <v>431</v>
      </c>
      <c r="U30" s="208">
        <v>45742</v>
      </c>
      <c r="V30" s="205" t="s">
        <v>955</v>
      </c>
      <c r="W30" s="205" t="s">
        <v>1096</v>
      </c>
      <c r="X30" s="205" t="s">
        <v>39</v>
      </c>
      <c r="Y30" s="205" t="s">
        <v>39</v>
      </c>
      <c r="Z30" s="205" t="s">
        <v>39</v>
      </c>
      <c r="AA30" s="205" t="s">
        <v>39</v>
      </c>
      <c r="AB30" s="205" t="s">
        <v>39</v>
      </c>
      <c r="AC30" s="205" t="s">
        <v>39</v>
      </c>
      <c r="AD30" s="205" t="s">
        <v>39</v>
      </c>
      <c r="AE30" s="205" t="s">
        <v>39</v>
      </c>
      <c r="AF30" s="205" t="s">
        <v>39</v>
      </c>
      <c r="AG30" s="205" t="s">
        <v>1096</v>
      </c>
      <c r="AH30" s="205" t="s">
        <v>1144</v>
      </c>
      <c r="AI30" s="205" t="s">
        <v>398</v>
      </c>
      <c r="AJ30" s="208">
        <v>45735</v>
      </c>
      <c r="AK30" s="205" t="s">
        <v>1098</v>
      </c>
      <c r="AL30" s="206">
        <v>58</v>
      </c>
      <c r="AM30" s="205" t="s">
        <v>1144</v>
      </c>
      <c r="AN30" s="206" t="s">
        <v>124</v>
      </c>
      <c r="AO30" s="206" t="s">
        <v>124</v>
      </c>
      <c r="AP30" s="205" t="s">
        <v>967</v>
      </c>
      <c r="AS30" s="10" t="s">
        <v>1162</v>
      </c>
      <c r="AT30" s="10" t="s">
        <v>1144</v>
      </c>
      <c r="AU30" s="82" t="s">
        <v>515</v>
      </c>
    </row>
    <row r="31" spans="1:47" x14ac:dyDescent="0.2">
      <c r="A31" s="217">
        <v>28</v>
      </c>
      <c r="B31" s="1" t="s">
        <v>102</v>
      </c>
      <c r="C31" s="205" t="s">
        <v>103</v>
      </c>
      <c r="D31" s="205" t="s">
        <v>122</v>
      </c>
      <c r="E31" s="208">
        <v>45744</v>
      </c>
      <c r="F31" s="205"/>
      <c r="G31" s="205" t="s">
        <v>951</v>
      </c>
      <c r="H31" s="207">
        <v>2235878500403</v>
      </c>
      <c r="I31" s="205" t="s">
        <v>437</v>
      </c>
      <c r="J31" s="205">
        <v>32</v>
      </c>
      <c r="K31" s="205" t="s">
        <v>1096</v>
      </c>
      <c r="L31" s="205" t="s">
        <v>962</v>
      </c>
      <c r="M31" s="205" t="s">
        <v>1099</v>
      </c>
      <c r="N31" s="205" t="s">
        <v>1107</v>
      </c>
      <c r="O31" s="205" t="s">
        <v>398</v>
      </c>
      <c r="P31" s="205" t="s">
        <v>372</v>
      </c>
      <c r="Q31" s="208">
        <v>45870</v>
      </c>
      <c r="R31" s="205" t="s">
        <v>955</v>
      </c>
      <c r="S31" s="205" t="s">
        <v>1096</v>
      </c>
      <c r="T31" s="205" t="s">
        <v>438</v>
      </c>
      <c r="U31" s="205"/>
      <c r="V31" s="205" t="s">
        <v>955</v>
      </c>
      <c r="W31" s="205" t="s">
        <v>1096</v>
      </c>
      <c r="X31" s="205" t="s">
        <v>39</v>
      </c>
      <c r="Y31" s="205" t="s">
        <v>39</v>
      </c>
      <c r="Z31" s="205" t="s">
        <v>39</v>
      </c>
      <c r="AA31" s="205" t="s">
        <v>39</v>
      </c>
      <c r="AB31" s="205" t="s">
        <v>39</v>
      </c>
      <c r="AC31" s="205" t="s">
        <v>39</v>
      </c>
      <c r="AD31" s="205" t="s">
        <v>39</v>
      </c>
      <c r="AE31" s="205" t="s">
        <v>39</v>
      </c>
      <c r="AF31" s="205" t="s">
        <v>39</v>
      </c>
      <c r="AG31" s="205" t="s">
        <v>1096</v>
      </c>
      <c r="AH31" s="205" t="s">
        <v>1144</v>
      </c>
      <c r="AI31" s="205" t="s">
        <v>398</v>
      </c>
      <c r="AJ31" s="208">
        <v>45729</v>
      </c>
      <c r="AK31" s="205" t="s">
        <v>1098</v>
      </c>
      <c r="AL31" s="206">
        <v>72.38</v>
      </c>
      <c r="AM31" s="205" t="s">
        <v>1144</v>
      </c>
      <c r="AN31" s="206">
        <v>0.83</v>
      </c>
      <c r="AO31" s="206" t="s">
        <v>124</v>
      </c>
      <c r="AP31" s="205" t="s">
        <v>967</v>
      </c>
      <c r="AS31" s="10" t="s">
        <v>1162</v>
      </c>
      <c r="AT31" s="10" t="s">
        <v>1144</v>
      </c>
      <c r="AU31" s="1" t="s">
        <v>1181</v>
      </c>
    </row>
    <row r="32" spans="1:47" ht="48" x14ac:dyDescent="0.2">
      <c r="A32" s="217">
        <v>29</v>
      </c>
      <c r="B32" s="1" t="s">
        <v>442</v>
      </c>
      <c r="C32" s="205" t="s">
        <v>443</v>
      </c>
      <c r="D32" s="205" t="s">
        <v>360</v>
      </c>
      <c r="E32" s="208">
        <v>45744</v>
      </c>
      <c r="F32" s="205"/>
      <c r="G32" s="205" t="s">
        <v>951</v>
      </c>
      <c r="H32" s="207">
        <v>4115373770101</v>
      </c>
      <c r="I32" s="205" t="s">
        <v>440</v>
      </c>
      <c r="J32" s="205">
        <v>1</v>
      </c>
      <c r="K32" s="205">
        <v>9</v>
      </c>
      <c r="L32" s="205" t="s">
        <v>962</v>
      </c>
      <c r="M32" s="205" t="s">
        <v>1108</v>
      </c>
      <c r="N32" s="205" t="s">
        <v>1109</v>
      </c>
      <c r="O32" s="205" t="s">
        <v>39</v>
      </c>
      <c r="P32" s="205" t="s">
        <v>1096</v>
      </c>
      <c r="Q32" s="205" t="s">
        <v>1096</v>
      </c>
      <c r="R32" s="205" t="s">
        <v>955</v>
      </c>
      <c r="S32" s="205" t="s">
        <v>1096</v>
      </c>
      <c r="T32" s="205" t="s">
        <v>445</v>
      </c>
      <c r="U32" s="205"/>
      <c r="V32" s="205" t="s">
        <v>955</v>
      </c>
      <c r="W32" s="205" t="s">
        <v>1096</v>
      </c>
      <c r="X32" s="205" t="s">
        <v>39</v>
      </c>
      <c r="Y32" s="205" t="s">
        <v>39</v>
      </c>
      <c r="Z32" s="205" t="s">
        <v>39</v>
      </c>
      <c r="AA32" s="205" t="s">
        <v>39</v>
      </c>
      <c r="AB32" s="205" t="s">
        <v>39</v>
      </c>
      <c r="AC32" s="205" t="s">
        <v>39</v>
      </c>
      <c r="AD32" s="205" t="s">
        <v>39</v>
      </c>
      <c r="AE32" s="205" t="s">
        <v>39</v>
      </c>
      <c r="AF32" s="205" t="s">
        <v>39</v>
      </c>
      <c r="AG32" s="205" t="s">
        <v>1096</v>
      </c>
      <c r="AH32" s="205" t="s">
        <v>1144</v>
      </c>
      <c r="AI32" s="205" t="s">
        <v>398</v>
      </c>
      <c r="AJ32" s="208">
        <v>45509</v>
      </c>
      <c r="AK32" s="205" t="s">
        <v>1098</v>
      </c>
      <c r="AL32" s="206">
        <v>37.549999999999997</v>
      </c>
      <c r="AM32" s="205" t="s">
        <v>1144</v>
      </c>
      <c r="AN32" s="205" t="s">
        <v>1096</v>
      </c>
      <c r="AO32" s="205" t="s">
        <v>370</v>
      </c>
      <c r="AP32" s="205" t="s">
        <v>967</v>
      </c>
      <c r="AS32" s="10" t="s">
        <v>1141</v>
      </c>
      <c r="AT32" s="10" t="s">
        <v>39</v>
      </c>
      <c r="AU32" s="82" t="s">
        <v>1182</v>
      </c>
    </row>
    <row r="33" spans="1:47" ht="36" x14ac:dyDescent="0.2">
      <c r="A33" s="217">
        <v>30</v>
      </c>
      <c r="B33" s="1" t="s">
        <v>102</v>
      </c>
      <c r="C33" s="205" t="s">
        <v>103</v>
      </c>
      <c r="D33" s="205" t="s">
        <v>441</v>
      </c>
      <c r="E33" s="208">
        <v>45744</v>
      </c>
      <c r="F33" s="205"/>
      <c r="G33" s="205" t="s">
        <v>951</v>
      </c>
      <c r="H33" s="207">
        <v>3007866030101</v>
      </c>
      <c r="I33" s="205" t="s">
        <v>436</v>
      </c>
      <c r="J33" s="205">
        <v>22</v>
      </c>
      <c r="K33" s="205">
        <v>4</v>
      </c>
      <c r="L33" s="205" t="s">
        <v>962</v>
      </c>
      <c r="M33" s="205" t="s">
        <v>960</v>
      </c>
      <c r="N33" s="205" t="s">
        <v>960</v>
      </c>
      <c r="O33" s="205" t="s">
        <v>398</v>
      </c>
      <c r="P33" s="205" t="s">
        <v>448</v>
      </c>
      <c r="Q33" s="208">
        <v>45907</v>
      </c>
      <c r="R33" s="205" t="s">
        <v>1096</v>
      </c>
      <c r="S33" s="205" t="s">
        <v>1096</v>
      </c>
      <c r="T33" s="205" t="s">
        <v>89</v>
      </c>
      <c r="U33" s="208">
        <v>45744</v>
      </c>
      <c r="V33" s="205" t="s">
        <v>955</v>
      </c>
      <c r="W33" s="205" t="s">
        <v>1096</v>
      </c>
      <c r="X33" s="205" t="s">
        <v>39</v>
      </c>
      <c r="Y33" s="205" t="s">
        <v>39</v>
      </c>
      <c r="Z33" s="205" t="s">
        <v>39</v>
      </c>
      <c r="AA33" s="205" t="s">
        <v>39</v>
      </c>
      <c r="AB33" s="205" t="s">
        <v>39</v>
      </c>
      <c r="AC33" s="205" t="s">
        <v>39</v>
      </c>
      <c r="AD33" s="205" t="s">
        <v>39</v>
      </c>
      <c r="AE33" s="205" t="s">
        <v>39</v>
      </c>
      <c r="AF33" s="205" t="s">
        <v>39</v>
      </c>
      <c r="AG33" s="205" t="s">
        <v>1096</v>
      </c>
      <c r="AH33" s="205" t="s">
        <v>1144</v>
      </c>
      <c r="AI33" s="205" t="s">
        <v>398</v>
      </c>
      <c r="AJ33" s="208">
        <v>45734</v>
      </c>
      <c r="AK33" s="208" t="s">
        <v>1098</v>
      </c>
      <c r="AL33" s="206">
        <v>167</v>
      </c>
      <c r="AM33" s="205" t="s">
        <v>1144</v>
      </c>
      <c r="AN33" s="205" t="s">
        <v>1096</v>
      </c>
      <c r="AO33" s="205" t="s">
        <v>370</v>
      </c>
      <c r="AP33" s="205" t="s">
        <v>967</v>
      </c>
      <c r="AS33" s="10" t="b">
        <v>0</v>
      </c>
      <c r="AU33" s="82" t="s">
        <v>1183</v>
      </c>
    </row>
    <row r="34" spans="1:47" x14ac:dyDescent="0.2">
      <c r="A34" s="217">
        <v>31</v>
      </c>
      <c r="B34" s="1" t="s">
        <v>102</v>
      </c>
      <c r="C34" s="205" t="s">
        <v>103</v>
      </c>
      <c r="D34" s="205" t="s">
        <v>424</v>
      </c>
      <c r="E34" s="208">
        <v>45747</v>
      </c>
      <c r="F34" s="205"/>
      <c r="G34" s="205" t="s">
        <v>951</v>
      </c>
      <c r="H34" s="207">
        <v>1734017830107</v>
      </c>
      <c r="I34" s="205" t="s">
        <v>173</v>
      </c>
      <c r="J34" s="205">
        <v>35</v>
      </c>
      <c r="K34" s="205" t="s">
        <v>1096</v>
      </c>
      <c r="L34" s="205" t="s">
        <v>962</v>
      </c>
      <c r="M34" s="205" t="s">
        <v>960</v>
      </c>
      <c r="N34" s="205" t="s">
        <v>1110</v>
      </c>
      <c r="O34" s="205" t="s">
        <v>398</v>
      </c>
      <c r="P34" s="205" t="s">
        <v>133</v>
      </c>
      <c r="Q34" s="208">
        <v>45814</v>
      </c>
      <c r="R34" s="205" t="s">
        <v>955</v>
      </c>
      <c r="S34" s="205" t="s">
        <v>1096</v>
      </c>
      <c r="T34" s="205" t="s">
        <v>89</v>
      </c>
      <c r="U34" s="205" t="s">
        <v>1111</v>
      </c>
      <c r="V34" s="205" t="s">
        <v>955</v>
      </c>
      <c r="W34" s="205" t="s">
        <v>1096</v>
      </c>
      <c r="X34" s="205" t="s">
        <v>39</v>
      </c>
      <c r="Y34" s="205" t="s">
        <v>39</v>
      </c>
      <c r="Z34" s="205" t="s">
        <v>39</v>
      </c>
      <c r="AA34" s="205" t="s">
        <v>39</v>
      </c>
      <c r="AB34" s="205" t="s">
        <v>39</v>
      </c>
      <c r="AC34" s="205" t="s">
        <v>39</v>
      </c>
      <c r="AD34" s="205" t="s">
        <v>39</v>
      </c>
      <c r="AE34" s="205" t="s">
        <v>39</v>
      </c>
      <c r="AF34" s="205" t="s">
        <v>39</v>
      </c>
      <c r="AG34" s="205" t="s">
        <v>1096</v>
      </c>
      <c r="AH34" s="205" t="s">
        <v>1144</v>
      </c>
      <c r="AI34" s="205" t="s">
        <v>398</v>
      </c>
      <c r="AJ34" s="208">
        <v>45715</v>
      </c>
      <c r="AK34" s="205" t="s">
        <v>1098</v>
      </c>
      <c r="AL34" s="206">
        <v>22.6</v>
      </c>
      <c r="AM34" s="205" t="s">
        <v>1144</v>
      </c>
      <c r="AN34" s="206">
        <v>1.72</v>
      </c>
      <c r="AO34" s="205" t="s">
        <v>370</v>
      </c>
      <c r="AP34" s="205" t="s">
        <v>967</v>
      </c>
      <c r="AS34" s="10" t="s">
        <v>1162</v>
      </c>
      <c r="AT34" s="10" t="s">
        <v>1144</v>
      </c>
      <c r="AU34" s="1" t="s">
        <v>1184</v>
      </c>
    </row>
    <row r="35" spans="1:47" ht="60" x14ac:dyDescent="0.2">
      <c r="A35" s="217">
        <v>32</v>
      </c>
      <c r="B35" s="1" t="s">
        <v>68</v>
      </c>
      <c r="C35" s="205" t="s">
        <v>69</v>
      </c>
      <c r="D35" s="205" t="s">
        <v>177</v>
      </c>
      <c r="E35" s="208">
        <v>45748</v>
      </c>
      <c r="F35" s="205"/>
      <c r="G35" s="205" t="s">
        <v>951</v>
      </c>
      <c r="H35" s="207">
        <v>4123410180101</v>
      </c>
      <c r="I35" s="205" t="s">
        <v>462</v>
      </c>
      <c r="J35" s="205">
        <v>1</v>
      </c>
      <c r="K35" s="205">
        <v>4</v>
      </c>
      <c r="L35" s="205" t="s">
        <v>952</v>
      </c>
      <c r="M35" s="205" t="s">
        <v>1108</v>
      </c>
      <c r="N35" s="205" t="s">
        <v>1113</v>
      </c>
      <c r="O35" s="205" t="s">
        <v>39</v>
      </c>
      <c r="P35" s="205" t="s">
        <v>1096</v>
      </c>
      <c r="Q35" s="205" t="s">
        <v>1096</v>
      </c>
      <c r="R35" s="205" t="s">
        <v>1096</v>
      </c>
      <c r="S35" s="205" t="s">
        <v>1096</v>
      </c>
      <c r="T35" s="205" t="s">
        <v>183</v>
      </c>
      <c r="U35" s="205"/>
      <c r="V35" s="205" t="s">
        <v>955</v>
      </c>
      <c r="W35" s="205" t="s">
        <v>1096</v>
      </c>
      <c r="X35" s="205" t="s">
        <v>39</v>
      </c>
      <c r="Y35" s="205" t="s">
        <v>39</v>
      </c>
      <c r="Z35" s="205" t="s">
        <v>39</v>
      </c>
      <c r="AA35" s="205" t="s">
        <v>39</v>
      </c>
      <c r="AB35" s="205" t="s">
        <v>39</v>
      </c>
      <c r="AC35" s="205" t="s">
        <v>39</v>
      </c>
      <c r="AD35" s="205" t="s">
        <v>39</v>
      </c>
      <c r="AE35" s="205" t="s">
        <v>39</v>
      </c>
      <c r="AF35" s="205" t="s">
        <v>39</v>
      </c>
      <c r="AG35" s="205" t="s">
        <v>1096</v>
      </c>
      <c r="AH35" s="205" t="s">
        <v>1144</v>
      </c>
      <c r="AI35" s="205" t="s">
        <v>398</v>
      </c>
      <c r="AJ35" s="208">
        <v>45414</v>
      </c>
      <c r="AK35" s="208" t="s">
        <v>1098</v>
      </c>
      <c r="AL35" s="206">
        <v>5</v>
      </c>
      <c r="AM35" s="205" t="s">
        <v>1144</v>
      </c>
      <c r="AN35" s="205" t="s">
        <v>1096</v>
      </c>
      <c r="AO35" s="205" t="s">
        <v>1114</v>
      </c>
      <c r="AP35" s="205" t="s">
        <v>967</v>
      </c>
      <c r="AS35" s="10" t="s">
        <v>1141</v>
      </c>
      <c r="AT35" s="10" t="s">
        <v>39</v>
      </c>
      <c r="AU35" s="82" t="s">
        <v>1185</v>
      </c>
    </row>
    <row r="36" spans="1:47" ht="120" x14ac:dyDescent="0.2">
      <c r="A36" s="217">
        <v>33</v>
      </c>
      <c r="B36" s="1" t="s">
        <v>102</v>
      </c>
      <c r="C36" s="205" t="s">
        <v>103</v>
      </c>
      <c r="D36" s="205" t="s">
        <v>174</v>
      </c>
      <c r="E36" s="208">
        <v>45747</v>
      </c>
      <c r="F36" s="205"/>
      <c r="G36" s="205" t="s">
        <v>951</v>
      </c>
      <c r="H36" s="207">
        <v>283302933</v>
      </c>
      <c r="I36" s="205" t="s">
        <v>463</v>
      </c>
      <c r="J36" s="205">
        <v>41</v>
      </c>
      <c r="K36" s="205" t="s">
        <v>1096</v>
      </c>
      <c r="L36" s="205" t="s">
        <v>962</v>
      </c>
      <c r="M36" s="205" t="s">
        <v>960</v>
      </c>
      <c r="N36" s="205" t="s">
        <v>1115</v>
      </c>
      <c r="O36" s="205" t="s">
        <v>398</v>
      </c>
      <c r="P36" s="205" t="s">
        <v>464</v>
      </c>
      <c r="Q36" s="208">
        <v>45762</v>
      </c>
      <c r="R36" s="205" t="s">
        <v>398</v>
      </c>
      <c r="S36" s="208">
        <v>45747</v>
      </c>
      <c r="T36" s="205" t="s">
        <v>89</v>
      </c>
      <c r="U36" s="208">
        <v>45747</v>
      </c>
      <c r="V36" s="205" t="s">
        <v>398</v>
      </c>
      <c r="W36" s="208">
        <v>45747</v>
      </c>
      <c r="X36" s="205" t="s">
        <v>39</v>
      </c>
      <c r="Y36" s="205" t="s">
        <v>39</v>
      </c>
      <c r="Z36" s="205" t="s">
        <v>39</v>
      </c>
      <c r="AA36" s="205" t="s">
        <v>39</v>
      </c>
      <c r="AB36" s="205" t="s">
        <v>39</v>
      </c>
      <c r="AC36" s="205" t="s">
        <v>39</v>
      </c>
      <c r="AD36" s="205" t="s">
        <v>39</v>
      </c>
      <c r="AE36" s="205" t="s">
        <v>39</v>
      </c>
      <c r="AF36" s="205" t="s">
        <v>39</v>
      </c>
      <c r="AG36" s="205" t="s">
        <v>1096</v>
      </c>
      <c r="AH36" s="205" t="s">
        <v>1144</v>
      </c>
      <c r="AI36" s="205" t="s">
        <v>398</v>
      </c>
      <c r="AJ36" s="208">
        <v>45747</v>
      </c>
      <c r="AK36" s="208" t="s">
        <v>1098</v>
      </c>
      <c r="AL36" s="206">
        <v>26.4</v>
      </c>
      <c r="AM36" s="205" t="s">
        <v>1144</v>
      </c>
      <c r="AN36" s="205" t="s">
        <v>1096</v>
      </c>
      <c r="AO36" s="205" t="s">
        <v>370</v>
      </c>
      <c r="AP36" s="205" t="s">
        <v>967</v>
      </c>
      <c r="AS36" s="10" t="s">
        <v>1141</v>
      </c>
      <c r="AT36" s="10" t="s">
        <v>39</v>
      </c>
      <c r="AU36" s="82" t="s">
        <v>1186</v>
      </c>
    </row>
    <row r="37" spans="1:47" x14ac:dyDescent="0.2">
      <c r="A37" s="217">
        <v>34</v>
      </c>
      <c r="B37" s="1" t="s">
        <v>102</v>
      </c>
      <c r="C37" s="205" t="s">
        <v>103</v>
      </c>
      <c r="D37" s="205" t="s">
        <v>441</v>
      </c>
      <c r="E37" s="208">
        <v>45749</v>
      </c>
      <c r="F37" s="205"/>
      <c r="G37" s="205" t="s">
        <v>951</v>
      </c>
      <c r="H37" s="207">
        <v>201005296367</v>
      </c>
      <c r="I37" s="205" t="s">
        <v>367</v>
      </c>
      <c r="J37" s="205">
        <v>34</v>
      </c>
      <c r="K37" s="205" t="s">
        <v>1096</v>
      </c>
      <c r="L37" s="205" t="s">
        <v>962</v>
      </c>
      <c r="M37" s="205" t="s">
        <v>960</v>
      </c>
      <c r="N37" s="205" t="s">
        <v>1100</v>
      </c>
      <c r="O37" s="205" t="s">
        <v>398</v>
      </c>
      <c r="P37" s="205" t="s">
        <v>86</v>
      </c>
      <c r="Q37" s="208">
        <v>45839</v>
      </c>
      <c r="R37" s="205" t="s">
        <v>955</v>
      </c>
      <c r="S37" s="205" t="s">
        <v>1096</v>
      </c>
      <c r="T37" s="205" t="s">
        <v>369</v>
      </c>
      <c r="U37" s="208">
        <v>45749</v>
      </c>
      <c r="V37" s="205" t="s">
        <v>955</v>
      </c>
      <c r="W37" s="205" t="s">
        <v>1096</v>
      </c>
      <c r="X37" s="205" t="s">
        <v>39</v>
      </c>
      <c r="Y37" s="205" t="s">
        <v>39</v>
      </c>
      <c r="Z37" s="205" t="s">
        <v>39</v>
      </c>
      <c r="AA37" s="205" t="s">
        <v>39</v>
      </c>
      <c r="AB37" s="205" t="s">
        <v>39</v>
      </c>
      <c r="AC37" s="205" t="s">
        <v>39</v>
      </c>
      <c r="AD37" s="205" t="s">
        <v>39</v>
      </c>
      <c r="AE37" s="205" t="s">
        <v>39</v>
      </c>
      <c r="AF37" s="205" t="s">
        <v>39</v>
      </c>
      <c r="AG37" s="205" t="s">
        <v>1096</v>
      </c>
      <c r="AH37" s="205" t="s">
        <v>1144</v>
      </c>
      <c r="AI37" s="205" t="s">
        <v>398</v>
      </c>
      <c r="AJ37" s="208">
        <v>45691</v>
      </c>
      <c r="AK37" s="208" t="s">
        <v>1098</v>
      </c>
      <c r="AL37" s="206">
        <v>46.2</v>
      </c>
      <c r="AM37" s="205" t="s">
        <v>1144</v>
      </c>
      <c r="AN37" s="206">
        <v>1.1399999999999999</v>
      </c>
      <c r="AO37" s="206" t="s">
        <v>370</v>
      </c>
      <c r="AP37" s="205" t="s">
        <v>967</v>
      </c>
      <c r="AS37" s="10" t="s">
        <v>1162</v>
      </c>
    </row>
    <row r="38" spans="1:47" x14ac:dyDescent="0.2">
      <c r="A38" s="217">
        <v>35</v>
      </c>
      <c r="B38" s="1" t="s">
        <v>102</v>
      </c>
      <c r="C38" s="205" t="s">
        <v>103</v>
      </c>
      <c r="D38" s="205" t="s">
        <v>424</v>
      </c>
      <c r="E38" s="208">
        <v>45751</v>
      </c>
      <c r="F38" s="205"/>
      <c r="G38" s="205" t="s">
        <v>951</v>
      </c>
      <c r="H38" s="207">
        <v>4067507340101</v>
      </c>
      <c r="I38" s="205" t="s">
        <v>507</v>
      </c>
      <c r="J38" s="205">
        <v>2</v>
      </c>
      <c r="K38" s="205">
        <v>9</v>
      </c>
      <c r="L38" s="205" t="s">
        <v>952</v>
      </c>
      <c r="M38" s="205" t="s">
        <v>960</v>
      </c>
      <c r="N38" s="205" t="s">
        <v>960</v>
      </c>
      <c r="O38" s="205" t="s">
        <v>39</v>
      </c>
      <c r="P38" s="205" t="s">
        <v>1096</v>
      </c>
      <c r="Q38" s="205" t="s">
        <v>1096</v>
      </c>
      <c r="R38" s="205" t="s">
        <v>1096</v>
      </c>
      <c r="S38" s="205" t="s">
        <v>1096</v>
      </c>
      <c r="T38" s="205" t="s">
        <v>472</v>
      </c>
      <c r="U38" s="208">
        <v>45750</v>
      </c>
      <c r="V38" s="205" t="s">
        <v>955</v>
      </c>
      <c r="W38" s="205" t="s">
        <v>1096</v>
      </c>
      <c r="X38" s="205" t="s">
        <v>39</v>
      </c>
      <c r="Y38" s="205" t="s">
        <v>39</v>
      </c>
      <c r="Z38" s="205" t="s">
        <v>39</v>
      </c>
      <c r="AA38" s="205" t="s">
        <v>39</v>
      </c>
      <c r="AB38" s="205" t="s">
        <v>39</v>
      </c>
      <c r="AC38" s="205" t="s">
        <v>39</v>
      </c>
      <c r="AD38" s="205" t="s">
        <v>39</v>
      </c>
      <c r="AE38" s="205" t="s">
        <v>39</v>
      </c>
      <c r="AF38" s="205" t="s">
        <v>39</v>
      </c>
      <c r="AG38" s="205" t="s">
        <v>1096</v>
      </c>
      <c r="AH38" s="205" t="s">
        <v>1144</v>
      </c>
      <c r="AI38" s="205" t="s">
        <v>398</v>
      </c>
      <c r="AJ38" s="208">
        <v>45749</v>
      </c>
      <c r="AK38" s="205" t="s">
        <v>1098</v>
      </c>
      <c r="AL38" s="206">
        <v>484</v>
      </c>
      <c r="AM38" s="205" t="s">
        <v>1144</v>
      </c>
      <c r="AN38" s="205" t="s">
        <v>1096</v>
      </c>
      <c r="AO38" s="205" t="s">
        <v>370</v>
      </c>
      <c r="AP38" s="205" t="s">
        <v>967</v>
      </c>
      <c r="AS38" s="10" t="s">
        <v>1162</v>
      </c>
    </row>
    <row r="39" spans="1:47" x14ac:dyDescent="0.2">
      <c r="A39" s="217">
        <v>36</v>
      </c>
      <c r="B39" s="1" t="s">
        <v>102</v>
      </c>
      <c r="C39" s="205" t="s">
        <v>103</v>
      </c>
      <c r="D39" s="205" t="s">
        <v>122</v>
      </c>
      <c r="E39" s="208">
        <v>45754</v>
      </c>
      <c r="F39" s="205"/>
      <c r="G39" s="205" t="s">
        <v>951</v>
      </c>
      <c r="H39" s="207">
        <v>4128546000101</v>
      </c>
      <c r="I39" s="205" t="s">
        <v>527</v>
      </c>
      <c r="J39" s="205">
        <v>1</v>
      </c>
      <c r="K39" s="205">
        <v>6</v>
      </c>
      <c r="L39" s="205" t="s">
        <v>952</v>
      </c>
      <c r="M39" s="205" t="s">
        <v>960</v>
      </c>
      <c r="N39" s="205" t="s">
        <v>961</v>
      </c>
      <c r="O39" s="205" t="s">
        <v>39</v>
      </c>
      <c r="P39" s="205" t="s">
        <v>1096</v>
      </c>
      <c r="Q39" s="205" t="s">
        <v>1096</v>
      </c>
      <c r="R39" s="205" t="s">
        <v>955</v>
      </c>
      <c r="S39" s="205" t="s">
        <v>1096</v>
      </c>
      <c r="T39" s="205" t="s">
        <v>472</v>
      </c>
      <c r="U39" s="208">
        <v>45754</v>
      </c>
      <c r="V39" s="205" t="s">
        <v>955</v>
      </c>
      <c r="W39" s="205" t="s">
        <v>1096</v>
      </c>
      <c r="X39" s="205" t="s">
        <v>398</v>
      </c>
      <c r="Y39" s="205" t="s">
        <v>398</v>
      </c>
      <c r="Z39" s="205" t="s">
        <v>39</v>
      </c>
      <c r="AA39" s="205" t="s">
        <v>39</v>
      </c>
      <c r="AB39" s="205" t="s">
        <v>39</v>
      </c>
      <c r="AC39" s="205" t="s">
        <v>39</v>
      </c>
      <c r="AD39" s="205" t="s">
        <v>39</v>
      </c>
      <c r="AE39" s="205" t="s">
        <v>39</v>
      </c>
      <c r="AF39" s="205" t="s">
        <v>39</v>
      </c>
      <c r="AG39" s="205" t="s">
        <v>1096</v>
      </c>
      <c r="AH39" s="205" t="s">
        <v>1144</v>
      </c>
      <c r="AI39" s="205" t="s">
        <v>39</v>
      </c>
      <c r="AJ39" s="205" t="s">
        <v>1096</v>
      </c>
      <c r="AK39" s="205" t="s">
        <v>1144</v>
      </c>
      <c r="AL39" s="205" t="s">
        <v>1096</v>
      </c>
      <c r="AM39" s="205" t="s">
        <v>1144</v>
      </c>
      <c r="AN39" s="205" t="s">
        <v>1096</v>
      </c>
      <c r="AO39" s="205" t="s">
        <v>1144</v>
      </c>
      <c r="AP39" s="205" t="s">
        <v>967</v>
      </c>
      <c r="AS39" s="10" t="s">
        <v>1162</v>
      </c>
    </row>
    <row r="40" spans="1:47" x14ac:dyDescent="0.2">
      <c r="A40" s="217">
        <v>37</v>
      </c>
      <c r="B40" s="1" t="s">
        <v>102</v>
      </c>
      <c r="C40" s="205" t="s">
        <v>103</v>
      </c>
      <c r="D40" s="205" t="s">
        <v>218</v>
      </c>
      <c r="E40" s="208">
        <v>45762</v>
      </c>
      <c r="F40" s="205"/>
      <c r="G40" s="205" t="s">
        <v>951</v>
      </c>
      <c r="H40" s="207">
        <v>2983367660105</v>
      </c>
      <c r="I40" s="205" t="s">
        <v>547</v>
      </c>
      <c r="J40" s="205">
        <v>29</v>
      </c>
      <c r="K40" s="205" t="s">
        <v>1096</v>
      </c>
      <c r="L40" s="205" t="s">
        <v>962</v>
      </c>
      <c r="M40" s="205" t="s">
        <v>960</v>
      </c>
      <c r="N40" s="205" t="s">
        <v>1116</v>
      </c>
      <c r="O40" s="205" t="s">
        <v>398</v>
      </c>
      <c r="P40" s="205" t="s">
        <v>548</v>
      </c>
      <c r="Q40" s="208">
        <v>45797</v>
      </c>
      <c r="R40" s="205" t="s">
        <v>955</v>
      </c>
      <c r="S40" s="205" t="s">
        <v>1096</v>
      </c>
      <c r="T40" s="205" t="s">
        <v>425</v>
      </c>
      <c r="U40" s="208">
        <v>45762</v>
      </c>
      <c r="V40" s="205" t="s">
        <v>955</v>
      </c>
      <c r="W40" s="205" t="s">
        <v>1096</v>
      </c>
      <c r="X40" s="205" t="s">
        <v>39</v>
      </c>
      <c r="Y40" s="205" t="s">
        <v>39</v>
      </c>
      <c r="Z40" s="205" t="s">
        <v>39</v>
      </c>
      <c r="AA40" s="205" t="s">
        <v>39</v>
      </c>
      <c r="AB40" s="205" t="s">
        <v>39</v>
      </c>
      <c r="AC40" s="205" t="s">
        <v>39</v>
      </c>
      <c r="AD40" s="205" t="s">
        <v>39</v>
      </c>
      <c r="AE40" s="205" t="s">
        <v>39</v>
      </c>
      <c r="AF40" s="205" t="s">
        <v>39</v>
      </c>
      <c r="AG40" s="205" t="s">
        <v>1096</v>
      </c>
      <c r="AH40" s="205" t="s">
        <v>1144</v>
      </c>
      <c r="AI40" s="205" t="s">
        <v>398</v>
      </c>
      <c r="AJ40" s="208">
        <v>45757</v>
      </c>
      <c r="AK40" s="205" t="s">
        <v>1098</v>
      </c>
      <c r="AL40" s="206">
        <v>3236</v>
      </c>
      <c r="AM40" s="205" t="s">
        <v>1144</v>
      </c>
      <c r="AN40" s="205" t="s">
        <v>1096</v>
      </c>
      <c r="AO40" s="206" t="s">
        <v>124</v>
      </c>
      <c r="AP40" s="205" t="s">
        <v>967</v>
      </c>
      <c r="AS40" s="10" t="s">
        <v>1162</v>
      </c>
    </row>
    <row r="41" spans="1:47" x14ac:dyDescent="0.2">
      <c r="A41" s="217">
        <v>38</v>
      </c>
      <c r="B41" s="1" t="s">
        <v>102</v>
      </c>
      <c r="C41" s="205" t="s">
        <v>103</v>
      </c>
      <c r="D41" s="205" t="s">
        <v>424</v>
      </c>
      <c r="E41" s="208">
        <v>45769</v>
      </c>
      <c r="F41" s="205"/>
      <c r="G41" s="205" t="s">
        <v>951</v>
      </c>
      <c r="H41" s="207">
        <v>3948838960101</v>
      </c>
      <c r="I41" s="205" t="s">
        <v>551</v>
      </c>
      <c r="J41" s="205">
        <v>4</v>
      </c>
      <c r="K41" s="205">
        <v>11</v>
      </c>
      <c r="L41" s="205" t="s">
        <v>952</v>
      </c>
      <c r="M41" s="205" t="s">
        <v>960</v>
      </c>
      <c r="N41" s="205" t="s">
        <v>960</v>
      </c>
      <c r="O41" s="205" t="s">
        <v>39</v>
      </c>
      <c r="P41" s="205" t="s">
        <v>1096</v>
      </c>
      <c r="Q41" s="205" t="s">
        <v>1096</v>
      </c>
      <c r="R41" s="205" t="s">
        <v>1096</v>
      </c>
      <c r="S41" s="205" t="s">
        <v>1096</v>
      </c>
      <c r="T41" s="205" t="s">
        <v>552</v>
      </c>
      <c r="U41" s="208">
        <v>45766</v>
      </c>
      <c r="V41" s="205" t="s">
        <v>955</v>
      </c>
      <c r="W41" s="205" t="s">
        <v>1096</v>
      </c>
      <c r="X41" s="205" t="s">
        <v>398</v>
      </c>
      <c r="Y41" s="205" t="s">
        <v>398</v>
      </c>
      <c r="Z41" s="205" t="s">
        <v>39</v>
      </c>
      <c r="AA41" s="205" t="s">
        <v>39</v>
      </c>
      <c r="AB41" s="205" t="s">
        <v>39</v>
      </c>
      <c r="AC41" s="205" t="s">
        <v>39</v>
      </c>
      <c r="AD41" s="205" t="s">
        <v>39</v>
      </c>
      <c r="AE41" s="205" t="s">
        <v>39</v>
      </c>
      <c r="AF41" s="205" t="s">
        <v>39</v>
      </c>
      <c r="AG41" s="205" t="s">
        <v>1096</v>
      </c>
      <c r="AH41" s="205" t="s">
        <v>1144</v>
      </c>
      <c r="AI41" s="205" t="s">
        <v>39</v>
      </c>
      <c r="AJ41" s="205" t="s">
        <v>1096</v>
      </c>
      <c r="AK41" s="205" t="s">
        <v>1144</v>
      </c>
      <c r="AL41" s="205" t="s">
        <v>1096</v>
      </c>
      <c r="AM41" s="205" t="s">
        <v>1144</v>
      </c>
      <c r="AN41" s="205" t="s">
        <v>1096</v>
      </c>
      <c r="AO41" s="205" t="s">
        <v>1144</v>
      </c>
      <c r="AP41" s="205" t="s">
        <v>967</v>
      </c>
      <c r="AS41" s="10" t="s">
        <v>1162</v>
      </c>
    </row>
    <row r="42" spans="1:47" x14ac:dyDescent="0.2">
      <c r="A42" s="217">
        <v>39</v>
      </c>
      <c r="B42" s="1" t="s">
        <v>68</v>
      </c>
      <c r="C42" s="205" t="s">
        <v>69</v>
      </c>
      <c r="D42" s="205" t="s">
        <v>192</v>
      </c>
      <c r="E42" s="208">
        <v>45769</v>
      </c>
      <c r="F42" s="205"/>
      <c r="G42" s="205" t="s">
        <v>951</v>
      </c>
      <c r="H42" s="207">
        <v>3970890310101</v>
      </c>
      <c r="I42" s="205" t="s">
        <v>556</v>
      </c>
      <c r="J42" s="205">
        <v>4</v>
      </c>
      <c r="K42" s="205">
        <v>6</v>
      </c>
      <c r="L42" s="205" t="s">
        <v>952</v>
      </c>
      <c r="M42" s="205" t="s">
        <v>960</v>
      </c>
      <c r="N42" s="205" t="s">
        <v>974</v>
      </c>
      <c r="O42" s="205" t="s">
        <v>39</v>
      </c>
      <c r="P42" s="205" t="s">
        <v>1096</v>
      </c>
      <c r="Q42" s="205" t="s">
        <v>1096</v>
      </c>
      <c r="R42" s="205" t="s">
        <v>1096</v>
      </c>
      <c r="S42" s="205" t="s">
        <v>1096</v>
      </c>
      <c r="T42" s="205" t="s">
        <v>558</v>
      </c>
      <c r="U42" s="208">
        <v>45769</v>
      </c>
      <c r="V42" s="205" t="s">
        <v>955</v>
      </c>
      <c r="W42" s="205" t="s">
        <v>1096</v>
      </c>
      <c r="X42" s="205" t="s">
        <v>39</v>
      </c>
      <c r="Y42" s="205" t="s">
        <v>39</v>
      </c>
      <c r="Z42" s="205" t="s">
        <v>39</v>
      </c>
      <c r="AA42" s="205" t="s">
        <v>39</v>
      </c>
      <c r="AB42" s="205" t="s">
        <v>39</v>
      </c>
      <c r="AC42" s="205" t="s">
        <v>39</v>
      </c>
      <c r="AD42" s="205" t="s">
        <v>39</v>
      </c>
      <c r="AE42" s="205" t="s">
        <v>39</v>
      </c>
      <c r="AF42" s="205" t="s">
        <v>398</v>
      </c>
      <c r="AG42" s="205" t="s">
        <v>1096</v>
      </c>
      <c r="AH42" s="205" t="s">
        <v>966</v>
      </c>
      <c r="AI42" s="205" t="s">
        <v>398</v>
      </c>
      <c r="AJ42" s="208">
        <v>45769</v>
      </c>
      <c r="AK42" s="208" t="s">
        <v>1098</v>
      </c>
      <c r="AL42" s="206">
        <v>1140</v>
      </c>
      <c r="AM42" s="205" t="s">
        <v>1144</v>
      </c>
      <c r="AN42" s="205" t="s">
        <v>1096</v>
      </c>
      <c r="AO42" s="205" t="s">
        <v>370</v>
      </c>
      <c r="AP42" s="205" t="s">
        <v>970</v>
      </c>
      <c r="AS42" s="10" t="s">
        <v>1141</v>
      </c>
    </row>
    <row r="43" spans="1:47" x14ac:dyDescent="0.2">
      <c r="A43" s="217">
        <v>40</v>
      </c>
      <c r="B43" s="1" t="s">
        <v>102</v>
      </c>
      <c r="C43" s="205" t="s">
        <v>103</v>
      </c>
      <c r="D43" s="205" t="s">
        <v>192</v>
      </c>
      <c r="E43" s="208">
        <v>45771</v>
      </c>
      <c r="F43" s="205"/>
      <c r="G43" s="205" t="s">
        <v>951</v>
      </c>
      <c r="H43" s="207">
        <v>4126290972011</v>
      </c>
      <c r="I43" s="205" t="s">
        <v>570</v>
      </c>
      <c r="J43" s="205">
        <v>1</v>
      </c>
      <c r="K43" s="205">
        <v>7</v>
      </c>
      <c r="L43" s="205" t="s">
        <v>962</v>
      </c>
      <c r="M43" s="205" t="s">
        <v>1117</v>
      </c>
      <c r="N43" s="205" t="s">
        <v>1117</v>
      </c>
      <c r="O43" s="205" t="s">
        <v>39</v>
      </c>
      <c r="P43" s="205" t="s">
        <v>1096</v>
      </c>
      <c r="Q43" s="205" t="s">
        <v>1096</v>
      </c>
      <c r="R43" s="205" t="s">
        <v>1096</v>
      </c>
      <c r="S43" s="205" t="s">
        <v>1096</v>
      </c>
      <c r="T43" s="205" t="s">
        <v>571</v>
      </c>
      <c r="U43" s="208">
        <v>45770</v>
      </c>
      <c r="V43" s="205" t="s">
        <v>955</v>
      </c>
      <c r="W43" s="205" t="s">
        <v>1096</v>
      </c>
      <c r="X43" s="205" t="s">
        <v>39</v>
      </c>
      <c r="Y43" s="205" t="s">
        <v>39</v>
      </c>
      <c r="Z43" s="205" t="s">
        <v>39</v>
      </c>
      <c r="AA43" s="205" t="s">
        <v>39</v>
      </c>
      <c r="AB43" s="205" t="s">
        <v>39</v>
      </c>
      <c r="AC43" s="205" t="s">
        <v>39</v>
      </c>
      <c r="AD43" s="205" t="s">
        <v>39</v>
      </c>
      <c r="AE43" s="205" t="s">
        <v>39</v>
      </c>
      <c r="AF43" s="205" t="s">
        <v>39</v>
      </c>
      <c r="AG43" s="205" t="s">
        <v>1096</v>
      </c>
      <c r="AH43" s="205" t="s">
        <v>1144</v>
      </c>
      <c r="AI43" s="205" t="s">
        <v>398</v>
      </c>
      <c r="AJ43" s="208">
        <v>45608</v>
      </c>
      <c r="AK43" s="208" t="s">
        <v>1098</v>
      </c>
      <c r="AL43" s="206">
        <v>135</v>
      </c>
      <c r="AM43" s="205" t="s">
        <v>1144</v>
      </c>
      <c r="AN43" s="205" t="s">
        <v>1096</v>
      </c>
      <c r="AO43" s="205" t="s">
        <v>124</v>
      </c>
      <c r="AP43" s="205" t="s">
        <v>967</v>
      </c>
      <c r="AS43" s="10" t="s">
        <v>1162</v>
      </c>
    </row>
    <row r="44" spans="1:47" x14ac:dyDescent="0.2">
      <c r="A44" s="217">
        <v>41</v>
      </c>
      <c r="B44" s="1" t="s">
        <v>68</v>
      </c>
      <c r="C44" s="205" t="s">
        <v>69</v>
      </c>
      <c r="D44" s="205" t="s">
        <v>192</v>
      </c>
      <c r="E44" s="208">
        <v>45777</v>
      </c>
      <c r="F44" s="205"/>
      <c r="G44" s="205" t="s">
        <v>951</v>
      </c>
      <c r="H44" s="207">
        <v>4149749130101</v>
      </c>
      <c r="I44" s="205" t="s">
        <v>599</v>
      </c>
      <c r="J44" s="205">
        <v>1</v>
      </c>
      <c r="K44" s="205">
        <v>1</v>
      </c>
      <c r="L44" s="205" t="s">
        <v>952</v>
      </c>
      <c r="M44" s="205" t="s">
        <v>960</v>
      </c>
      <c r="N44" s="205" t="s">
        <v>1100</v>
      </c>
      <c r="O44" s="205" t="s">
        <v>39</v>
      </c>
      <c r="P44" s="205" t="s">
        <v>1096</v>
      </c>
      <c r="Q44" s="205" t="s">
        <v>1096</v>
      </c>
      <c r="R44" s="205" t="s">
        <v>1096</v>
      </c>
      <c r="S44" s="205" t="s">
        <v>1096</v>
      </c>
      <c r="T44" s="205" t="s">
        <v>445</v>
      </c>
      <c r="U44" s="208">
        <v>45777</v>
      </c>
      <c r="V44" s="205" t="s">
        <v>955</v>
      </c>
      <c r="W44" s="205" t="s">
        <v>1096</v>
      </c>
      <c r="X44" s="205" t="s">
        <v>398</v>
      </c>
      <c r="Y44" s="205" t="s">
        <v>39</v>
      </c>
      <c r="Z44" s="205" t="s">
        <v>39</v>
      </c>
      <c r="AA44" s="205" t="s">
        <v>39</v>
      </c>
      <c r="AB44" s="205" t="s">
        <v>39</v>
      </c>
      <c r="AC44" s="205" t="s">
        <v>39</v>
      </c>
      <c r="AD44" s="205" t="s">
        <v>39</v>
      </c>
      <c r="AE44" s="205" t="s">
        <v>39</v>
      </c>
      <c r="AF44" s="205" t="s">
        <v>39</v>
      </c>
      <c r="AG44" s="205" t="s">
        <v>1096</v>
      </c>
      <c r="AH44" s="205" t="s">
        <v>1144</v>
      </c>
      <c r="AI44" s="205" t="s">
        <v>398</v>
      </c>
      <c r="AJ44" s="208">
        <v>45771</v>
      </c>
      <c r="AK44" s="208" t="s">
        <v>1098</v>
      </c>
      <c r="AL44" s="206">
        <v>17.5</v>
      </c>
      <c r="AM44" s="205" t="s">
        <v>1144</v>
      </c>
      <c r="AN44" s="206">
        <v>1.83</v>
      </c>
      <c r="AO44" s="205" t="s">
        <v>1144</v>
      </c>
      <c r="AP44" s="205" t="s">
        <v>967</v>
      </c>
      <c r="AS44" s="10" t="s">
        <v>1141</v>
      </c>
    </row>
    <row r="45" spans="1:47" x14ac:dyDescent="0.2">
      <c r="A45" s="217">
        <v>42</v>
      </c>
      <c r="B45" s="1" t="s">
        <v>102</v>
      </c>
      <c r="C45" s="205" t="s">
        <v>103</v>
      </c>
      <c r="D45" s="205" t="s">
        <v>230</v>
      </c>
      <c r="E45" s="208">
        <v>45783</v>
      </c>
      <c r="F45" s="205"/>
      <c r="G45" s="205" t="s">
        <v>951</v>
      </c>
      <c r="H45" s="207">
        <v>201302944462</v>
      </c>
      <c r="I45" s="205" t="s">
        <v>610</v>
      </c>
      <c r="J45" s="205">
        <v>13</v>
      </c>
      <c r="K45" s="205">
        <v>4</v>
      </c>
      <c r="L45" s="205" t="s">
        <v>952</v>
      </c>
      <c r="M45" s="205" t="s">
        <v>953</v>
      </c>
      <c r="N45" s="205" t="s">
        <v>1118</v>
      </c>
      <c r="O45" s="205" t="s">
        <v>39</v>
      </c>
      <c r="P45" s="205" t="s">
        <v>1096</v>
      </c>
      <c r="Q45" s="205" t="s">
        <v>1096</v>
      </c>
      <c r="R45" s="205" t="s">
        <v>1096</v>
      </c>
      <c r="S45" s="205" t="s">
        <v>1096</v>
      </c>
      <c r="T45" s="205" t="s">
        <v>611</v>
      </c>
      <c r="U45" s="208">
        <v>45783</v>
      </c>
      <c r="V45" s="205" t="s">
        <v>955</v>
      </c>
      <c r="W45" s="205" t="s">
        <v>1096</v>
      </c>
      <c r="X45" s="205" t="s">
        <v>39</v>
      </c>
      <c r="Y45" s="205" t="s">
        <v>39</v>
      </c>
      <c r="Z45" s="205" t="s">
        <v>39</v>
      </c>
      <c r="AA45" s="205" t="s">
        <v>39</v>
      </c>
      <c r="AB45" s="205" t="s">
        <v>39</v>
      </c>
      <c r="AC45" s="205" t="s">
        <v>39</v>
      </c>
      <c r="AD45" s="205" t="s">
        <v>39</v>
      </c>
      <c r="AE45" s="205" t="s">
        <v>39</v>
      </c>
      <c r="AF45" s="205" t="s">
        <v>39</v>
      </c>
      <c r="AG45" s="205" t="s">
        <v>1096</v>
      </c>
      <c r="AH45" s="205" t="s">
        <v>1144</v>
      </c>
      <c r="AI45" s="205" t="s">
        <v>398</v>
      </c>
      <c r="AJ45" s="208">
        <v>45777</v>
      </c>
      <c r="AK45" s="205" t="s">
        <v>1098</v>
      </c>
      <c r="AL45" s="206">
        <v>24.3</v>
      </c>
      <c r="AM45" s="205" t="s">
        <v>1144</v>
      </c>
      <c r="AN45" s="205" t="s">
        <v>1096</v>
      </c>
      <c r="AO45" s="205" t="s">
        <v>124</v>
      </c>
      <c r="AP45" s="205" t="s">
        <v>967</v>
      </c>
      <c r="AS45" s="10" t="s">
        <v>1162</v>
      </c>
    </row>
    <row r="46" spans="1:47" x14ac:dyDescent="0.2">
      <c r="A46" s="217">
        <v>43</v>
      </c>
      <c r="B46" s="1" t="s">
        <v>102</v>
      </c>
      <c r="C46" s="205" t="s">
        <v>103</v>
      </c>
      <c r="D46" s="205" t="s">
        <v>424</v>
      </c>
      <c r="E46" s="208">
        <v>45783</v>
      </c>
      <c r="F46" s="205"/>
      <c r="G46" s="205" t="s">
        <v>951</v>
      </c>
      <c r="H46" s="207">
        <v>4112803680101</v>
      </c>
      <c r="I46" s="205" t="s">
        <v>613</v>
      </c>
      <c r="J46" s="205">
        <v>1</v>
      </c>
      <c r="K46" s="205">
        <v>10</v>
      </c>
      <c r="L46" s="205" t="s">
        <v>962</v>
      </c>
      <c r="M46" s="205" t="s">
        <v>960</v>
      </c>
      <c r="N46" s="205" t="s">
        <v>960</v>
      </c>
      <c r="O46" s="205" t="s">
        <v>39</v>
      </c>
      <c r="P46" s="205" t="s">
        <v>1096</v>
      </c>
      <c r="Q46" s="205" t="s">
        <v>1096</v>
      </c>
      <c r="R46" s="205" t="s">
        <v>1096</v>
      </c>
      <c r="S46" s="205" t="s">
        <v>1096</v>
      </c>
      <c r="T46" s="205" t="s">
        <v>614</v>
      </c>
      <c r="U46" s="208">
        <v>45783</v>
      </c>
      <c r="V46" s="205" t="s">
        <v>955</v>
      </c>
      <c r="W46" s="205" t="s">
        <v>1096</v>
      </c>
      <c r="X46" s="205" t="s">
        <v>398</v>
      </c>
      <c r="Y46" s="205" t="s">
        <v>398</v>
      </c>
      <c r="Z46" s="205" t="s">
        <v>39</v>
      </c>
      <c r="AA46" s="205" t="s">
        <v>39</v>
      </c>
      <c r="AB46" s="205" t="s">
        <v>39</v>
      </c>
      <c r="AC46" s="205" t="s">
        <v>39</v>
      </c>
      <c r="AD46" s="205" t="s">
        <v>39</v>
      </c>
      <c r="AE46" s="205" t="s">
        <v>39</v>
      </c>
      <c r="AF46" s="205" t="s">
        <v>39</v>
      </c>
      <c r="AG46" s="205" t="s">
        <v>1096</v>
      </c>
      <c r="AH46" s="205" t="s">
        <v>1144</v>
      </c>
      <c r="AI46" s="205" t="s">
        <v>39</v>
      </c>
      <c r="AJ46" s="208" t="s">
        <v>1096</v>
      </c>
      <c r="AK46" s="208" t="s">
        <v>1144</v>
      </c>
      <c r="AL46" s="208" t="s">
        <v>1096</v>
      </c>
      <c r="AM46" s="208" t="s">
        <v>1144</v>
      </c>
      <c r="AN46" s="208" t="s">
        <v>1096</v>
      </c>
      <c r="AO46" s="208" t="s">
        <v>1144</v>
      </c>
      <c r="AP46" s="205" t="s">
        <v>967</v>
      </c>
      <c r="AS46" s="10" t="s">
        <v>1162</v>
      </c>
    </row>
    <row r="47" spans="1:47" x14ac:dyDescent="0.2">
      <c r="A47" s="217">
        <v>44</v>
      </c>
      <c r="B47" s="1" t="s">
        <v>102</v>
      </c>
      <c r="C47" s="205" t="s">
        <v>103</v>
      </c>
      <c r="D47" s="205" t="s">
        <v>101</v>
      </c>
      <c r="E47" s="208">
        <v>45784</v>
      </c>
      <c r="F47" s="205"/>
      <c r="G47" s="205" t="s">
        <v>55</v>
      </c>
      <c r="H47" s="207">
        <v>4125722140101</v>
      </c>
      <c r="I47" s="205" t="s">
        <v>617</v>
      </c>
      <c r="J47" s="205">
        <v>1</v>
      </c>
      <c r="K47" s="205">
        <v>7</v>
      </c>
      <c r="L47" s="205" t="s">
        <v>962</v>
      </c>
      <c r="M47" s="205" t="s">
        <v>960</v>
      </c>
      <c r="N47" s="205" t="s">
        <v>1097</v>
      </c>
      <c r="O47" s="205" t="s">
        <v>39</v>
      </c>
      <c r="P47" s="205" t="s">
        <v>1096</v>
      </c>
      <c r="Q47" s="205" t="s">
        <v>1096</v>
      </c>
      <c r="R47" s="205" t="s">
        <v>1096</v>
      </c>
      <c r="S47" s="205" t="s">
        <v>1096</v>
      </c>
      <c r="T47" s="205" t="s">
        <v>618</v>
      </c>
      <c r="U47" s="205"/>
      <c r="V47" s="205" t="s">
        <v>398</v>
      </c>
      <c r="W47" s="208">
        <v>45611</v>
      </c>
      <c r="X47" s="205" t="s">
        <v>39</v>
      </c>
      <c r="Y47" s="205" t="s">
        <v>39</v>
      </c>
      <c r="Z47" s="205" t="s">
        <v>39</v>
      </c>
      <c r="AA47" s="205" t="s">
        <v>39</v>
      </c>
      <c r="AB47" s="205" t="s">
        <v>39</v>
      </c>
      <c r="AC47" s="205" t="s">
        <v>39</v>
      </c>
      <c r="AD47" s="205" t="s">
        <v>39</v>
      </c>
      <c r="AE47" s="205" t="s">
        <v>39</v>
      </c>
      <c r="AF47" s="205" t="s">
        <v>39</v>
      </c>
      <c r="AG47" s="205" t="s">
        <v>1096</v>
      </c>
      <c r="AH47" s="205" t="s">
        <v>1144</v>
      </c>
      <c r="AI47" s="205" t="s">
        <v>398</v>
      </c>
      <c r="AJ47" s="208">
        <v>45613</v>
      </c>
      <c r="AK47" s="208" t="s">
        <v>1098</v>
      </c>
      <c r="AL47" s="206">
        <v>13.88</v>
      </c>
      <c r="AM47" s="205" t="s">
        <v>1144</v>
      </c>
      <c r="AN47" s="206">
        <v>2.27</v>
      </c>
      <c r="AO47" s="205" t="s">
        <v>1144</v>
      </c>
      <c r="AP47" s="205" t="s">
        <v>967</v>
      </c>
      <c r="AS47" s="10" t="s">
        <v>1162</v>
      </c>
    </row>
    <row r="48" spans="1:47" x14ac:dyDescent="0.2">
      <c r="A48" s="217">
        <v>45</v>
      </c>
      <c r="B48" s="1" t="s">
        <v>102</v>
      </c>
      <c r="C48" s="205" t="s">
        <v>103</v>
      </c>
      <c r="D48" s="205" t="s">
        <v>557</v>
      </c>
      <c r="E48" s="208">
        <v>45799</v>
      </c>
      <c r="F48" s="205"/>
      <c r="G48" s="205" t="s">
        <v>55</v>
      </c>
      <c r="H48" s="207">
        <v>4077360420502</v>
      </c>
      <c r="I48" s="205" t="s">
        <v>628</v>
      </c>
      <c r="J48" s="205">
        <v>2</v>
      </c>
      <c r="K48" s="205">
        <v>8</v>
      </c>
      <c r="L48" s="205" t="s">
        <v>962</v>
      </c>
      <c r="M48" s="205" t="s">
        <v>953</v>
      </c>
      <c r="N48" s="205" t="s">
        <v>1119</v>
      </c>
      <c r="O48" s="205" t="s">
        <v>39</v>
      </c>
      <c r="P48" s="205" t="s">
        <v>1096</v>
      </c>
      <c r="Q48" s="205" t="s">
        <v>1096</v>
      </c>
      <c r="R48" s="205" t="s">
        <v>1096</v>
      </c>
      <c r="S48" s="205" t="s">
        <v>1096</v>
      </c>
      <c r="T48" s="205" t="s">
        <v>618</v>
      </c>
      <c r="U48" s="205"/>
      <c r="V48" s="205" t="s">
        <v>955</v>
      </c>
      <c r="W48" s="205" t="s">
        <v>1096</v>
      </c>
      <c r="X48" s="205" t="s">
        <v>39</v>
      </c>
      <c r="Y48" s="205" t="s">
        <v>39</v>
      </c>
      <c r="Z48" s="205" t="s">
        <v>39</v>
      </c>
      <c r="AA48" s="205" t="s">
        <v>39</v>
      </c>
      <c r="AB48" s="205" t="s">
        <v>39</v>
      </c>
      <c r="AC48" s="205" t="s">
        <v>39</v>
      </c>
      <c r="AD48" s="205" t="s">
        <v>39</v>
      </c>
      <c r="AE48" s="205" t="s">
        <v>39</v>
      </c>
      <c r="AF48" s="205" t="s">
        <v>39</v>
      </c>
      <c r="AG48" s="205" t="s">
        <v>1096</v>
      </c>
      <c r="AH48" s="205" t="s">
        <v>1144</v>
      </c>
      <c r="AI48" s="205" t="s">
        <v>398</v>
      </c>
      <c r="AJ48" s="208">
        <v>45799</v>
      </c>
      <c r="AK48" s="208" t="s">
        <v>1098</v>
      </c>
      <c r="AL48" s="206">
        <v>397</v>
      </c>
      <c r="AM48" s="205" t="s">
        <v>1144</v>
      </c>
      <c r="AN48" s="206">
        <v>1.05</v>
      </c>
      <c r="AO48" s="205" t="s">
        <v>1144</v>
      </c>
      <c r="AP48" s="205" t="s">
        <v>967</v>
      </c>
      <c r="AS48" s="10" t="s">
        <v>1162</v>
      </c>
    </row>
    <row r="49" spans="1:47" x14ac:dyDescent="0.2">
      <c r="A49" s="217">
        <v>46</v>
      </c>
      <c r="B49" s="1" t="s">
        <v>102</v>
      </c>
      <c r="C49" s="205" t="s">
        <v>103</v>
      </c>
      <c r="D49" s="205" t="s">
        <v>101</v>
      </c>
      <c r="E49" s="208">
        <v>45799</v>
      </c>
      <c r="F49" s="205"/>
      <c r="G49" s="205" t="s">
        <v>951</v>
      </c>
      <c r="H49" s="207">
        <v>201004521250</v>
      </c>
      <c r="I49" s="205" t="s">
        <v>629</v>
      </c>
      <c r="J49" s="205">
        <v>32</v>
      </c>
      <c r="K49" s="205" t="s">
        <v>1096</v>
      </c>
      <c r="L49" s="205" t="s">
        <v>962</v>
      </c>
      <c r="M49" s="205" t="s">
        <v>960</v>
      </c>
      <c r="N49" s="205" t="s">
        <v>960</v>
      </c>
      <c r="O49" s="205" t="s">
        <v>398</v>
      </c>
      <c r="P49" s="205" t="s">
        <v>630</v>
      </c>
      <c r="Q49" s="208">
        <v>45943</v>
      </c>
      <c r="R49" s="205" t="s">
        <v>955</v>
      </c>
      <c r="S49" s="205" t="s">
        <v>1096</v>
      </c>
      <c r="T49" s="205" t="s">
        <v>369</v>
      </c>
      <c r="U49" s="205"/>
      <c r="V49" s="205" t="s">
        <v>955</v>
      </c>
      <c r="W49" s="205" t="s">
        <v>1096</v>
      </c>
      <c r="X49" s="205" t="s">
        <v>39</v>
      </c>
      <c r="Y49" s="205" t="s">
        <v>39</v>
      </c>
      <c r="Z49" s="205" t="s">
        <v>39</v>
      </c>
      <c r="AA49" s="205" t="s">
        <v>39</v>
      </c>
      <c r="AB49" s="205" t="s">
        <v>39</v>
      </c>
      <c r="AC49" s="205" t="s">
        <v>39</v>
      </c>
      <c r="AD49" s="205" t="s">
        <v>39</v>
      </c>
      <c r="AE49" s="205" t="s">
        <v>39</v>
      </c>
      <c r="AF49" s="205" t="s">
        <v>39</v>
      </c>
      <c r="AG49" s="205" t="s">
        <v>1096</v>
      </c>
      <c r="AH49" s="205" t="s">
        <v>1144</v>
      </c>
      <c r="AI49" s="205" t="s">
        <v>398</v>
      </c>
      <c r="AJ49" s="208">
        <v>45756</v>
      </c>
      <c r="AK49" s="205" t="s">
        <v>1098</v>
      </c>
      <c r="AL49" s="206">
        <v>806</v>
      </c>
      <c r="AM49" s="205" t="s">
        <v>1144</v>
      </c>
      <c r="AN49" s="206">
        <v>1.26</v>
      </c>
      <c r="AO49" s="205" t="s">
        <v>370</v>
      </c>
      <c r="AP49" s="205" t="s">
        <v>967</v>
      </c>
      <c r="AS49" s="10" t="s">
        <v>1162</v>
      </c>
    </row>
    <row r="50" spans="1:47" x14ac:dyDescent="0.2">
      <c r="A50" s="217">
        <v>47</v>
      </c>
      <c r="B50" s="1" t="s">
        <v>102</v>
      </c>
      <c r="C50" s="205" t="s">
        <v>103</v>
      </c>
      <c r="D50" s="205" t="s">
        <v>230</v>
      </c>
      <c r="E50" s="208">
        <v>45810</v>
      </c>
      <c r="F50" s="205"/>
      <c r="G50" s="205" t="s">
        <v>951</v>
      </c>
      <c r="H50" s="207">
        <v>4140894210101</v>
      </c>
      <c r="I50" s="205" t="s">
        <v>660</v>
      </c>
      <c r="J50" s="205">
        <v>1</v>
      </c>
      <c r="K50" s="205">
        <v>4</v>
      </c>
      <c r="L50" s="205" t="s">
        <v>962</v>
      </c>
      <c r="M50" s="205" t="s">
        <v>960</v>
      </c>
      <c r="N50" s="205" t="s">
        <v>1110</v>
      </c>
      <c r="O50" s="205" t="s">
        <v>39</v>
      </c>
      <c r="P50" s="205" t="s">
        <v>1096</v>
      </c>
      <c r="Q50" s="205" t="s">
        <v>1096</v>
      </c>
      <c r="R50" s="205" t="s">
        <v>1096</v>
      </c>
      <c r="S50" s="205" t="s">
        <v>1096</v>
      </c>
      <c r="T50" s="205" t="s">
        <v>661</v>
      </c>
      <c r="U50" s="205"/>
      <c r="V50" s="205" t="s">
        <v>398</v>
      </c>
      <c r="W50" s="208">
        <v>45721</v>
      </c>
      <c r="X50" s="205" t="s">
        <v>39</v>
      </c>
      <c r="Y50" s="205" t="s">
        <v>39</v>
      </c>
      <c r="Z50" s="205" t="s">
        <v>39</v>
      </c>
      <c r="AA50" s="205" t="s">
        <v>39</v>
      </c>
      <c r="AB50" s="205" t="s">
        <v>39</v>
      </c>
      <c r="AC50" s="205" t="s">
        <v>39</v>
      </c>
      <c r="AD50" s="205" t="s">
        <v>39</v>
      </c>
      <c r="AE50" s="205" t="s">
        <v>39</v>
      </c>
      <c r="AF50" s="205" t="s">
        <v>39</v>
      </c>
      <c r="AG50" s="205" t="s">
        <v>1096</v>
      </c>
      <c r="AH50" s="205" t="s">
        <v>1144</v>
      </c>
      <c r="AI50" s="205" t="s">
        <v>398</v>
      </c>
      <c r="AJ50" s="208">
        <v>45720</v>
      </c>
      <c r="AK50" s="205" t="s">
        <v>1098</v>
      </c>
      <c r="AL50" s="206">
        <v>164.22</v>
      </c>
      <c r="AM50" s="205" t="s">
        <v>1144</v>
      </c>
      <c r="AN50" s="206">
        <v>1.99</v>
      </c>
      <c r="AO50" s="205" t="s">
        <v>370</v>
      </c>
      <c r="AP50" s="205" t="s">
        <v>967</v>
      </c>
      <c r="AS50" s="10" t="s">
        <v>1162</v>
      </c>
    </row>
    <row r="51" spans="1:47" x14ac:dyDescent="0.2">
      <c r="A51" s="217">
        <v>48</v>
      </c>
      <c r="B51" s="1" t="s">
        <v>68</v>
      </c>
      <c r="C51" s="205" t="s">
        <v>69</v>
      </c>
      <c r="D51" s="205" t="s">
        <v>101</v>
      </c>
      <c r="E51" s="208">
        <v>45818</v>
      </c>
      <c r="F51" s="205"/>
      <c r="G51" s="205" t="s">
        <v>951</v>
      </c>
      <c r="H51" s="207">
        <v>288043953</v>
      </c>
      <c r="I51" s="205" t="s">
        <v>668</v>
      </c>
      <c r="J51" s="205">
        <v>37</v>
      </c>
      <c r="K51" s="205" t="s">
        <v>1096</v>
      </c>
      <c r="L51" s="205" t="s">
        <v>962</v>
      </c>
      <c r="M51" s="205" t="s">
        <v>960</v>
      </c>
      <c r="N51" s="205" t="s">
        <v>1097</v>
      </c>
      <c r="O51" s="205" t="s">
        <v>39</v>
      </c>
      <c r="P51" s="205" t="s">
        <v>1096</v>
      </c>
      <c r="Q51" s="205" t="s">
        <v>1096</v>
      </c>
      <c r="R51" s="205" t="s">
        <v>1096</v>
      </c>
      <c r="S51" s="205" t="s">
        <v>1096</v>
      </c>
      <c r="T51" s="205" t="s">
        <v>670</v>
      </c>
      <c r="U51" s="208">
        <v>45818</v>
      </c>
      <c r="V51" s="205" t="s">
        <v>955</v>
      </c>
      <c r="W51" s="205" t="s">
        <v>1096</v>
      </c>
      <c r="X51" s="205" t="s">
        <v>39</v>
      </c>
      <c r="Y51" s="205" t="s">
        <v>39</v>
      </c>
      <c r="Z51" s="205" t="s">
        <v>39</v>
      </c>
      <c r="AA51" s="205" t="s">
        <v>39</v>
      </c>
      <c r="AB51" s="205" t="s">
        <v>39</v>
      </c>
      <c r="AC51" s="205" t="s">
        <v>39</v>
      </c>
      <c r="AD51" s="205" t="s">
        <v>39</v>
      </c>
      <c r="AE51" s="205" t="s">
        <v>39</v>
      </c>
      <c r="AF51" s="205" t="s">
        <v>39</v>
      </c>
      <c r="AG51" s="205" t="s">
        <v>1096</v>
      </c>
      <c r="AH51" s="205" t="s">
        <v>1144</v>
      </c>
      <c r="AI51" s="205" t="s">
        <v>398</v>
      </c>
      <c r="AJ51" s="208">
        <v>45817</v>
      </c>
      <c r="AK51" s="205" t="s">
        <v>1098</v>
      </c>
      <c r="AL51" s="206">
        <v>454</v>
      </c>
      <c r="AM51" s="205" t="s">
        <v>1144</v>
      </c>
      <c r="AN51" s="206">
        <v>0.26</v>
      </c>
      <c r="AO51" s="205" t="s">
        <v>370</v>
      </c>
      <c r="AP51" s="205" t="s">
        <v>967</v>
      </c>
      <c r="AS51" s="10" t="s">
        <v>1162</v>
      </c>
    </row>
    <row r="52" spans="1:47" x14ac:dyDescent="0.2">
      <c r="A52" s="217">
        <v>49</v>
      </c>
      <c r="B52" s="1" t="s">
        <v>102</v>
      </c>
      <c r="C52" s="205" t="s">
        <v>103</v>
      </c>
      <c r="D52" s="205" t="s">
        <v>424</v>
      </c>
      <c r="E52" s="208">
        <v>45834</v>
      </c>
      <c r="F52" s="205"/>
      <c r="G52" s="205" t="s">
        <v>951</v>
      </c>
      <c r="H52" s="207">
        <v>3549508860101</v>
      </c>
      <c r="I52" s="205" t="s">
        <v>683</v>
      </c>
      <c r="J52" s="205">
        <v>23</v>
      </c>
      <c r="K52" s="205" t="s">
        <v>1096</v>
      </c>
      <c r="L52" s="205" t="s">
        <v>962</v>
      </c>
      <c r="M52" s="205" t="s">
        <v>960</v>
      </c>
      <c r="N52" s="205" t="s">
        <v>961</v>
      </c>
      <c r="O52" s="205" t="s">
        <v>398</v>
      </c>
      <c r="P52" s="205" t="s">
        <v>684</v>
      </c>
      <c r="Q52" s="208">
        <v>46011</v>
      </c>
      <c r="R52" s="205" t="s">
        <v>955</v>
      </c>
      <c r="S52" s="205" t="s">
        <v>1096</v>
      </c>
      <c r="T52" s="205" t="s">
        <v>369</v>
      </c>
      <c r="U52" s="205"/>
      <c r="V52" s="205" t="s">
        <v>398</v>
      </c>
      <c r="W52" s="205" t="s">
        <v>1096</v>
      </c>
      <c r="X52" s="205" t="s">
        <v>39</v>
      </c>
      <c r="Y52" s="205" t="s">
        <v>39</v>
      </c>
      <c r="Z52" s="205" t="s">
        <v>39</v>
      </c>
      <c r="AA52" s="205" t="s">
        <v>39</v>
      </c>
      <c r="AB52" s="205" t="s">
        <v>39</v>
      </c>
      <c r="AC52" s="205" t="s">
        <v>39</v>
      </c>
      <c r="AD52" s="205" t="s">
        <v>39</v>
      </c>
      <c r="AE52" s="205" t="s">
        <v>39</v>
      </c>
      <c r="AF52" s="205" t="s">
        <v>39</v>
      </c>
      <c r="AG52" s="205" t="s">
        <v>1096</v>
      </c>
      <c r="AH52" s="205" t="s">
        <v>1144</v>
      </c>
      <c r="AI52" s="205" t="s">
        <v>398</v>
      </c>
      <c r="AJ52" s="208">
        <v>45827</v>
      </c>
      <c r="AK52" s="208" t="s">
        <v>1098</v>
      </c>
      <c r="AL52" s="206">
        <v>16.2</v>
      </c>
      <c r="AM52" s="205" t="s">
        <v>1144</v>
      </c>
      <c r="AN52" s="205" t="s">
        <v>1096</v>
      </c>
      <c r="AO52" s="206" t="s">
        <v>370</v>
      </c>
      <c r="AP52" s="205" t="s">
        <v>967</v>
      </c>
      <c r="AS52" s="10" t="s">
        <v>1162</v>
      </c>
    </row>
    <row r="53" spans="1:47" x14ac:dyDescent="0.2">
      <c r="A53" s="217">
        <v>50</v>
      </c>
      <c r="B53" s="1" t="s">
        <v>102</v>
      </c>
      <c r="C53" s="205" t="s">
        <v>103</v>
      </c>
      <c r="D53" s="205" t="s">
        <v>101</v>
      </c>
      <c r="E53" s="208">
        <v>45847</v>
      </c>
      <c r="F53" s="205"/>
      <c r="G53" s="205" t="s">
        <v>951</v>
      </c>
      <c r="H53" s="207">
        <v>2750729160115</v>
      </c>
      <c r="I53" s="205" t="s">
        <v>699</v>
      </c>
      <c r="J53" s="205">
        <v>25</v>
      </c>
      <c r="K53" s="205" t="s">
        <v>1096</v>
      </c>
      <c r="L53" s="205" t="s">
        <v>962</v>
      </c>
      <c r="M53" s="205" t="s">
        <v>1099</v>
      </c>
      <c r="N53" s="205" t="s">
        <v>1099</v>
      </c>
      <c r="O53" s="205" t="s">
        <v>398</v>
      </c>
      <c r="P53" s="205" t="s">
        <v>700</v>
      </c>
      <c r="Q53" s="208">
        <v>45978</v>
      </c>
      <c r="R53" s="205" t="s">
        <v>955</v>
      </c>
      <c r="S53" s="205" t="s">
        <v>1096</v>
      </c>
      <c r="T53" s="205" t="s">
        <v>89</v>
      </c>
      <c r="U53" s="205"/>
      <c r="V53" s="205" t="s">
        <v>955</v>
      </c>
      <c r="W53" s="205" t="s">
        <v>1096</v>
      </c>
      <c r="X53" s="205" t="s">
        <v>39</v>
      </c>
      <c r="Y53" s="205" t="s">
        <v>39</v>
      </c>
      <c r="Z53" s="205" t="s">
        <v>39</v>
      </c>
      <c r="AA53" s="205" t="s">
        <v>39</v>
      </c>
      <c r="AB53" s="205" t="s">
        <v>39</v>
      </c>
      <c r="AC53" s="205" t="s">
        <v>39</v>
      </c>
      <c r="AD53" s="205" t="s">
        <v>39</v>
      </c>
      <c r="AE53" s="205" t="s">
        <v>39</v>
      </c>
      <c r="AF53" s="205" t="s">
        <v>39</v>
      </c>
      <c r="AG53" s="205" t="s">
        <v>1096</v>
      </c>
      <c r="AH53" s="205" t="s">
        <v>1144</v>
      </c>
      <c r="AI53" s="205" t="s">
        <v>398</v>
      </c>
      <c r="AJ53" s="208">
        <v>45833</v>
      </c>
      <c r="AK53" s="205" t="s">
        <v>1098</v>
      </c>
      <c r="AL53" s="206">
        <v>1.0169999999999999</v>
      </c>
      <c r="AM53" s="205" t="s">
        <v>1144</v>
      </c>
      <c r="AN53" s="206">
        <v>4.18</v>
      </c>
      <c r="AO53" s="205" t="s">
        <v>1144</v>
      </c>
      <c r="AP53" s="205" t="s">
        <v>967</v>
      </c>
      <c r="AS53" s="10" t="s">
        <v>1162</v>
      </c>
    </row>
    <row r="54" spans="1:47" x14ac:dyDescent="0.2">
      <c r="A54" s="217">
        <v>51</v>
      </c>
      <c r="B54" s="1" t="s">
        <v>102</v>
      </c>
      <c r="C54" s="205" t="s">
        <v>103</v>
      </c>
      <c r="D54" s="205" t="s">
        <v>101</v>
      </c>
      <c r="E54" s="208">
        <v>45849</v>
      </c>
      <c r="F54" s="205"/>
      <c r="G54" s="205" t="s">
        <v>951</v>
      </c>
      <c r="H54" s="207">
        <v>4150208670101</v>
      </c>
      <c r="I54" s="205" t="s">
        <v>701</v>
      </c>
      <c r="J54" s="205">
        <v>1</v>
      </c>
      <c r="K54" s="205">
        <v>3</v>
      </c>
      <c r="L54" s="205" t="s">
        <v>952</v>
      </c>
      <c r="M54" s="205" t="s">
        <v>960</v>
      </c>
      <c r="N54" s="205" t="s">
        <v>1100</v>
      </c>
      <c r="O54" s="205" t="s">
        <v>39</v>
      </c>
      <c r="P54" s="205" t="s">
        <v>1096</v>
      </c>
      <c r="Q54" s="205" t="s">
        <v>1096</v>
      </c>
      <c r="R54" s="205" t="s">
        <v>1096</v>
      </c>
      <c r="S54" s="205" t="s">
        <v>1096</v>
      </c>
      <c r="T54" s="205" t="s">
        <v>702</v>
      </c>
      <c r="U54" s="208">
        <v>45848</v>
      </c>
      <c r="V54" s="205" t="s">
        <v>398</v>
      </c>
      <c r="W54" s="208">
        <v>45833</v>
      </c>
      <c r="X54" s="205" t="s">
        <v>39</v>
      </c>
      <c r="Y54" s="205" t="s">
        <v>39</v>
      </c>
      <c r="Z54" s="205" t="s">
        <v>39</v>
      </c>
      <c r="AA54" s="205" t="s">
        <v>39</v>
      </c>
      <c r="AB54" s="205" t="s">
        <v>39</v>
      </c>
      <c r="AC54" s="205" t="s">
        <v>39</v>
      </c>
      <c r="AD54" s="205" t="s">
        <v>39</v>
      </c>
      <c r="AE54" s="205" t="s">
        <v>39</v>
      </c>
      <c r="AF54" s="205" t="s">
        <v>398</v>
      </c>
      <c r="AG54" s="205" t="s">
        <v>1096</v>
      </c>
      <c r="AH54" s="205" t="s">
        <v>1144</v>
      </c>
      <c r="AI54" s="205" t="s">
        <v>398</v>
      </c>
      <c r="AJ54" s="208">
        <v>45813</v>
      </c>
      <c r="AK54" s="205" t="s">
        <v>1098</v>
      </c>
      <c r="AL54" s="206">
        <v>16.3</v>
      </c>
      <c r="AM54" s="205" t="s">
        <v>1144</v>
      </c>
      <c r="AN54" s="206">
        <v>5.38</v>
      </c>
      <c r="AO54" s="205" t="s">
        <v>1144</v>
      </c>
      <c r="AP54" s="205" t="s">
        <v>967</v>
      </c>
      <c r="AS54" s="10" t="s">
        <v>1162</v>
      </c>
    </row>
    <row r="55" spans="1:47" x14ac:dyDescent="0.2">
      <c r="A55" s="217">
        <v>52</v>
      </c>
      <c r="B55" s="1" t="s">
        <v>68</v>
      </c>
      <c r="C55" s="205" t="s">
        <v>69</v>
      </c>
      <c r="D55" s="205" t="s">
        <v>122</v>
      </c>
      <c r="E55" s="208">
        <v>45839</v>
      </c>
      <c r="F55" s="205"/>
      <c r="G55" s="205" t="s">
        <v>951</v>
      </c>
      <c r="H55" s="207">
        <v>201502826754</v>
      </c>
      <c r="I55" s="205" t="s">
        <v>710</v>
      </c>
      <c r="J55" s="205">
        <v>30</v>
      </c>
      <c r="K55" s="205" t="s">
        <v>1096</v>
      </c>
      <c r="L55" s="205" t="s">
        <v>952</v>
      </c>
      <c r="M55" s="205" t="s">
        <v>1099</v>
      </c>
      <c r="N55" s="205" t="s">
        <v>1099</v>
      </c>
      <c r="O55" s="205" t="s">
        <v>398</v>
      </c>
      <c r="P55" s="205" t="s">
        <v>368</v>
      </c>
      <c r="Q55" s="208">
        <v>45993</v>
      </c>
      <c r="R55" s="205" t="s">
        <v>955</v>
      </c>
      <c r="S55" s="205" t="s">
        <v>1096</v>
      </c>
      <c r="T55" s="205" t="s">
        <v>711</v>
      </c>
      <c r="U55" s="205"/>
      <c r="V55" s="205" t="s">
        <v>955</v>
      </c>
      <c r="W55" s="205" t="s">
        <v>1096</v>
      </c>
      <c r="X55" s="205" t="s">
        <v>39</v>
      </c>
      <c r="Y55" s="205" t="s">
        <v>39</v>
      </c>
      <c r="Z55" s="205" t="s">
        <v>39</v>
      </c>
      <c r="AA55" s="205" t="s">
        <v>39</v>
      </c>
      <c r="AB55" s="205" t="s">
        <v>39</v>
      </c>
      <c r="AC55" s="205" t="s">
        <v>39</v>
      </c>
      <c r="AD55" s="205" t="s">
        <v>39</v>
      </c>
      <c r="AE55" s="205" t="s">
        <v>39</v>
      </c>
      <c r="AF55" s="205" t="s">
        <v>39</v>
      </c>
      <c r="AG55" s="205" t="s">
        <v>1096</v>
      </c>
      <c r="AH55" s="205" t="s">
        <v>1144</v>
      </c>
      <c r="AI55" s="205" t="s">
        <v>398</v>
      </c>
      <c r="AJ55" s="208">
        <v>45834</v>
      </c>
      <c r="AK55" s="205" t="s">
        <v>1098</v>
      </c>
      <c r="AL55" s="206">
        <v>107</v>
      </c>
      <c r="AM55" s="205" t="s">
        <v>1144</v>
      </c>
      <c r="AN55" s="206">
        <v>5.38</v>
      </c>
      <c r="AO55" s="205" t="s">
        <v>1144</v>
      </c>
      <c r="AP55" s="205" t="s">
        <v>967</v>
      </c>
      <c r="AS55" s="10" t="s">
        <v>1162</v>
      </c>
    </row>
    <row r="56" spans="1:47" x14ac:dyDescent="0.2">
      <c r="A56" s="217">
        <v>53</v>
      </c>
      <c r="B56" s="1" t="s">
        <v>102</v>
      </c>
      <c r="C56" s="205" t="s">
        <v>103</v>
      </c>
      <c r="D56" s="205" t="s">
        <v>101</v>
      </c>
      <c r="E56" s="208">
        <v>45842</v>
      </c>
      <c r="F56" s="205"/>
      <c r="G56" s="205" t="s">
        <v>951</v>
      </c>
      <c r="H56" s="207">
        <v>3428028362205</v>
      </c>
      <c r="I56" s="205" t="s">
        <v>719</v>
      </c>
      <c r="J56" s="205">
        <v>23</v>
      </c>
      <c r="K56" s="205" t="s">
        <v>1096</v>
      </c>
      <c r="L56" s="205" t="s">
        <v>962</v>
      </c>
      <c r="M56" s="205" t="s">
        <v>960</v>
      </c>
      <c r="N56" s="205" t="s">
        <v>1100</v>
      </c>
      <c r="O56" s="205" t="s">
        <v>398</v>
      </c>
      <c r="P56" s="205" t="s">
        <v>630</v>
      </c>
      <c r="Q56" s="208">
        <v>45986</v>
      </c>
      <c r="R56" s="205" t="s">
        <v>955</v>
      </c>
      <c r="S56" s="205" t="s">
        <v>1096</v>
      </c>
      <c r="T56" s="205" t="s">
        <v>720</v>
      </c>
      <c r="U56" s="205"/>
      <c r="V56" s="205" t="s">
        <v>955</v>
      </c>
      <c r="W56" s="205" t="s">
        <v>1096</v>
      </c>
      <c r="X56" s="205" t="s">
        <v>39</v>
      </c>
      <c r="Y56" s="205" t="s">
        <v>39</v>
      </c>
      <c r="Z56" s="205" t="s">
        <v>39</v>
      </c>
      <c r="AA56" s="205" t="s">
        <v>39</v>
      </c>
      <c r="AB56" s="205" t="s">
        <v>39</v>
      </c>
      <c r="AC56" s="205" t="s">
        <v>39</v>
      </c>
      <c r="AD56" s="205" t="s">
        <v>39</v>
      </c>
      <c r="AE56" s="205" t="s">
        <v>39</v>
      </c>
      <c r="AF56" s="205" t="s">
        <v>39</v>
      </c>
      <c r="AG56" s="205" t="s">
        <v>1096</v>
      </c>
      <c r="AH56" s="205" t="s">
        <v>1144</v>
      </c>
      <c r="AI56" s="205" t="s">
        <v>398</v>
      </c>
      <c r="AJ56" s="208">
        <v>45845</v>
      </c>
      <c r="AK56" s="205" t="s">
        <v>1098</v>
      </c>
      <c r="AL56" s="206">
        <v>247</v>
      </c>
      <c r="AM56" s="205" t="s">
        <v>1144</v>
      </c>
      <c r="AN56" s="205" t="s">
        <v>1096</v>
      </c>
      <c r="AO56" s="206" t="s">
        <v>124</v>
      </c>
      <c r="AP56" s="205" t="s">
        <v>967</v>
      </c>
      <c r="AS56" s="10" t="s">
        <v>1162</v>
      </c>
    </row>
    <row r="57" spans="1:47" x14ac:dyDescent="0.2">
      <c r="A57" s="217">
        <v>54</v>
      </c>
      <c r="B57" s="1" t="s">
        <v>102</v>
      </c>
      <c r="C57" s="205" t="s">
        <v>103</v>
      </c>
      <c r="D57" s="205" t="s">
        <v>669</v>
      </c>
      <c r="E57" s="208">
        <v>45852</v>
      </c>
      <c r="F57" s="205"/>
      <c r="G57" s="205" t="s">
        <v>951</v>
      </c>
      <c r="H57" s="207">
        <v>4114017500101</v>
      </c>
      <c r="I57" s="205" t="s">
        <v>723</v>
      </c>
      <c r="J57" s="205">
        <v>2</v>
      </c>
      <c r="K57" s="205">
        <v>1</v>
      </c>
      <c r="L57" s="205" t="s">
        <v>952</v>
      </c>
      <c r="M57" s="205" t="s">
        <v>960</v>
      </c>
      <c r="N57" s="205" t="s">
        <v>1100</v>
      </c>
      <c r="O57" s="205" t="s">
        <v>39</v>
      </c>
      <c r="P57" s="205" t="s">
        <v>1096</v>
      </c>
      <c r="Q57" s="205" t="s">
        <v>1096</v>
      </c>
      <c r="R57" s="205" t="s">
        <v>1096</v>
      </c>
      <c r="S57" s="205" t="s">
        <v>1096</v>
      </c>
      <c r="T57" s="205" t="s">
        <v>1120</v>
      </c>
      <c r="U57" s="208">
        <v>45851</v>
      </c>
      <c r="V57" s="205" t="s">
        <v>955</v>
      </c>
      <c r="W57" s="205" t="s">
        <v>1096</v>
      </c>
      <c r="X57" s="205" t="s">
        <v>39</v>
      </c>
      <c r="Y57" s="205" t="s">
        <v>39</v>
      </c>
      <c r="Z57" s="205" t="s">
        <v>39</v>
      </c>
      <c r="AA57" s="205" t="s">
        <v>39</v>
      </c>
      <c r="AB57" s="205" t="s">
        <v>39</v>
      </c>
      <c r="AC57" s="205" t="s">
        <v>39</v>
      </c>
      <c r="AD57" s="205" t="s">
        <v>39</v>
      </c>
      <c r="AE57" s="205" t="s">
        <v>39</v>
      </c>
      <c r="AF57" s="205" t="s">
        <v>39</v>
      </c>
      <c r="AG57" s="205" t="s">
        <v>1096</v>
      </c>
      <c r="AH57" s="205" t="s">
        <v>1144</v>
      </c>
      <c r="AI57" s="205" t="s">
        <v>398</v>
      </c>
      <c r="AJ57" s="208">
        <v>45821</v>
      </c>
      <c r="AK57" s="205" t="s">
        <v>1098</v>
      </c>
      <c r="AL57" s="206">
        <v>22.8</v>
      </c>
      <c r="AM57" s="205" t="s">
        <v>1144</v>
      </c>
      <c r="AN57" s="206">
        <v>4.03</v>
      </c>
      <c r="AO57" s="205" t="s">
        <v>1144</v>
      </c>
      <c r="AP57" s="205" t="s">
        <v>967</v>
      </c>
      <c r="AS57" s="10" t="s">
        <v>1162</v>
      </c>
    </row>
    <row r="58" spans="1:47" x14ac:dyDescent="0.2">
      <c r="A58" s="217">
        <v>55</v>
      </c>
      <c r="B58" s="1" t="s">
        <v>68</v>
      </c>
      <c r="C58" s="205" t="s">
        <v>69</v>
      </c>
      <c r="D58" s="205" t="s">
        <v>360</v>
      </c>
      <c r="E58" s="208">
        <v>45840</v>
      </c>
      <c r="F58" s="205"/>
      <c r="G58" s="205" t="s">
        <v>951</v>
      </c>
      <c r="H58" s="207">
        <v>3066437820401</v>
      </c>
      <c r="I58" s="205" t="s">
        <v>731</v>
      </c>
      <c r="J58" s="205">
        <v>26</v>
      </c>
      <c r="K58" s="205" t="s">
        <v>1096</v>
      </c>
      <c r="L58" s="205" t="s">
        <v>962</v>
      </c>
      <c r="M58" s="205" t="s">
        <v>1099</v>
      </c>
      <c r="N58" s="205" t="s">
        <v>1122</v>
      </c>
      <c r="O58" s="205" t="s">
        <v>398</v>
      </c>
      <c r="P58" s="205" t="s">
        <v>732</v>
      </c>
      <c r="Q58" s="208">
        <v>45861</v>
      </c>
      <c r="R58" s="205" t="s">
        <v>398</v>
      </c>
      <c r="S58" s="208">
        <v>45861</v>
      </c>
      <c r="T58" s="205" t="s">
        <v>735</v>
      </c>
      <c r="U58" s="205"/>
      <c r="V58" s="205" t="s">
        <v>398</v>
      </c>
      <c r="W58" s="208">
        <v>45861</v>
      </c>
      <c r="X58" s="205" t="s">
        <v>39</v>
      </c>
      <c r="Y58" s="205" t="s">
        <v>39</v>
      </c>
      <c r="Z58" s="205" t="s">
        <v>39</v>
      </c>
      <c r="AA58" s="205" t="s">
        <v>39</v>
      </c>
      <c r="AB58" s="205" t="s">
        <v>39</v>
      </c>
      <c r="AC58" s="205" t="s">
        <v>39</v>
      </c>
      <c r="AD58" s="205" t="s">
        <v>39</v>
      </c>
      <c r="AE58" s="205" t="s">
        <v>39</v>
      </c>
      <c r="AF58" s="205" t="s">
        <v>39</v>
      </c>
      <c r="AG58" s="205" t="s">
        <v>1096</v>
      </c>
      <c r="AH58" s="205" t="s">
        <v>1144</v>
      </c>
      <c r="AI58" s="205" t="s">
        <v>398</v>
      </c>
      <c r="AJ58" s="208">
        <v>45827</v>
      </c>
      <c r="AK58" s="205" t="s">
        <v>1098</v>
      </c>
      <c r="AL58" s="206">
        <v>29.71</v>
      </c>
      <c r="AM58" s="205" t="s">
        <v>1144</v>
      </c>
      <c r="AN58" s="206">
        <v>2.48</v>
      </c>
      <c r="AO58" s="205" t="s">
        <v>1144</v>
      </c>
      <c r="AP58" s="205" t="s">
        <v>967</v>
      </c>
      <c r="AS58" s="10" t="s">
        <v>1162</v>
      </c>
    </row>
    <row r="59" spans="1:47" x14ac:dyDescent="0.2">
      <c r="A59" s="217">
        <v>56</v>
      </c>
      <c r="B59" s="1" t="s">
        <v>68</v>
      </c>
      <c r="C59" s="205" t="s">
        <v>69</v>
      </c>
      <c r="D59" s="205" t="s">
        <v>101</v>
      </c>
      <c r="E59" s="208">
        <v>45862</v>
      </c>
      <c r="F59" s="205"/>
      <c r="G59" s="205" t="s">
        <v>951</v>
      </c>
      <c r="H59" s="207">
        <v>3012028930101</v>
      </c>
      <c r="I59" s="205" t="s">
        <v>744</v>
      </c>
      <c r="J59" s="205">
        <v>24</v>
      </c>
      <c r="K59" s="205" t="s">
        <v>1096</v>
      </c>
      <c r="L59" s="205" t="s">
        <v>962</v>
      </c>
      <c r="M59" s="205" t="s">
        <v>960</v>
      </c>
      <c r="N59" s="205" t="s">
        <v>960</v>
      </c>
      <c r="O59" s="205" t="s">
        <v>398</v>
      </c>
      <c r="P59" s="205" t="s">
        <v>82</v>
      </c>
      <c r="Q59" s="208">
        <v>46000</v>
      </c>
      <c r="R59" s="205" t="s">
        <v>955</v>
      </c>
      <c r="S59" s="205" t="s">
        <v>1096</v>
      </c>
      <c r="T59" s="205" t="s">
        <v>735</v>
      </c>
      <c r="U59" s="205"/>
      <c r="V59" s="205" t="s">
        <v>955</v>
      </c>
      <c r="W59" s="205" t="s">
        <v>1096</v>
      </c>
      <c r="X59" s="205" t="s">
        <v>39</v>
      </c>
      <c r="Y59" s="205" t="s">
        <v>39</v>
      </c>
      <c r="Z59" s="205" t="s">
        <v>39</v>
      </c>
      <c r="AA59" s="205" t="s">
        <v>39</v>
      </c>
      <c r="AB59" s="205" t="s">
        <v>39</v>
      </c>
      <c r="AC59" s="205" t="s">
        <v>39</v>
      </c>
      <c r="AD59" s="205" t="s">
        <v>39</v>
      </c>
      <c r="AE59" s="205" t="s">
        <v>39</v>
      </c>
      <c r="AF59" s="205" t="s">
        <v>39</v>
      </c>
      <c r="AG59" s="205" t="s">
        <v>1096</v>
      </c>
      <c r="AH59" s="205" t="s">
        <v>1144</v>
      </c>
      <c r="AI59" s="205" t="s">
        <v>398</v>
      </c>
      <c r="AJ59" s="208">
        <v>45852</v>
      </c>
      <c r="AK59" s="205" t="s">
        <v>1098</v>
      </c>
      <c r="AL59" s="206">
        <v>53.5</v>
      </c>
      <c r="AM59" s="205" t="s">
        <v>1144</v>
      </c>
      <c r="AN59" s="205" t="s">
        <v>1096</v>
      </c>
      <c r="AO59" s="205" t="s">
        <v>124</v>
      </c>
      <c r="AP59" s="205" t="s">
        <v>967</v>
      </c>
      <c r="AS59" s="10" t="s">
        <v>1162</v>
      </c>
    </row>
    <row r="60" spans="1:47" x14ac:dyDescent="0.2">
      <c r="A60" s="217">
        <v>57</v>
      </c>
      <c r="B60" s="1" t="s">
        <v>102</v>
      </c>
      <c r="C60" s="205" t="s">
        <v>103</v>
      </c>
      <c r="D60" s="205" t="s">
        <v>360</v>
      </c>
      <c r="E60" s="208">
        <v>45863</v>
      </c>
      <c r="F60" s="205"/>
      <c r="G60" s="205" t="s">
        <v>951</v>
      </c>
      <c r="H60" s="207">
        <v>269043584</v>
      </c>
      <c r="I60" s="205" t="s">
        <v>756</v>
      </c>
      <c r="J60" s="205">
        <v>56</v>
      </c>
      <c r="K60" s="205" t="s">
        <v>1096</v>
      </c>
      <c r="L60" s="205" t="s">
        <v>962</v>
      </c>
      <c r="M60" s="205" t="s">
        <v>960</v>
      </c>
      <c r="N60" s="205" t="s">
        <v>960</v>
      </c>
      <c r="O60" s="205" t="s">
        <v>39</v>
      </c>
      <c r="P60" s="205" t="s">
        <v>1096</v>
      </c>
      <c r="Q60" s="205" t="s">
        <v>1096</v>
      </c>
      <c r="R60" s="205" t="s">
        <v>1096</v>
      </c>
      <c r="S60" s="205" t="s">
        <v>1096</v>
      </c>
      <c r="T60" s="205" t="s">
        <v>757</v>
      </c>
      <c r="U60" s="205"/>
      <c r="V60" s="205" t="s">
        <v>955</v>
      </c>
      <c r="W60" s="205" t="s">
        <v>1096</v>
      </c>
      <c r="X60" s="205" t="s">
        <v>39</v>
      </c>
      <c r="Y60" s="205" t="s">
        <v>39</v>
      </c>
      <c r="Z60" s="205" t="s">
        <v>39</v>
      </c>
      <c r="AA60" s="205" t="s">
        <v>39</v>
      </c>
      <c r="AB60" s="205" t="s">
        <v>39</v>
      </c>
      <c r="AC60" s="205" t="s">
        <v>39</v>
      </c>
      <c r="AD60" s="205" t="s">
        <v>39</v>
      </c>
      <c r="AE60" s="205" t="s">
        <v>39</v>
      </c>
      <c r="AF60" s="205" t="s">
        <v>39</v>
      </c>
      <c r="AG60" s="205" t="s">
        <v>1096</v>
      </c>
      <c r="AH60" s="205" t="s">
        <v>1144</v>
      </c>
      <c r="AI60" s="205" t="s">
        <v>39</v>
      </c>
      <c r="AJ60" s="208" t="s">
        <v>1096</v>
      </c>
      <c r="AK60" s="205" t="s">
        <v>1144</v>
      </c>
      <c r="AL60" s="205" t="s">
        <v>1096</v>
      </c>
      <c r="AM60" s="205" t="s">
        <v>1144</v>
      </c>
      <c r="AN60" s="205" t="s">
        <v>1096</v>
      </c>
      <c r="AO60" s="205" t="s">
        <v>1144</v>
      </c>
      <c r="AP60" s="205" t="s">
        <v>967</v>
      </c>
      <c r="AS60" s="10" t="s">
        <v>1162</v>
      </c>
    </row>
    <row r="61" spans="1:47" x14ac:dyDescent="0.2">
      <c r="A61" s="217">
        <v>58</v>
      </c>
      <c r="B61" s="1" t="s">
        <v>68</v>
      </c>
      <c r="C61" s="205" t="s">
        <v>69</v>
      </c>
      <c r="D61" s="205" t="s">
        <v>230</v>
      </c>
      <c r="E61" s="208">
        <v>45870</v>
      </c>
      <c r="F61" s="205"/>
      <c r="G61" s="205" t="s">
        <v>951</v>
      </c>
      <c r="H61" s="207">
        <v>201400865441</v>
      </c>
      <c r="I61" s="205" t="s">
        <v>983</v>
      </c>
      <c r="J61" s="205">
        <v>34</v>
      </c>
      <c r="K61" s="205" t="s">
        <v>1096</v>
      </c>
      <c r="L61" s="205" t="s">
        <v>962</v>
      </c>
      <c r="M61" s="205" t="s">
        <v>960</v>
      </c>
      <c r="N61" s="205" t="s">
        <v>960</v>
      </c>
      <c r="O61" s="205" t="s">
        <v>398</v>
      </c>
      <c r="P61" s="205" t="s">
        <v>984</v>
      </c>
      <c r="Q61" s="208">
        <v>45983</v>
      </c>
      <c r="R61" s="205" t="s">
        <v>955</v>
      </c>
      <c r="S61" s="205" t="s">
        <v>1096</v>
      </c>
      <c r="T61" s="205" t="s">
        <v>369</v>
      </c>
      <c r="U61" s="205"/>
      <c r="V61" s="205" t="s">
        <v>955</v>
      </c>
      <c r="W61" s="205" t="s">
        <v>1096</v>
      </c>
      <c r="X61" s="205" t="s">
        <v>39</v>
      </c>
      <c r="Y61" s="205" t="s">
        <v>39</v>
      </c>
      <c r="Z61" s="205" t="s">
        <v>39</v>
      </c>
      <c r="AA61" s="205" t="s">
        <v>39</v>
      </c>
      <c r="AB61" s="205" t="s">
        <v>39</v>
      </c>
      <c r="AC61" s="205" t="s">
        <v>39</v>
      </c>
      <c r="AD61" s="205" t="s">
        <v>39</v>
      </c>
      <c r="AE61" s="205" t="s">
        <v>39</v>
      </c>
      <c r="AF61" s="205" t="s">
        <v>39</v>
      </c>
      <c r="AG61" s="205" t="s">
        <v>1096</v>
      </c>
      <c r="AH61" s="205" t="s">
        <v>1144</v>
      </c>
      <c r="AI61" s="205" t="s">
        <v>398</v>
      </c>
      <c r="AJ61" s="208">
        <v>45862</v>
      </c>
      <c r="AK61" s="205" t="s">
        <v>1098</v>
      </c>
      <c r="AL61" s="206">
        <v>2094</v>
      </c>
      <c r="AM61" s="205" t="s">
        <v>1144</v>
      </c>
      <c r="AN61" s="206">
        <v>1.34</v>
      </c>
      <c r="AO61" s="206" t="s">
        <v>124</v>
      </c>
      <c r="AP61" s="205" t="s">
        <v>967</v>
      </c>
      <c r="AS61" s="10" t="s">
        <v>1162</v>
      </c>
    </row>
    <row r="62" spans="1:47" x14ac:dyDescent="0.2">
      <c r="A62" s="217">
        <v>59</v>
      </c>
      <c r="B62" s="1" t="s">
        <v>68</v>
      </c>
      <c r="C62" s="205" t="s">
        <v>69</v>
      </c>
      <c r="D62" s="205" t="s">
        <v>230</v>
      </c>
      <c r="E62" s="208">
        <v>45873</v>
      </c>
      <c r="F62" s="205"/>
      <c r="G62" s="205" t="s">
        <v>951</v>
      </c>
      <c r="H62" s="207">
        <v>2069238722211</v>
      </c>
      <c r="I62" s="205" t="s">
        <v>987</v>
      </c>
      <c r="J62" s="205">
        <v>34</v>
      </c>
      <c r="K62" s="205" t="s">
        <v>1096</v>
      </c>
      <c r="L62" s="205" t="s">
        <v>962</v>
      </c>
      <c r="M62" s="205" t="s">
        <v>960</v>
      </c>
      <c r="N62" s="205" t="s">
        <v>1123</v>
      </c>
      <c r="O62" s="205" t="s">
        <v>398</v>
      </c>
      <c r="P62" s="205" t="s">
        <v>988</v>
      </c>
      <c r="Q62" s="208">
        <v>46048</v>
      </c>
      <c r="R62" s="205" t="s">
        <v>955</v>
      </c>
      <c r="S62" s="205" t="s">
        <v>1096</v>
      </c>
      <c r="T62" s="205" t="s">
        <v>989</v>
      </c>
      <c r="U62" s="208">
        <v>45873</v>
      </c>
      <c r="V62" s="205" t="s">
        <v>955</v>
      </c>
      <c r="W62" s="205" t="s">
        <v>1096</v>
      </c>
      <c r="X62" s="205" t="s">
        <v>39</v>
      </c>
      <c r="Y62" s="205" t="s">
        <v>39</v>
      </c>
      <c r="Z62" s="205" t="s">
        <v>39</v>
      </c>
      <c r="AA62" s="205" t="s">
        <v>39</v>
      </c>
      <c r="AB62" s="205" t="s">
        <v>39</v>
      </c>
      <c r="AC62" s="205" t="s">
        <v>39</v>
      </c>
      <c r="AD62" s="205" t="s">
        <v>39</v>
      </c>
      <c r="AE62" s="205" t="s">
        <v>39</v>
      </c>
      <c r="AF62" s="205" t="s">
        <v>39</v>
      </c>
      <c r="AG62" s="205" t="s">
        <v>1096</v>
      </c>
      <c r="AH62" s="205" t="s">
        <v>1144</v>
      </c>
      <c r="AI62" s="205" t="s">
        <v>398</v>
      </c>
      <c r="AJ62" s="208">
        <v>45842</v>
      </c>
      <c r="AK62" s="205" t="s">
        <v>1098</v>
      </c>
      <c r="AL62" s="206">
        <v>22.7</v>
      </c>
      <c r="AM62" s="205" t="s">
        <v>1144</v>
      </c>
      <c r="AN62" s="206">
        <v>1.1499999999999999</v>
      </c>
      <c r="AO62" s="205" t="s">
        <v>1144</v>
      </c>
      <c r="AP62" s="205" t="s">
        <v>967</v>
      </c>
      <c r="AS62" s="10" t="s">
        <v>1141</v>
      </c>
      <c r="AT62" s="10" t="s">
        <v>39</v>
      </c>
      <c r="AU62" s="1" t="s">
        <v>1214</v>
      </c>
    </row>
    <row r="63" spans="1:47" x14ac:dyDescent="0.2">
      <c r="A63" s="217">
        <v>60</v>
      </c>
      <c r="B63" s="1" t="s">
        <v>102</v>
      </c>
      <c r="C63" s="205" t="s">
        <v>103</v>
      </c>
      <c r="D63" s="205" t="s">
        <v>122</v>
      </c>
      <c r="E63" s="208">
        <v>45875</v>
      </c>
      <c r="F63" s="205"/>
      <c r="G63" s="205" t="s">
        <v>951</v>
      </c>
      <c r="H63" s="207">
        <v>4152793720101</v>
      </c>
      <c r="I63" s="205" t="s">
        <v>992</v>
      </c>
      <c r="J63" s="205">
        <v>1</v>
      </c>
      <c r="K63" s="205">
        <v>3</v>
      </c>
      <c r="L63" s="205" t="s">
        <v>962</v>
      </c>
      <c r="M63" s="205" t="s">
        <v>960</v>
      </c>
      <c r="N63" s="205" t="s">
        <v>1100</v>
      </c>
      <c r="O63" s="205" t="s">
        <v>39</v>
      </c>
      <c r="P63" s="205" t="s">
        <v>1096</v>
      </c>
      <c r="Q63" s="205" t="s">
        <v>1096</v>
      </c>
      <c r="R63" s="205" t="s">
        <v>1096</v>
      </c>
      <c r="S63" s="205" t="s">
        <v>1096</v>
      </c>
      <c r="T63" s="205" t="s">
        <v>993</v>
      </c>
      <c r="U63" s="208">
        <v>45872</v>
      </c>
      <c r="V63" s="205" t="s">
        <v>398</v>
      </c>
      <c r="W63" s="208">
        <v>45832</v>
      </c>
      <c r="X63" s="205" t="s">
        <v>39</v>
      </c>
      <c r="Y63" s="205" t="s">
        <v>39</v>
      </c>
      <c r="Z63" s="205" t="s">
        <v>39</v>
      </c>
      <c r="AA63" s="205" t="s">
        <v>39</v>
      </c>
      <c r="AB63" s="205" t="s">
        <v>39</v>
      </c>
      <c r="AC63" s="205" t="s">
        <v>39</v>
      </c>
      <c r="AD63" s="205" t="s">
        <v>39</v>
      </c>
      <c r="AE63" s="205" t="s">
        <v>39</v>
      </c>
      <c r="AF63" s="205" t="s">
        <v>398</v>
      </c>
      <c r="AG63" s="205" t="s">
        <v>1096</v>
      </c>
      <c r="AH63" s="205" t="s">
        <v>1144</v>
      </c>
      <c r="AI63" s="205" t="s">
        <v>398</v>
      </c>
      <c r="AJ63" s="208">
        <v>45870</v>
      </c>
      <c r="AK63" s="205" t="s">
        <v>1098</v>
      </c>
      <c r="AL63" s="206">
        <v>16.989999999999998</v>
      </c>
      <c r="AM63" s="205" t="s">
        <v>1144</v>
      </c>
      <c r="AN63" s="206">
        <v>1.19</v>
      </c>
      <c r="AO63" s="205" t="s">
        <v>1144</v>
      </c>
      <c r="AP63" s="205" t="s">
        <v>967</v>
      </c>
      <c r="AS63" s="10" t="s">
        <v>1162</v>
      </c>
    </row>
    <row r="64" spans="1:47" x14ac:dyDescent="0.2">
      <c r="A64" s="217">
        <v>61</v>
      </c>
      <c r="B64" s="1" t="s">
        <v>94</v>
      </c>
      <c r="C64" s="205" t="s">
        <v>95</v>
      </c>
      <c r="D64" s="205" t="s">
        <v>92</v>
      </c>
      <c r="E64" s="208">
        <v>45677</v>
      </c>
      <c r="F64" s="205"/>
      <c r="G64" s="205" t="s">
        <v>55</v>
      </c>
      <c r="H64" s="207">
        <v>3102006361212</v>
      </c>
      <c r="I64" s="205" t="s">
        <v>91</v>
      </c>
      <c r="J64" s="205">
        <v>18</v>
      </c>
      <c r="K64" s="205" t="s">
        <v>1096</v>
      </c>
      <c r="L64" s="205" t="s">
        <v>952</v>
      </c>
      <c r="M64" s="205" t="s">
        <v>957</v>
      </c>
      <c r="N64" s="205" t="s">
        <v>1125</v>
      </c>
      <c r="O64" s="205" t="s">
        <v>39</v>
      </c>
      <c r="P64" s="205" t="s">
        <v>1096</v>
      </c>
      <c r="Q64" s="205" t="s">
        <v>1096</v>
      </c>
      <c r="R64" s="205" t="s">
        <v>1096</v>
      </c>
      <c r="S64" s="205" t="s">
        <v>1096</v>
      </c>
      <c r="T64" s="205" t="s">
        <v>96</v>
      </c>
      <c r="U64" s="208">
        <v>45675</v>
      </c>
      <c r="V64" s="205" t="s">
        <v>955</v>
      </c>
      <c r="W64" s="205" t="s">
        <v>1096</v>
      </c>
      <c r="X64" s="205" t="s">
        <v>39</v>
      </c>
      <c r="Y64" s="205" t="s">
        <v>39</v>
      </c>
      <c r="Z64" s="205" t="s">
        <v>39</v>
      </c>
      <c r="AA64" s="205" t="s">
        <v>39</v>
      </c>
      <c r="AB64" s="205" t="s">
        <v>39</v>
      </c>
      <c r="AC64" s="205" t="s">
        <v>39</v>
      </c>
      <c r="AD64" s="205" t="s">
        <v>39</v>
      </c>
      <c r="AE64" s="205" t="s">
        <v>39</v>
      </c>
      <c r="AF64" s="205" t="s">
        <v>39</v>
      </c>
      <c r="AG64" s="205" t="s">
        <v>1096</v>
      </c>
      <c r="AH64" s="205" t="s">
        <v>1144</v>
      </c>
      <c r="AI64" s="205" t="s">
        <v>39</v>
      </c>
      <c r="AJ64" s="208" t="s">
        <v>1096</v>
      </c>
      <c r="AK64" s="208" t="s">
        <v>1144</v>
      </c>
      <c r="AL64" s="208" t="s">
        <v>1096</v>
      </c>
      <c r="AM64" s="208" t="s">
        <v>1144</v>
      </c>
      <c r="AN64" s="208" t="s">
        <v>1096</v>
      </c>
      <c r="AO64" s="208" t="s">
        <v>1144</v>
      </c>
      <c r="AP64" s="205" t="s">
        <v>967</v>
      </c>
      <c r="AS64" s="10" t="b">
        <v>0</v>
      </c>
    </row>
    <row r="65" spans="1:47" x14ac:dyDescent="0.2">
      <c r="A65" s="217">
        <v>62</v>
      </c>
      <c r="B65" s="1" t="s">
        <v>94</v>
      </c>
      <c r="C65" s="205" t="s">
        <v>95</v>
      </c>
      <c r="D65" s="205" t="s">
        <v>138</v>
      </c>
      <c r="E65" s="208">
        <v>45672</v>
      </c>
      <c r="F65" s="205"/>
      <c r="G65" s="205" t="s">
        <v>55</v>
      </c>
      <c r="H65" s="207">
        <v>4125411731601</v>
      </c>
      <c r="I65" s="205" t="s">
        <v>144</v>
      </c>
      <c r="J65" s="205">
        <v>1</v>
      </c>
      <c r="K65" s="205">
        <v>7</v>
      </c>
      <c r="L65" s="205" t="s">
        <v>952</v>
      </c>
      <c r="M65" s="205" t="s">
        <v>1124</v>
      </c>
      <c r="N65" s="205" t="s">
        <v>1126</v>
      </c>
      <c r="O65" s="205" t="s">
        <v>39</v>
      </c>
      <c r="P65" s="205" t="s">
        <v>1096</v>
      </c>
      <c r="Q65" s="205" t="s">
        <v>1096</v>
      </c>
      <c r="R65" s="205" t="s">
        <v>1096</v>
      </c>
      <c r="S65" s="205" t="s">
        <v>1096</v>
      </c>
      <c r="T65" s="205" t="s">
        <v>145</v>
      </c>
      <c r="U65" s="208">
        <v>45669</v>
      </c>
      <c r="V65" s="205" t="s">
        <v>955</v>
      </c>
      <c r="W65" s="205" t="s">
        <v>1096</v>
      </c>
      <c r="X65" s="205" t="s">
        <v>39</v>
      </c>
      <c r="Y65" s="205" t="s">
        <v>39</v>
      </c>
      <c r="Z65" s="205" t="s">
        <v>398</v>
      </c>
      <c r="AA65" s="205" t="s">
        <v>39</v>
      </c>
      <c r="AB65" s="205" t="s">
        <v>39</v>
      </c>
      <c r="AC65" s="205" t="s">
        <v>39</v>
      </c>
      <c r="AD65" s="205" t="s">
        <v>39</v>
      </c>
      <c r="AE65" s="205" t="s">
        <v>39</v>
      </c>
      <c r="AF65" s="205" t="s">
        <v>39</v>
      </c>
      <c r="AG65" s="205" t="s">
        <v>1096</v>
      </c>
      <c r="AH65" s="205" t="s">
        <v>1144</v>
      </c>
      <c r="AI65" s="205" t="s">
        <v>39</v>
      </c>
      <c r="AJ65" s="208" t="s">
        <v>1096</v>
      </c>
      <c r="AK65" s="208" t="s">
        <v>1144</v>
      </c>
      <c r="AL65" s="208" t="s">
        <v>1096</v>
      </c>
      <c r="AM65" s="208" t="s">
        <v>1144</v>
      </c>
      <c r="AN65" s="208" t="s">
        <v>1096</v>
      </c>
      <c r="AO65" s="208" t="s">
        <v>1144</v>
      </c>
      <c r="AP65" s="205" t="s">
        <v>967</v>
      </c>
      <c r="AS65" s="10" t="b">
        <v>0</v>
      </c>
    </row>
    <row r="66" spans="1:47" x14ac:dyDescent="0.2">
      <c r="A66" s="217">
        <v>63</v>
      </c>
      <c r="B66" s="1" t="s">
        <v>411</v>
      </c>
      <c r="C66" s="205" t="s">
        <v>412</v>
      </c>
      <c r="D66" s="205" t="s">
        <v>410</v>
      </c>
      <c r="E66" s="208">
        <v>45737</v>
      </c>
      <c r="F66" s="205"/>
      <c r="G66" s="205" t="s">
        <v>55</v>
      </c>
      <c r="H66" s="207">
        <v>3845493220101</v>
      </c>
      <c r="I66" s="205" t="s">
        <v>409</v>
      </c>
      <c r="J66" s="205">
        <v>6</v>
      </c>
      <c r="K66" s="205">
        <v>6</v>
      </c>
      <c r="L66" s="205" t="s">
        <v>962</v>
      </c>
      <c r="M66" s="205" t="s">
        <v>972</v>
      </c>
      <c r="N66" s="205" t="s">
        <v>972</v>
      </c>
      <c r="O66" s="205" t="s">
        <v>39</v>
      </c>
      <c r="P66" s="205" t="s">
        <v>1096</v>
      </c>
      <c r="Q66" s="205" t="s">
        <v>1096</v>
      </c>
      <c r="R66" s="205" t="s">
        <v>1096</v>
      </c>
      <c r="S66" s="205" t="s">
        <v>1096</v>
      </c>
      <c r="T66" s="205" t="s">
        <v>413</v>
      </c>
      <c r="U66" s="208">
        <v>45736</v>
      </c>
      <c r="V66" s="205" t="s">
        <v>955</v>
      </c>
      <c r="W66" s="205" t="s">
        <v>1096</v>
      </c>
      <c r="X66" s="205" t="s">
        <v>39</v>
      </c>
      <c r="Y66" s="205" t="s">
        <v>39</v>
      </c>
      <c r="Z66" s="205" t="s">
        <v>39</v>
      </c>
      <c r="AA66" s="205" t="s">
        <v>39</v>
      </c>
      <c r="AB66" s="205" t="s">
        <v>39</v>
      </c>
      <c r="AC66" s="205" t="s">
        <v>39</v>
      </c>
      <c r="AD66" s="205" t="s">
        <v>39</v>
      </c>
      <c r="AE66" s="205" t="s">
        <v>39</v>
      </c>
      <c r="AF66" s="205" t="s">
        <v>39</v>
      </c>
      <c r="AG66" s="205" t="s">
        <v>1096</v>
      </c>
      <c r="AH66" s="205" t="s">
        <v>1144</v>
      </c>
      <c r="AI66" s="205" t="s">
        <v>39</v>
      </c>
      <c r="AJ66" s="208" t="s">
        <v>1096</v>
      </c>
      <c r="AK66" s="208" t="s">
        <v>1144</v>
      </c>
      <c r="AL66" s="208" t="s">
        <v>1096</v>
      </c>
      <c r="AM66" s="208" t="s">
        <v>1144</v>
      </c>
      <c r="AN66" s="208" t="s">
        <v>1096</v>
      </c>
      <c r="AO66" s="208" t="s">
        <v>1144</v>
      </c>
      <c r="AP66" s="205" t="s">
        <v>967</v>
      </c>
      <c r="AS66" s="10" t="b">
        <v>0</v>
      </c>
    </row>
    <row r="67" spans="1:47" x14ac:dyDescent="0.2">
      <c r="A67" s="217">
        <v>64</v>
      </c>
      <c r="B67" s="1" t="s">
        <v>580</v>
      </c>
      <c r="C67" s="205" t="s">
        <v>581</v>
      </c>
      <c r="D67" s="205" t="s">
        <v>579</v>
      </c>
      <c r="E67" s="208">
        <v>45776</v>
      </c>
      <c r="F67" s="205"/>
      <c r="G67" s="205" t="s">
        <v>55</v>
      </c>
      <c r="H67" s="207">
        <v>201601538673</v>
      </c>
      <c r="I67" s="205" t="s">
        <v>578</v>
      </c>
      <c r="J67" s="205">
        <v>27</v>
      </c>
      <c r="K67" s="205" t="s">
        <v>1096</v>
      </c>
      <c r="L67" s="205" t="s">
        <v>962</v>
      </c>
      <c r="M67" s="205" t="s">
        <v>953</v>
      </c>
      <c r="N67" s="205" t="s">
        <v>954</v>
      </c>
      <c r="O67" s="205" t="s">
        <v>39</v>
      </c>
      <c r="P67" s="205" t="s">
        <v>1096</v>
      </c>
      <c r="Q67" s="205" t="s">
        <v>1096</v>
      </c>
      <c r="R67" s="205" t="s">
        <v>1096</v>
      </c>
      <c r="S67" s="205" t="s">
        <v>1096</v>
      </c>
      <c r="T67" s="205" t="s">
        <v>582</v>
      </c>
      <c r="U67" s="208">
        <v>45744</v>
      </c>
      <c r="V67" s="205" t="s">
        <v>955</v>
      </c>
      <c r="W67" s="205" t="s">
        <v>1096</v>
      </c>
      <c r="X67" s="205" t="s">
        <v>39</v>
      </c>
      <c r="Y67" s="205" t="s">
        <v>39</v>
      </c>
      <c r="Z67" s="205" t="s">
        <v>39</v>
      </c>
      <c r="AA67" s="205" t="s">
        <v>39</v>
      </c>
      <c r="AB67" s="205" t="s">
        <v>39</v>
      </c>
      <c r="AC67" s="205" t="s">
        <v>39</v>
      </c>
      <c r="AD67" s="205" t="s">
        <v>39</v>
      </c>
      <c r="AE67" s="205" t="s">
        <v>39</v>
      </c>
      <c r="AF67" s="205" t="s">
        <v>39</v>
      </c>
      <c r="AG67" s="205" t="s">
        <v>1096</v>
      </c>
      <c r="AH67" s="205" t="s">
        <v>1144</v>
      </c>
      <c r="AI67" s="205" t="s">
        <v>39</v>
      </c>
      <c r="AJ67" s="208" t="s">
        <v>1096</v>
      </c>
      <c r="AK67" s="208" t="s">
        <v>1144</v>
      </c>
      <c r="AL67" s="208" t="s">
        <v>1096</v>
      </c>
      <c r="AM67" s="208" t="s">
        <v>1144</v>
      </c>
      <c r="AN67" s="208" t="s">
        <v>1096</v>
      </c>
      <c r="AO67" s="208" t="s">
        <v>1144</v>
      </c>
      <c r="AP67" s="205" t="s">
        <v>967</v>
      </c>
      <c r="AS67" s="10" t="b">
        <v>0</v>
      </c>
    </row>
    <row r="68" spans="1:47" x14ac:dyDescent="0.2">
      <c r="A68" s="217">
        <v>65</v>
      </c>
      <c r="B68" s="1" t="s">
        <v>411</v>
      </c>
      <c r="C68" s="205" t="s">
        <v>412</v>
      </c>
      <c r="D68" s="205" t="s">
        <v>150</v>
      </c>
      <c r="E68" s="208">
        <v>45777</v>
      </c>
      <c r="F68" s="205"/>
      <c r="G68" s="205" t="s">
        <v>55</v>
      </c>
      <c r="H68" s="207">
        <v>201601602228</v>
      </c>
      <c r="I68" s="205" t="s">
        <v>593</v>
      </c>
      <c r="J68" s="205">
        <v>32</v>
      </c>
      <c r="K68" s="205" t="s">
        <v>1096</v>
      </c>
      <c r="L68" s="205" t="s">
        <v>952</v>
      </c>
      <c r="M68" s="205" t="s">
        <v>1121</v>
      </c>
      <c r="N68" s="205" t="s">
        <v>1121</v>
      </c>
      <c r="O68" s="205" t="s">
        <v>39</v>
      </c>
      <c r="P68" s="205" t="s">
        <v>1096</v>
      </c>
      <c r="Q68" s="205" t="s">
        <v>1096</v>
      </c>
      <c r="R68" s="205" t="s">
        <v>1096</v>
      </c>
      <c r="S68" s="205" t="s">
        <v>1096</v>
      </c>
      <c r="T68" s="205" t="s">
        <v>595</v>
      </c>
      <c r="U68" s="208">
        <v>45769</v>
      </c>
      <c r="V68" s="205" t="s">
        <v>955</v>
      </c>
      <c r="W68" s="205" t="s">
        <v>1096</v>
      </c>
      <c r="X68" s="205" t="s">
        <v>39</v>
      </c>
      <c r="Y68" s="205" t="s">
        <v>39</v>
      </c>
      <c r="Z68" s="205" t="s">
        <v>39</v>
      </c>
      <c r="AA68" s="205" t="s">
        <v>39</v>
      </c>
      <c r="AB68" s="205" t="s">
        <v>39</v>
      </c>
      <c r="AC68" s="205" t="s">
        <v>39</v>
      </c>
      <c r="AD68" s="205" t="s">
        <v>39</v>
      </c>
      <c r="AE68" s="205" t="s">
        <v>39</v>
      </c>
      <c r="AF68" s="205" t="s">
        <v>39</v>
      </c>
      <c r="AG68" s="205" t="s">
        <v>1096</v>
      </c>
      <c r="AH68" s="205" t="s">
        <v>1144</v>
      </c>
      <c r="AI68" s="205" t="s">
        <v>39</v>
      </c>
      <c r="AJ68" s="208" t="s">
        <v>1096</v>
      </c>
      <c r="AK68" s="208" t="s">
        <v>1144</v>
      </c>
      <c r="AL68" s="208" t="s">
        <v>1096</v>
      </c>
      <c r="AM68" s="208" t="s">
        <v>1144</v>
      </c>
      <c r="AN68" s="208" t="s">
        <v>1096</v>
      </c>
      <c r="AO68" s="208" t="s">
        <v>1144</v>
      </c>
      <c r="AP68" s="205" t="s">
        <v>967</v>
      </c>
      <c r="AS68" s="10" t="b">
        <v>0</v>
      </c>
    </row>
    <row r="69" spans="1:47" x14ac:dyDescent="0.2">
      <c r="A69" s="218">
        <v>66</v>
      </c>
      <c r="B69" s="1" t="s">
        <v>580</v>
      </c>
      <c r="C69" s="205" t="s">
        <v>581</v>
      </c>
      <c r="D69" s="205" t="s">
        <v>192</v>
      </c>
      <c r="E69" s="208">
        <v>45849</v>
      </c>
      <c r="F69" s="205"/>
      <c r="G69" s="205" t="s">
        <v>951</v>
      </c>
      <c r="H69" s="207">
        <v>3864112200101</v>
      </c>
      <c r="I69" s="205" t="s">
        <v>726</v>
      </c>
      <c r="J69" s="205">
        <v>22</v>
      </c>
      <c r="K69" s="205" t="s">
        <v>1096</v>
      </c>
      <c r="L69" s="205" t="s">
        <v>952</v>
      </c>
      <c r="M69" s="205" t="s">
        <v>960</v>
      </c>
      <c r="N69" s="205" t="s">
        <v>961</v>
      </c>
      <c r="O69" s="205" t="s">
        <v>39</v>
      </c>
      <c r="P69" s="205" t="s">
        <v>1096</v>
      </c>
      <c r="Q69" s="205" t="s">
        <v>1096</v>
      </c>
      <c r="R69" s="205" t="s">
        <v>1096</v>
      </c>
      <c r="S69" s="205" t="s">
        <v>1096</v>
      </c>
      <c r="T69" s="205" t="s">
        <v>727</v>
      </c>
      <c r="U69" s="208">
        <v>45848</v>
      </c>
      <c r="V69" s="205" t="s">
        <v>955</v>
      </c>
      <c r="W69" s="205" t="s">
        <v>1096</v>
      </c>
      <c r="X69" s="205" t="s">
        <v>39</v>
      </c>
      <c r="Y69" s="205" t="s">
        <v>398</v>
      </c>
      <c r="Z69" s="205" t="s">
        <v>39</v>
      </c>
      <c r="AA69" s="205" t="s">
        <v>39</v>
      </c>
      <c r="AB69" s="205" t="s">
        <v>39</v>
      </c>
      <c r="AC69" s="205" t="s">
        <v>39</v>
      </c>
      <c r="AD69" s="205" t="s">
        <v>39</v>
      </c>
      <c r="AE69" s="205" t="s">
        <v>39</v>
      </c>
      <c r="AF69" s="205" t="s">
        <v>39</v>
      </c>
      <c r="AG69" s="205" t="s">
        <v>1096</v>
      </c>
      <c r="AH69" s="205" t="s">
        <v>1144</v>
      </c>
      <c r="AI69" s="205" t="s">
        <v>39</v>
      </c>
      <c r="AJ69" s="208" t="s">
        <v>1096</v>
      </c>
      <c r="AK69" s="208" t="s">
        <v>1144</v>
      </c>
      <c r="AL69" s="208" t="s">
        <v>1096</v>
      </c>
      <c r="AM69" s="208" t="s">
        <v>1144</v>
      </c>
      <c r="AN69" s="208" t="s">
        <v>1096</v>
      </c>
      <c r="AO69" s="208" t="s">
        <v>1144</v>
      </c>
      <c r="AP69" s="205" t="s">
        <v>967</v>
      </c>
      <c r="AS69" s="10" t="s">
        <v>1141</v>
      </c>
      <c r="AT69" s="10" t="s">
        <v>39</v>
      </c>
    </row>
    <row r="70" spans="1:47" x14ac:dyDescent="0.2">
      <c r="A70" s="1">
        <v>67</v>
      </c>
      <c r="B70" s="1" t="s">
        <v>102</v>
      </c>
      <c r="C70" s="205" t="s">
        <v>103</v>
      </c>
      <c r="D70" s="205" t="s">
        <v>122</v>
      </c>
      <c r="E70" s="208">
        <v>45880</v>
      </c>
      <c r="F70" s="205"/>
      <c r="G70" s="205" t="s">
        <v>951</v>
      </c>
      <c r="H70" s="207">
        <v>2831447690114</v>
      </c>
      <c r="I70" s="205" t="s">
        <v>1136</v>
      </c>
      <c r="J70" s="205">
        <v>22</v>
      </c>
      <c r="K70" s="205" t="s">
        <v>1096</v>
      </c>
      <c r="L70" s="205" t="s">
        <v>952</v>
      </c>
      <c r="M70" s="205" t="s">
        <v>960</v>
      </c>
      <c r="N70" s="205" t="s">
        <v>1097</v>
      </c>
      <c r="O70" s="205" t="s">
        <v>398</v>
      </c>
      <c r="P70" s="205" t="s">
        <v>1137</v>
      </c>
      <c r="Q70" s="208">
        <v>45950</v>
      </c>
      <c r="R70" s="205" t="s">
        <v>955</v>
      </c>
      <c r="S70" s="205" t="s">
        <v>1096</v>
      </c>
      <c r="T70" s="205" t="s">
        <v>425</v>
      </c>
      <c r="U70" s="208">
        <v>45877</v>
      </c>
      <c r="V70" s="205" t="s">
        <v>955</v>
      </c>
      <c r="W70" s="205" t="s">
        <v>1096</v>
      </c>
      <c r="X70" s="205" t="s">
        <v>39</v>
      </c>
      <c r="Y70" s="205" t="s">
        <v>398</v>
      </c>
      <c r="Z70" s="205" t="s">
        <v>39</v>
      </c>
      <c r="AA70" s="205" t="s">
        <v>39</v>
      </c>
      <c r="AB70" s="205" t="s">
        <v>39</v>
      </c>
      <c r="AC70" s="205" t="s">
        <v>39</v>
      </c>
      <c r="AD70" s="205" t="s">
        <v>39</v>
      </c>
      <c r="AE70" s="205" t="s">
        <v>39</v>
      </c>
      <c r="AF70" s="205" t="s">
        <v>39</v>
      </c>
      <c r="AG70" s="205" t="s">
        <v>1096</v>
      </c>
      <c r="AH70" s="205" t="s">
        <v>1144</v>
      </c>
      <c r="AI70" s="205" t="s">
        <v>398</v>
      </c>
      <c r="AJ70" s="208">
        <v>45874</v>
      </c>
      <c r="AK70" s="205" t="s">
        <v>1098</v>
      </c>
      <c r="AL70" s="206">
        <v>1365</v>
      </c>
      <c r="AM70" s="205"/>
      <c r="AN70" s="206">
        <v>1.45</v>
      </c>
      <c r="AO70" s="208" t="s">
        <v>1144</v>
      </c>
      <c r="AP70" s="205" t="s">
        <v>967</v>
      </c>
      <c r="AS70" s="10" t="s">
        <v>1141</v>
      </c>
      <c r="AT70" s="10" t="s">
        <v>39</v>
      </c>
      <c r="AU70" s="1" t="s">
        <v>1214</v>
      </c>
    </row>
    <row r="71" spans="1:47" x14ac:dyDescent="0.2">
      <c r="A71" s="1">
        <v>68</v>
      </c>
      <c r="B71" s="1" t="s">
        <v>102</v>
      </c>
      <c r="C71" s="205" t="s">
        <v>103</v>
      </c>
      <c r="D71" s="205" t="s">
        <v>424</v>
      </c>
      <c r="E71" s="208">
        <v>45880</v>
      </c>
      <c r="F71" s="205"/>
      <c r="G71" s="205" t="s">
        <v>951</v>
      </c>
      <c r="H71" s="207">
        <v>3833693630101</v>
      </c>
      <c r="I71" s="205" t="s">
        <v>1139</v>
      </c>
      <c r="J71" s="205">
        <v>7</v>
      </c>
      <c r="K71" s="205">
        <v>0</v>
      </c>
      <c r="L71" s="205" t="s">
        <v>952</v>
      </c>
      <c r="M71" s="205" t="s">
        <v>960</v>
      </c>
      <c r="N71" s="205" t="s">
        <v>960</v>
      </c>
      <c r="O71" s="205" t="s">
        <v>39</v>
      </c>
      <c r="P71" s="205" t="s">
        <v>1096</v>
      </c>
      <c r="Q71" s="205" t="s">
        <v>1096</v>
      </c>
      <c r="R71" s="205" t="s">
        <v>1096</v>
      </c>
      <c r="S71" s="205" t="s">
        <v>1096</v>
      </c>
      <c r="T71" s="205" t="s">
        <v>1140</v>
      </c>
      <c r="U71" s="208">
        <v>45878</v>
      </c>
      <c r="V71" s="205" t="s">
        <v>398</v>
      </c>
      <c r="W71" s="208">
        <v>45880</v>
      </c>
      <c r="X71" s="205" t="s">
        <v>39</v>
      </c>
      <c r="Y71" s="205" t="s">
        <v>398</v>
      </c>
      <c r="Z71" s="205" t="s">
        <v>39</v>
      </c>
      <c r="AA71" s="205" t="s">
        <v>39</v>
      </c>
      <c r="AB71" s="205" t="s">
        <v>39</v>
      </c>
      <c r="AC71" s="205" t="s">
        <v>39</v>
      </c>
      <c r="AD71" s="205" t="s">
        <v>39</v>
      </c>
      <c r="AE71" s="205" t="s">
        <v>39</v>
      </c>
      <c r="AF71" s="205" t="s">
        <v>39</v>
      </c>
      <c r="AG71" s="205" t="s">
        <v>1096</v>
      </c>
      <c r="AH71" s="205" t="s">
        <v>1144</v>
      </c>
      <c r="AI71" s="205" t="s">
        <v>39</v>
      </c>
      <c r="AJ71" s="208" t="s">
        <v>1096</v>
      </c>
      <c r="AK71" s="208" t="s">
        <v>1144</v>
      </c>
      <c r="AL71" s="208" t="s">
        <v>1096</v>
      </c>
      <c r="AM71" s="208" t="s">
        <v>1144</v>
      </c>
      <c r="AN71" s="208" t="s">
        <v>1096</v>
      </c>
      <c r="AO71" s="208" t="s">
        <v>1144</v>
      </c>
      <c r="AP71" s="205" t="s">
        <v>967</v>
      </c>
      <c r="AS71" s="10" t="b">
        <v>0</v>
      </c>
    </row>
    <row r="72" spans="1:47" s="205" customFormat="1" x14ac:dyDescent="0.2">
      <c r="A72" s="1">
        <v>69</v>
      </c>
      <c r="B72" s="205" t="s">
        <v>580</v>
      </c>
      <c r="C72" s="205" t="s">
        <v>581</v>
      </c>
      <c r="D72" s="205" t="s">
        <v>138</v>
      </c>
      <c r="E72" s="208">
        <v>45888</v>
      </c>
      <c r="G72" s="205" t="s">
        <v>55</v>
      </c>
      <c r="H72" s="207">
        <v>4152508540101</v>
      </c>
      <c r="I72" s="205" t="s">
        <v>1187</v>
      </c>
      <c r="J72" s="205">
        <v>1</v>
      </c>
      <c r="K72" s="205">
        <v>4</v>
      </c>
      <c r="L72" s="205" t="s">
        <v>952</v>
      </c>
      <c r="M72" s="205" t="s">
        <v>1124</v>
      </c>
      <c r="N72" s="205" t="s">
        <v>1188</v>
      </c>
      <c r="O72" s="205" t="s">
        <v>39</v>
      </c>
      <c r="P72" s="205" t="s">
        <v>1096</v>
      </c>
      <c r="Q72" s="205" t="s">
        <v>1096</v>
      </c>
      <c r="R72" s="205" t="s">
        <v>1096</v>
      </c>
      <c r="S72" s="205" t="s">
        <v>1096</v>
      </c>
      <c r="T72" s="205" t="s">
        <v>1189</v>
      </c>
      <c r="U72" s="208">
        <v>45887</v>
      </c>
      <c r="V72" s="205" t="s">
        <v>955</v>
      </c>
      <c r="W72" s="205" t="s">
        <v>1096</v>
      </c>
      <c r="X72" s="205" t="s">
        <v>398</v>
      </c>
      <c r="Y72" s="205" t="s">
        <v>39</v>
      </c>
      <c r="Z72" s="205" t="s">
        <v>398</v>
      </c>
      <c r="AA72" s="205" t="s">
        <v>39</v>
      </c>
      <c r="AB72" s="205" t="s">
        <v>39</v>
      </c>
      <c r="AC72" s="205" t="s">
        <v>39</v>
      </c>
      <c r="AD72" s="205" t="s">
        <v>39</v>
      </c>
      <c r="AE72" s="205" t="s">
        <v>39</v>
      </c>
      <c r="AF72" s="205" t="s">
        <v>39</v>
      </c>
      <c r="AG72" s="205" t="s">
        <v>1096</v>
      </c>
      <c r="AH72" s="205" t="s">
        <v>1144</v>
      </c>
      <c r="AI72" s="205" t="s">
        <v>39</v>
      </c>
      <c r="AJ72" s="208" t="s">
        <v>1096</v>
      </c>
      <c r="AK72" s="208" t="s">
        <v>1144</v>
      </c>
      <c r="AL72" s="208" t="s">
        <v>1096</v>
      </c>
      <c r="AM72" s="208" t="s">
        <v>1144</v>
      </c>
      <c r="AN72" s="208" t="s">
        <v>1096</v>
      </c>
      <c r="AO72" s="208" t="s">
        <v>1144</v>
      </c>
      <c r="AP72" s="205" t="s">
        <v>967</v>
      </c>
      <c r="AS72" s="10" t="b">
        <v>0</v>
      </c>
      <c r="AT72" s="10"/>
    </row>
    <row r="73" spans="1:47" ht="24" x14ac:dyDescent="0.2">
      <c r="A73" s="1">
        <v>70</v>
      </c>
      <c r="B73" s="1" t="s">
        <v>102</v>
      </c>
      <c r="C73" s="205" t="s">
        <v>103</v>
      </c>
      <c r="D73" s="205" t="s">
        <v>122</v>
      </c>
      <c r="E73" s="208">
        <v>45887</v>
      </c>
      <c r="F73" s="205"/>
      <c r="G73" s="205" t="s">
        <v>55</v>
      </c>
      <c r="H73" s="207">
        <v>201402728417</v>
      </c>
      <c r="I73" s="205" t="s">
        <v>1193</v>
      </c>
      <c r="J73" s="205">
        <v>29</v>
      </c>
      <c r="K73" s="205" t="s">
        <v>1096</v>
      </c>
      <c r="L73" s="205" t="s">
        <v>962</v>
      </c>
      <c r="M73" s="205" t="s">
        <v>960</v>
      </c>
      <c r="N73" s="205" t="s">
        <v>960</v>
      </c>
      <c r="O73" s="205" t="s">
        <v>398</v>
      </c>
      <c r="P73" s="205" t="s">
        <v>1194</v>
      </c>
      <c r="Q73" s="208">
        <v>46090</v>
      </c>
      <c r="R73" s="205" t="s">
        <v>955</v>
      </c>
      <c r="S73" s="205" t="s">
        <v>1096</v>
      </c>
      <c r="T73" s="205" t="s">
        <v>1199</v>
      </c>
      <c r="U73" s="208">
        <v>45887</v>
      </c>
      <c r="V73" s="205" t="s">
        <v>955</v>
      </c>
      <c r="W73" s="205" t="s">
        <v>1096</v>
      </c>
      <c r="X73" s="205" t="s">
        <v>39</v>
      </c>
      <c r="Y73" s="205" t="s">
        <v>398</v>
      </c>
      <c r="Z73" s="205" t="s">
        <v>39</v>
      </c>
      <c r="AA73" s="205" t="s">
        <v>39</v>
      </c>
      <c r="AB73" s="205" t="s">
        <v>39</v>
      </c>
      <c r="AC73" s="205" t="s">
        <v>39</v>
      </c>
      <c r="AD73" s="205" t="s">
        <v>39</v>
      </c>
      <c r="AE73" s="205" t="s">
        <v>39</v>
      </c>
      <c r="AF73" s="205" t="s">
        <v>39</v>
      </c>
      <c r="AG73" s="205" t="s">
        <v>1096</v>
      </c>
      <c r="AH73" s="205" t="s">
        <v>1144</v>
      </c>
      <c r="AI73" s="205" t="s">
        <v>39</v>
      </c>
      <c r="AJ73" s="208" t="s">
        <v>1096</v>
      </c>
      <c r="AK73" s="208" t="s">
        <v>1144</v>
      </c>
      <c r="AL73" s="208" t="s">
        <v>1096</v>
      </c>
      <c r="AM73" s="208" t="s">
        <v>1144</v>
      </c>
      <c r="AN73" s="208" t="s">
        <v>1096</v>
      </c>
      <c r="AO73" s="208" t="s">
        <v>1144</v>
      </c>
      <c r="AP73" s="205" t="s">
        <v>967</v>
      </c>
      <c r="AS73" s="10" t="b">
        <v>0</v>
      </c>
      <c r="AU73" s="82" t="s">
        <v>1215</v>
      </c>
    </row>
    <row r="74" spans="1:47" x14ac:dyDescent="0.2">
      <c r="A74" s="1">
        <v>71</v>
      </c>
      <c r="B74" s="1" t="s">
        <v>411</v>
      </c>
      <c r="C74" s="1" t="s">
        <v>412</v>
      </c>
      <c r="D74" s="205" t="s">
        <v>1196</v>
      </c>
      <c r="E74" s="208">
        <v>45884</v>
      </c>
      <c r="F74" s="205"/>
      <c r="G74" s="205" t="s">
        <v>951</v>
      </c>
      <c r="H74" s="207">
        <v>201502525918</v>
      </c>
      <c r="I74" s="205" t="s">
        <v>1195</v>
      </c>
      <c r="J74" s="205">
        <v>36</v>
      </c>
      <c r="K74" s="205" t="s">
        <v>1096</v>
      </c>
      <c r="L74" s="205" t="s">
        <v>962</v>
      </c>
      <c r="M74" s="205" t="s">
        <v>1197</v>
      </c>
      <c r="N74" s="205" t="s">
        <v>1198</v>
      </c>
      <c r="O74" s="205" t="s">
        <v>39</v>
      </c>
      <c r="P74" s="205" t="s">
        <v>1096</v>
      </c>
      <c r="Q74" s="205" t="s">
        <v>1096</v>
      </c>
      <c r="R74" s="205" t="s">
        <v>1096</v>
      </c>
      <c r="S74" s="205" t="s">
        <v>1096</v>
      </c>
      <c r="T74" s="205" t="s">
        <v>1200</v>
      </c>
      <c r="U74" s="208">
        <v>45884</v>
      </c>
      <c r="V74" s="205" t="s">
        <v>955</v>
      </c>
      <c r="W74" s="205" t="s">
        <v>1096</v>
      </c>
      <c r="X74" s="205" t="s">
        <v>39</v>
      </c>
      <c r="Y74" s="205" t="s">
        <v>398</v>
      </c>
      <c r="Z74" s="205" t="s">
        <v>39</v>
      </c>
      <c r="AA74" s="205" t="s">
        <v>39</v>
      </c>
      <c r="AB74" s="205" t="s">
        <v>39</v>
      </c>
      <c r="AC74" s="205" t="s">
        <v>39</v>
      </c>
      <c r="AD74" s="205" t="s">
        <v>39</v>
      </c>
      <c r="AE74" s="205" t="s">
        <v>39</v>
      </c>
      <c r="AF74" s="205" t="s">
        <v>39</v>
      </c>
      <c r="AG74" s="205" t="s">
        <v>1096</v>
      </c>
      <c r="AH74" s="205" t="s">
        <v>1144</v>
      </c>
      <c r="AI74" s="205" t="s">
        <v>39</v>
      </c>
      <c r="AJ74" s="208" t="s">
        <v>1096</v>
      </c>
      <c r="AK74" s="208" t="s">
        <v>1144</v>
      </c>
      <c r="AL74" s="208" t="s">
        <v>1096</v>
      </c>
      <c r="AM74" s="208" t="s">
        <v>1144</v>
      </c>
      <c r="AN74" s="208" t="s">
        <v>1096</v>
      </c>
      <c r="AO74" s="208" t="s">
        <v>1144</v>
      </c>
      <c r="AP74" s="205" t="s">
        <v>967</v>
      </c>
      <c r="AS74" s="10" t="b">
        <v>0</v>
      </c>
    </row>
    <row r="75" spans="1:47" ht="16.5" customHeight="1" x14ac:dyDescent="0.2">
      <c r="A75" s="1">
        <v>72</v>
      </c>
      <c r="B75" s="205" t="s">
        <v>580</v>
      </c>
      <c r="C75" s="205" t="s">
        <v>581</v>
      </c>
      <c r="D75" s="225" t="s">
        <v>1201</v>
      </c>
      <c r="E75" s="208">
        <v>45888</v>
      </c>
      <c r="F75" s="205"/>
      <c r="G75" s="205" t="s">
        <v>55</v>
      </c>
      <c r="H75" s="207">
        <v>4187115260101</v>
      </c>
      <c r="I75" s="205" t="s">
        <v>1202</v>
      </c>
      <c r="J75" s="205">
        <v>0</v>
      </c>
      <c r="K75" s="205">
        <v>5</v>
      </c>
      <c r="L75" s="205" t="s">
        <v>952</v>
      </c>
      <c r="M75" s="205" t="s">
        <v>960</v>
      </c>
      <c r="N75" s="205" t="s">
        <v>1100</v>
      </c>
      <c r="O75" s="205" t="s">
        <v>39</v>
      </c>
      <c r="P75" s="205" t="s">
        <v>1096</v>
      </c>
      <c r="Q75" s="205" t="s">
        <v>1096</v>
      </c>
      <c r="R75" s="205" t="s">
        <v>1096</v>
      </c>
      <c r="S75" s="205" t="s">
        <v>1096</v>
      </c>
      <c r="T75" s="205" t="s">
        <v>1203</v>
      </c>
      <c r="U75" s="208">
        <v>45887</v>
      </c>
      <c r="V75" s="205" t="s">
        <v>955</v>
      </c>
      <c r="W75" s="205" t="s">
        <v>1096</v>
      </c>
      <c r="X75" s="205" t="s">
        <v>398</v>
      </c>
      <c r="Y75" s="205" t="s">
        <v>39</v>
      </c>
      <c r="Z75" s="205" t="s">
        <v>398</v>
      </c>
      <c r="AA75" s="205" t="s">
        <v>39</v>
      </c>
      <c r="AB75" s="205" t="s">
        <v>39</v>
      </c>
      <c r="AC75" s="205" t="s">
        <v>39</v>
      </c>
      <c r="AD75" s="205" t="s">
        <v>39</v>
      </c>
      <c r="AE75" s="205" t="s">
        <v>39</v>
      </c>
      <c r="AF75" s="205" t="s">
        <v>39</v>
      </c>
      <c r="AG75" s="205" t="s">
        <v>1096</v>
      </c>
      <c r="AH75" s="205" t="s">
        <v>1144</v>
      </c>
      <c r="AI75" s="205" t="s">
        <v>39</v>
      </c>
      <c r="AJ75" s="208" t="s">
        <v>1096</v>
      </c>
      <c r="AK75" s="208" t="s">
        <v>1144</v>
      </c>
      <c r="AL75" s="208" t="s">
        <v>1096</v>
      </c>
      <c r="AM75" s="208" t="s">
        <v>1144</v>
      </c>
      <c r="AN75" s="208" t="s">
        <v>1096</v>
      </c>
      <c r="AO75" s="208" t="s">
        <v>1144</v>
      </c>
      <c r="AP75" s="205" t="s">
        <v>967</v>
      </c>
      <c r="AS75" s="10" t="b">
        <v>0</v>
      </c>
      <c r="AU75" s="1" t="s">
        <v>1216</v>
      </c>
    </row>
    <row r="76" spans="1:47" ht="17.25" customHeight="1" x14ac:dyDescent="0.2">
      <c r="A76" s="1">
        <v>73</v>
      </c>
      <c r="B76" s="205" t="s">
        <v>580</v>
      </c>
      <c r="C76" s="205" t="s">
        <v>581</v>
      </c>
      <c r="D76" s="225" t="s">
        <v>1201</v>
      </c>
      <c r="E76" s="208">
        <v>45891</v>
      </c>
      <c r="F76" s="205"/>
      <c r="G76" s="205" t="s">
        <v>55</v>
      </c>
      <c r="H76" s="207">
        <v>2963498010607</v>
      </c>
      <c r="I76" s="205" t="s">
        <v>1204</v>
      </c>
      <c r="J76" s="205">
        <v>22</v>
      </c>
      <c r="K76" s="205" t="s">
        <v>1096</v>
      </c>
      <c r="L76" s="205" t="s">
        <v>952</v>
      </c>
      <c r="M76" s="205" t="s">
        <v>960</v>
      </c>
      <c r="N76" s="205" t="s">
        <v>965</v>
      </c>
      <c r="O76" s="205" t="s">
        <v>39</v>
      </c>
      <c r="P76" s="205" t="s">
        <v>1096</v>
      </c>
      <c r="Q76" s="205" t="s">
        <v>1096</v>
      </c>
      <c r="R76" s="205" t="s">
        <v>1096</v>
      </c>
      <c r="S76" s="205" t="s">
        <v>1096</v>
      </c>
      <c r="T76" s="205" t="s">
        <v>1205</v>
      </c>
      <c r="U76" s="208">
        <v>45889</v>
      </c>
      <c r="V76" s="205" t="s">
        <v>955</v>
      </c>
      <c r="W76" s="205" t="s">
        <v>1096</v>
      </c>
      <c r="X76" s="205" t="s">
        <v>398</v>
      </c>
      <c r="Y76" s="205" t="s">
        <v>398</v>
      </c>
      <c r="Z76" s="205" t="s">
        <v>39</v>
      </c>
      <c r="AA76" s="205" t="s">
        <v>39</v>
      </c>
      <c r="AB76" s="205" t="s">
        <v>39</v>
      </c>
      <c r="AC76" s="205" t="s">
        <v>39</v>
      </c>
      <c r="AD76" s="205" t="s">
        <v>39</v>
      </c>
      <c r="AE76" s="205" t="s">
        <v>39</v>
      </c>
      <c r="AF76" s="205" t="s">
        <v>39</v>
      </c>
      <c r="AG76" s="205" t="s">
        <v>1096</v>
      </c>
      <c r="AH76" s="205" t="s">
        <v>1144</v>
      </c>
      <c r="AI76" s="205" t="s">
        <v>39</v>
      </c>
      <c r="AJ76" s="208" t="s">
        <v>1096</v>
      </c>
      <c r="AK76" s="208" t="s">
        <v>1144</v>
      </c>
      <c r="AL76" s="208" t="s">
        <v>1096</v>
      </c>
      <c r="AM76" s="208" t="s">
        <v>1144</v>
      </c>
      <c r="AN76" s="208" t="s">
        <v>1096</v>
      </c>
      <c r="AO76" s="208" t="s">
        <v>1144</v>
      </c>
      <c r="AP76" s="205" t="s">
        <v>967</v>
      </c>
      <c r="AS76" s="10" t="s">
        <v>1156</v>
      </c>
      <c r="AT76" s="10" t="s">
        <v>1144</v>
      </c>
      <c r="AU76" s="226" t="s">
        <v>1209</v>
      </c>
    </row>
    <row r="77" spans="1:47" x14ac:dyDescent="0.2">
      <c r="A77" s="1">
        <v>74</v>
      </c>
      <c r="B77" s="1" t="s">
        <v>102</v>
      </c>
      <c r="C77" s="205" t="s">
        <v>103</v>
      </c>
      <c r="D77" s="205" t="s">
        <v>424</v>
      </c>
      <c r="E77" s="194">
        <v>45897</v>
      </c>
      <c r="G77" s="205" t="s">
        <v>951</v>
      </c>
      <c r="H77" s="207">
        <v>201501084450</v>
      </c>
      <c r="I77" s="205" t="s">
        <v>1217</v>
      </c>
      <c r="J77" s="205">
        <v>28</v>
      </c>
      <c r="K77" s="205" t="s">
        <v>1096</v>
      </c>
      <c r="L77" s="205" t="s">
        <v>962</v>
      </c>
      <c r="M77" s="205" t="s">
        <v>960</v>
      </c>
      <c r="N77" s="205" t="s">
        <v>960</v>
      </c>
      <c r="O77" s="205" t="s">
        <v>398</v>
      </c>
      <c r="P77" s="205" t="s">
        <v>365</v>
      </c>
      <c r="Q77" s="208">
        <v>46015</v>
      </c>
      <c r="T77" s="205" t="s">
        <v>369</v>
      </c>
      <c r="U77" s="205"/>
      <c r="V77" s="205" t="s">
        <v>955</v>
      </c>
      <c r="W77" s="205" t="s">
        <v>1096</v>
      </c>
      <c r="X77" s="205" t="s">
        <v>39</v>
      </c>
      <c r="Y77" s="205" t="s">
        <v>398</v>
      </c>
      <c r="Z77" s="205" t="s">
        <v>39</v>
      </c>
      <c r="AA77" s="205" t="s">
        <v>39</v>
      </c>
      <c r="AB77" s="205" t="s">
        <v>39</v>
      </c>
      <c r="AC77" s="205" t="s">
        <v>39</v>
      </c>
      <c r="AD77" s="205" t="s">
        <v>39</v>
      </c>
      <c r="AE77" s="205" t="s">
        <v>39</v>
      </c>
      <c r="AF77" s="205" t="s">
        <v>39</v>
      </c>
      <c r="AG77" s="205" t="s">
        <v>1096</v>
      </c>
      <c r="AH77" s="205" t="s">
        <v>1144</v>
      </c>
      <c r="AI77" s="205" t="s">
        <v>398</v>
      </c>
      <c r="AJ77" s="208">
        <v>45881</v>
      </c>
      <c r="AK77" s="205" t="s">
        <v>1098</v>
      </c>
      <c r="AL77" s="206">
        <v>66.11</v>
      </c>
      <c r="AM77" s="208" t="s">
        <v>1144</v>
      </c>
      <c r="AN77" s="206" t="s">
        <v>370</v>
      </c>
      <c r="AO77" s="208" t="s">
        <v>1144</v>
      </c>
      <c r="AP77" s="205" t="s">
        <v>967</v>
      </c>
    </row>
    <row r="78" spans="1:47" x14ac:dyDescent="0.2">
      <c r="A78" s="1">
        <v>75</v>
      </c>
      <c r="B78" s="1" t="s">
        <v>102</v>
      </c>
      <c r="C78" s="205" t="s">
        <v>103</v>
      </c>
      <c r="D78" s="205" t="s">
        <v>122</v>
      </c>
      <c r="E78" s="208">
        <v>45855</v>
      </c>
      <c r="G78" s="205" t="s">
        <v>951</v>
      </c>
      <c r="H78" s="207">
        <v>3592045970101</v>
      </c>
      <c r="I78" s="205" t="s">
        <v>1220</v>
      </c>
      <c r="J78" s="205">
        <v>27</v>
      </c>
      <c r="K78" s="205" t="s">
        <v>1096</v>
      </c>
      <c r="L78" s="205" t="s">
        <v>962</v>
      </c>
      <c r="M78" s="205" t="s">
        <v>960</v>
      </c>
      <c r="N78" s="205" t="s">
        <v>974</v>
      </c>
      <c r="O78" s="205" t="s">
        <v>398</v>
      </c>
      <c r="P78" s="1" t="s">
        <v>700</v>
      </c>
      <c r="Q78" s="194">
        <v>45673</v>
      </c>
      <c r="R78" s="205" t="s">
        <v>955</v>
      </c>
      <c r="S78" s="205" t="s">
        <v>1096</v>
      </c>
      <c r="T78" s="1" t="s">
        <v>1221</v>
      </c>
      <c r="V78" s="205" t="s">
        <v>955</v>
      </c>
      <c r="W78" s="205" t="s">
        <v>1096</v>
      </c>
      <c r="X78" s="205" t="s">
        <v>39</v>
      </c>
      <c r="Y78" s="205" t="s">
        <v>39</v>
      </c>
      <c r="Z78" s="205" t="s">
        <v>39</v>
      </c>
      <c r="AA78" s="205" t="s">
        <v>39</v>
      </c>
      <c r="AB78" s="205" t="s">
        <v>39</v>
      </c>
      <c r="AC78" s="205" t="s">
        <v>39</v>
      </c>
      <c r="AD78" s="205" t="s">
        <v>39</v>
      </c>
      <c r="AE78" s="205" t="s">
        <v>39</v>
      </c>
      <c r="AF78" s="205" t="s">
        <v>39</v>
      </c>
      <c r="AG78" s="205" t="s">
        <v>1096</v>
      </c>
      <c r="AH78" s="205" t="s">
        <v>1144</v>
      </c>
      <c r="AI78" s="205" t="s">
        <v>398</v>
      </c>
      <c r="AJ78" s="194">
        <v>45881</v>
      </c>
      <c r="AK78" s="205" t="s">
        <v>1098</v>
      </c>
      <c r="AL78" s="209">
        <v>1193</v>
      </c>
      <c r="AM78" s="208" t="s">
        <v>1144</v>
      </c>
      <c r="AN78" s="209" t="s">
        <v>124</v>
      </c>
      <c r="AO78" s="208" t="s">
        <v>1144</v>
      </c>
      <c r="AP78" s="205" t="s">
        <v>967</v>
      </c>
    </row>
    <row r="79" spans="1:47" ht="17.25" customHeight="1" x14ac:dyDescent="0.25">
      <c r="A79" s="1">
        <v>76</v>
      </c>
      <c r="B79" s="1" t="s">
        <v>68</v>
      </c>
      <c r="C79" s="205" t="s">
        <v>69</v>
      </c>
      <c r="D79" s="205" t="s">
        <v>122</v>
      </c>
      <c r="E79" s="208">
        <v>45870</v>
      </c>
      <c r="F79"/>
      <c r="G79" s="205" t="s">
        <v>951</v>
      </c>
      <c r="H79" s="183">
        <v>201400865441</v>
      </c>
      <c r="I79" s="10" t="s">
        <v>983</v>
      </c>
      <c r="J79" s="205">
        <v>34</v>
      </c>
      <c r="K79" s="205" t="s">
        <v>1096</v>
      </c>
      <c r="L79" s="205" t="s">
        <v>962</v>
      </c>
      <c r="M79" s="205" t="s">
        <v>960</v>
      </c>
      <c r="N79" s="205" t="s">
        <v>960</v>
      </c>
      <c r="O79" s="205" t="s">
        <v>398</v>
      </c>
      <c r="P79" s="5" t="s">
        <v>984</v>
      </c>
      <c r="Q79" s="7">
        <v>45983</v>
      </c>
      <c r="R79" s="205" t="s">
        <v>955</v>
      </c>
      <c r="S79" s="205" t="s">
        <v>1096</v>
      </c>
      <c r="T79" s="205" t="s">
        <v>369</v>
      </c>
      <c r="U79"/>
      <c r="V79" s="205" t="s">
        <v>955</v>
      </c>
      <c r="W79" s="205" t="s">
        <v>1096</v>
      </c>
      <c r="X79" s="205" t="s">
        <v>39</v>
      </c>
      <c r="Y79" s="205" t="s">
        <v>39</v>
      </c>
      <c r="Z79" s="205" t="s">
        <v>39</v>
      </c>
      <c r="AA79" s="205" t="s">
        <v>39</v>
      </c>
      <c r="AB79" s="205" t="s">
        <v>39</v>
      </c>
      <c r="AC79" s="205" t="s">
        <v>39</v>
      </c>
      <c r="AD79" s="205" t="s">
        <v>39</v>
      </c>
      <c r="AE79" s="205" t="s">
        <v>39</v>
      </c>
      <c r="AF79" s="205" t="s">
        <v>39</v>
      </c>
      <c r="AG79" s="205" t="s">
        <v>1096</v>
      </c>
      <c r="AH79" s="205" t="s">
        <v>1144</v>
      </c>
      <c r="AI79" s="205" t="s">
        <v>398</v>
      </c>
      <c r="AJ79" s="227">
        <v>45862</v>
      </c>
      <c r="AK79" s="208" t="s">
        <v>1098</v>
      </c>
      <c r="AL79">
        <v>2094</v>
      </c>
      <c r="AM79" s="208" t="s">
        <v>1144</v>
      </c>
      <c r="AN79">
        <v>1.34</v>
      </c>
      <c r="AO79" s="208" t="s">
        <v>1144</v>
      </c>
      <c r="AP79" s="205" t="s">
        <v>967</v>
      </c>
      <c r="AQ79"/>
      <c r="AR79"/>
      <c r="AS79" s="224"/>
      <c r="AT79" s="224"/>
      <c r="AU79"/>
    </row>
    <row r="80" spans="1:47" ht="15" x14ac:dyDescent="0.25">
      <c r="A80"/>
      <c r="B80"/>
      <c r="C80"/>
      <c r="D80"/>
      <c r="E80"/>
      <c r="F80"/>
      <c r="G80"/>
      <c r="H80"/>
      <c r="I80"/>
      <c r="J80"/>
      <c r="K80"/>
      <c r="L80"/>
      <c r="M80"/>
      <c r="N80"/>
      <c r="O80"/>
      <c r="P80"/>
      <c r="Q80"/>
      <c r="R80"/>
      <c r="S80"/>
      <c r="T80"/>
      <c r="U80"/>
      <c r="V80"/>
      <c r="W80"/>
      <c r="X80"/>
      <c r="Y80"/>
      <c r="Z80"/>
      <c r="AA80"/>
      <c r="AB80"/>
      <c r="AC80"/>
      <c r="AD80"/>
      <c r="AE80"/>
      <c r="AF80"/>
      <c r="AG80"/>
      <c r="AH80"/>
      <c r="AI80"/>
      <c r="AJ80"/>
      <c r="AK80"/>
      <c r="AL80"/>
      <c r="AM80"/>
      <c r="AN80"/>
      <c r="AO80"/>
      <c r="AP80"/>
      <c r="AQ80"/>
      <c r="AR80"/>
      <c r="AS80" s="224"/>
      <c r="AT80" s="224"/>
      <c r="AU80"/>
    </row>
    <row r="81" spans="1:47" ht="15" x14ac:dyDescent="0.25">
      <c r="A81"/>
      <c r="B81"/>
      <c r="C81"/>
      <c r="D81"/>
      <c r="E81"/>
      <c r="F81"/>
      <c r="G81"/>
      <c r="H81"/>
      <c r="I81"/>
      <c r="J81"/>
      <c r="K81"/>
      <c r="L81"/>
      <c r="M81"/>
      <c r="N81"/>
      <c r="O81"/>
      <c r="P81"/>
      <c r="Q81"/>
      <c r="R81"/>
      <c r="S81"/>
      <c r="T81"/>
      <c r="U81"/>
      <c r="V81"/>
      <c r="W81"/>
      <c r="X81"/>
      <c r="Y81"/>
      <c r="Z81"/>
      <c r="AA81"/>
      <c r="AB81"/>
      <c r="AC81"/>
      <c r="AD81"/>
      <c r="AE81"/>
      <c r="AF81"/>
      <c r="AG81"/>
      <c r="AH81"/>
      <c r="AI81"/>
      <c r="AJ81"/>
      <c r="AK81"/>
      <c r="AL81"/>
      <c r="AM81"/>
      <c r="AN81"/>
      <c r="AO81"/>
      <c r="AP81"/>
      <c r="AQ81"/>
      <c r="AR81"/>
      <c r="AS81" s="224"/>
      <c r="AT81" s="224"/>
      <c r="AU81"/>
    </row>
    <row r="82" spans="1:47" ht="15" x14ac:dyDescent="0.25">
      <c r="A82"/>
      <c r="B82"/>
      <c r="C82"/>
      <c r="D82"/>
      <c r="E82"/>
      <c r="F82"/>
      <c r="G82"/>
      <c r="H82"/>
      <c r="I82"/>
      <c r="J82"/>
      <c r="K82"/>
      <c r="L82"/>
      <c r="M82"/>
      <c r="N82"/>
      <c r="O82"/>
      <c r="P82"/>
      <c r="Q82"/>
      <c r="R82"/>
      <c r="S82"/>
      <c r="T82"/>
      <c r="U82"/>
      <c r="V82"/>
      <c r="W82"/>
      <c r="X82"/>
      <c r="Y82"/>
      <c r="Z82"/>
      <c r="AA82"/>
      <c r="AB82"/>
      <c r="AC82"/>
      <c r="AD82"/>
      <c r="AE82"/>
      <c r="AF82"/>
      <c r="AG82"/>
      <c r="AH82"/>
      <c r="AI82"/>
      <c r="AJ82"/>
      <c r="AK82"/>
      <c r="AL82"/>
      <c r="AM82"/>
      <c r="AN82"/>
      <c r="AO82"/>
      <c r="AP82"/>
      <c r="AQ82"/>
      <c r="AR82"/>
      <c r="AS82" s="224"/>
      <c r="AT82" s="224"/>
      <c r="AU82"/>
    </row>
    <row r="83" spans="1:47" ht="15" x14ac:dyDescent="0.25">
      <c r="A83"/>
      <c r="B83"/>
      <c r="C83"/>
      <c r="D83"/>
      <c r="E83"/>
      <c r="F83"/>
      <c r="G83"/>
      <c r="H83"/>
      <c r="I83"/>
      <c r="J83"/>
      <c r="K83"/>
      <c r="L83"/>
      <c r="M83"/>
      <c r="N83"/>
      <c r="O83"/>
      <c r="P83"/>
      <c r="Q83"/>
      <c r="R83"/>
      <c r="S83"/>
      <c r="T83"/>
      <c r="U83"/>
      <c r="V83"/>
      <c r="W83"/>
      <c r="X83"/>
      <c r="Y83"/>
      <c r="Z83"/>
      <c r="AA83"/>
      <c r="AB83"/>
      <c r="AC83"/>
      <c r="AD83"/>
      <c r="AE83"/>
      <c r="AF83"/>
      <c r="AG83"/>
      <c r="AH83"/>
      <c r="AI83"/>
      <c r="AJ83"/>
      <c r="AK83"/>
      <c r="AL83"/>
      <c r="AM83"/>
      <c r="AN83"/>
      <c r="AO83"/>
      <c r="AP83"/>
      <c r="AQ83"/>
      <c r="AR83"/>
      <c r="AS83" s="224"/>
      <c r="AT83" s="224"/>
      <c r="AU83"/>
    </row>
    <row r="84" spans="1:47" ht="15" x14ac:dyDescent="0.25">
      <c r="A84"/>
      <c r="B84"/>
      <c r="C84"/>
      <c r="D84"/>
      <c r="E84"/>
      <c r="F84"/>
      <c r="G84"/>
      <c r="H84"/>
      <c r="I84"/>
      <c r="J84"/>
      <c r="K84"/>
      <c r="L84"/>
      <c r="M84"/>
      <c r="N84"/>
      <c r="O84"/>
      <c r="P84"/>
      <c r="Q84"/>
      <c r="R84"/>
      <c r="S84"/>
      <c r="T84"/>
      <c r="U84"/>
      <c r="V84"/>
      <c r="W84"/>
      <c r="X84"/>
      <c r="Y84"/>
      <c r="Z84"/>
      <c r="AA84"/>
      <c r="AB84"/>
      <c r="AC84"/>
      <c r="AD84"/>
      <c r="AE84"/>
      <c r="AF84"/>
      <c r="AG84"/>
      <c r="AH84"/>
      <c r="AI84"/>
      <c r="AJ84"/>
      <c r="AK84"/>
      <c r="AL84"/>
      <c r="AM84"/>
      <c r="AN84"/>
      <c r="AO84"/>
      <c r="AP84"/>
      <c r="AQ84"/>
      <c r="AR84"/>
      <c r="AS84" s="224"/>
      <c r="AT84" s="224"/>
      <c r="AU84"/>
    </row>
    <row r="85" spans="1:47" ht="15" x14ac:dyDescent="0.25">
      <c r="A85"/>
      <c r="B85"/>
      <c r="C85"/>
      <c r="D85"/>
      <c r="E85"/>
      <c r="F85"/>
      <c r="G85"/>
      <c r="H85"/>
      <c r="I85"/>
      <c r="J85"/>
      <c r="K85"/>
      <c r="L85"/>
      <c r="M85"/>
      <c r="N85"/>
      <c r="O85"/>
      <c r="P85"/>
      <c r="Q85"/>
      <c r="R85"/>
      <c r="S85"/>
      <c r="T85"/>
      <c r="U85"/>
      <c r="V85"/>
      <c r="W85"/>
      <c r="X85"/>
      <c r="Y85"/>
      <c r="Z85"/>
      <c r="AA85"/>
      <c r="AB85"/>
      <c r="AC85"/>
      <c r="AD85"/>
      <c r="AE85"/>
      <c r="AF85"/>
      <c r="AG85"/>
      <c r="AH85"/>
      <c r="AI85"/>
      <c r="AJ85"/>
      <c r="AK85"/>
      <c r="AL85"/>
      <c r="AM85"/>
      <c r="AN85"/>
      <c r="AO85"/>
      <c r="AP85"/>
      <c r="AQ85"/>
      <c r="AR85"/>
      <c r="AS85" s="224"/>
      <c r="AT85" s="224"/>
      <c r="AU85"/>
    </row>
    <row r="86" spans="1:47" ht="15" x14ac:dyDescent="0.25">
      <c r="A86"/>
      <c r="B86"/>
      <c r="C86"/>
      <c r="D86"/>
      <c r="E86"/>
      <c r="F86"/>
      <c r="G86"/>
      <c r="H86"/>
      <c r="I86"/>
      <c r="J86"/>
      <c r="K86"/>
      <c r="L86"/>
      <c r="M86"/>
      <c r="N86"/>
      <c r="O86"/>
      <c r="P86"/>
      <c r="Q86"/>
      <c r="R86"/>
      <c r="S86"/>
      <c r="T86"/>
      <c r="U86"/>
      <c r="V86"/>
      <c r="W86"/>
      <c r="X86"/>
      <c r="Y86"/>
      <c r="Z86"/>
      <c r="AA86"/>
      <c r="AB86"/>
      <c r="AC86"/>
      <c r="AD86"/>
      <c r="AE86"/>
      <c r="AF86"/>
      <c r="AG86"/>
      <c r="AH86"/>
      <c r="AI86"/>
      <c r="AJ86"/>
      <c r="AK86"/>
      <c r="AL86"/>
      <c r="AM86"/>
      <c r="AN86"/>
      <c r="AO86"/>
      <c r="AP86"/>
      <c r="AQ86"/>
      <c r="AR86"/>
      <c r="AS86" s="224"/>
      <c r="AT86" s="224"/>
      <c r="AU86"/>
    </row>
    <row r="87" spans="1:47" ht="15" x14ac:dyDescent="0.25">
      <c r="A87"/>
      <c r="B87"/>
      <c r="C87"/>
      <c r="D87"/>
      <c r="E87"/>
      <c r="F87"/>
      <c r="G87"/>
      <c r="H87"/>
      <c r="I87"/>
      <c r="J87"/>
      <c r="K87"/>
      <c r="L87"/>
      <c r="M87"/>
      <c r="N87"/>
      <c r="O87"/>
      <c r="P87"/>
      <c r="Q87"/>
      <c r="R87"/>
      <c r="S87"/>
      <c r="T87"/>
      <c r="U87"/>
      <c r="V87"/>
      <c r="W87"/>
      <c r="X87"/>
      <c r="Y87"/>
      <c r="Z87"/>
      <c r="AA87"/>
      <c r="AB87"/>
      <c r="AC87"/>
      <c r="AD87"/>
      <c r="AE87"/>
      <c r="AF87"/>
      <c r="AG87"/>
      <c r="AH87"/>
      <c r="AI87"/>
      <c r="AJ87"/>
      <c r="AK87"/>
      <c r="AL87"/>
      <c r="AM87"/>
      <c r="AN87"/>
      <c r="AO87"/>
      <c r="AP87"/>
      <c r="AQ87"/>
      <c r="AR87"/>
      <c r="AS87" s="224"/>
      <c r="AT87" s="224"/>
      <c r="AU87"/>
    </row>
    <row r="88" spans="1:47" ht="15" x14ac:dyDescent="0.25">
      <c r="A88"/>
      <c r="B88"/>
      <c r="C88"/>
      <c r="D88"/>
      <c r="E88"/>
      <c r="F88"/>
      <c r="G88"/>
      <c r="H88"/>
      <c r="I88"/>
      <c r="J88"/>
      <c r="K88"/>
      <c r="L88"/>
      <c r="M88"/>
      <c r="N88"/>
      <c r="O88"/>
      <c r="P88"/>
      <c r="Q88"/>
      <c r="R88"/>
      <c r="S88"/>
      <c r="T88"/>
      <c r="U88"/>
      <c r="V88"/>
      <c r="W88"/>
      <c r="X88"/>
      <c r="Y88"/>
      <c r="Z88"/>
      <c r="AA88"/>
      <c r="AB88"/>
      <c r="AC88"/>
      <c r="AD88"/>
      <c r="AE88"/>
      <c r="AF88"/>
      <c r="AG88"/>
      <c r="AH88"/>
      <c r="AI88"/>
      <c r="AJ88"/>
      <c r="AK88"/>
      <c r="AL88"/>
      <c r="AM88"/>
      <c r="AN88"/>
      <c r="AO88"/>
      <c r="AP88"/>
      <c r="AQ88"/>
      <c r="AR88"/>
      <c r="AS88" s="224"/>
      <c r="AT88" s="224"/>
      <c r="AU88"/>
    </row>
    <row r="89" spans="1:47" ht="15" x14ac:dyDescent="0.25">
      <c r="A89"/>
      <c r="B89"/>
      <c r="C89"/>
      <c r="D89"/>
      <c r="E89"/>
      <c r="F89"/>
      <c r="G89"/>
      <c r="H89"/>
      <c r="I89"/>
      <c r="J89"/>
      <c r="K89"/>
      <c r="L89"/>
      <c r="M89"/>
      <c r="N89"/>
      <c r="O89"/>
      <c r="P89"/>
      <c r="Q89"/>
      <c r="R89"/>
      <c r="S89"/>
      <c r="T89"/>
      <c r="U89"/>
      <c r="V89"/>
      <c r="W89"/>
      <c r="X89"/>
      <c r="Y89"/>
      <c r="Z89"/>
      <c r="AA89"/>
      <c r="AB89"/>
      <c r="AC89"/>
      <c r="AD89"/>
      <c r="AE89"/>
      <c r="AF89"/>
      <c r="AG89"/>
      <c r="AH89"/>
      <c r="AI89"/>
      <c r="AJ89"/>
      <c r="AK89"/>
      <c r="AL89"/>
      <c r="AM89"/>
      <c r="AN89"/>
      <c r="AO89"/>
      <c r="AP89"/>
      <c r="AQ89"/>
      <c r="AR89"/>
      <c r="AS89" s="224"/>
      <c r="AT89" s="224"/>
      <c r="AU89"/>
    </row>
    <row r="90" spans="1:47" ht="15" x14ac:dyDescent="0.25">
      <c r="A90"/>
      <c r="B90"/>
      <c r="C90"/>
      <c r="D90"/>
      <c r="E90"/>
      <c r="F90"/>
      <c r="G90"/>
      <c r="H90"/>
      <c r="I90"/>
      <c r="J90"/>
      <c r="K90"/>
      <c r="L90"/>
      <c r="M90"/>
      <c r="N90"/>
      <c r="O90"/>
      <c r="P90"/>
      <c r="Q90"/>
      <c r="R90"/>
      <c r="S90"/>
      <c r="T90"/>
      <c r="U90"/>
      <c r="V90"/>
      <c r="W90"/>
      <c r="X90"/>
      <c r="Y90"/>
      <c r="Z90"/>
      <c r="AA90"/>
      <c r="AB90"/>
      <c r="AC90"/>
      <c r="AD90"/>
      <c r="AE90"/>
      <c r="AF90"/>
      <c r="AG90"/>
      <c r="AH90"/>
      <c r="AI90"/>
      <c r="AJ90"/>
      <c r="AK90"/>
      <c r="AL90"/>
      <c r="AM90"/>
      <c r="AN90"/>
      <c r="AO90"/>
      <c r="AP90"/>
      <c r="AQ90"/>
      <c r="AR90"/>
      <c r="AS90" s="224"/>
      <c r="AT90" s="224"/>
      <c r="AU90"/>
    </row>
    <row r="91" spans="1:47" ht="15" x14ac:dyDescent="0.25">
      <c r="A91"/>
      <c r="B91"/>
      <c r="C91"/>
      <c r="D91"/>
      <c r="E91"/>
      <c r="F91"/>
      <c r="G91"/>
      <c r="H91"/>
      <c r="I91"/>
      <c r="J91"/>
      <c r="K91"/>
      <c r="L91"/>
      <c r="M91"/>
      <c r="N91"/>
      <c r="O91"/>
      <c r="P91"/>
      <c r="Q91"/>
      <c r="R91"/>
      <c r="S91"/>
      <c r="T91"/>
      <c r="U91"/>
      <c r="V91"/>
      <c r="W91"/>
      <c r="X91"/>
      <c r="Y91"/>
      <c r="Z91"/>
      <c r="AA91"/>
      <c r="AB91"/>
      <c r="AC91"/>
      <c r="AD91"/>
      <c r="AE91"/>
      <c r="AF91"/>
      <c r="AG91"/>
      <c r="AH91"/>
      <c r="AI91"/>
      <c r="AJ91"/>
      <c r="AK91"/>
      <c r="AL91"/>
      <c r="AM91"/>
      <c r="AN91"/>
      <c r="AO91"/>
      <c r="AP91"/>
      <c r="AQ91"/>
      <c r="AR91"/>
      <c r="AS91" s="224"/>
      <c r="AT91" s="224"/>
      <c r="AU91"/>
    </row>
    <row r="92" spans="1:47" ht="15" x14ac:dyDescent="0.25">
      <c r="A92"/>
      <c r="B92"/>
      <c r="C92"/>
      <c r="D92"/>
      <c r="E92"/>
      <c r="F92"/>
      <c r="G92"/>
      <c r="H92"/>
      <c r="I92"/>
      <c r="J92"/>
      <c r="K92"/>
      <c r="L92"/>
      <c r="M92"/>
      <c r="N92"/>
      <c r="O92"/>
      <c r="P92"/>
      <c r="Q92"/>
      <c r="R92"/>
      <c r="S92"/>
      <c r="T92"/>
      <c r="U92"/>
      <c r="V92"/>
      <c r="W92"/>
      <c r="X92"/>
      <c r="Y92"/>
      <c r="Z92"/>
      <c r="AA92"/>
      <c r="AB92"/>
      <c r="AC92"/>
      <c r="AD92"/>
      <c r="AE92"/>
      <c r="AF92"/>
      <c r="AG92"/>
      <c r="AH92"/>
      <c r="AI92"/>
      <c r="AJ92"/>
      <c r="AK92"/>
      <c r="AL92"/>
      <c r="AM92"/>
      <c r="AN92"/>
      <c r="AO92"/>
      <c r="AP92"/>
      <c r="AQ92"/>
      <c r="AR92"/>
      <c r="AS92" s="224"/>
      <c r="AT92" s="224"/>
      <c r="AU92"/>
    </row>
    <row r="93" spans="1:47" ht="15" x14ac:dyDescent="0.25">
      <c r="A93"/>
      <c r="B93"/>
      <c r="C93"/>
      <c r="D93"/>
      <c r="E93"/>
      <c r="F93"/>
      <c r="G93"/>
      <c r="H93"/>
      <c r="I93"/>
      <c r="J93"/>
      <c r="K93"/>
      <c r="L93"/>
      <c r="M93"/>
      <c r="N93"/>
      <c r="O93"/>
      <c r="P93"/>
      <c r="Q93"/>
      <c r="R93"/>
      <c r="S93"/>
      <c r="T93"/>
      <c r="U93"/>
      <c r="V93"/>
      <c r="W93"/>
      <c r="X93"/>
      <c r="Y93"/>
      <c r="Z93"/>
      <c r="AA93"/>
      <c r="AB93"/>
      <c r="AC93"/>
      <c r="AD93"/>
      <c r="AE93"/>
      <c r="AF93"/>
      <c r="AG93"/>
      <c r="AH93"/>
      <c r="AI93"/>
      <c r="AJ93"/>
      <c r="AK93"/>
      <c r="AL93"/>
      <c r="AM93"/>
      <c r="AN93"/>
      <c r="AO93"/>
      <c r="AP93"/>
      <c r="AQ93"/>
      <c r="AR93"/>
      <c r="AS93" s="224"/>
      <c r="AT93" s="224"/>
      <c r="AU93"/>
    </row>
    <row r="94" spans="1:47" ht="15" x14ac:dyDescent="0.25">
      <c r="A94"/>
      <c r="B94"/>
      <c r="C94"/>
      <c r="D94"/>
      <c r="E94"/>
      <c r="F94"/>
      <c r="G94"/>
      <c r="H94"/>
      <c r="I94"/>
      <c r="J94"/>
      <c r="K94"/>
      <c r="L94"/>
      <c r="M94"/>
      <c r="N94"/>
      <c r="O94"/>
      <c r="P94"/>
      <c r="Q94"/>
      <c r="R94"/>
      <c r="S94"/>
      <c r="T94"/>
      <c r="U94"/>
      <c r="V94"/>
      <c r="W94"/>
      <c r="X94"/>
      <c r="Y94"/>
      <c r="Z94"/>
      <c r="AA94"/>
      <c r="AB94"/>
      <c r="AC94"/>
      <c r="AD94"/>
      <c r="AE94"/>
      <c r="AF94"/>
      <c r="AG94"/>
      <c r="AH94"/>
      <c r="AI94"/>
      <c r="AJ94"/>
      <c r="AK94"/>
      <c r="AL94"/>
      <c r="AM94"/>
      <c r="AN94"/>
      <c r="AO94"/>
      <c r="AP94"/>
      <c r="AQ94"/>
      <c r="AR94"/>
      <c r="AS94" s="224"/>
      <c r="AT94" s="224"/>
      <c r="AU94"/>
    </row>
    <row r="95" spans="1:47" ht="15" x14ac:dyDescent="0.25">
      <c r="A95"/>
      <c r="B95"/>
      <c r="C95"/>
      <c r="D95"/>
      <c r="E95"/>
      <c r="F95"/>
      <c r="G95"/>
      <c r="H95"/>
      <c r="I95"/>
      <c r="J95"/>
      <c r="K95"/>
      <c r="L95"/>
      <c r="M95"/>
      <c r="N95"/>
      <c r="O95"/>
      <c r="P95"/>
      <c r="Q95"/>
      <c r="R95"/>
      <c r="S95"/>
      <c r="T95"/>
      <c r="U95"/>
      <c r="V95"/>
      <c r="W95"/>
      <c r="X95"/>
      <c r="Y95"/>
      <c r="Z95"/>
      <c r="AA95"/>
      <c r="AB95"/>
      <c r="AC95"/>
      <c r="AD95"/>
      <c r="AE95"/>
      <c r="AF95"/>
      <c r="AG95"/>
      <c r="AH95"/>
      <c r="AI95"/>
      <c r="AJ95"/>
      <c r="AK95"/>
      <c r="AL95"/>
      <c r="AM95"/>
      <c r="AN95"/>
      <c r="AO95"/>
      <c r="AP95"/>
      <c r="AQ95"/>
      <c r="AR95"/>
      <c r="AS95" s="224"/>
      <c r="AT95" s="224"/>
      <c r="AU95"/>
    </row>
    <row r="96" spans="1:47" ht="15" x14ac:dyDescent="0.25">
      <c r="A96"/>
      <c r="B96"/>
      <c r="C96"/>
      <c r="D96"/>
      <c r="E96"/>
      <c r="F96"/>
      <c r="G96"/>
      <c r="H96"/>
      <c r="I96"/>
      <c r="J96"/>
      <c r="K96"/>
      <c r="L96"/>
      <c r="M96"/>
      <c r="N96"/>
      <c r="O96"/>
      <c r="P96"/>
      <c r="Q96"/>
      <c r="R96"/>
      <c r="S96"/>
      <c r="T96"/>
      <c r="U96"/>
      <c r="V96"/>
      <c r="W96"/>
      <c r="X96"/>
      <c r="Y96"/>
      <c r="Z96"/>
      <c r="AA96"/>
      <c r="AB96"/>
      <c r="AC96"/>
      <c r="AD96"/>
      <c r="AE96"/>
      <c r="AF96"/>
      <c r="AG96"/>
      <c r="AH96"/>
      <c r="AI96"/>
      <c r="AJ96"/>
      <c r="AK96"/>
      <c r="AL96"/>
      <c r="AM96"/>
      <c r="AN96"/>
      <c r="AO96"/>
      <c r="AP96"/>
      <c r="AQ96"/>
      <c r="AR96"/>
      <c r="AS96" s="224"/>
      <c r="AT96" s="224"/>
      <c r="AU96"/>
    </row>
    <row r="97" spans="1:47" ht="15" x14ac:dyDescent="0.25">
      <c r="A97"/>
      <c r="B97"/>
      <c r="C97"/>
      <c r="D97"/>
      <c r="E97"/>
      <c r="F97"/>
      <c r="G97"/>
      <c r="H97"/>
      <c r="I97"/>
      <c r="J97"/>
      <c r="K97"/>
      <c r="L97"/>
      <c r="M97"/>
      <c r="N97"/>
      <c r="O97"/>
      <c r="P97"/>
      <c r="Q97"/>
      <c r="R97"/>
      <c r="S97"/>
      <c r="T97"/>
      <c r="U97"/>
      <c r="V97"/>
      <c r="W97"/>
      <c r="X97"/>
      <c r="Y97"/>
      <c r="Z97"/>
      <c r="AA97"/>
      <c r="AB97"/>
      <c r="AC97"/>
      <c r="AD97"/>
      <c r="AE97"/>
      <c r="AF97"/>
      <c r="AG97"/>
      <c r="AH97"/>
      <c r="AI97"/>
      <c r="AJ97"/>
      <c r="AK97"/>
      <c r="AL97"/>
      <c r="AM97"/>
      <c r="AN97"/>
      <c r="AO97"/>
      <c r="AP97"/>
      <c r="AQ97"/>
      <c r="AR97"/>
      <c r="AS97" s="224"/>
      <c r="AT97" s="224"/>
      <c r="AU97"/>
    </row>
    <row r="98" spans="1:47" ht="15" x14ac:dyDescent="0.25">
      <c r="A98"/>
      <c r="B98"/>
      <c r="C98"/>
      <c r="D98"/>
      <c r="E98"/>
      <c r="F98"/>
      <c r="G98"/>
      <c r="H98"/>
      <c r="I98"/>
      <c r="J98"/>
      <c r="K98"/>
      <c r="L98"/>
      <c r="M98"/>
      <c r="N98"/>
      <c r="O98"/>
      <c r="P98"/>
      <c r="Q98"/>
      <c r="R98"/>
      <c r="S98"/>
      <c r="T98"/>
      <c r="U98"/>
      <c r="V98"/>
      <c r="W98"/>
      <c r="X98"/>
      <c r="Y98"/>
      <c r="Z98"/>
      <c r="AA98"/>
      <c r="AB98"/>
      <c r="AC98"/>
      <c r="AD98"/>
      <c r="AE98"/>
      <c r="AF98"/>
      <c r="AG98"/>
      <c r="AH98"/>
      <c r="AI98"/>
      <c r="AJ98"/>
      <c r="AK98"/>
      <c r="AL98"/>
      <c r="AM98"/>
      <c r="AN98"/>
      <c r="AO98"/>
      <c r="AP98"/>
      <c r="AQ98"/>
      <c r="AR98"/>
      <c r="AS98" s="224"/>
      <c r="AT98" s="224"/>
      <c r="AU98"/>
    </row>
    <row r="99" spans="1:47" ht="15" x14ac:dyDescent="0.25">
      <c r="A99"/>
      <c r="B99"/>
      <c r="C99"/>
      <c r="D99"/>
      <c r="E99"/>
      <c r="F99"/>
      <c r="G99"/>
      <c r="H99"/>
      <c r="I99"/>
      <c r="J99"/>
      <c r="K99"/>
      <c r="L99"/>
      <c r="M99"/>
      <c r="N99"/>
      <c r="O99"/>
      <c r="P99"/>
      <c r="Q99"/>
      <c r="R99"/>
      <c r="S99"/>
      <c r="T99"/>
      <c r="U99"/>
      <c r="V99"/>
      <c r="W99"/>
      <c r="X99"/>
      <c r="Y99"/>
      <c r="Z99"/>
      <c r="AA99"/>
      <c r="AB99"/>
      <c r="AC99"/>
      <c r="AD99"/>
      <c r="AE99"/>
      <c r="AF99"/>
      <c r="AG99"/>
      <c r="AH99"/>
      <c r="AI99"/>
      <c r="AJ99"/>
      <c r="AK99"/>
      <c r="AL99"/>
      <c r="AM99"/>
      <c r="AN99"/>
      <c r="AO99"/>
      <c r="AP99"/>
      <c r="AQ99"/>
      <c r="AR99"/>
      <c r="AS99" s="224"/>
      <c r="AT99" s="224"/>
      <c r="AU99"/>
    </row>
    <row r="100" spans="1:47" ht="15" x14ac:dyDescent="0.25">
      <c r="A100"/>
      <c r="B100"/>
      <c r="C100"/>
      <c r="D100"/>
      <c r="E100"/>
      <c r="F100"/>
      <c r="G100"/>
      <c r="H100"/>
      <c r="I100"/>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s="224"/>
      <c r="AT100" s="224"/>
      <c r="AU100"/>
    </row>
    <row r="101" spans="1:47" ht="15" x14ac:dyDescent="0.25">
      <c r="A101"/>
      <c r="B101"/>
      <c r="C101"/>
      <c r="D101"/>
      <c r="E101"/>
      <c r="F101"/>
      <c r="G101"/>
      <c r="H101"/>
      <c r="I101"/>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s="224"/>
      <c r="AT101" s="224"/>
      <c r="AU101"/>
    </row>
    <row r="102" spans="1:47" ht="15" x14ac:dyDescent="0.25">
      <c r="A102"/>
      <c r="B102"/>
      <c r="C102"/>
      <c r="D102"/>
      <c r="E102"/>
      <c r="F102"/>
      <c r="G102"/>
      <c r="H102"/>
      <c r="I102"/>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s="224"/>
      <c r="AT102" s="224"/>
      <c r="AU102"/>
    </row>
    <row r="103" spans="1:47" ht="15" x14ac:dyDescent="0.25">
      <c r="A103"/>
      <c r="B103"/>
      <c r="C103"/>
      <c r="D103"/>
      <c r="E103"/>
      <c r="F103"/>
      <c r="G103"/>
      <c r="H103"/>
      <c r="I103"/>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s="224"/>
      <c r="AT103" s="224"/>
      <c r="AU103"/>
    </row>
    <row r="104" spans="1:47" ht="15" x14ac:dyDescent="0.25">
      <c r="A104"/>
      <c r="B104"/>
      <c r="C104"/>
      <c r="D104"/>
      <c r="E104"/>
      <c r="F104"/>
      <c r="G104"/>
      <c r="H104"/>
      <c r="I104"/>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s="224"/>
      <c r="AT104" s="224"/>
      <c r="AU104"/>
    </row>
    <row r="105" spans="1:47" ht="15" x14ac:dyDescent="0.25">
      <c r="A105"/>
      <c r="B105"/>
      <c r="C105"/>
      <c r="D105"/>
      <c r="E105"/>
      <c r="F105"/>
      <c r="G105"/>
      <c r="H105"/>
      <c r="I105"/>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s="224"/>
      <c r="AT105" s="224"/>
      <c r="AU105"/>
    </row>
    <row r="106" spans="1:47" ht="15" x14ac:dyDescent="0.25">
      <c r="A106"/>
      <c r="B106"/>
      <c r="C106"/>
      <c r="D106"/>
      <c r="E106"/>
      <c r="F106"/>
      <c r="G106"/>
      <c r="H106"/>
      <c r="I106"/>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s="224"/>
      <c r="AT106" s="224"/>
      <c r="AU106"/>
    </row>
    <row r="107" spans="1:47" ht="15" x14ac:dyDescent="0.25">
      <c r="A107"/>
      <c r="B107"/>
      <c r="C107"/>
      <c r="D107"/>
      <c r="E107"/>
      <c r="F107"/>
      <c r="G107"/>
      <c r="H107"/>
      <c r="I107"/>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s="224"/>
      <c r="AT107" s="224"/>
      <c r="AU107"/>
    </row>
    <row r="108" spans="1:47" ht="15" x14ac:dyDescent="0.25">
      <c r="A108"/>
      <c r="B108"/>
      <c r="C108"/>
      <c r="D108"/>
      <c r="E108"/>
      <c r="F108"/>
      <c r="G108"/>
      <c r="H108"/>
      <c r="I108"/>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s="224"/>
      <c r="AT108" s="224"/>
      <c r="AU108"/>
    </row>
    <row r="109" spans="1:47" ht="15" x14ac:dyDescent="0.25">
      <c r="A109"/>
      <c r="B109"/>
      <c r="C109"/>
      <c r="D109"/>
      <c r="E109"/>
      <c r="F109"/>
      <c r="G109"/>
      <c r="H109"/>
      <c r="I109"/>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s="224"/>
      <c r="AT109" s="224"/>
      <c r="AU109"/>
    </row>
    <row r="110" spans="1:47" ht="15" x14ac:dyDescent="0.25">
      <c r="A110"/>
      <c r="B110"/>
      <c r="C110"/>
      <c r="D110"/>
      <c r="E110"/>
      <c r="F110"/>
      <c r="G110"/>
      <c r="H110"/>
      <c r="I110"/>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s="224"/>
      <c r="AT110" s="224"/>
      <c r="AU110"/>
    </row>
    <row r="111" spans="1:47" ht="15" x14ac:dyDescent="0.25">
      <c r="A111"/>
      <c r="B111"/>
      <c r="C111"/>
      <c r="D111"/>
      <c r="E111"/>
      <c r="F111"/>
      <c r="G111"/>
      <c r="H111"/>
      <c r="I111"/>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s="224"/>
      <c r="AT111" s="224"/>
      <c r="AU111"/>
    </row>
    <row r="112" spans="1:47" ht="15" x14ac:dyDescent="0.25">
      <c r="A112"/>
      <c r="B112"/>
      <c r="C112"/>
      <c r="D112"/>
      <c r="E112"/>
      <c r="F112"/>
      <c r="G112"/>
      <c r="H112"/>
      <c r="I112"/>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s="224"/>
      <c r="AT112" s="224"/>
      <c r="AU112"/>
    </row>
    <row r="113" spans="1:47" ht="15" x14ac:dyDescent="0.25">
      <c r="A113"/>
      <c r="B113"/>
      <c r="C113"/>
      <c r="D113"/>
      <c r="E113"/>
      <c r="F113"/>
      <c r="G113"/>
      <c r="H113"/>
      <c r="I113"/>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s="224"/>
      <c r="AT113" s="224"/>
      <c r="AU113"/>
    </row>
    <row r="114" spans="1:47" ht="15" x14ac:dyDescent="0.25">
      <c r="A114"/>
      <c r="B114"/>
      <c r="C114"/>
      <c r="D114"/>
      <c r="E114"/>
      <c r="F114"/>
      <c r="G114"/>
      <c r="H114"/>
      <c r="I114"/>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s="224"/>
      <c r="AT114" s="224"/>
      <c r="AU114"/>
    </row>
    <row r="115" spans="1:47" ht="15" x14ac:dyDescent="0.25">
      <c r="A115"/>
      <c r="B115"/>
      <c r="C115"/>
      <c r="D115"/>
      <c r="E115"/>
      <c r="F115"/>
      <c r="G115"/>
      <c r="H115"/>
      <c r="I115"/>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s="224"/>
      <c r="AT115" s="224"/>
      <c r="AU115"/>
    </row>
    <row r="116" spans="1:47" ht="15" x14ac:dyDescent="0.25">
      <c r="A116"/>
      <c r="B116"/>
      <c r="C116"/>
      <c r="D116"/>
      <c r="E116"/>
      <c r="F116"/>
      <c r="G116"/>
      <c r="H116"/>
      <c r="I116"/>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s="224"/>
      <c r="AT116" s="224"/>
      <c r="AU116"/>
    </row>
    <row r="117" spans="1:47" ht="15" x14ac:dyDescent="0.25">
      <c r="A117"/>
      <c r="B117"/>
      <c r="C117"/>
      <c r="D117"/>
      <c r="E117"/>
      <c r="F117"/>
      <c r="G117"/>
      <c r="H117"/>
      <c r="I117"/>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s="224"/>
      <c r="AT117" s="224"/>
      <c r="AU117"/>
    </row>
    <row r="118" spans="1:47" ht="15" x14ac:dyDescent="0.25">
      <c r="A118"/>
      <c r="B118"/>
      <c r="C118"/>
      <c r="D118"/>
      <c r="E118"/>
      <c r="F118"/>
      <c r="G118"/>
      <c r="H118"/>
      <c r="I118"/>
      <c r="J118"/>
      <c r="K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s="224"/>
      <c r="AT118" s="224"/>
      <c r="AU118"/>
    </row>
    <row r="119" spans="1:47" ht="15" x14ac:dyDescent="0.25">
      <c r="A119"/>
      <c r="B119"/>
      <c r="C119"/>
      <c r="D119"/>
      <c r="E119"/>
      <c r="F119"/>
      <c r="G119"/>
      <c r="H119"/>
      <c r="I119"/>
      <c r="J119"/>
      <c r="K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s="224"/>
      <c r="AT119" s="224"/>
      <c r="AU119"/>
    </row>
    <row r="120" spans="1:47" ht="15" x14ac:dyDescent="0.25">
      <c r="A120"/>
      <c r="B120"/>
      <c r="C120"/>
      <c r="D120"/>
      <c r="E120"/>
      <c r="F120"/>
      <c r="G120"/>
      <c r="H120"/>
      <c r="I120"/>
      <c r="J120"/>
      <c r="K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s="224"/>
      <c r="AT120" s="224"/>
      <c r="AU120"/>
    </row>
    <row r="121" spans="1:47" ht="15" x14ac:dyDescent="0.25">
      <c r="A121"/>
      <c r="B121"/>
      <c r="C121"/>
      <c r="D121"/>
      <c r="E121"/>
      <c r="F121"/>
      <c r="G121"/>
      <c r="H121"/>
      <c r="I121"/>
      <c r="J121"/>
      <c r="K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s="224"/>
      <c r="AT121" s="224"/>
      <c r="AU121"/>
    </row>
    <row r="122" spans="1:47" ht="15" x14ac:dyDescent="0.25">
      <c r="A122"/>
      <c r="B122"/>
      <c r="C122"/>
      <c r="D122"/>
      <c r="E122"/>
      <c r="F122"/>
      <c r="G122"/>
      <c r="H122"/>
      <c r="I122"/>
      <c r="J122"/>
      <c r="K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s="224"/>
      <c r="AT122" s="224"/>
      <c r="AU122"/>
    </row>
    <row r="123" spans="1:47" ht="15" x14ac:dyDescent="0.25">
      <c r="A123"/>
      <c r="B123"/>
      <c r="C123"/>
      <c r="D123"/>
      <c r="E123"/>
      <c r="F123"/>
      <c r="G123"/>
      <c r="H123"/>
      <c r="I123"/>
      <c r="J123"/>
      <c r="K123"/>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s="224"/>
      <c r="AT123" s="224"/>
      <c r="AU123"/>
    </row>
    <row r="124" spans="1:47" ht="15" x14ac:dyDescent="0.25">
      <c r="A124"/>
      <c r="B124"/>
      <c r="C124"/>
      <c r="D124"/>
      <c r="E124"/>
      <c r="F124"/>
      <c r="G124"/>
      <c r="H124"/>
      <c r="I124"/>
      <c r="J124"/>
      <c r="K124"/>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s="224"/>
      <c r="AT124" s="224"/>
      <c r="AU124"/>
    </row>
    <row r="125" spans="1:47" ht="15" x14ac:dyDescent="0.25">
      <c r="A125"/>
      <c r="B125"/>
      <c r="C125"/>
      <c r="D125"/>
      <c r="E125"/>
      <c r="F125"/>
      <c r="G125"/>
      <c r="H125"/>
      <c r="I125"/>
      <c r="J125"/>
      <c r="K125"/>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s="224"/>
      <c r="AT125" s="224"/>
      <c r="AU125"/>
    </row>
    <row r="126" spans="1:47" ht="15" x14ac:dyDescent="0.25">
      <c r="A126"/>
      <c r="B126"/>
      <c r="C126"/>
      <c r="D126"/>
      <c r="E126"/>
      <c r="F126"/>
      <c r="G126"/>
      <c r="H126"/>
      <c r="I126"/>
      <c r="J126"/>
      <c r="K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s="224"/>
      <c r="AT126" s="224"/>
      <c r="AU126"/>
    </row>
    <row r="127" spans="1:47" ht="15" x14ac:dyDescent="0.25">
      <c r="A127"/>
      <c r="B127"/>
      <c r="C127"/>
      <c r="D127"/>
      <c r="E127"/>
      <c r="F127"/>
      <c r="G127"/>
      <c r="H127"/>
      <c r="I127"/>
      <c r="J127"/>
      <c r="K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s="224"/>
      <c r="AT127" s="224"/>
      <c r="AU127"/>
    </row>
    <row r="128" spans="1:47" ht="15" x14ac:dyDescent="0.25">
      <c r="A128"/>
      <c r="B128"/>
      <c r="C128"/>
      <c r="D128"/>
      <c r="E128"/>
      <c r="F128"/>
      <c r="G128"/>
      <c r="H128"/>
      <c r="I128"/>
      <c r="J128"/>
      <c r="K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s="224"/>
      <c r="AT128" s="224"/>
      <c r="AU128"/>
    </row>
    <row r="129" spans="1:47" ht="15" x14ac:dyDescent="0.25">
      <c r="A129"/>
      <c r="B129"/>
      <c r="C129"/>
      <c r="D129"/>
      <c r="E129"/>
      <c r="F129"/>
      <c r="G129"/>
      <c r="H129"/>
      <c r="I129"/>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s="224"/>
      <c r="AT129" s="224"/>
      <c r="AU129"/>
    </row>
    <row r="130" spans="1:47" ht="15" x14ac:dyDescent="0.25">
      <c r="A130"/>
      <c r="B130"/>
      <c r="C130"/>
      <c r="D130"/>
      <c r="E130"/>
      <c r="F130"/>
      <c r="G130"/>
      <c r="H130"/>
      <c r="I130"/>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s="224"/>
      <c r="AT130" s="224"/>
      <c r="AU130"/>
    </row>
    <row r="131" spans="1:47" ht="15" x14ac:dyDescent="0.25">
      <c r="A131"/>
      <c r="B131"/>
      <c r="C131"/>
      <c r="D131"/>
      <c r="E131"/>
      <c r="F131"/>
      <c r="G131"/>
      <c r="H131"/>
      <c r="I131"/>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s="224"/>
      <c r="AT131" s="224"/>
      <c r="AU131"/>
    </row>
    <row r="132" spans="1:47" ht="15" x14ac:dyDescent="0.25">
      <c r="A132"/>
      <c r="B132"/>
      <c r="C132"/>
      <c r="D132"/>
      <c r="E132"/>
      <c r="F132"/>
      <c r="G132"/>
      <c r="H132"/>
      <c r="I132"/>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s="224"/>
      <c r="AT132" s="224"/>
      <c r="AU132"/>
    </row>
    <row r="133" spans="1:47" ht="15" x14ac:dyDescent="0.25">
      <c r="A133"/>
      <c r="B133"/>
      <c r="C133"/>
      <c r="D133"/>
      <c r="E133"/>
      <c r="F133"/>
      <c r="G133"/>
      <c r="H133"/>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s="224"/>
      <c r="AT133" s="224"/>
      <c r="AU133"/>
    </row>
    <row r="134" spans="1:47" ht="15" x14ac:dyDescent="0.25">
      <c r="A134"/>
      <c r="B134"/>
      <c r="C134"/>
      <c r="D134"/>
      <c r="E134"/>
      <c r="F134"/>
      <c r="G134"/>
      <c r="H134"/>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s="224"/>
      <c r="AT134" s="224"/>
      <c r="AU134"/>
    </row>
    <row r="135" spans="1:47" ht="15" x14ac:dyDescent="0.25">
      <c r="A135"/>
      <c r="B135"/>
      <c r="C135"/>
      <c r="D135"/>
      <c r="E135"/>
      <c r="F135"/>
      <c r="G135"/>
      <c r="H135"/>
      <c r="I135"/>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s="224"/>
      <c r="AT135" s="224"/>
      <c r="AU135"/>
    </row>
    <row r="136" spans="1:47" ht="15" x14ac:dyDescent="0.25">
      <c r="A136"/>
      <c r="B136"/>
      <c r="C136"/>
      <c r="D136"/>
      <c r="E136"/>
      <c r="F136"/>
      <c r="G136"/>
      <c r="H136"/>
      <c r="I136"/>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s="224"/>
      <c r="AT136" s="224"/>
      <c r="AU136"/>
    </row>
    <row r="137" spans="1:47" ht="15" x14ac:dyDescent="0.25">
      <c r="A137"/>
      <c r="B137"/>
      <c r="C137"/>
      <c r="D137"/>
      <c r="E137"/>
      <c r="F137"/>
      <c r="G137"/>
      <c r="H137"/>
      <c r="I137"/>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s="224"/>
      <c r="AT137" s="224"/>
      <c r="AU137"/>
    </row>
    <row r="138" spans="1:47" ht="15" x14ac:dyDescent="0.25">
      <c r="A138"/>
      <c r="B138"/>
      <c r="C138"/>
      <c r="D138"/>
      <c r="E138"/>
      <c r="F138"/>
      <c r="G138"/>
      <c r="H138"/>
      <c r="I138"/>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s="224"/>
      <c r="AT138" s="224"/>
      <c r="AU138"/>
    </row>
    <row r="139" spans="1:47" ht="15" x14ac:dyDescent="0.25">
      <c r="A139"/>
      <c r="B139"/>
      <c r="C139"/>
      <c r="D139"/>
      <c r="E139"/>
      <c r="F139"/>
      <c r="G139"/>
      <c r="H139"/>
      <c r="I139"/>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s="224"/>
      <c r="AT139" s="224"/>
      <c r="AU139"/>
    </row>
    <row r="140" spans="1:47" ht="15" x14ac:dyDescent="0.25">
      <c r="A140"/>
      <c r="B140"/>
      <c r="C140"/>
      <c r="D140"/>
      <c r="E140"/>
      <c r="F140"/>
      <c r="G140"/>
      <c r="H140"/>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s="224"/>
      <c r="AT140" s="224"/>
      <c r="AU140"/>
    </row>
    <row r="141" spans="1:47" ht="15" x14ac:dyDescent="0.25">
      <c r="A141"/>
      <c r="B141"/>
      <c r="C141"/>
      <c r="D141"/>
      <c r="E141"/>
      <c r="F141"/>
      <c r="G141"/>
      <c r="H141"/>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s="224"/>
      <c r="AT141" s="224"/>
      <c r="AU141"/>
    </row>
    <row r="142" spans="1:47" ht="15" x14ac:dyDescent="0.25">
      <c r="A142"/>
      <c r="B142"/>
      <c r="C142"/>
      <c r="D142"/>
      <c r="E142"/>
      <c r="F142"/>
      <c r="G142"/>
      <c r="H142"/>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s="224"/>
      <c r="AT142" s="224"/>
      <c r="AU142"/>
    </row>
    <row r="143" spans="1:47" ht="15" x14ac:dyDescent="0.25">
      <c r="A143"/>
      <c r="B143"/>
      <c r="C143"/>
      <c r="D143"/>
      <c r="E143"/>
      <c r="F143"/>
      <c r="G143"/>
      <c r="H143"/>
      <c r="I143"/>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s="224"/>
      <c r="AT143" s="224"/>
      <c r="AU143"/>
    </row>
    <row r="144" spans="1:47" ht="15" x14ac:dyDescent="0.25">
      <c r="A144"/>
      <c r="B144"/>
      <c r="C144"/>
      <c r="D144"/>
      <c r="E144"/>
      <c r="F144"/>
      <c r="G144"/>
      <c r="H144"/>
      <c r="I144"/>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s="224"/>
      <c r="AT144" s="224"/>
      <c r="AU144"/>
    </row>
    <row r="145" spans="1:47" ht="15" x14ac:dyDescent="0.25">
      <c r="A145"/>
      <c r="B145"/>
      <c r="C145"/>
      <c r="D145"/>
      <c r="E145"/>
      <c r="F145"/>
      <c r="G145"/>
      <c r="H145"/>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s="224"/>
      <c r="AT145" s="224"/>
      <c r="AU145"/>
    </row>
    <row r="146" spans="1:47" ht="15" x14ac:dyDescent="0.25">
      <c r="A146"/>
      <c r="B146"/>
      <c r="C146"/>
      <c r="D146"/>
      <c r="E146"/>
      <c r="F146"/>
      <c r="G146"/>
      <c r="H146"/>
      <c r="I146"/>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s="224"/>
      <c r="AT146" s="224"/>
      <c r="AU146"/>
    </row>
    <row r="147" spans="1:47" ht="15" x14ac:dyDescent="0.25">
      <c r="A147"/>
      <c r="B147"/>
      <c r="C147"/>
      <c r="D147"/>
      <c r="E147"/>
      <c r="F147"/>
      <c r="G147"/>
      <c r="H147"/>
      <c r="I147"/>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s="224"/>
      <c r="AT147" s="224"/>
      <c r="AU147"/>
    </row>
    <row r="148" spans="1:47" ht="15" x14ac:dyDescent="0.25">
      <c r="A148"/>
      <c r="B148"/>
      <c r="C148"/>
      <c r="D148"/>
      <c r="E148"/>
      <c r="F148"/>
      <c r="G148"/>
      <c r="H148"/>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s="224"/>
      <c r="AT148" s="224"/>
      <c r="AU148"/>
    </row>
    <row r="149" spans="1:47" ht="15" x14ac:dyDescent="0.25">
      <c r="A149"/>
      <c r="B149"/>
      <c r="C149"/>
      <c r="D149"/>
      <c r="E149"/>
      <c r="F149"/>
      <c r="G149"/>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s="224"/>
      <c r="AT149" s="224"/>
      <c r="AU149"/>
    </row>
    <row r="150" spans="1:47" ht="15" x14ac:dyDescent="0.25">
      <c r="A150"/>
      <c r="B150"/>
      <c r="C150"/>
      <c r="D150"/>
      <c r="E150"/>
      <c r="F150"/>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s="224"/>
      <c r="AT150" s="224"/>
      <c r="AU150"/>
    </row>
    <row r="151" spans="1:47" ht="15" x14ac:dyDescent="0.25">
      <c r="A151"/>
      <c r="B151"/>
      <c r="C151"/>
      <c r="D151"/>
      <c r="E151"/>
      <c r="F151"/>
      <c r="G151"/>
      <c r="H151"/>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s="224"/>
      <c r="AT151" s="224"/>
      <c r="AU151"/>
    </row>
    <row r="152" spans="1:47" ht="15" x14ac:dyDescent="0.25">
      <c r="A152"/>
      <c r="B152"/>
      <c r="C152"/>
      <c r="D152"/>
      <c r="E152"/>
      <c r="F152"/>
      <c r="G152"/>
      <c r="H152"/>
      <c r="I152"/>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s="224"/>
      <c r="AT152" s="224"/>
      <c r="AU152"/>
    </row>
    <row r="153" spans="1:47" ht="15" x14ac:dyDescent="0.25">
      <c r="A153"/>
      <c r="B153"/>
      <c r="C153"/>
      <c r="D153"/>
      <c r="E153"/>
      <c r="F153"/>
      <c r="G153"/>
      <c r="H153"/>
      <c r="I153"/>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s="224"/>
      <c r="AT153" s="224"/>
      <c r="AU153"/>
    </row>
    <row r="154" spans="1:47" ht="15" x14ac:dyDescent="0.25">
      <c r="A154"/>
      <c r="B154"/>
      <c r="C154"/>
      <c r="D154"/>
      <c r="E154"/>
      <c r="F154"/>
      <c r="G154"/>
      <c r="H154"/>
      <c r="I154"/>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s="224"/>
      <c r="AT154" s="224"/>
      <c r="AU154"/>
    </row>
    <row r="155" spans="1:47" ht="15" x14ac:dyDescent="0.25">
      <c r="A155"/>
      <c r="B155"/>
      <c r="C155"/>
      <c r="D155"/>
      <c r="E155"/>
      <c r="F155"/>
      <c r="G155"/>
      <c r="H155"/>
      <c r="I155"/>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s="224"/>
      <c r="AT155" s="224"/>
      <c r="AU155"/>
    </row>
    <row r="156" spans="1:47" ht="15" x14ac:dyDescent="0.25">
      <c r="A156"/>
      <c r="B156"/>
      <c r="C156"/>
      <c r="D156"/>
      <c r="E156"/>
      <c r="F156"/>
      <c r="G156"/>
      <c r="H156"/>
      <c r="I156"/>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s="224"/>
      <c r="AT156" s="224"/>
      <c r="AU156"/>
    </row>
    <row r="157" spans="1:47" ht="15" x14ac:dyDescent="0.25">
      <c r="A157"/>
      <c r="B157"/>
      <c r="C157"/>
      <c r="D157"/>
      <c r="E157"/>
      <c r="F157"/>
      <c r="G157"/>
      <c r="H157"/>
      <c r="I157"/>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s="224"/>
      <c r="AT157" s="224"/>
      <c r="AU157"/>
    </row>
    <row r="158" spans="1:47" ht="15" x14ac:dyDescent="0.25">
      <c r="A158"/>
      <c r="B158"/>
      <c r="C158"/>
      <c r="D158"/>
      <c r="E158"/>
      <c r="F158"/>
      <c r="G158"/>
      <c r="H158"/>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s="224"/>
      <c r="AT158" s="224"/>
      <c r="AU158"/>
    </row>
    <row r="159" spans="1:47" ht="15" x14ac:dyDescent="0.25">
      <c r="A159"/>
      <c r="B159"/>
      <c r="C159"/>
      <c r="D159"/>
      <c r="E159"/>
      <c r="F159"/>
      <c r="G159"/>
      <c r="H159"/>
      <c r="I159"/>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s="224"/>
      <c r="AT159" s="224"/>
      <c r="AU159"/>
    </row>
    <row r="160" spans="1:47" ht="15" x14ac:dyDescent="0.25">
      <c r="A160"/>
      <c r="B160"/>
      <c r="C160"/>
      <c r="D160"/>
      <c r="E160"/>
      <c r="F160"/>
      <c r="G160"/>
      <c r="H160"/>
      <c r="I1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s="224"/>
      <c r="AT160" s="224"/>
      <c r="AU160"/>
    </row>
    <row r="161" spans="1:47" ht="15" x14ac:dyDescent="0.25">
      <c r="A161"/>
      <c r="B161"/>
      <c r="C161"/>
      <c r="D161"/>
      <c r="E161"/>
      <c r="F161"/>
      <c r="G161"/>
      <c r="H161"/>
      <c r="I16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s="224"/>
      <c r="AT161" s="224"/>
      <c r="AU161"/>
    </row>
    <row r="162" spans="1:47" ht="15" x14ac:dyDescent="0.25">
      <c r="A162"/>
      <c r="B162"/>
      <c r="C162"/>
      <c r="D162"/>
      <c r="E162"/>
      <c r="F162"/>
      <c r="G162"/>
      <c r="H162"/>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s="224"/>
      <c r="AT162" s="224"/>
      <c r="AU162"/>
    </row>
    <row r="163" spans="1:47" ht="15" x14ac:dyDescent="0.25">
      <c r="A163"/>
      <c r="B163"/>
      <c r="C163"/>
      <c r="D163"/>
      <c r="E163"/>
      <c r="F163"/>
      <c r="G163"/>
      <c r="H163"/>
      <c r="I163"/>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s="224"/>
      <c r="AT163" s="224"/>
      <c r="AU163"/>
    </row>
    <row r="164" spans="1:47" ht="15" x14ac:dyDescent="0.25">
      <c r="A164"/>
      <c r="B164"/>
      <c r="C164"/>
      <c r="D164"/>
      <c r="E164"/>
      <c r="F164"/>
      <c r="G164"/>
      <c r="H164"/>
      <c r="I164"/>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s="224"/>
      <c r="AT164" s="224"/>
      <c r="AU164"/>
    </row>
    <row r="165" spans="1:47" ht="15" x14ac:dyDescent="0.25">
      <c r="A165"/>
      <c r="B165"/>
      <c r="C165"/>
      <c r="D165"/>
      <c r="E165"/>
      <c r="F165"/>
      <c r="G165"/>
      <c r="H165"/>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s="224"/>
      <c r="AT165" s="224"/>
      <c r="AU165"/>
    </row>
    <row r="166" spans="1:47" ht="15" x14ac:dyDescent="0.25">
      <c r="A166"/>
      <c r="B166"/>
      <c r="C166"/>
      <c r="D166"/>
      <c r="E166"/>
      <c r="F166"/>
      <c r="G166"/>
      <c r="H166"/>
      <c r="I166"/>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s="224"/>
      <c r="AT166" s="224"/>
      <c r="AU166"/>
    </row>
    <row r="167" spans="1:47" ht="15" x14ac:dyDescent="0.25">
      <c r="A167"/>
      <c r="B167"/>
      <c r="C167"/>
      <c r="D167"/>
      <c r="E167"/>
      <c r="F167"/>
      <c r="G167"/>
      <c r="H167"/>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s="224"/>
      <c r="AT167" s="224"/>
      <c r="AU167"/>
    </row>
    <row r="168" spans="1:47" ht="15" x14ac:dyDescent="0.25">
      <c r="A168"/>
      <c r="B168"/>
      <c r="C168"/>
      <c r="D168"/>
      <c r="E168"/>
      <c r="F168"/>
      <c r="G168"/>
      <c r="H168"/>
      <c r="I168"/>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s="224"/>
      <c r="AT168" s="224"/>
      <c r="AU168"/>
    </row>
    <row r="169" spans="1:47" ht="15" x14ac:dyDescent="0.25">
      <c r="A169"/>
      <c r="B169"/>
      <c r="C169"/>
      <c r="D169"/>
      <c r="E169"/>
      <c r="F169"/>
      <c r="G169"/>
      <c r="H169"/>
      <c r="I169"/>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s="224"/>
      <c r="AT169" s="224"/>
      <c r="AU169"/>
    </row>
    <row r="170" spans="1:47" ht="15" x14ac:dyDescent="0.25">
      <c r="A170"/>
      <c r="B170"/>
      <c r="C170"/>
      <c r="D170"/>
      <c r="E170"/>
      <c r="F170"/>
      <c r="G170"/>
      <c r="H170"/>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s="224"/>
      <c r="AT170" s="224"/>
      <c r="AU170"/>
    </row>
    <row r="171" spans="1:47" ht="15" x14ac:dyDescent="0.25">
      <c r="A171"/>
      <c r="B171"/>
      <c r="C171"/>
      <c r="D171"/>
      <c r="E171"/>
      <c r="F171"/>
      <c r="G171"/>
      <c r="H171"/>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s="224"/>
      <c r="AT171" s="224"/>
      <c r="AU171"/>
    </row>
    <row r="172" spans="1:47" ht="15" x14ac:dyDescent="0.25">
      <c r="A172"/>
      <c r="B172"/>
      <c r="C172"/>
      <c r="D172"/>
      <c r="E172"/>
      <c r="F172"/>
      <c r="G172"/>
      <c r="H172"/>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s="224"/>
      <c r="AT172" s="224"/>
      <c r="AU172"/>
    </row>
    <row r="173" spans="1:47" ht="15" x14ac:dyDescent="0.25">
      <c r="A173"/>
      <c r="B173"/>
      <c r="C173"/>
      <c r="D173"/>
      <c r="E173"/>
      <c r="F173"/>
      <c r="G173"/>
      <c r="H173"/>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s="224"/>
      <c r="AT173" s="224"/>
      <c r="AU173"/>
    </row>
    <row r="174" spans="1:47" ht="15" x14ac:dyDescent="0.25">
      <c r="A174"/>
      <c r="B174"/>
      <c r="C174"/>
      <c r="D174"/>
      <c r="E174"/>
      <c r="F174"/>
      <c r="G174"/>
      <c r="H174"/>
      <c r="I174"/>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s="224"/>
      <c r="AT174" s="224"/>
      <c r="AU174"/>
    </row>
    <row r="175" spans="1:47" ht="15" x14ac:dyDescent="0.25">
      <c r="A175"/>
      <c r="B175"/>
      <c r="C175"/>
      <c r="D175"/>
      <c r="E175"/>
      <c r="F175"/>
      <c r="G175"/>
      <c r="H175"/>
      <c r="I175"/>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s="224"/>
      <c r="AT175" s="224"/>
      <c r="AU175"/>
    </row>
    <row r="176" spans="1:47" ht="15" x14ac:dyDescent="0.25">
      <c r="A176"/>
      <c r="B176"/>
      <c r="C176"/>
      <c r="D176"/>
      <c r="E176"/>
      <c r="F176"/>
      <c r="G176"/>
      <c r="H176"/>
      <c r="I176"/>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s="224"/>
      <c r="AT176" s="224"/>
      <c r="AU176"/>
    </row>
    <row r="177" spans="1:47" ht="15" x14ac:dyDescent="0.25">
      <c r="A177"/>
      <c r="B177"/>
      <c r="C177"/>
      <c r="D177"/>
      <c r="E177"/>
      <c r="F177"/>
      <c r="G177"/>
      <c r="H177"/>
      <c r="I177"/>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s="224"/>
      <c r="AT177" s="224"/>
      <c r="AU177"/>
    </row>
    <row r="178" spans="1:47" ht="15" x14ac:dyDescent="0.25">
      <c r="A178"/>
      <c r="B178"/>
      <c r="C178"/>
      <c r="D178"/>
      <c r="E178"/>
      <c r="F178"/>
      <c r="G178"/>
      <c r="H178"/>
      <c r="I178"/>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s="224"/>
      <c r="AT178" s="224"/>
      <c r="AU178"/>
    </row>
    <row r="179" spans="1:47" ht="15" x14ac:dyDescent="0.25">
      <c r="A179"/>
      <c r="B179"/>
      <c r="C179"/>
      <c r="D179"/>
      <c r="E179"/>
      <c r="F179"/>
      <c r="G179"/>
      <c r="H179"/>
      <c r="I179"/>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s="224"/>
      <c r="AT179" s="224"/>
      <c r="AU179"/>
    </row>
    <row r="180" spans="1:47" ht="15" x14ac:dyDescent="0.25">
      <c r="A180"/>
      <c r="B180"/>
      <c r="C180"/>
      <c r="D180"/>
      <c r="E180"/>
      <c r="F180"/>
      <c r="G180"/>
      <c r="H180"/>
      <c r="I180"/>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s="224"/>
      <c r="AT180" s="224"/>
      <c r="AU180"/>
    </row>
    <row r="181" spans="1:47" ht="15" x14ac:dyDescent="0.25">
      <c r="A181"/>
      <c r="B181"/>
      <c r="C181"/>
      <c r="D181"/>
      <c r="E181"/>
      <c r="F181"/>
      <c r="G181"/>
      <c r="H181"/>
      <c r="I181"/>
      <c r="J181"/>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s="224"/>
      <c r="AT181" s="224"/>
      <c r="AU181"/>
    </row>
    <row r="182" spans="1:47" ht="15" x14ac:dyDescent="0.25">
      <c r="A182"/>
      <c r="B182"/>
      <c r="C182"/>
      <c r="D182"/>
      <c r="E182"/>
      <c r="F182"/>
      <c r="G182"/>
      <c r="H182"/>
      <c r="I182"/>
      <c r="J182"/>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s="224"/>
      <c r="AT182" s="224"/>
      <c r="AU182"/>
    </row>
    <row r="183" spans="1:47" ht="15" x14ac:dyDescent="0.25">
      <c r="A183"/>
      <c r="B183"/>
      <c r="C183"/>
      <c r="D183"/>
      <c r="E183"/>
      <c r="F183"/>
      <c r="G183"/>
      <c r="H183"/>
      <c r="I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s="224"/>
      <c r="AT183" s="224"/>
      <c r="AU183"/>
    </row>
    <row r="184" spans="1:47" ht="15" x14ac:dyDescent="0.25">
      <c r="A184"/>
      <c r="B184"/>
      <c r="C184"/>
      <c r="D184"/>
      <c r="E184"/>
      <c r="F184"/>
      <c r="G184"/>
      <c r="H184"/>
      <c r="I184"/>
      <c r="J184"/>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s="224"/>
      <c r="AT184" s="224"/>
      <c r="AU184"/>
    </row>
    <row r="185" spans="1:47" ht="15" x14ac:dyDescent="0.25">
      <c r="A185"/>
      <c r="B185"/>
      <c r="C185"/>
      <c r="D185"/>
      <c r="E185"/>
      <c r="F185"/>
      <c r="G185"/>
      <c r="H185"/>
      <c r="I185"/>
      <c r="J185"/>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s="224"/>
      <c r="AT185" s="224"/>
      <c r="AU185"/>
    </row>
    <row r="186" spans="1:47" ht="15" x14ac:dyDescent="0.25">
      <c r="A186"/>
      <c r="B186"/>
      <c r="C186"/>
      <c r="D186"/>
      <c r="E186"/>
      <c r="F186"/>
      <c r="G186"/>
      <c r="H186"/>
      <c r="I186"/>
      <c r="J186"/>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s="224"/>
      <c r="AT186" s="224"/>
      <c r="AU186"/>
    </row>
    <row r="187" spans="1:47" ht="15" x14ac:dyDescent="0.25">
      <c r="A187"/>
      <c r="B187"/>
      <c r="C187"/>
      <c r="D187"/>
      <c r="E187"/>
      <c r="F187"/>
      <c r="G187"/>
      <c r="H187"/>
      <c r="I187"/>
      <c r="J187"/>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s="224"/>
      <c r="AT187" s="224"/>
      <c r="AU187"/>
    </row>
    <row r="188" spans="1:47" ht="15" x14ac:dyDescent="0.25">
      <c r="A188"/>
      <c r="B188"/>
      <c r="C188"/>
      <c r="D188"/>
      <c r="E188"/>
      <c r="F188"/>
      <c r="G188"/>
      <c r="H188"/>
      <c r="I188"/>
      <c r="J188"/>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s="224"/>
      <c r="AT188" s="224"/>
      <c r="AU188"/>
    </row>
    <row r="189" spans="1:47" ht="15" x14ac:dyDescent="0.25">
      <c r="A189"/>
      <c r="B189"/>
      <c r="C189"/>
      <c r="D189"/>
      <c r="E189"/>
      <c r="F189"/>
      <c r="G189"/>
      <c r="H189"/>
      <c r="I189"/>
      <c r="J189"/>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s="224"/>
      <c r="AT189" s="224"/>
      <c r="AU189"/>
    </row>
    <row r="190" spans="1:47" ht="15" x14ac:dyDescent="0.25">
      <c r="A190"/>
      <c r="B190"/>
      <c r="C190"/>
      <c r="D190"/>
      <c r="E190"/>
      <c r="F190"/>
      <c r="G190"/>
      <c r="H190"/>
      <c r="I190"/>
      <c r="J190"/>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s="224"/>
      <c r="AT190" s="224"/>
      <c r="AU190"/>
    </row>
    <row r="191" spans="1:47" ht="15" x14ac:dyDescent="0.25">
      <c r="A191"/>
      <c r="B191"/>
      <c r="C191"/>
      <c r="D191"/>
      <c r="E191"/>
      <c r="F191"/>
      <c r="G191"/>
      <c r="H191"/>
      <c r="I191"/>
      <c r="J191"/>
      <c r="K191"/>
      <c r="L191"/>
      <c r="M191"/>
      <c r="N191"/>
      <c r="O191"/>
      <c r="P191"/>
      <c r="Q191"/>
      <c r="R191"/>
      <c r="S191"/>
      <c r="T191"/>
      <c r="U191"/>
      <c r="V191"/>
      <c r="W191"/>
      <c r="X191"/>
      <c r="Y191"/>
      <c r="Z191"/>
      <c r="AA191"/>
      <c r="AB191"/>
      <c r="AC191"/>
      <c r="AD191"/>
      <c r="AE191"/>
      <c r="AF191"/>
      <c r="AG191"/>
      <c r="AH191"/>
      <c r="AI191"/>
      <c r="AJ191"/>
      <c r="AK191"/>
      <c r="AL191"/>
      <c r="AM191"/>
      <c r="AN191"/>
      <c r="AO191"/>
      <c r="AP191"/>
      <c r="AQ191"/>
      <c r="AR191"/>
      <c r="AS191" s="224"/>
      <c r="AT191" s="224"/>
      <c r="AU191"/>
    </row>
    <row r="192" spans="1:47" ht="15" x14ac:dyDescent="0.25">
      <c r="A192"/>
      <c r="B192"/>
      <c r="C192"/>
      <c r="D192"/>
      <c r="E192"/>
      <c r="F192"/>
      <c r="G192"/>
      <c r="H192"/>
      <c r="I192"/>
      <c r="J192"/>
      <c r="K192"/>
      <c r="L192"/>
      <c r="M192"/>
      <c r="N192"/>
      <c r="O192"/>
      <c r="P192"/>
      <c r="Q192"/>
      <c r="R192"/>
      <c r="S192"/>
      <c r="T192"/>
      <c r="U192"/>
      <c r="V192"/>
      <c r="W192"/>
      <c r="X192"/>
      <c r="Y192"/>
      <c r="Z192"/>
      <c r="AA192"/>
      <c r="AB192"/>
      <c r="AC192"/>
      <c r="AD192"/>
      <c r="AE192"/>
      <c r="AF192"/>
      <c r="AG192"/>
      <c r="AH192"/>
      <c r="AI192"/>
      <c r="AJ192"/>
      <c r="AK192"/>
      <c r="AL192"/>
      <c r="AM192"/>
      <c r="AN192"/>
      <c r="AO192"/>
      <c r="AP192"/>
      <c r="AQ192"/>
      <c r="AR192"/>
      <c r="AS192" s="224"/>
      <c r="AT192" s="224"/>
      <c r="AU192"/>
    </row>
    <row r="193" spans="1:47" ht="15" x14ac:dyDescent="0.25">
      <c r="A193"/>
      <c r="B193"/>
      <c r="C193"/>
      <c r="D193"/>
      <c r="E193"/>
      <c r="F193"/>
      <c r="G193"/>
      <c r="H193"/>
      <c r="I193"/>
      <c r="J193"/>
      <c r="K193"/>
      <c r="L193"/>
      <c r="M193"/>
      <c r="N193"/>
      <c r="O193"/>
      <c r="P193"/>
      <c r="Q193"/>
      <c r="R193"/>
      <c r="S193"/>
      <c r="T193"/>
      <c r="U193"/>
      <c r="V193"/>
      <c r="W193"/>
      <c r="X193"/>
      <c r="Y193"/>
      <c r="Z193"/>
      <c r="AA193"/>
      <c r="AB193"/>
      <c r="AC193"/>
      <c r="AD193"/>
      <c r="AE193"/>
      <c r="AF193"/>
      <c r="AG193"/>
      <c r="AH193"/>
      <c r="AI193"/>
      <c r="AJ193"/>
      <c r="AK193"/>
      <c r="AL193"/>
      <c r="AM193"/>
      <c r="AN193"/>
      <c r="AO193"/>
      <c r="AP193"/>
      <c r="AQ193"/>
      <c r="AR193"/>
      <c r="AS193" s="224"/>
      <c r="AT193" s="224"/>
      <c r="AU193"/>
    </row>
    <row r="194" spans="1:47" ht="15" x14ac:dyDescent="0.25">
      <c r="A194"/>
      <c r="B194"/>
      <c r="C194"/>
      <c r="D194"/>
      <c r="E194"/>
      <c r="F194"/>
      <c r="G194"/>
      <c r="H194"/>
      <c r="I194"/>
      <c r="J194"/>
      <c r="K194"/>
      <c r="L194"/>
      <c r="M194"/>
      <c r="N194"/>
      <c r="O194"/>
      <c r="P194"/>
      <c r="Q194"/>
      <c r="R194"/>
      <c r="S194"/>
      <c r="T194"/>
      <c r="U194"/>
      <c r="V194"/>
      <c r="W194"/>
      <c r="X194"/>
      <c r="Y194"/>
      <c r="Z194"/>
      <c r="AA194"/>
      <c r="AB194"/>
      <c r="AC194"/>
      <c r="AD194"/>
      <c r="AE194"/>
      <c r="AF194"/>
      <c r="AG194"/>
      <c r="AH194"/>
      <c r="AI194"/>
      <c r="AJ194"/>
      <c r="AK194"/>
      <c r="AL194"/>
      <c r="AM194"/>
      <c r="AN194"/>
      <c r="AO194"/>
      <c r="AP194"/>
      <c r="AQ194"/>
      <c r="AR194"/>
      <c r="AS194" s="224"/>
      <c r="AT194" s="224"/>
      <c r="AU194"/>
    </row>
    <row r="195" spans="1:47" ht="15" x14ac:dyDescent="0.25">
      <c r="A195"/>
      <c r="B195"/>
      <c r="C195"/>
      <c r="D195"/>
      <c r="E195"/>
      <c r="F195"/>
      <c r="G195"/>
      <c r="H195"/>
      <c r="I195"/>
      <c r="J195"/>
      <c r="K195"/>
      <c r="L195"/>
      <c r="M195"/>
      <c r="N195"/>
      <c r="O195"/>
      <c r="P195"/>
      <c r="Q195"/>
      <c r="R195"/>
      <c r="S195"/>
      <c r="T195"/>
      <c r="U195"/>
      <c r="V195"/>
      <c r="W195"/>
      <c r="X195"/>
      <c r="Y195"/>
      <c r="Z195"/>
      <c r="AA195"/>
      <c r="AB195"/>
      <c r="AC195"/>
      <c r="AD195"/>
      <c r="AE195"/>
      <c r="AF195"/>
      <c r="AG195"/>
      <c r="AH195"/>
      <c r="AI195"/>
      <c r="AJ195"/>
      <c r="AK195"/>
      <c r="AL195"/>
      <c r="AM195"/>
      <c r="AN195"/>
      <c r="AO195"/>
      <c r="AP195"/>
      <c r="AQ195"/>
      <c r="AR195"/>
      <c r="AS195" s="224"/>
      <c r="AT195" s="224"/>
      <c r="AU195"/>
    </row>
    <row r="196" spans="1:47" ht="15" x14ac:dyDescent="0.25">
      <c r="A196"/>
      <c r="B196"/>
      <c r="C196"/>
      <c r="D196"/>
      <c r="E196"/>
      <c r="F196"/>
      <c r="G196"/>
      <c r="H196"/>
      <c r="I196"/>
      <c r="J196"/>
      <c r="K196"/>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s="224"/>
      <c r="AT196" s="224"/>
      <c r="AU196"/>
    </row>
    <row r="197" spans="1:47" ht="15" x14ac:dyDescent="0.25">
      <c r="A197"/>
      <c r="B197"/>
      <c r="C197"/>
      <c r="D197"/>
      <c r="E197"/>
      <c r="F197"/>
      <c r="G197"/>
      <c r="H197"/>
      <c r="I197"/>
      <c r="J197"/>
      <c r="K197"/>
      <c r="L197"/>
      <c r="M197"/>
      <c r="N197"/>
      <c r="O197"/>
      <c r="P197"/>
      <c r="Q197"/>
      <c r="R197"/>
      <c r="S197"/>
      <c r="T197"/>
      <c r="U197"/>
      <c r="V197"/>
      <c r="W197"/>
      <c r="X197"/>
      <c r="Y197"/>
      <c r="Z197"/>
      <c r="AA197"/>
      <c r="AB197"/>
      <c r="AC197"/>
      <c r="AD197"/>
      <c r="AE197"/>
      <c r="AF197"/>
      <c r="AG197"/>
      <c r="AH197"/>
      <c r="AI197"/>
      <c r="AJ197"/>
      <c r="AK197"/>
      <c r="AL197"/>
      <c r="AM197"/>
      <c r="AN197"/>
      <c r="AO197"/>
      <c r="AP197"/>
      <c r="AQ197"/>
      <c r="AR197"/>
      <c r="AS197" s="224"/>
      <c r="AT197" s="224"/>
      <c r="AU197"/>
    </row>
    <row r="198" spans="1:47" ht="15" x14ac:dyDescent="0.25">
      <c r="A198"/>
      <c r="B198"/>
      <c r="C198"/>
      <c r="D198"/>
      <c r="E198"/>
      <c r="F198"/>
      <c r="G198"/>
      <c r="H198"/>
      <c r="I198"/>
      <c r="J198"/>
      <c r="K198"/>
      <c r="L198"/>
      <c r="M198"/>
      <c r="N198"/>
      <c r="O198"/>
      <c r="P198"/>
      <c r="Q198"/>
      <c r="R198"/>
      <c r="S198"/>
      <c r="T198"/>
      <c r="U198"/>
      <c r="V198"/>
      <c r="W198"/>
      <c r="X198"/>
      <c r="Y198"/>
      <c r="Z198"/>
      <c r="AA198"/>
      <c r="AB198"/>
      <c r="AC198"/>
      <c r="AD198"/>
      <c r="AE198"/>
      <c r="AF198"/>
      <c r="AG198"/>
      <c r="AH198"/>
      <c r="AI198"/>
      <c r="AJ198"/>
      <c r="AK198"/>
      <c r="AL198"/>
      <c r="AM198"/>
      <c r="AN198"/>
      <c r="AO198"/>
      <c r="AP198"/>
      <c r="AQ198"/>
      <c r="AR198"/>
      <c r="AS198" s="224"/>
      <c r="AT198" s="224"/>
      <c r="AU198"/>
    </row>
    <row r="199" spans="1:47" ht="15" x14ac:dyDescent="0.25">
      <c r="A199"/>
      <c r="B199"/>
      <c r="C199"/>
      <c r="D199"/>
      <c r="E199"/>
      <c r="F199"/>
      <c r="G199"/>
      <c r="H199"/>
      <c r="I199"/>
      <c r="J199"/>
      <c r="K199"/>
      <c r="L199"/>
      <c r="M199"/>
      <c r="N199"/>
      <c r="O199"/>
      <c r="P199"/>
      <c r="Q199"/>
      <c r="R199"/>
      <c r="S199"/>
      <c r="T199"/>
      <c r="U199"/>
      <c r="V199"/>
      <c r="W199"/>
      <c r="X199"/>
      <c r="Y199"/>
      <c r="Z199"/>
      <c r="AA199"/>
      <c r="AB199"/>
      <c r="AC199"/>
      <c r="AD199"/>
      <c r="AE199"/>
      <c r="AF199"/>
      <c r="AG199"/>
      <c r="AH199"/>
      <c r="AI199"/>
      <c r="AJ199"/>
      <c r="AK199"/>
      <c r="AL199"/>
      <c r="AM199"/>
      <c r="AN199"/>
      <c r="AO199"/>
      <c r="AP199"/>
      <c r="AQ199"/>
      <c r="AR199"/>
      <c r="AS199" s="224"/>
      <c r="AT199" s="224"/>
      <c r="AU199"/>
    </row>
    <row r="200" spans="1:47" ht="15" x14ac:dyDescent="0.25">
      <c r="A200"/>
      <c r="B200"/>
      <c r="C200"/>
      <c r="D200"/>
      <c r="E200"/>
      <c r="F200"/>
      <c r="G200"/>
      <c r="H200"/>
      <c r="I200"/>
      <c r="J200"/>
      <c r="K200"/>
      <c r="L200"/>
      <c r="M200"/>
      <c r="N200"/>
      <c r="O200"/>
      <c r="P200"/>
      <c r="Q200"/>
      <c r="R200"/>
      <c r="S200"/>
      <c r="T200"/>
      <c r="U200"/>
      <c r="V200"/>
      <c r="W200"/>
      <c r="X200"/>
      <c r="Y200"/>
      <c r="Z200"/>
      <c r="AA200"/>
      <c r="AB200"/>
      <c r="AC200"/>
      <c r="AD200"/>
      <c r="AE200"/>
      <c r="AF200"/>
      <c r="AG200"/>
      <c r="AH200"/>
      <c r="AI200"/>
      <c r="AJ200"/>
      <c r="AK200"/>
      <c r="AL200"/>
      <c r="AM200"/>
      <c r="AN200"/>
      <c r="AO200"/>
      <c r="AP200"/>
      <c r="AQ200"/>
      <c r="AR200"/>
      <c r="AS200" s="224"/>
      <c r="AT200" s="224"/>
      <c r="AU200"/>
    </row>
    <row r="201" spans="1:47" ht="15" x14ac:dyDescent="0.25">
      <c r="A201"/>
      <c r="B201"/>
      <c r="C201"/>
      <c r="D201"/>
      <c r="E201"/>
      <c r="F201"/>
      <c r="G201"/>
      <c r="H201"/>
      <c r="I201"/>
      <c r="J201"/>
      <c r="K201"/>
      <c r="L201"/>
      <c r="M201"/>
      <c r="N201"/>
      <c r="O201"/>
      <c r="P201"/>
      <c r="Q201"/>
      <c r="R201"/>
      <c r="S201"/>
      <c r="T201"/>
      <c r="U201"/>
      <c r="V201"/>
      <c r="W201"/>
      <c r="X201"/>
      <c r="Y201"/>
      <c r="Z201"/>
      <c r="AA201"/>
      <c r="AB201"/>
      <c r="AC201"/>
      <c r="AD201"/>
      <c r="AE201"/>
      <c r="AF201"/>
      <c r="AG201"/>
      <c r="AH201"/>
      <c r="AI201"/>
      <c r="AJ201"/>
      <c r="AK201"/>
      <c r="AL201"/>
      <c r="AM201"/>
      <c r="AN201"/>
      <c r="AO201"/>
      <c r="AP201"/>
      <c r="AQ201"/>
      <c r="AR201"/>
      <c r="AS201" s="224"/>
      <c r="AT201" s="224"/>
      <c r="AU201"/>
    </row>
    <row r="202" spans="1:47" ht="15" x14ac:dyDescent="0.25">
      <c r="A202"/>
      <c r="B202"/>
      <c r="C202"/>
      <c r="D202"/>
      <c r="E202"/>
      <c r="F202"/>
      <c r="G202"/>
      <c r="H202"/>
      <c r="I202"/>
      <c r="J202"/>
      <c r="K202"/>
      <c r="L202"/>
      <c r="M202"/>
      <c r="N202"/>
      <c r="O202"/>
      <c r="P202"/>
      <c r="Q202"/>
      <c r="R202"/>
      <c r="S202"/>
      <c r="T202"/>
      <c r="U202"/>
      <c r="V202"/>
      <c r="W202"/>
      <c r="X202"/>
      <c r="Y202"/>
      <c r="Z202"/>
      <c r="AA202"/>
      <c r="AB202"/>
      <c r="AC202"/>
      <c r="AD202"/>
      <c r="AE202"/>
      <c r="AF202"/>
      <c r="AG202"/>
      <c r="AH202"/>
      <c r="AI202"/>
      <c r="AJ202"/>
      <c r="AK202"/>
      <c r="AL202"/>
      <c r="AM202"/>
      <c r="AN202"/>
      <c r="AO202"/>
      <c r="AP202"/>
      <c r="AQ202"/>
      <c r="AR202"/>
      <c r="AS202" s="224"/>
      <c r="AT202" s="224"/>
      <c r="AU202"/>
    </row>
    <row r="203" spans="1:47" ht="15" x14ac:dyDescent="0.25">
      <c r="A203"/>
      <c r="B203"/>
      <c r="C203"/>
      <c r="D203"/>
      <c r="E203"/>
      <c r="F203"/>
      <c r="G203"/>
      <c r="H203"/>
      <c r="I203"/>
      <c r="J203"/>
      <c r="K203"/>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s="224"/>
      <c r="AT203" s="224"/>
      <c r="AU203"/>
    </row>
    <row r="204" spans="1:47" ht="15" x14ac:dyDescent="0.25">
      <c r="A204"/>
      <c r="B204"/>
      <c r="C204"/>
      <c r="D204"/>
      <c r="E204"/>
      <c r="F204"/>
      <c r="G204"/>
      <c r="H204"/>
      <c r="I204"/>
      <c r="J204"/>
      <c r="K204"/>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s="224"/>
      <c r="AT204" s="224"/>
      <c r="AU204"/>
    </row>
    <row r="205" spans="1:47" ht="15" x14ac:dyDescent="0.25">
      <c r="A205"/>
      <c r="B205"/>
      <c r="C205"/>
      <c r="D205"/>
      <c r="E205"/>
      <c r="F205"/>
      <c r="G205"/>
      <c r="H205"/>
      <c r="I205"/>
      <c r="J205"/>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s="224"/>
      <c r="AT205" s="224"/>
      <c r="AU205"/>
    </row>
    <row r="206" spans="1:47" ht="15" x14ac:dyDescent="0.25">
      <c r="A206"/>
      <c r="B206"/>
      <c r="C206"/>
      <c r="D206"/>
      <c r="E206"/>
      <c r="F206"/>
      <c r="G206"/>
      <c r="H206"/>
      <c r="I206"/>
      <c r="J206"/>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s="224"/>
      <c r="AT206" s="224"/>
      <c r="AU206"/>
    </row>
    <row r="207" spans="1:47" ht="15" x14ac:dyDescent="0.25">
      <c r="A207"/>
      <c r="B207"/>
      <c r="C207"/>
      <c r="D207"/>
      <c r="E207"/>
      <c r="F207"/>
      <c r="G207"/>
      <c r="H207"/>
      <c r="I207"/>
      <c r="J207"/>
      <c r="K207"/>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s="224"/>
      <c r="AT207" s="224"/>
      <c r="AU207"/>
    </row>
    <row r="208" spans="1:47" ht="15" x14ac:dyDescent="0.25">
      <c r="A208"/>
      <c r="B208"/>
      <c r="C208"/>
      <c r="D208"/>
      <c r="E208"/>
      <c r="F208"/>
      <c r="G208"/>
      <c r="H208"/>
      <c r="I208"/>
      <c r="J208"/>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s="224"/>
      <c r="AT208" s="224"/>
      <c r="AU208"/>
    </row>
    <row r="209" spans="1:47" ht="15" x14ac:dyDescent="0.25">
      <c r="A209"/>
      <c r="B209"/>
      <c r="C209"/>
      <c r="D209"/>
      <c r="E209"/>
      <c r="F209"/>
      <c r="G209"/>
      <c r="H209"/>
      <c r="I209"/>
      <c r="J209"/>
      <c r="K209"/>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s="224"/>
      <c r="AT209" s="224"/>
      <c r="AU209"/>
    </row>
    <row r="210" spans="1:47" ht="15" x14ac:dyDescent="0.25">
      <c r="A210"/>
      <c r="B210"/>
      <c r="C210"/>
      <c r="D210"/>
      <c r="E210"/>
      <c r="F210"/>
      <c r="G210"/>
      <c r="H210"/>
      <c r="I210"/>
      <c r="J210"/>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s="224"/>
      <c r="AT210" s="224"/>
      <c r="AU210"/>
    </row>
    <row r="211" spans="1:47" ht="15" x14ac:dyDescent="0.25">
      <c r="A211"/>
      <c r="B211"/>
      <c r="C211"/>
      <c r="D211"/>
      <c r="E211"/>
      <c r="F211"/>
      <c r="G211"/>
      <c r="H211"/>
      <c r="I211"/>
      <c r="J211"/>
      <c r="K211"/>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s="224"/>
      <c r="AT211" s="224"/>
      <c r="AU211"/>
    </row>
    <row r="212" spans="1:47" ht="15" x14ac:dyDescent="0.25">
      <c r="A212"/>
      <c r="B212"/>
      <c r="C212"/>
      <c r="D212"/>
      <c r="E212"/>
      <c r="F212"/>
      <c r="G212"/>
      <c r="H212"/>
      <c r="I212"/>
      <c r="J212"/>
      <c r="K212"/>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s="224"/>
      <c r="AT212" s="224"/>
      <c r="AU212"/>
    </row>
    <row r="213" spans="1:47" ht="15" x14ac:dyDescent="0.25">
      <c r="A213"/>
      <c r="B213"/>
      <c r="C213"/>
      <c r="D213"/>
      <c r="E213"/>
      <c r="F213"/>
      <c r="G213"/>
      <c r="H213"/>
      <c r="I213"/>
      <c r="J213"/>
      <c r="K213"/>
      <c r="L213"/>
      <c r="M213"/>
      <c r="N213"/>
      <c r="O213"/>
      <c r="P213"/>
      <c r="Q213"/>
      <c r="R213"/>
      <c r="S213"/>
      <c r="T213"/>
      <c r="U213"/>
      <c r="V213"/>
      <c r="W213"/>
      <c r="X213"/>
      <c r="Y213"/>
      <c r="Z213"/>
      <c r="AA213"/>
      <c r="AB213"/>
      <c r="AC213"/>
      <c r="AD213"/>
      <c r="AE213"/>
      <c r="AF213"/>
      <c r="AG213"/>
      <c r="AH213"/>
      <c r="AI213"/>
      <c r="AJ213"/>
      <c r="AK213"/>
      <c r="AL213"/>
      <c r="AM213"/>
      <c r="AN213"/>
      <c r="AO213"/>
      <c r="AP213"/>
      <c r="AQ213"/>
      <c r="AR213"/>
      <c r="AS213" s="224"/>
      <c r="AT213" s="224"/>
      <c r="AU213"/>
    </row>
    <row r="214" spans="1:47" ht="15" x14ac:dyDescent="0.25">
      <c r="A214"/>
      <c r="B214"/>
      <c r="C214"/>
      <c r="D214"/>
      <c r="E214"/>
      <c r="F214"/>
      <c r="G214"/>
      <c r="H214"/>
      <c r="I214"/>
      <c r="J214"/>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s="224"/>
      <c r="AT214" s="224"/>
      <c r="AU214"/>
    </row>
    <row r="215" spans="1:47" ht="15" x14ac:dyDescent="0.25">
      <c r="A215"/>
      <c r="B215"/>
      <c r="C215"/>
      <c r="D215"/>
      <c r="E215"/>
      <c r="F215"/>
      <c r="G215"/>
      <c r="H215"/>
      <c r="I215"/>
      <c r="J215"/>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s="224"/>
      <c r="AT215" s="224"/>
      <c r="AU215"/>
    </row>
    <row r="216" spans="1:47" ht="15" x14ac:dyDescent="0.25">
      <c r="A216"/>
      <c r="B216"/>
      <c r="C216"/>
      <c r="D216"/>
      <c r="E216"/>
      <c r="F216"/>
      <c r="G216"/>
      <c r="H216"/>
      <c r="I216"/>
      <c r="J216"/>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s="224"/>
      <c r="AT216" s="224"/>
      <c r="AU216"/>
    </row>
    <row r="217" spans="1:47" ht="15" x14ac:dyDescent="0.25">
      <c r="A217"/>
      <c r="B217"/>
      <c r="C217"/>
      <c r="D217"/>
      <c r="E217"/>
      <c r="F217"/>
      <c r="G217"/>
      <c r="H217"/>
      <c r="I217"/>
      <c r="J217"/>
      <c r="K217"/>
      <c r="L217"/>
      <c r="M217"/>
      <c r="N217"/>
      <c r="O217"/>
      <c r="P217"/>
      <c r="Q217"/>
      <c r="R217"/>
      <c r="S217"/>
      <c r="T217"/>
      <c r="U217"/>
      <c r="V217"/>
      <c r="W217"/>
      <c r="X217"/>
      <c r="Y217"/>
      <c r="Z217"/>
      <c r="AA217"/>
      <c r="AB217"/>
      <c r="AC217"/>
      <c r="AD217"/>
      <c r="AE217"/>
      <c r="AF217"/>
      <c r="AG217"/>
      <c r="AH217"/>
      <c r="AI217"/>
      <c r="AJ217"/>
      <c r="AK217"/>
      <c r="AL217"/>
      <c r="AM217"/>
      <c r="AN217"/>
      <c r="AO217"/>
      <c r="AP217"/>
      <c r="AQ217"/>
      <c r="AR217"/>
      <c r="AS217" s="224"/>
      <c r="AT217" s="224"/>
      <c r="AU217"/>
    </row>
    <row r="218" spans="1:47" ht="15" x14ac:dyDescent="0.25">
      <c r="A218"/>
      <c r="B218"/>
      <c r="C218"/>
      <c r="D218"/>
      <c r="E218"/>
      <c r="F218"/>
      <c r="G218"/>
      <c r="H218"/>
      <c r="I218"/>
      <c r="J218"/>
      <c r="K218"/>
      <c r="L218"/>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s="224"/>
      <c r="AT218" s="224"/>
      <c r="AU218"/>
    </row>
    <row r="219" spans="1:47" ht="15"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s="224"/>
      <c r="AT219" s="224"/>
      <c r="AU219"/>
    </row>
    <row r="220" spans="1:47" ht="15" x14ac:dyDescent="0.25">
      <c r="A220"/>
      <c r="B220"/>
      <c r="C220"/>
      <c r="D220"/>
      <c r="E220"/>
      <c r="F220"/>
      <c r="G220"/>
      <c r="H220"/>
      <c r="I220"/>
      <c r="J220"/>
      <c r="K220"/>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s="224"/>
      <c r="AT220" s="224"/>
      <c r="AU220"/>
    </row>
    <row r="221" spans="1:47" ht="15" x14ac:dyDescent="0.25">
      <c r="A221"/>
      <c r="B221"/>
      <c r="C221"/>
      <c r="D221"/>
      <c r="E221"/>
      <c r="F221"/>
      <c r="G221"/>
      <c r="H221"/>
      <c r="I221"/>
      <c r="J221"/>
      <c r="K221"/>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s="224"/>
      <c r="AT221" s="224"/>
      <c r="AU221"/>
    </row>
    <row r="222" spans="1:47" ht="15" x14ac:dyDescent="0.25">
      <c r="A222"/>
      <c r="B222"/>
      <c r="C222"/>
      <c r="D222"/>
      <c r="E222"/>
      <c r="F222"/>
      <c r="G222"/>
      <c r="H222"/>
      <c r="I222"/>
      <c r="J222"/>
      <c r="K222"/>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s="224"/>
      <c r="AT222" s="224"/>
      <c r="AU222"/>
    </row>
    <row r="223" spans="1:47" ht="15" x14ac:dyDescent="0.25">
      <c r="A223"/>
      <c r="B223"/>
      <c r="C223"/>
      <c r="D223"/>
      <c r="E223"/>
      <c r="F223"/>
      <c r="G223"/>
      <c r="H223"/>
      <c r="I223"/>
      <c r="J223"/>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s="224"/>
      <c r="AT223" s="224"/>
      <c r="AU223"/>
    </row>
    <row r="224" spans="1:47" ht="15" x14ac:dyDescent="0.25">
      <c r="A224"/>
      <c r="B224"/>
      <c r="C224"/>
      <c r="D224"/>
      <c r="E224"/>
      <c r="F224"/>
      <c r="G224"/>
      <c r="H224"/>
      <c r="I224"/>
      <c r="J224"/>
      <c r="K224"/>
      <c r="L224"/>
      <c r="M224"/>
      <c r="N224"/>
      <c r="O224"/>
      <c r="P224"/>
      <c r="Q224"/>
      <c r="R224"/>
      <c r="S224"/>
      <c r="T224"/>
      <c r="U224"/>
      <c r="V224"/>
      <c r="W224"/>
      <c r="X224"/>
      <c r="Y224"/>
      <c r="Z224"/>
      <c r="AA224"/>
      <c r="AB224"/>
      <c r="AC224"/>
      <c r="AD224"/>
      <c r="AE224"/>
      <c r="AF224"/>
      <c r="AG224"/>
      <c r="AH224"/>
      <c r="AI224"/>
      <c r="AJ224"/>
      <c r="AK224"/>
      <c r="AL224"/>
      <c r="AM224"/>
      <c r="AN224"/>
      <c r="AO224"/>
      <c r="AP224"/>
      <c r="AQ224"/>
      <c r="AR224"/>
      <c r="AS224" s="224"/>
      <c r="AT224" s="224"/>
      <c r="AU224"/>
    </row>
    <row r="225" spans="1:47" ht="15"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c r="AG225"/>
      <c r="AH225"/>
      <c r="AI225"/>
      <c r="AJ225"/>
      <c r="AK225"/>
      <c r="AL225"/>
      <c r="AM225"/>
      <c r="AN225"/>
      <c r="AO225"/>
      <c r="AP225"/>
      <c r="AQ225"/>
      <c r="AR225"/>
      <c r="AS225" s="224"/>
      <c r="AT225" s="224"/>
      <c r="AU225"/>
    </row>
    <row r="226" spans="1:47" ht="15" x14ac:dyDescent="0.25">
      <c r="A226"/>
      <c r="B226"/>
      <c r="C226"/>
      <c r="D226"/>
      <c r="E226"/>
      <c r="F226"/>
      <c r="G226"/>
      <c r="H226"/>
      <c r="I226"/>
      <c r="J226"/>
      <c r="K226"/>
      <c r="L226"/>
      <c r="M226"/>
      <c r="N226"/>
      <c r="O226"/>
      <c r="P226"/>
      <c r="Q226"/>
      <c r="R226"/>
      <c r="S226"/>
      <c r="T226"/>
      <c r="U226"/>
      <c r="V226"/>
      <c r="W226"/>
      <c r="X226"/>
      <c r="Y226"/>
      <c r="Z226"/>
      <c r="AA226"/>
      <c r="AB226"/>
      <c r="AC226"/>
      <c r="AD226"/>
      <c r="AE226"/>
      <c r="AF226"/>
      <c r="AG226"/>
      <c r="AH226"/>
      <c r="AI226"/>
      <c r="AJ226"/>
      <c r="AK226"/>
      <c r="AL226"/>
      <c r="AM226"/>
      <c r="AN226"/>
      <c r="AO226"/>
      <c r="AP226"/>
      <c r="AQ226"/>
      <c r="AR226"/>
      <c r="AS226" s="224"/>
      <c r="AT226" s="224"/>
      <c r="AU226"/>
    </row>
    <row r="227" spans="1:47" ht="15" x14ac:dyDescent="0.25">
      <c r="A227"/>
      <c r="B227"/>
      <c r="C227"/>
      <c r="D227"/>
      <c r="E227"/>
      <c r="F227"/>
      <c r="G227"/>
      <c r="H227"/>
      <c r="I227"/>
      <c r="J227"/>
      <c r="K227"/>
      <c r="L227"/>
      <c r="M227"/>
      <c r="N227"/>
      <c r="O227"/>
      <c r="P227"/>
      <c r="Q227"/>
      <c r="R227"/>
      <c r="S227"/>
      <c r="T227"/>
      <c r="U227"/>
      <c r="V227"/>
      <c r="W227"/>
      <c r="X227"/>
      <c r="Y227"/>
      <c r="Z227"/>
      <c r="AA227"/>
      <c r="AB227"/>
      <c r="AC227"/>
      <c r="AD227"/>
      <c r="AE227"/>
      <c r="AF227"/>
      <c r="AG227"/>
      <c r="AH227"/>
      <c r="AI227"/>
      <c r="AJ227"/>
      <c r="AK227"/>
      <c r="AL227"/>
      <c r="AM227"/>
      <c r="AN227"/>
      <c r="AO227"/>
      <c r="AP227"/>
      <c r="AQ227"/>
      <c r="AR227"/>
      <c r="AS227" s="224"/>
      <c r="AT227" s="224"/>
      <c r="AU227"/>
    </row>
    <row r="228" spans="1:47" ht="15" x14ac:dyDescent="0.25">
      <c r="A228"/>
      <c r="B228"/>
      <c r="C228"/>
      <c r="D228"/>
      <c r="E228"/>
      <c r="F228"/>
      <c r="G228"/>
      <c r="H228"/>
      <c r="I228"/>
      <c r="J228"/>
      <c r="K228"/>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s="224"/>
      <c r="AT228" s="224"/>
      <c r="AU228"/>
    </row>
    <row r="229" spans="1:47" ht="15" x14ac:dyDescent="0.25">
      <c r="A229"/>
      <c r="B229"/>
      <c r="C229"/>
      <c r="D229"/>
      <c r="E229"/>
      <c r="F229"/>
      <c r="G229"/>
      <c r="H229"/>
      <c r="I229"/>
      <c r="J229"/>
      <c r="K229"/>
      <c r="L229"/>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s="224"/>
      <c r="AT229" s="224"/>
      <c r="AU229"/>
    </row>
    <row r="230" spans="1:47" ht="15" x14ac:dyDescent="0.25">
      <c r="A230"/>
      <c r="B230"/>
      <c r="C230"/>
      <c r="D230"/>
      <c r="E230"/>
      <c r="F230"/>
      <c r="G230"/>
      <c r="H230"/>
      <c r="I230"/>
      <c r="J230"/>
      <c r="K230"/>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s="224"/>
      <c r="AT230" s="224"/>
      <c r="AU230"/>
    </row>
    <row r="231" spans="1:47" ht="15" x14ac:dyDescent="0.25">
      <c r="A231"/>
      <c r="B231"/>
      <c r="C231"/>
      <c r="D231"/>
      <c r="E231"/>
      <c r="F231"/>
      <c r="G231"/>
      <c r="H231"/>
      <c r="I231"/>
      <c r="J231"/>
      <c r="K231"/>
      <c r="L231"/>
      <c r="M231"/>
      <c r="N231"/>
      <c r="O231"/>
      <c r="P231"/>
      <c r="Q231"/>
      <c r="R231"/>
      <c r="S231"/>
      <c r="T231"/>
      <c r="U231"/>
      <c r="V231"/>
      <c r="W231"/>
      <c r="X231"/>
      <c r="Y231"/>
      <c r="Z231"/>
      <c r="AA231"/>
      <c r="AB231"/>
      <c r="AC231"/>
      <c r="AD231"/>
      <c r="AE231"/>
      <c r="AF231"/>
      <c r="AG231"/>
      <c r="AH231"/>
      <c r="AI231"/>
      <c r="AJ231"/>
      <c r="AK231"/>
      <c r="AL231"/>
      <c r="AM231"/>
      <c r="AN231"/>
      <c r="AO231"/>
      <c r="AP231"/>
      <c r="AQ231"/>
      <c r="AR231"/>
      <c r="AS231" s="224"/>
      <c r="AT231" s="224"/>
      <c r="AU231"/>
    </row>
    <row r="232" spans="1:47" ht="15" x14ac:dyDescent="0.25">
      <c r="A232"/>
      <c r="B232"/>
      <c r="C232"/>
      <c r="D232"/>
      <c r="E232"/>
      <c r="F232"/>
      <c r="G232"/>
      <c r="H232"/>
      <c r="I232"/>
      <c r="J232"/>
      <c r="K232"/>
      <c r="L232"/>
      <c r="M232"/>
      <c r="N232"/>
      <c r="O232"/>
      <c r="P232"/>
      <c r="Q232"/>
      <c r="R232"/>
      <c r="S232"/>
      <c r="T232"/>
      <c r="U232"/>
      <c r="V232"/>
      <c r="W232"/>
      <c r="X232"/>
      <c r="Y232"/>
      <c r="Z232"/>
      <c r="AA232"/>
      <c r="AB232"/>
      <c r="AC232"/>
      <c r="AD232"/>
      <c r="AE232"/>
      <c r="AF232"/>
      <c r="AG232"/>
      <c r="AH232"/>
      <c r="AI232"/>
      <c r="AJ232"/>
      <c r="AK232"/>
      <c r="AL232"/>
      <c r="AM232"/>
      <c r="AN232"/>
      <c r="AO232"/>
      <c r="AP232"/>
      <c r="AQ232"/>
      <c r="AR232"/>
      <c r="AS232" s="224"/>
      <c r="AT232" s="224"/>
      <c r="AU232"/>
    </row>
    <row r="233" spans="1:47" ht="15" x14ac:dyDescent="0.25">
      <c r="A233"/>
      <c r="B233"/>
      <c r="C233"/>
      <c r="D233"/>
      <c r="E233"/>
      <c r="F233"/>
      <c r="G233"/>
      <c r="H233"/>
      <c r="I233"/>
      <c r="J233"/>
      <c r="K233"/>
      <c r="L233"/>
      <c r="M233"/>
      <c r="N233"/>
      <c r="O233"/>
      <c r="P233"/>
      <c r="Q233"/>
      <c r="R233"/>
      <c r="S233"/>
      <c r="T233"/>
      <c r="U233"/>
      <c r="V233"/>
      <c r="W233"/>
      <c r="X233"/>
      <c r="Y233"/>
      <c r="Z233"/>
      <c r="AA233"/>
      <c r="AB233"/>
      <c r="AC233"/>
      <c r="AD233"/>
      <c r="AE233"/>
      <c r="AF233"/>
      <c r="AG233"/>
      <c r="AH233"/>
      <c r="AI233"/>
      <c r="AJ233"/>
      <c r="AK233"/>
      <c r="AL233"/>
      <c r="AM233"/>
      <c r="AN233"/>
      <c r="AO233"/>
      <c r="AP233"/>
      <c r="AQ233"/>
      <c r="AR233"/>
      <c r="AS233" s="224"/>
      <c r="AT233" s="224"/>
      <c r="AU233"/>
    </row>
    <row r="234" spans="1:47" ht="15" x14ac:dyDescent="0.25">
      <c r="A234"/>
      <c r="B234"/>
      <c r="C234"/>
      <c r="D234"/>
      <c r="E234"/>
      <c r="F234"/>
      <c r="G234"/>
      <c r="H234"/>
      <c r="I234"/>
      <c r="J234"/>
      <c r="K234"/>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s="224"/>
      <c r="AT234" s="224"/>
      <c r="AU234"/>
    </row>
    <row r="235" spans="1:47" ht="15"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c r="AG235"/>
      <c r="AH235"/>
      <c r="AI235"/>
      <c r="AJ235"/>
      <c r="AK235"/>
      <c r="AL235"/>
      <c r="AM235"/>
      <c r="AN235"/>
      <c r="AO235"/>
      <c r="AP235"/>
      <c r="AQ235"/>
      <c r="AR235"/>
      <c r="AS235" s="224"/>
      <c r="AT235" s="224"/>
      <c r="AU235"/>
    </row>
    <row r="236" spans="1:47" ht="15" x14ac:dyDescent="0.25">
      <c r="A236"/>
      <c r="B236"/>
      <c r="C236"/>
      <c r="D236"/>
      <c r="E236"/>
      <c r="F236"/>
      <c r="G236"/>
      <c r="H236"/>
      <c r="I236"/>
      <c r="J236"/>
      <c r="K236"/>
      <c r="L236"/>
      <c r="M236"/>
      <c r="N236"/>
      <c r="O236"/>
      <c r="P236"/>
      <c r="Q236"/>
      <c r="R236"/>
      <c r="S236"/>
      <c r="T236"/>
      <c r="U236"/>
      <c r="V236"/>
      <c r="W236"/>
      <c r="X236"/>
      <c r="Y236"/>
      <c r="Z236"/>
      <c r="AA236"/>
      <c r="AB236"/>
      <c r="AC236"/>
      <c r="AD236"/>
      <c r="AE236"/>
      <c r="AF236"/>
      <c r="AG236"/>
      <c r="AH236"/>
      <c r="AI236"/>
      <c r="AJ236"/>
      <c r="AK236"/>
      <c r="AL236"/>
      <c r="AM236"/>
      <c r="AN236"/>
      <c r="AO236"/>
      <c r="AP236"/>
      <c r="AQ236"/>
      <c r="AR236"/>
      <c r="AS236" s="224"/>
      <c r="AT236" s="224"/>
      <c r="AU236"/>
    </row>
    <row r="237" spans="1:47" ht="15" x14ac:dyDescent="0.25">
      <c r="A237"/>
      <c r="B237"/>
      <c r="C237"/>
      <c r="D237"/>
      <c r="E237"/>
      <c r="F237"/>
      <c r="G237"/>
      <c r="H237"/>
      <c r="I237"/>
      <c r="J237"/>
      <c r="K237"/>
      <c r="L237"/>
      <c r="M237"/>
      <c r="N237"/>
      <c r="O237"/>
      <c r="P237"/>
      <c r="Q237"/>
      <c r="R237"/>
      <c r="S237"/>
      <c r="T237"/>
      <c r="U237"/>
      <c r="V237"/>
      <c r="W237"/>
      <c r="X237"/>
      <c r="Y237"/>
      <c r="Z237"/>
      <c r="AA237"/>
      <c r="AB237"/>
      <c r="AC237"/>
      <c r="AD237"/>
      <c r="AE237"/>
      <c r="AF237"/>
      <c r="AG237"/>
      <c r="AH237"/>
      <c r="AI237"/>
      <c r="AJ237"/>
      <c r="AK237"/>
      <c r="AL237"/>
      <c r="AM237"/>
      <c r="AN237"/>
      <c r="AO237"/>
      <c r="AP237"/>
      <c r="AQ237"/>
      <c r="AR237"/>
      <c r="AS237" s="224"/>
      <c r="AT237" s="224"/>
      <c r="AU237"/>
    </row>
    <row r="238" spans="1:47" ht="15" x14ac:dyDescent="0.25">
      <c r="A238"/>
      <c r="B238"/>
      <c r="C238"/>
      <c r="D238"/>
      <c r="E238"/>
      <c r="F238"/>
      <c r="G238"/>
      <c r="H238"/>
      <c r="I238"/>
      <c r="J238"/>
      <c r="K238"/>
      <c r="L238"/>
      <c r="M238"/>
      <c r="N238"/>
      <c r="O238"/>
      <c r="P238"/>
      <c r="Q238"/>
      <c r="R238"/>
      <c r="S238"/>
      <c r="T238"/>
      <c r="U238"/>
      <c r="V238"/>
      <c r="W238"/>
      <c r="X238"/>
      <c r="Y238"/>
      <c r="Z238"/>
      <c r="AA238"/>
      <c r="AB238"/>
      <c r="AC238"/>
      <c r="AD238"/>
      <c r="AE238"/>
      <c r="AF238"/>
      <c r="AG238"/>
      <c r="AH238"/>
      <c r="AI238"/>
      <c r="AJ238"/>
      <c r="AK238"/>
      <c r="AL238"/>
      <c r="AM238"/>
      <c r="AN238"/>
      <c r="AO238"/>
      <c r="AP238"/>
      <c r="AQ238"/>
      <c r="AR238"/>
      <c r="AS238" s="224"/>
      <c r="AT238" s="224"/>
      <c r="AU238"/>
    </row>
    <row r="239" spans="1:47" ht="15" x14ac:dyDescent="0.25">
      <c r="A239"/>
      <c r="B239"/>
      <c r="C239"/>
      <c r="D239"/>
      <c r="E239"/>
      <c r="F239"/>
      <c r="G239"/>
      <c r="H239"/>
      <c r="I239"/>
      <c r="J239"/>
      <c r="K239"/>
      <c r="L239"/>
      <c r="M239"/>
      <c r="N239"/>
      <c r="O239"/>
      <c r="P239"/>
      <c r="Q239"/>
      <c r="R239"/>
      <c r="S239"/>
      <c r="T239"/>
      <c r="U239"/>
      <c r="V239"/>
      <c r="W239"/>
      <c r="X239"/>
      <c r="Y239"/>
      <c r="Z239"/>
      <c r="AA239"/>
      <c r="AB239"/>
      <c r="AC239"/>
      <c r="AD239"/>
      <c r="AE239"/>
      <c r="AF239"/>
      <c r="AG239"/>
      <c r="AH239"/>
      <c r="AI239"/>
      <c r="AJ239"/>
      <c r="AK239"/>
      <c r="AL239"/>
      <c r="AM239"/>
      <c r="AN239"/>
      <c r="AO239"/>
      <c r="AP239"/>
      <c r="AQ239"/>
      <c r="AR239"/>
      <c r="AS239" s="224"/>
      <c r="AT239" s="224"/>
      <c r="AU239"/>
    </row>
    <row r="240" spans="1:47" ht="15" x14ac:dyDescent="0.25">
      <c r="A240"/>
      <c r="B240"/>
      <c r="C240"/>
      <c r="D240"/>
      <c r="E240"/>
      <c r="F240"/>
      <c r="G240"/>
      <c r="H240"/>
      <c r="I240"/>
      <c r="J240"/>
      <c r="K240"/>
      <c r="L240"/>
      <c r="M240"/>
      <c r="N240"/>
      <c r="O240"/>
      <c r="P240"/>
      <c r="Q240"/>
      <c r="R240"/>
      <c r="S240"/>
      <c r="T240"/>
      <c r="U240"/>
      <c r="V240"/>
      <c r="W240"/>
      <c r="X240"/>
      <c r="Y240"/>
      <c r="Z240"/>
      <c r="AA240"/>
      <c r="AB240"/>
      <c r="AC240"/>
      <c r="AD240"/>
      <c r="AE240"/>
      <c r="AF240"/>
      <c r="AG240"/>
      <c r="AH240"/>
      <c r="AI240"/>
      <c r="AJ240"/>
      <c r="AK240"/>
      <c r="AL240"/>
      <c r="AM240"/>
      <c r="AN240"/>
      <c r="AO240"/>
      <c r="AP240"/>
      <c r="AQ240"/>
      <c r="AR240"/>
      <c r="AS240" s="224"/>
      <c r="AT240" s="224"/>
      <c r="AU240"/>
    </row>
    <row r="241" spans="1:47" ht="15" x14ac:dyDescent="0.25">
      <c r="A241"/>
      <c r="B241"/>
      <c r="C241"/>
      <c r="D241"/>
      <c r="E241"/>
      <c r="F241"/>
      <c r="G241"/>
      <c r="H241"/>
      <c r="I241"/>
      <c r="J241"/>
      <c r="K241"/>
      <c r="L241"/>
      <c r="M241"/>
      <c r="N241"/>
      <c r="O241"/>
      <c r="P241"/>
      <c r="Q241"/>
      <c r="R241"/>
      <c r="S241"/>
      <c r="T241"/>
      <c r="U241"/>
      <c r="V241"/>
      <c r="W241"/>
      <c r="X241"/>
      <c r="Y241"/>
      <c r="Z241"/>
      <c r="AA241"/>
      <c r="AB241"/>
      <c r="AC241"/>
      <c r="AD241"/>
      <c r="AE241"/>
      <c r="AF241"/>
      <c r="AG241"/>
      <c r="AH241"/>
      <c r="AI241"/>
      <c r="AJ241"/>
      <c r="AK241"/>
      <c r="AL241"/>
      <c r="AM241"/>
      <c r="AN241"/>
      <c r="AO241"/>
      <c r="AP241"/>
      <c r="AQ241"/>
      <c r="AR241"/>
      <c r="AS241" s="224"/>
      <c r="AT241" s="224"/>
      <c r="AU241"/>
    </row>
    <row r="242" spans="1:47" ht="15" x14ac:dyDescent="0.25">
      <c r="A242"/>
      <c r="B242"/>
      <c r="C242"/>
      <c r="D242"/>
      <c r="E242"/>
      <c r="F242"/>
      <c r="G242"/>
      <c r="H242"/>
      <c r="I242"/>
      <c r="J242"/>
      <c r="K242"/>
      <c r="L242"/>
      <c r="M242"/>
      <c r="N242"/>
      <c r="O242"/>
      <c r="P242"/>
      <c r="Q242"/>
      <c r="R242"/>
      <c r="S242"/>
      <c r="T242"/>
      <c r="U242"/>
      <c r="V242"/>
      <c r="W242"/>
      <c r="X242"/>
      <c r="Y242"/>
      <c r="Z242"/>
      <c r="AA242"/>
      <c r="AB242"/>
      <c r="AC242"/>
      <c r="AD242"/>
      <c r="AE242"/>
      <c r="AF242"/>
      <c r="AG242"/>
      <c r="AH242"/>
      <c r="AI242"/>
      <c r="AJ242"/>
      <c r="AK242"/>
      <c r="AL242"/>
      <c r="AM242"/>
      <c r="AN242"/>
      <c r="AO242"/>
      <c r="AP242"/>
      <c r="AQ242"/>
      <c r="AR242"/>
      <c r="AS242" s="224"/>
      <c r="AT242" s="224"/>
      <c r="AU242"/>
    </row>
    <row r="243" spans="1:47" ht="15" x14ac:dyDescent="0.25">
      <c r="A243"/>
      <c r="B243"/>
      <c r="C243"/>
      <c r="D243"/>
      <c r="E243"/>
      <c r="F243"/>
      <c r="G243"/>
      <c r="H243"/>
      <c r="I243"/>
      <c r="J243"/>
      <c r="K243"/>
      <c r="L243"/>
      <c r="M243"/>
      <c r="N243"/>
      <c r="O243"/>
      <c r="P243"/>
      <c r="Q243"/>
      <c r="R243"/>
      <c r="S243"/>
      <c r="T243"/>
      <c r="U243"/>
      <c r="V243"/>
      <c r="W243"/>
      <c r="X243"/>
      <c r="Y243"/>
      <c r="Z243"/>
      <c r="AA243"/>
      <c r="AB243"/>
      <c r="AC243"/>
      <c r="AD243"/>
      <c r="AE243"/>
      <c r="AF243"/>
      <c r="AG243"/>
      <c r="AH243"/>
      <c r="AI243"/>
      <c r="AJ243"/>
      <c r="AK243"/>
      <c r="AL243"/>
      <c r="AM243"/>
      <c r="AN243"/>
      <c r="AO243"/>
      <c r="AP243"/>
      <c r="AQ243"/>
      <c r="AR243"/>
      <c r="AS243" s="224"/>
      <c r="AT243" s="224"/>
      <c r="AU243"/>
    </row>
    <row r="244" spans="1:47" ht="15" x14ac:dyDescent="0.25">
      <c r="A244"/>
      <c r="B244"/>
      <c r="C244"/>
      <c r="D244"/>
      <c r="E244"/>
      <c r="F244"/>
      <c r="G244"/>
      <c r="H244"/>
      <c r="I244"/>
      <c r="J244"/>
      <c r="K244"/>
      <c r="L244"/>
      <c r="M244"/>
      <c r="N244"/>
      <c r="O244"/>
      <c r="P244"/>
      <c r="Q244"/>
      <c r="R244"/>
      <c r="S244"/>
      <c r="T244"/>
      <c r="U244"/>
      <c r="V244"/>
      <c r="W244"/>
      <c r="X244"/>
      <c r="Y244"/>
      <c r="Z244"/>
      <c r="AA244"/>
      <c r="AB244"/>
      <c r="AC244"/>
      <c r="AD244"/>
      <c r="AE244"/>
      <c r="AF244"/>
      <c r="AG244"/>
      <c r="AH244"/>
      <c r="AI244"/>
      <c r="AJ244"/>
      <c r="AK244"/>
      <c r="AL244"/>
      <c r="AM244"/>
      <c r="AN244"/>
      <c r="AO244"/>
      <c r="AP244"/>
      <c r="AQ244"/>
      <c r="AR244"/>
      <c r="AS244" s="224"/>
      <c r="AT244" s="224"/>
      <c r="AU244"/>
    </row>
    <row r="245" spans="1:47" ht="15" x14ac:dyDescent="0.25">
      <c r="A245"/>
      <c r="B245"/>
      <c r="C245"/>
      <c r="D245"/>
      <c r="E245"/>
      <c r="F245"/>
      <c r="G245"/>
      <c r="H245"/>
      <c r="I245"/>
      <c r="J245"/>
      <c r="K245"/>
      <c r="L245"/>
      <c r="M245"/>
      <c r="N245"/>
      <c r="O245"/>
      <c r="P245"/>
      <c r="Q245"/>
      <c r="R245"/>
      <c r="S245"/>
      <c r="T245"/>
      <c r="U245"/>
      <c r="V245"/>
      <c r="W245"/>
      <c r="X245"/>
      <c r="Y245"/>
      <c r="Z245"/>
      <c r="AA245"/>
      <c r="AB245"/>
      <c r="AC245"/>
      <c r="AD245"/>
      <c r="AE245"/>
      <c r="AF245"/>
      <c r="AG245"/>
      <c r="AH245"/>
      <c r="AI245"/>
      <c r="AJ245"/>
      <c r="AK245"/>
      <c r="AL245"/>
      <c r="AM245"/>
      <c r="AN245"/>
      <c r="AO245"/>
      <c r="AP245"/>
      <c r="AQ245"/>
      <c r="AR245"/>
      <c r="AS245" s="224"/>
      <c r="AT245" s="224"/>
      <c r="AU245"/>
    </row>
    <row r="246" spans="1:47" ht="15" x14ac:dyDescent="0.25">
      <c r="A246"/>
      <c r="B246"/>
      <c r="C246"/>
      <c r="D246"/>
      <c r="E246"/>
      <c r="F246"/>
      <c r="G246"/>
      <c r="H246"/>
      <c r="I246"/>
      <c r="J246"/>
      <c r="K246"/>
      <c r="L246"/>
      <c r="M246"/>
      <c r="N246"/>
      <c r="O246"/>
      <c r="P246"/>
      <c r="Q246"/>
      <c r="R246"/>
      <c r="S246"/>
      <c r="T246"/>
      <c r="U246"/>
      <c r="V246"/>
      <c r="W246"/>
      <c r="X246"/>
      <c r="Y246"/>
      <c r="Z246"/>
      <c r="AA246"/>
      <c r="AB246"/>
      <c r="AC246"/>
      <c r="AD246"/>
      <c r="AE246"/>
      <c r="AF246"/>
      <c r="AG246"/>
      <c r="AH246"/>
      <c r="AI246"/>
      <c r="AJ246"/>
      <c r="AK246"/>
      <c r="AL246"/>
      <c r="AM246"/>
      <c r="AN246"/>
      <c r="AO246"/>
      <c r="AP246"/>
      <c r="AQ246"/>
      <c r="AR246"/>
      <c r="AS246" s="224"/>
      <c r="AT246" s="224"/>
      <c r="AU246"/>
    </row>
    <row r="247" spans="1:47" ht="15" x14ac:dyDescent="0.25">
      <c r="A247"/>
      <c r="B247"/>
      <c r="C247"/>
      <c r="D247"/>
      <c r="E247"/>
      <c r="F247"/>
      <c r="G247"/>
      <c r="H247"/>
      <c r="I247"/>
      <c r="J247"/>
      <c r="K247"/>
      <c r="L247"/>
      <c r="M247"/>
      <c r="N247"/>
      <c r="O247"/>
      <c r="P247"/>
      <c r="Q247"/>
      <c r="R247"/>
      <c r="S247"/>
      <c r="T247"/>
      <c r="U247"/>
      <c r="V247"/>
      <c r="W247"/>
      <c r="X247"/>
      <c r="Y247"/>
      <c r="Z247"/>
      <c r="AA247"/>
      <c r="AB247"/>
      <c r="AC247"/>
      <c r="AD247"/>
      <c r="AE247"/>
      <c r="AF247"/>
      <c r="AG247"/>
      <c r="AH247"/>
      <c r="AI247"/>
      <c r="AJ247"/>
      <c r="AK247"/>
      <c r="AL247"/>
      <c r="AM247"/>
      <c r="AN247"/>
      <c r="AO247"/>
      <c r="AP247"/>
      <c r="AQ247"/>
      <c r="AR247"/>
      <c r="AS247" s="224"/>
      <c r="AT247" s="224"/>
      <c r="AU247"/>
    </row>
    <row r="248" spans="1:47" ht="15" x14ac:dyDescent="0.25">
      <c r="A248"/>
      <c r="B248"/>
      <c r="C248"/>
      <c r="D248"/>
      <c r="E248"/>
      <c r="F248"/>
      <c r="G248"/>
      <c r="H248"/>
      <c r="I248"/>
      <c r="J248"/>
      <c r="K248"/>
      <c r="L248"/>
      <c r="M248"/>
      <c r="N248"/>
      <c r="O248"/>
      <c r="P248"/>
      <c r="Q248"/>
      <c r="R248"/>
      <c r="S248"/>
      <c r="T248"/>
      <c r="U248"/>
      <c r="V248"/>
      <c r="W248"/>
      <c r="X248"/>
      <c r="Y248"/>
      <c r="Z248"/>
      <c r="AA248"/>
      <c r="AB248"/>
      <c r="AC248"/>
      <c r="AD248"/>
      <c r="AE248"/>
      <c r="AF248"/>
      <c r="AG248"/>
      <c r="AH248"/>
      <c r="AI248"/>
      <c r="AJ248"/>
      <c r="AK248"/>
      <c r="AL248"/>
      <c r="AM248"/>
      <c r="AN248"/>
      <c r="AO248"/>
      <c r="AP248"/>
      <c r="AQ248"/>
      <c r="AR248"/>
      <c r="AS248" s="224"/>
      <c r="AT248" s="224"/>
      <c r="AU248"/>
    </row>
    <row r="249" spans="1:47" ht="15" x14ac:dyDescent="0.25">
      <c r="A249"/>
      <c r="B249"/>
      <c r="C249"/>
      <c r="D249"/>
      <c r="E249"/>
      <c r="F249"/>
      <c r="G249"/>
      <c r="H249"/>
      <c r="I249"/>
      <c r="J249"/>
      <c r="K249"/>
      <c r="L249"/>
      <c r="M249"/>
      <c r="N249"/>
      <c r="O249"/>
      <c r="P249"/>
      <c r="Q249"/>
      <c r="R249"/>
      <c r="S249"/>
      <c r="T249"/>
      <c r="U249"/>
      <c r="V249"/>
      <c r="W249"/>
      <c r="X249"/>
      <c r="Y249"/>
      <c r="Z249"/>
      <c r="AA249"/>
      <c r="AB249"/>
      <c r="AC249"/>
      <c r="AD249"/>
      <c r="AE249"/>
      <c r="AF249"/>
      <c r="AG249"/>
      <c r="AH249"/>
      <c r="AI249"/>
      <c r="AJ249"/>
      <c r="AK249"/>
      <c r="AL249"/>
      <c r="AM249"/>
      <c r="AN249"/>
      <c r="AO249"/>
      <c r="AP249"/>
      <c r="AQ249"/>
      <c r="AR249"/>
      <c r="AS249" s="224"/>
      <c r="AT249" s="224"/>
      <c r="AU249"/>
    </row>
    <row r="250" spans="1:47" ht="15" x14ac:dyDescent="0.25">
      <c r="A250"/>
      <c r="B250"/>
      <c r="C250"/>
      <c r="D250"/>
      <c r="E250"/>
      <c r="F250"/>
      <c r="G250"/>
      <c r="H250"/>
      <c r="I250"/>
      <c r="J250"/>
      <c r="K250"/>
      <c r="L250"/>
      <c r="M250"/>
      <c r="N250"/>
      <c r="O250"/>
      <c r="P250"/>
      <c r="Q250"/>
      <c r="R250"/>
      <c r="S250"/>
      <c r="T250"/>
      <c r="U250"/>
      <c r="V250"/>
      <c r="W250"/>
      <c r="X250"/>
      <c r="Y250"/>
      <c r="Z250"/>
      <c r="AA250"/>
      <c r="AB250"/>
      <c r="AC250"/>
      <c r="AD250"/>
      <c r="AE250"/>
      <c r="AF250"/>
      <c r="AG250"/>
      <c r="AH250"/>
      <c r="AI250"/>
      <c r="AJ250"/>
      <c r="AK250"/>
      <c r="AL250"/>
      <c r="AM250"/>
      <c r="AN250"/>
      <c r="AO250"/>
      <c r="AP250"/>
      <c r="AQ250"/>
      <c r="AR250"/>
      <c r="AS250" s="224"/>
      <c r="AT250" s="224"/>
      <c r="AU250"/>
    </row>
    <row r="251" spans="1:47" ht="15" x14ac:dyDescent="0.25">
      <c r="A251"/>
      <c r="B251"/>
      <c r="C251"/>
      <c r="D251"/>
      <c r="E251"/>
      <c r="F251"/>
      <c r="G251"/>
      <c r="H251"/>
      <c r="I251"/>
      <c r="J251"/>
      <c r="K251"/>
      <c r="L251"/>
      <c r="M251"/>
      <c r="N251"/>
      <c r="O251"/>
      <c r="P251"/>
      <c r="Q251"/>
      <c r="R251"/>
      <c r="S251"/>
      <c r="T251"/>
      <c r="U251"/>
      <c r="V251"/>
      <c r="W251"/>
      <c r="X251"/>
      <c r="Y251"/>
      <c r="Z251"/>
      <c r="AA251"/>
      <c r="AB251"/>
      <c r="AC251"/>
      <c r="AD251"/>
      <c r="AE251"/>
      <c r="AF251"/>
      <c r="AG251"/>
      <c r="AH251"/>
      <c r="AI251"/>
      <c r="AJ251"/>
      <c r="AK251"/>
      <c r="AL251"/>
      <c r="AM251"/>
      <c r="AN251"/>
      <c r="AO251"/>
      <c r="AP251"/>
      <c r="AQ251"/>
      <c r="AR251"/>
      <c r="AS251" s="224"/>
      <c r="AT251" s="224"/>
      <c r="AU251"/>
    </row>
    <row r="252" spans="1:47" ht="15" x14ac:dyDescent="0.25">
      <c r="A252"/>
      <c r="B252"/>
      <c r="C252"/>
      <c r="D252"/>
      <c r="E252"/>
      <c r="F252"/>
      <c r="G252"/>
      <c r="H252"/>
      <c r="I252"/>
      <c r="J252"/>
      <c r="K252"/>
      <c r="L252"/>
      <c r="M252"/>
      <c r="N252"/>
      <c r="O252"/>
      <c r="P252"/>
      <c r="Q252"/>
      <c r="R252"/>
      <c r="S252"/>
      <c r="T252"/>
      <c r="U252"/>
      <c r="V252"/>
      <c r="W252"/>
      <c r="X252"/>
      <c r="Y252"/>
      <c r="Z252"/>
      <c r="AA252"/>
      <c r="AB252"/>
      <c r="AC252"/>
      <c r="AD252"/>
      <c r="AE252"/>
      <c r="AF252"/>
      <c r="AG252"/>
      <c r="AH252"/>
      <c r="AI252"/>
      <c r="AJ252"/>
      <c r="AK252"/>
      <c r="AL252"/>
      <c r="AM252"/>
      <c r="AN252"/>
      <c r="AO252"/>
      <c r="AP252"/>
      <c r="AQ252"/>
      <c r="AR252"/>
      <c r="AS252" s="224"/>
      <c r="AT252" s="224"/>
      <c r="AU252"/>
    </row>
    <row r="253" spans="1:47" ht="15" x14ac:dyDescent="0.25">
      <c r="A253"/>
      <c r="B253"/>
      <c r="C253"/>
      <c r="D253"/>
      <c r="E253"/>
      <c r="F253"/>
      <c r="G253"/>
      <c r="H253"/>
      <c r="I253"/>
      <c r="J253"/>
      <c r="K253"/>
      <c r="L253"/>
      <c r="M253"/>
      <c r="N253"/>
      <c r="O253"/>
      <c r="P253"/>
      <c r="Q253"/>
      <c r="R253"/>
      <c r="S253"/>
      <c r="T253"/>
      <c r="U253"/>
      <c r="V253"/>
      <c r="W253"/>
      <c r="X253"/>
      <c r="Y253"/>
      <c r="Z253"/>
      <c r="AA253"/>
      <c r="AB253"/>
      <c r="AC253"/>
      <c r="AD253"/>
      <c r="AE253"/>
      <c r="AF253"/>
      <c r="AG253"/>
      <c r="AH253"/>
      <c r="AI253"/>
      <c r="AJ253"/>
      <c r="AK253"/>
      <c r="AL253"/>
      <c r="AM253"/>
      <c r="AN253"/>
      <c r="AO253"/>
      <c r="AP253"/>
      <c r="AQ253"/>
      <c r="AR253"/>
      <c r="AS253" s="224"/>
      <c r="AT253" s="224"/>
      <c r="AU253"/>
    </row>
    <row r="254" spans="1:47" ht="15" x14ac:dyDescent="0.25">
      <c r="A254"/>
      <c r="B254"/>
      <c r="C254"/>
      <c r="D254"/>
      <c r="E254"/>
      <c r="F254"/>
      <c r="G254"/>
      <c r="H254"/>
      <c r="I254"/>
      <c r="J254"/>
      <c r="K254"/>
      <c r="L254"/>
      <c r="M254"/>
      <c r="N254"/>
      <c r="O254"/>
      <c r="P254"/>
      <c r="Q254"/>
      <c r="R254"/>
      <c r="S254"/>
      <c r="T254"/>
      <c r="U254"/>
      <c r="V254"/>
      <c r="W254"/>
      <c r="X254"/>
      <c r="Y254"/>
      <c r="Z254"/>
      <c r="AA254"/>
      <c r="AB254"/>
      <c r="AC254"/>
      <c r="AD254"/>
      <c r="AE254"/>
      <c r="AF254"/>
      <c r="AG254"/>
      <c r="AH254"/>
      <c r="AI254"/>
      <c r="AJ254"/>
      <c r="AK254"/>
      <c r="AL254"/>
      <c r="AM254"/>
      <c r="AN254"/>
      <c r="AO254"/>
      <c r="AP254"/>
      <c r="AQ254"/>
      <c r="AR254"/>
      <c r="AS254" s="224"/>
      <c r="AT254" s="224"/>
      <c r="AU254"/>
    </row>
    <row r="255" spans="1:47" ht="15" x14ac:dyDescent="0.25">
      <c r="A255"/>
      <c r="B255"/>
      <c r="C255"/>
      <c r="D255"/>
      <c r="E255"/>
      <c r="F255"/>
      <c r="G255"/>
      <c r="H255"/>
      <c r="I255"/>
      <c r="J255"/>
      <c r="K255"/>
      <c r="L255"/>
      <c r="M255"/>
      <c r="N255"/>
      <c r="O255"/>
      <c r="P255"/>
      <c r="Q255"/>
      <c r="R255"/>
      <c r="S255"/>
      <c r="T255"/>
      <c r="U255"/>
      <c r="V255"/>
      <c r="W255"/>
      <c r="X255"/>
      <c r="Y255"/>
      <c r="Z255"/>
      <c r="AA255"/>
      <c r="AB255"/>
      <c r="AC255"/>
      <c r="AD255"/>
      <c r="AE255"/>
      <c r="AF255"/>
      <c r="AG255"/>
      <c r="AH255"/>
      <c r="AI255"/>
      <c r="AJ255"/>
      <c r="AK255"/>
      <c r="AL255"/>
      <c r="AM255"/>
      <c r="AN255"/>
      <c r="AO255"/>
      <c r="AP255"/>
      <c r="AQ255"/>
      <c r="AR255"/>
      <c r="AS255" s="224"/>
      <c r="AT255" s="224"/>
      <c r="AU255"/>
    </row>
    <row r="256" spans="1:47" ht="15" x14ac:dyDescent="0.25">
      <c r="A256"/>
      <c r="B256"/>
      <c r="C256"/>
      <c r="D256"/>
      <c r="E256"/>
      <c r="F256"/>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s="224"/>
      <c r="AT256" s="224"/>
      <c r="AU256"/>
    </row>
    <row r="257" spans="1:47" ht="15" x14ac:dyDescent="0.25">
      <c r="A257"/>
      <c r="B257"/>
      <c r="C257"/>
      <c r="D257"/>
      <c r="E257"/>
      <c r="F257"/>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s="224"/>
      <c r="AT257" s="224"/>
      <c r="AU257"/>
    </row>
    <row r="258" spans="1:47" ht="15" x14ac:dyDescent="0.25">
      <c r="A258"/>
      <c r="B258"/>
      <c r="C258"/>
      <c r="D258"/>
      <c r="E258"/>
      <c r="F258"/>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s="224"/>
      <c r="AT258" s="224"/>
      <c r="AU258"/>
    </row>
    <row r="259" spans="1:47" ht="15" x14ac:dyDescent="0.25">
      <c r="A259"/>
      <c r="B259"/>
      <c r="C259"/>
      <c r="D259"/>
      <c r="E259"/>
      <c r="F259"/>
      <c r="G259"/>
      <c r="H259"/>
      <c r="I259"/>
      <c r="J259"/>
      <c r="K259"/>
      <c r="L259"/>
      <c r="M259"/>
      <c r="N259"/>
      <c r="O259"/>
      <c r="P259"/>
      <c r="Q259"/>
      <c r="R259"/>
      <c r="S259"/>
      <c r="T259"/>
      <c r="U259"/>
      <c r="V259"/>
      <c r="W259"/>
      <c r="X259"/>
      <c r="Y259"/>
      <c r="Z259"/>
      <c r="AA259"/>
      <c r="AB259"/>
      <c r="AC259"/>
      <c r="AD259"/>
      <c r="AE259"/>
      <c r="AF259"/>
      <c r="AG259"/>
      <c r="AH259"/>
      <c r="AI259"/>
      <c r="AJ259"/>
      <c r="AK259"/>
      <c r="AL259"/>
      <c r="AM259"/>
      <c r="AN259"/>
      <c r="AO259"/>
      <c r="AP259"/>
      <c r="AQ259"/>
      <c r="AR259"/>
      <c r="AS259" s="224"/>
      <c r="AT259" s="224"/>
      <c r="AU259"/>
    </row>
    <row r="260" spans="1:47" ht="15" x14ac:dyDescent="0.25">
      <c r="A260"/>
      <c r="B260"/>
      <c r="C260"/>
      <c r="D260"/>
      <c r="E260"/>
      <c r="F260"/>
      <c r="G260"/>
      <c r="H260"/>
      <c r="I260"/>
      <c r="J260"/>
      <c r="K260"/>
      <c r="L260"/>
      <c r="M260"/>
      <c r="N260"/>
      <c r="O260"/>
      <c r="P260"/>
      <c r="Q260"/>
      <c r="R260"/>
      <c r="S260"/>
      <c r="T260"/>
      <c r="U260"/>
      <c r="V260"/>
      <c r="W260"/>
      <c r="X260"/>
      <c r="Y260"/>
      <c r="Z260"/>
      <c r="AA260"/>
      <c r="AB260"/>
      <c r="AC260"/>
      <c r="AD260"/>
      <c r="AE260"/>
      <c r="AF260"/>
      <c r="AG260"/>
      <c r="AH260"/>
      <c r="AI260"/>
      <c r="AJ260"/>
      <c r="AK260"/>
      <c r="AL260"/>
      <c r="AM260"/>
      <c r="AN260"/>
      <c r="AO260"/>
      <c r="AP260"/>
      <c r="AQ260"/>
      <c r="AR260"/>
      <c r="AS260" s="224"/>
      <c r="AT260" s="224"/>
      <c r="AU260"/>
    </row>
    <row r="261" spans="1:47" ht="15" x14ac:dyDescent="0.25">
      <c r="A261"/>
      <c r="B261"/>
      <c r="C261"/>
      <c r="D261"/>
      <c r="E261"/>
      <c r="F261"/>
      <c r="G261"/>
      <c r="H261"/>
      <c r="I261"/>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s="224"/>
      <c r="AT261" s="224"/>
      <c r="AU261"/>
    </row>
    <row r="262" spans="1:47" ht="15" x14ac:dyDescent="0.25">
      <c r="A262"/>
      <c r="B262"/>
      <c r="C262"/>
      <c r="D262"/>
      <c r="E262"/>
      <c r="F262"/>
      <c r="G262"/>
      <c r="H262"/>
      <c r="I262"/>
      <c r="J262"/>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s="224"/>
      <c r="AT262" s="224"/>
      <c r="AU262"/>
    </row>
    <row r="263" spans="1:47" ht="15" x14ac:dyDescent="0.25">
      <c r="A263"/>
      <c r="B263"/>
      <c r="C263"/>
      <c r="D263"/>
      <c r="E263"/>
      <c r="F263"/>
      <c r="G263"/>
      <c r="H263"/>
      <c r="I263"/>
      <c r="J263"/>
      <c r="K263"/>
      <c r="L263"/>
      <c r="M263"/>
      <c r="N263"/>
      <c r="O263"/>
      <c r="P263"/>
      <c r="Q263"/>
      <c r="R263"/>
      <c r="S263"/>
      <c r="T263"/>
      <c r="U263"/>
      <c r="V263"/>
      <c r="W263"/>
      <c r="X263"/>
      <c r="Y263"/>
      <c r="Z263"/>
      <c r="AA263"/>
      <c r="AB263"/>
      <c r="AC263"/>
      <c r="AD263"/>
      <c r="AE263"/>
      <c r="AF263"/>
      <c r="AG263"/>
      <c r="AH263"/>
      <c r="AI263"/>
      <c r="AJ263"/>
      <c r="AK263"/>
      <c r="AL263"/>
      <c r="AM263"/>
      <c r="AN263"/>
      <c r="AO263"/>
      <c r="AP263"/>
      <c r="AQ263"/>
      <c r="AR263"/>
      <c r="AS263" s="224"/>
      <c r="AT263" s="224"/>
      <c r="AU263"/>
    </row>
    <row r="264" spans="1:47" ht="15" x14ac:dyDescent="0.25">
      <c r="A264"/>
      <c r="B264"/>
      <c r="C264"/>
      <c r="D264"/>
      <c r="E264"/>
      <c r="F264"/>
      <c r="G264"/>
      <c r="H264"/>
      <c r="I264"/>
      <c r="J264"/>
      <c r="K264"/>
      <c r="L264"/>
      <c r="M264"/>
      <c r="N264"/>
      <c r="O264"/>
      <c r="P264"/>
      <c r="Q264"/>
      <c r="R264"/>
      <c r="S264"/>
      <c r="T264"/>
      <c r="U264"/>
      <c r="V264"/>
      <c r="W264"/>
      <c r="X264"/>
      <c r="Y264"/>
      <c r="Z264"/>
      <c r="AA264"/>
      <c r="AB264"/>
      <c r="AC264"/>
      <c r="AD264"/>
      <c r="AE264"/>
      <c r="AF264"/>
      <c r="AG264"/>
      <c r="AH264"/>
      <c r="AI264"/>
      <c r="AJ264"/>
      <c r="AK264"/>
      <c r="AL264"/>
      <c r="AM264"/>
      <c r="AN264"/>
      <c r="AO264"/>
      <c r="AP264"/>
      <c r="AQ264"/>
      <c r="AR264"/>
      <c r="AS264" s="224"/>
      <c r="AT264" s="224"/>
      <c r="AU264"/>
    </row>
    <row r="265" spans="1:47" ht="15" x14ac:dyDescent="0.25">
      <c r="A265"/>
      <c r="B265"/>
      <c r="C265"/>
      <c r="D265"/>
      <c r="E265"/>
      <c r="F265"/>
      <c r="G265"/>
      <c r="H265"/>
      <c r="I265"/>
      <c r="J265"/>
      <c r="K265"/>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c r="AS265" s="224"/>
      <c r="AT265" s="224"/>
      <c r="AU265"/>
    </row>
    <row r="266" spans="1:47" ht="15" x14ac:dyDescent="0.25">
      <c r="A266"/>
      <c r="B266"/>
      <c r="C266"/>
      <c r="D266"/>
      <c r="E266"/>
      <c r="F266"/>
      <c r="G266"/>
      <c r="H266"/>
      <c r="I266"/>
      <c r="J266"/>
      <c r="K266"/>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s="224"/>
      <c r="AT266" s="224"/>
      <c r="AU266"/>
    </row>
    <row r="267" spans="1:47" ht="15" x14ac:dyDescent="0.25">
      <c r="A267"/>
      <c r="B267"/>
      <c r="C267"/>
      <c r="D267"/>
      <c r="E267"/>
      <c r="F267"/>
      <c r="G267"/>
      <c r="H267"/>
      <c r="I267"/>
      <c r="J267"/>
      <c r="K267"/>
      <c r="L267"/>
      <c r="M267"/>
      <c r="N267"/>
      <c r="O267"/>
      <c r="P267"/>
      <c r="Q267"/>
      <c r="R267"/>
      <c r="S267"/>
      <c r="T267"/>
      <c r="U267"/>
      <c r="V267"/>
      <c r="W267"/>
      <c r="X267"/>
      <c r="Y267"/>
      <c r="Z267"/>
      <c r="AA267"/>
      <c r="AB267"/>
      <c r="AC267"/>
      <c r="AD267"/>
      <c r="AE267"/>
      <c r="AF267"/>
      <c r="AG267"/>
      <c r="AH267"/>
      <c r="AI267"/>
      <c r="AJ267"/>
      <c r="AK267"/>
      <c r="AL267"/>
      <c r="AM267"/>
      <c r="AN267"/>
      <c r="AO267"/>
      <c r="AP267"/>
      <c r="AQ267"/>
      <c r="AR267"/>
      <c r="AS267" s="224"/>
      <c r="AT267" s="224"/>
      <c r="AU267"/>
    </row>
    <row r="268" spans="1:47" ht="15" x14ac:dyDescent="0.25">
      <c r="A268"/>
      <c r="B268"/>
      <c r="C268"/>
      <c r="D268"/>
      <c r="E268"/>
      <c r="F268"/>
      <c r="G268"/>
      <c r="H268"/>
      <c r="I268"/>
      <c r="J268"/>
      <c r="K268"/>
      <c r="L268"/>
      <c r="M268"/>
      <c r="N268"/>
      <c r="O268"/>
      <c r="P268"/>
      <c r="Q268"/>
      <c r="R268"/>
      <c r="S268"/>
      <c r="T268"/>
      <c r="U268"/>
      <c r="V268"/>
      <c r="W268"/>
      <c r="X268"/>
      <c r="Y268"/>
      <c r="Z268"/>
      <c r="AA268"/>
      <c r="AB268"/>
      <c r="AC268"/>
      <c r="AD268"/>
      <c r="AE268"/>
      <c r="AF268"/>
      <c r="AG268"/>
      <c r="AH268"/>
      <c r="AI268"/>
      <c r="AJ268"/>
      <c r="AK268"/>
      <c r="AL268"/>
      <c r="AM268"/>
      <c r="AN268"/>
      <c r="AO268"/>
      <c r="AP268"/>
      <c r="AQ268"/>
      <c r="AR268"/>
      <c r="AS268" s="224"/>
      <c r="AT268" s="224"/>
      <c r="AU268"/>
    </row>
    <row r="269" spans="1:47" ht="15" x14ac:dyDescent="0.25">
      <c r="A269"/>
      <c r="B269"/>
      <c r="C269"/>
      <c r="D269"/>
      <c r="E269"/>
      <c r="F269"/>
      <c r="G269"/>
      <c r="H269"/>
      <c r="I269"/>
      <c r="J269"/>
      <c r="K269"/>
      <c r="L269"/>
      <c r="M269"/>
      <c r="N269"/>
      <c r="O269"/>
      <c r="P269"/>
      <c r="Q269"/>
      <c r="R269"/>
      <c r="S269"/>
      <c r="T269"/>
      <c r="U269"/>
      <c r="V269"/>
      <c r="W269"/>
      <c r="X269"/>
      <c r="Y269"/>
      <c r="Z269"/>
      <c r="AA269"/>
      <c r="AB269"/>
      <c r="AC269"/>
      <c r="AD269"/>
      <c r="AE269"/>
      <c r="AF269"/>
      <c r="AG269"/>
      <c r="AH269"/>
      <c r="AI269"/>
      <c r="AJ269"/>
      <c r="AK269"/>
      <c r="AL269"/>
      <c r="AM269"/>
      <c r="AN269"/>
      <c r="AO269"/>
      <c r="AP269"/>
      <c r="AQ269"/>
      <c r="AR269"/>
      <c r="AS269" s="224"/>
      <c r="AT269" s="224"/>
      <c r="AU269"/>
    </row>
    <row r="270" spans="1:47" ht="15" x14ac:dyDescent="0.25">
      <c r="A270"/>
      <c r="B270"/>
      <c r="C270"/>
      <c r="D270"/>
      <c r="E270"/>
      <c r="F270"/>
      <c r="G270"/>
      <c r="H270"/>
      <c r="I270"/>
      <c r="J270"/>
      <c r="K270"/>
      <c r="L270"/>
      <c r="M270"/>
      <c r="N270"/>
      <c r="O270"/>
      <c r="P270"/>
      <c r="Q270"/>
      <c r="R270"/>
      <c r="S270"/>
      <c r="T270"/>
      <c r="U270"/>
      <c r="V270"/>
      <c r="W270"/>
      <c r="X270"/>
      <c r="Y270"/>
      <c r="Z270"/>
      <c r="AA270"/>
      <c r="AB270"/>
      <c r="AC270"/>
      <c r="AD270"/>
      <c r="AE270"/>
      <c r="AF270"/>
      <c r="AG270"/>
      <c r="AH270"/>
      <c r="AI270"/>
      <c r="AJ270"/>
      <c r="AK270"/>
      <c r="AL270"/>
      <c r="AM270"/>
      <c r="AN270"/>
      <c r="AO270"/>
      <c r="AP270"/>
      <c r="AQ270"/>
      <c r="AR270"/>
      <c r="AS270" s="224"/>
      <c r="AT270" s="224"/>
      <c r="AU270"/>
    </row>
    <row r="271" spans="1:47" ht="15" x14ac:dyDescent="0.25">
      <c r="A271"/>
      <c r="B271"/>
      <c r="C271"/>
      <c r="D271"/>
      <c r="E271"/>
      <c r="F271"/>
      <c r="G271"/>
      <c r="H271"/>
      <c r="I271"/>
      <c r="J271"/>
      <c r="K271"/>
      <c r="L271"/>
      <c r="M271"/>
      <c r="N271"/>
      <c r="O271"/>
      <c r="P271"/>
      <c r="Q271"/>
      <c r="R271"/>
      <c r="S271"/>
      <c r="T271"/>
      <c r="U271"/>
      <c r="V271"/>
      <c r="W271"/>
      <c r="X271"/>
      <c r="Y271"/>
      <c r="Z271"/>
      <c r="AA271"/>
      <c r="AB271"/>
      <c r="AC271"/>
      <c r="AD271"/>
      <c r="AE271"/>
      <c r="AF271"/>
      <c r="AG271"/>
      <c r="AH271"/>
      <c r="AI271"/>
      <c r="AJ271"/>
      <c r="AK271"/>
      <c r="AL271"/>
      <c r="AM271"/>
      <c r="AN271"/>
      <c r="AO271"/>
      <c r="AP271"/>
      <c r="AQ271"/>
      <c r="AR271"/>
      <c r="AS271" s="224"/>
      <c r="AT271" s="224"/>
      <c r="AU271"/>
    </row>
    <row r="272" spans="1:47" ht="15" x14ac:dyDescent="0.25">
      <c r="A272"/>
      <c r="B272"/>
      <c r="C272"/>
      <c r="D272"/>
      <c r="E272"/>
      <c r="F272"/>
      <c r="G272"/>
      <c r="H272"/>
      <c r="I272"/>
      <c r="J272"/>
      <c r="K272"/>
      <c r="L272"/>
      <c r="M272"/>
      <c r="N272"/>
      <c r="O272"/>
      <c r="P272"/>
      <c r="Q272"/>
      <c r="R272"/>
      <c r="S272"/>
      <c r="T272"/>
      <c r="U272"/>
      <c r="V272"/>
      <c r="W272"/>
      <c r="X272"/>
      <c r="Y272"/>
      <c r="Z272"/>
      <c r="AA272"/>
      <c r="AB272"/>
      <c r="AC272"/>
      <c r="AD272"/>
      <c r="AE272"/>
      <c r="AF272"/>
      <c r="AG272"/>
      <c r="AH272"/>
      <c r="AI272"/>
      <c r="AJ272"/>
      <c r="AK272"/>
      <c r="AL272"/>
      <c r="AM272"/>
      <c r="AN272"/>
      <c r="AO272"/>
      <c r="AP272"/>
      <c r="AQ272"/>
      <c r="AR272"/>
      <c r="AS272" s="224"/>
      <c r="AT272" s="224"/>
      <c r="AU272"/>
    </row>
    <row r="273" spans="1:47" ht="15" x14ac:dyDescent="0.25">
      <c r="A273"/>
      <c r="B273"/>
      <c r="C273"/>
      <c r="D273"/>
      <c r="E273"/>
      <c r="F273"/>
      <c r="G273"/>
      <c r="H273"/>
      <c r="I273"/>
      <c r="J273"/>
      <c r="K273"/>
      <c r="L273"/>
      <c r="M273"/>
      <c r="N273"/>
      <c r="O273"/>
      <c r="P273"/>
      <c r="Q273"/>
      <c r="R273"/>
      <c r="S273"/>
      <c r="T273"/>
      <c r="U273"/>
      <c r="V273"/>
      <c r="W273"/>
      <c r="X273"/>
      <c r="Y273"/>
      <c r="Z273"/>
      <c r="AA273"/>
      <c r="AB273"/>
      <c r="AC273"/>
      <c r="AD273"/>
      <c r="AE273"/>
      <c r="AF273"/>
      <c r="AG273"/>
      <c r="AH273"/>
      <c r="AI273"/>
      <c r="AJ273"/>
      <c r="AK273"/>
      <c r="AL273"/>
      <c r="AM273"/>
      <c r="AN273"/>
      <c r="AO273"/>
      <c r="AP273"/>
      <c r="AQ273"/>
      <c r="AR273"/>
      <c r="AS273" s="224"/>
      <c r="AT273" s="224"/>
      <c r="AU273"/>
    </row>
    <row r="274" spans="1:47" ht="15" x14ac:dyDescent="0.25">
      <c r="A274"/>
      <c r="B274"/>
      <c r="C274"/>
      <c r="D274"/>
      <c r="E274"/>
      <c r="F274"/>
      <c r="G274"/>
      <c r="H274"/>
      <c r="I274"/>
      <c r="J274"/>
      <c r="K274"/>
      <c r="L274"/>
      <c r="M274"/>
      <c r="N274"/>
      <c r="O274"/>
      <c r="P274"/>
      <c r="Q274"/>
      <c r="R274"/>
      <c r="S274"/>
      <c r="T274"/>
      <c r="U274"/>
      <c r="V274"/>
      <c r="W274"/>
      <c r="X274"/>
      <c r="Y274"/>
      <c r="Z274"/>
      <c r="AA274"/>
      <c r="AB274"/>
      <c r="AC274"/>
      <c r="AD274"/>
      <c r="AE274"/>
      <c r="AF274"/>
      <c r="AG274"/>
      <c r="AH274"/>
      <c r="AI274"/>
      <c r="AJ274"/>
      <c r="AK274"/>
      <c r="AL274"/>
      <c r="AM274"/>
      <c r="AN274"/>
      <c r="AO274"/>
      <c r="AP274"/>
      <c r="AQ274"/>
      <c r="AR274"/>
      <c r="AS274" s="224"/>
      <c r="AT274" s="224"/>
      <c r="AU274"/>
    </row>
    <row r="275" spans="1:47" ht="15" x14ac:dyDescent="0.25">
      <c r="A275"/>
      <c r="B275"/>
      <c r="C275"/>
      <c r="D275"/>
      <c r="E275"/>
      <c r="F275"/>
      <c r="G275"/>
      <c r="H275"/>
      <c r="I275"/>
      <c r="J275"/>
      <c r="K275"/>
      <c r="L275"/>
      <c r="M275"/>
      <c r="N275"/>
      <c r="O275"/>
      <c r="P275"/>
      <c r="Q275"/>
      <c r="R275"/>
      <c r="S275"/>
      <c r="T275"/>
      <c r="U275"/>
      <c r="V275"/>
      <c r="W275"/>
      <c r="X275"/>
      <c r="Y275"/>
      <c r="Z275"/>
      <c r="AA275"/>
      <c r="AB275"/>
      <c r="AC275"/>
      <c r="AD275"/>
      <c r="AE275"/>
      <c r="AF275"/>
      <c r="AG275"/>
      <c r="AH275"/>
      <c r="AI275"/>
      <c r="AJ275"/>
      <c r="AK275"/>
      <c r="AL275"/>
      <c r="AM275"/>
      <c r="AN275"/>
      <c r="AO275"/>
      <c r="AP275"/>
      <c r="AQ275"/>
      <c r="AR275"/>
      <c r="AS275" s="224"/>
      <c r="AT275" s="224"/>
      <c r="AU275"/>
    </row>
    <row r="276" spans="1:47" ht="15" x14ac:dyDescent="0.25">
      <c r="A276"/>
      <c r="B276"/>
      <c r="C276"/>
      <c r="D276"/>
      <c r="E276"/>
      <c r="F276"/>
      <c r="G276"/>
      <c r="H276"/>
      <c r="I276"/>
      <c r="J276"/>
      <c r="K276"/>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s="224"/>
      <c r="AT276" s="224"/>
      <c r="AU276"/>
    </row>
    <row r="277" spans="1:47" ht="15" x14ac:dyDescent="0.25">
      <c r="A277"/>
      <c r="B277"/>
      <c r="C277"/>
      <c r="D277"/>
      <c r="E277"/>
      <c r="F277"/>
      <c r="G277"/>
      <c r="H277"/>
      <c r="I277"/>
      <c r="J277"/>
      <c r="K277"/>
      <c r="L277"/>
      <c r="M277"/>
      <c r="N277"/>
      <c r="O277"/>
      <c r="P277"/>
      <c r="Q277"/>
      <c r="R277"/>
      <c r="S277"/>
      <c r="T277"/>
      <c r="U277"/>
      <c r="V277"/>
      <c r="W277"/>
      <c r="X277"/>
      <c r="Y277"/>
      <c r="Z277"/>
      <c r="AA277"/>
      <c r="AB277"/>
      <c r="AC277"/>
      <c r="AD277"/>
      <c r="AE277"/>
      <c r="AF277"/>
      <c r="AG277"/>
      <c r="AH277"/>
      <c r="AI277"/>
      <c r="AJ277"/>
      <c r="AK277"/>
      <c r="AL277"/>
      <c r="AM277"/>
      <c r="AN277"/>
      <c r="AO277"/>
      <c r="AP277"/>
      <c r="AQ277"/>
      <c r="AR277"/>
      <c r="AS277" s="224"/>
      <c r="AT277" s="224"/>
      <c r="AU277"/>
    </row>
    <row r="278" spans="1:47" ht="15" x14ac:dyDescent="0.25">
      <c r="A278"/>
      <c r="B278"/>
      <c r="C278"/>
      <c r="D278"/>
      <c r="E278"/>
      <c r="F278"/>
      <c r="G278"/>
      <c r="H278"/>
      <c r="I278"/>
      <c r="J278"/>
      <c r="K278"/>
      <c r="L278"/>
      <c r="M278"/>
      <c r="N278"/>
      <c r="O278"/>
      <c r="P278"/>
      <c r="Q278"/>
      <c r="R278"/>
      <c r="S278"/>
      <c r="T278"/>
      <c r="U278"/>
      <c r="V278"/>
      <c r="W278"/>
      <c r="X278"/>
      <c r="Y278"/>
      <c r="Z278"/>
      <c r="AA278"/>
      <c r="AB278"/>
      <c r="AC278"/>
      <c r="AD278"/>
      <c r="AE278"/>
      <c r="AF278"/>
      <c r="AG278"/>
      <c r="AH278"/>
      <c r="AI278"/>
      <c r="AJ278"/>
      <c r="AK278"/>
      <c r="AL278"/>
      <c r="AM278"/>
      <c r="AN278"/>
      <c r="AO278"/>
      <c r="AP278"/>
      <c r="AQ278"/>
      <c r="AR278"/>
      <c r="AS278" s="224"/>
      <c r="AT278" s="224"/>
      <c r="AU278"/>
    </row>
    <row r="279" spans="1:47" ht="15" x14ac:dyDescent="0.25">
      <c r="A279"/>
      <c r="B279"/>
      <c r="C279"/>
      <c r="D279"/>
      <c r="E279"/>
      <c r="F279"/>
      <c r="G279"/>
      <c r="H279"/>
      <c r="I279"/>
      <c r="J279"/>
      <c r="K279"/>
      <c r="L279"/>
      <c r="M279"/>
      <c r="N279"/>
      <c r="O279"/>
      <c r="P279"/>
      <c r="Q279"/>
      <c r="R279"/>
      <c r="S279"/>
      <c r="T279"/>
      <c r="U279"/>
      <c r="V279"/>
      <c r="W279"/>
      <c r="X279"/>
      <c r="Y279"/>
      <c r="Z279"/>
      <c r="AA279"/>
      <c r="AB279"/>
      <c r="AC279"/>
      <c r="AD279"/>
      <c r="AE279"/>
      <c r="AF279"/>
      <c r="AG279"/>
      <c r="AH279"/>
      <c r="AI279"/>
      <c r="AJ279"/>
      <c r="AK279"/>
      <c r="AL279"/>
      <c r="AM279"/>
      <c r="AN279"/>
      <c r="AO279"/>
      <c r="AP279"/>
      <c r="AQ279"/>
      <c r="AR279"/>
      <c r="AS279" s="224"/>
      <c r="AT279" s="224"/>
      <c r="AU279"/>
    </row>
    <row r="280" spans="1:47" ht="15" x14ac:dyDescent="0.25">
      <c r="A280"/>
      <c r="B280"/>
      <c r="C280"/>
      <c r="D280"/>
      <c r="E280"/>
      <c r="F280"/>
      <c r="G280"/>
      <c r="H280"/>
      <c r="I280"/>
      <c r="J280"/>
      <c r="K280"/>
      <c r="L280"/>
      <c r="M280"/>
      <c r="N280"/>
      <c r="O280"/>
      <c r="P280"/>
      <c r="Q280"/>
      <c r="R280"/>
      <c r="S280"/>
      <c r="T280"/>
      <c r="U280"/>
      <c r="V280"/>
      <c r="W280"/>
      <c r="X280"/>
      <c r="Y280"/>
      <c r="Z280"/>
      <c r="AA280"/>
      <c r="AB280"/>
      <c r="AC280"/>
      <c r="AD280"/>
      <c r="AE280"/>
      <c r="AF280"/>
      <c r="AG280"/>
      <c r="AH280"/>
      <c r="AI280"/>
      <c r="AJ280"/>
      <c r="AK280"/>
      <c r="AL280"/>
      <c r="AM280"/>
      <c r="AN280"/>
      <c r="AO280"/>
      <c r="AP280"/>
      <c r="AQ280"/>
      <c r="AR280"/>
      <c r="AS280" s="224"/>
      <c r="AT280" s="224"/>
      <c r="AU280"/>
    </row>
    <row r="281" spans="1:47" ht="15" x14ac:dyDescent="0.25">
      <c r="A281"/>
      <c r="B281"/>
      <c r="C281"/>
      <c r="D281"/>
      <c r="E281"/>
      <c r="F281"/>
      <c r="G281"/>
      <c r="H281"/>
      <c r="I281"/>
      <c r="J281"/>
      <c r="K281"/>
      <c r="L281"/>
      <c r="M281"/>
      <c r="N281"/>
      <c r="O281"/>
      <c r="P281"/>
      <c r="Q281"/>
      <c r="R281"/>
      <c r="S281"/>
      <c r="T281"/>
      <c r="U281"/>
      <c r="V281"/>
      <c r="W281"/>
      <c r="X281"/>
      <c r="Y281"/>
      <c r="Z281"/>
      <c r="AA281"/>
      <c r="AB281"/>
      <c r="AC281"/>
      <c r="AD281"/>
      <c r="AE281"/>
      <c r="AF281"/>
      <c r="AG281"/>
      <c r="AH281"/>
      <c r="AI281"/>
      <c r="AJ281"/>
      <c r="AK281"/>
      <c r="AL281"/>
      <c r="AM281"/>
      <c r="AN281"/>
      <c r="AO281"/>
      <c r="AP281"/>
      <c r="AQ281"/>
      <c r="AR281"/>
      <c r="AS281" s="224"/>
      <c r="AT281" s="224"/>
      <c r="AU281"/>
    </row>
    <row r="282" spans="1:47" ht="15" x14ac:dyDescent="0.25">
      <c r="A282"/>
      <c r="B282"/>
      <c r="C282"/>
      <c r="D282"/>
      <c r="E282"/>
      <c r="F282"/>
      <c r="G282"/>
      <c r="H282"/>
      <c r="I282"/>
      <c r="J282"/>
      <c r="K282"/>
      <c r="L282"/>
      <c r="M282"/>
      <c r="N282"/>
      <c r="O282"/>
      <c r="P282"/>
      <c r="Q282"/>
      <c r="R282"/>
      <c r="S282"/>
      <c r="T282"/>
      <c r="U282"/>
      <c r="V282"/>
      <c r="W282"/>
      <c r="X282"/>
      <c r="Y282"/>
      <c r="Z282"/>
      <c r="AA282"/>
      <c r="AB282"/>
      <c r="AC282"/>
      <c r="AD282"/>
      <c r="AE282"/>
      <c r="AF282"/>
      <c r="AG282"/>
      <c r="AH282"/>
      <c r="AI282"/>
      <c r="AJ282"/>
      <c r="AK282"/>
      <c r="AL282"/>
      <c r="AM282"/>
      <c r="AN282"/>
      <c r="AO282"/>
      <c r="AP282"/>
      <c r="AQ282"/>
      <c r="AR282"/>
      <c r="AS282" s="224"/>
      <c r="AT282" s="224"/>
      <c r="AU282"/>
    </row>
    <row r="283" spans="1:47" ht="15" x14ac:dyDescent="0.25">
      <c r="A283"/>
      <c r="B283"/>
      <c r="C283"/>
      <c r="D283"/>
      <c r="E283"/>
      <c r="F283"/>
      <c r="G283"/>
      <c r="H283"/>
      <c r="I283"/>
      <c r="J283"/>
      <c r="K283"/>
      <c r="L283"/>
      <c r="M283"/>
      <c r="N283"/>
      <c r="O283"/>
      <c r="P283"/>
      <c r="Q283"/>
      <c r="R283"/>
      <c r="S283"/>
      <c r="T283"/>
      <c r="U283"/>
      <c r="V283"/>
      <c r="W283"/>
      <c r="X283"/>
      <c r="Y283"/>
      <c r="Z283"/>
      <c r="AA283"/>
      <c r="AB283"/>
      <c r="AC283"/>
      <c r="AD283"/>
      <c r="AE283"/>
      <c r="AF283"/>
      <c r="AG283"/>
      <c r="AH283"/>
      <c r="AI283"/>
      <c r="AJ283"/>
      <c r="AK283"/>
      <c r="AL283"/>
      <c r="AM283"/>
      <c r="AN283"/>
      <c r="AO283"/>
      <c r="AP283"/>
      <c r="AQ283"/>
      <c r="AR283"/>
      <c r="AS283" s="224"/>
      <c r="AT283" s="224"/>
      <c r="AU283"/>
    </row>
    <row r="284" spans="1:47" ht="15" x14ac:dyDescent="0.25">
      <c r="A284"/>
      <c r="B284"/>
      <c r="C284"/>
      <c r="D284"/>
      <c r="E284"/>
      <c r="F284"/>
      <c r="G284"/>
      <c r="H284"/>
      <c r="I284"/>
      <c r="J284"/>
      <c r="K284"/>
      <c r="L284"/>
      <c r="M284"/>
      <c r="N284"/>
      <c r="O284"/>
      <c r="P284"/>
      <c r="Q284"/>
      <c r="R284"/>
      <c r="S284"/>
      <c r="T284"/>
      <c r="U284"/>
      <c r="V284"/>
      <c r="W284"/>
      <c r="X284"/>
      <c r="Y284"/>
      <c r="Z284"/>
      <c r="AA284"/>
      <c r="AB284"/>
      <c r="AC284"/>
      <c r="AD284"/>
      <c r="AE284"/>
      <c r="AF284"/>
      <c r="AG284"/>
      <c r="AH284"/>
      <c r="AI284"/>
      <c r="AJ284"/>
      <c r="AK284"/>
      <c r="AL284"/>
      <c r="AM284"/>
      <c r="AN284"/>
      <c r="AO284"/>
      <c r="AP284"/>
      <c r="AQ284"/>
      <c r="AR284"/>
      <c r="AS284" s="224"/>
      <c r="AT284" s="224"/>
      <c r="AU284"/>
    </row>
    <row r="285" spans="1:47" ht="15" x14ac:dyDescent="0.25">
      <c r="A285"/>
      <c r="B285"/>
      <c r="C285"/>
      <c r="D285"/>
      <c r="E285"/>
      <c r="F285"/>
      <c r="G285"/>
      <c r="H285"/>
      <c r="I285"/>
      <c r="J285"/>
      <c r="K285"/>
      <c r="L285"/>
      <c r="M285"/>
      <c r="N285"/>
      <c r="O285"/>
      <c r="P285"/>
      <c r="Q285"/>
      <c r="R285"/>
      <c r="S285"/>
      <c r="T285"/>
      <c r="U285"/>
      <c r="V285"/>
      <c r="W285"/>
      <c r="X285"/>
      <c r="Y285"/>
      <c r="Z285"/>
      <c r="AA285"/>
      <c r="AB285"/>
      <c r="AC285"/>
      <c r="AD285"/>
      <c r="AE285"/>
      <c r="AF285"/>
      <c r="AG285"/>
      <c r="AH285"/>
      <c r="AI285"/>
      <c r="AJ285"/>
      <c r="AK285"/>
      <c r="AL285"/>
      <c r="AM285"/>
      <c r="AN285"/>
      <c r="AO285"/>
      <c r="AP285"/>
      <c r="AQ285"/>
      <c r="AR285"/>
      <c r="AS285" s="224"/>
      <c r="AT285" s="224"/>
      <c r="AU285"/>
    </row>
    <row r="286" spans="1:47" ht="15" x14ac:dyDescent="0.25">
      <c r="A286"/>
      <c r="B286"/>
      <c r="C286"/>
      <c r="D286"/>
      <c r="E286"/>
      <c r="F286"/>
      <c r="G286"/>
      <c r="H286"/>
      <c r="I286"/>
      <c r="J286"/>
      <c r="K286"/>
      <c r="L286"/>
      <c r="M286"/>
      <c r="N286"/>
      <c r="O286"/>
      <c r="P286"/>
      <c r="Q286"/>
      <c r="R286"/>
      <c r="S286"/>
      <c r="T286"/>
      <c r="U286"/>
      <c r="V286"/>
      <c r="W286"/>
      <c r="X286"/>
      <c r="Y286"/>
      <c r="Z286"/>
      <c r="AA286"/>
      <c r="AB286"/>
      <c r="AC286"/>
      <c r="AD286"/>
      <c r="AE286"/>
      <c r="AF286"/>
      <c r="AG286"/>
      <c r="AH286"/>
      <c r="AI286"/>
      <c r="AJ286"/>
      <c r="AK286"/>
      <c r="AL286"/>
      <c r="AM286"/>
      <c r="AN286"/>
      <c r="AO286"/>
      <c r="AP286"/>
      <c r="AQ286"/>
      <c r="AR286"/>
      <c r="AS286" s="224"/>
      <c r="AT286" s="224"/>
      <c r="AU286"/>
    </row>
    <row r="287" spans="1:47" ht="15" x14ac:dyDescent="0.25">
      <c r="A287"/>
      <c r="B287"/>
      <c r="C287"/>
      <c r="D287"/>
      <c r="E287"/>
      <c r="F287"/>
      <c r="G287"/>
      <c r="H287"/>
      <c r="I287"/>
      <c r="J287"/>
      <c r="K287"/>
      <c r="L287"/>
      <c r="M287"/>
      <c r="N287"/>
      <c r="O287"/>
      <c r="P287"/>
      <c r="Q287"/>
      <c r="R287"/>
      <c r="S287"/>
      <c r="T287"/>
      <c r="U287"/>
      <c r="V287"/>
      <c r="W287"/>
      <c r="X287"/>
      <c r="Y287"/>
      <c r="Z287"/>
      <c r="AA287"/>
      <c r="AB287"/>
      <c r="AC287"/>
      <c r="AD287"/>
      <c r="AE287"/>
      <c r="AF287"/>
      <c r="AG287"/>
      <c r="AH287"/>
      <c r="AI287"/>
      <c r="AJ287"/>
      <c r="AK287"/>
      <c r="AL287"/>
      <c r="AM287"/>
      <c r="AN287"/>
      <c r="AO287"/>
      <c r="AP287"/>
      <c r="AQ287"/>
      <c r="AR287"/>
      <c r="AS287" s="224"/>
      <c r="AT287" s="224"/>
      <c r="AU287"/>
    </row>
    <row r="288" spans="1:47" ht="15" x14ac:dyDescent="0.25">
      <c r="A288"/>
      <c r="B288"/>
      <c r="C288"/>
      <c r="D288"/>
      <c r="E288"/>
      <c r="F288"/>
      <c r="G288"/>
      <c r="H288"/>
      <c r="I288"/>
      <c r="J288"/>
      <c r="K288"/>
      <c r="L288"/>
      <c r="M288"/>
      <c r="N288"/>
      <c r="O288"/>
      <c r="P288"/>
      <c r="Q288"/>
      <c r="R288"/>
      <c r="S288"/>
      <c r="T288"/>
      <c r="U288"/>
      <c r="V288"/>
      <c r="W288"/>
      <c r="X288"/>
      <c r="Y288"/>
      <c r="Z288"/>
      <c r="AA288"/>
      <c r="AB288"/>
      <c r="AC288"/>
      <c r="AD288"/>
      <c r="AE288"/>
      <c r="AF288"/>
      <c r="AG288"/>
      <c r="AH288"/>
      <c r="AI288"/>
      <c r="AJ288"/>
      <c r="AK288"/>
      <c r="AL288"/>
      <c r="AM288"/>
      <c r="AN288"/>
      <c r="AO288"/>
      <c r="AP288"/>
      <c r="AQ288"/>
      <c r="AR288"/>
      <c r="AS288" s="224"/>
      <c r="AT288" s="224"/>
      <c r="AU288"/>
    </row>
    <row r="289" spans="1:47" ht="15" x14ac:dyDescent="0.25">
      <c r="A289"/>
      <c r="B289"/>
      <c r="C289"/>
      <c r="D289"/>
      <c r="E289"/>
      <c r="F289"/>
      <c r="G289"/>
      <c r="H289"/>
      <c r="I289"/>
      <c r="J289"/>
      <c r="K289"/>
      <c r="L289"/>
      <c r="M289"/>
      <c r="N289"/>
      <c r="O289"/>
      <c r="P289"/>
      <c r="Q289"/>
      <c r="R289"/>
      <c r="S289"/>
      <c r="T289"/>
      <c r="U289"/>
      <c r="V289"/>
      <c r="W289"/>
      <c r="X289"/>
      <c r="Y289"/>
      <c r="Z289"/>
      <c r="AA289"/>
      <c r="AB289"/>
      <c r="AC289"/>
      <c r="AD289"/>
      <c r="AE289"/>
      <c r="AF289"/>
      <c r="AG289"/>
      <c r="AH289"/>
      <c r="AI289"/>
      <c r="AJ289"/>
      <c r="AK289"/>
      <c r="AL289"/>
      <c r="AM289"/>
      <c r="AN289"/>
      <c r="AO289"/>
      <c r="AP289"/>
      <c r="AQ289"/>
      <c r="AR289"/>
      <c r="AS289" s="224"/>
      <c r="AT289" s="224"/>
      <c r="AU289"/>
    </row>
    <row r="290" spans="1:47" ht="15" x14ac:dyDescent="0.25">
      <c r="A290"/>
      <c r="B290"/>
      <c r="C290"/>
      <c r="D290"/>
      <c r="E290"/>
      <c r="F290"/>
      <c r="G290"/>
      <c r="H290"/>
      <c r="I290"/>
      <c r="J290"/>
      <c r="K290"/>
      <c r="L290"/>
      <c r="M290"/>
      <c r="N290"/>
      <c r="O290"/>
      <c r="P290"/>
      <c r="Q290"/>
      <c r="R290"/>
      <c r="S290"/>
      <c r="T290"/>
      <c r="U290"/>
      <c r="V290"/>
      <c r="W290"/>
      <c r="X290"/>
      <c r="Y290"/>
      <c r="Z290"/>
      <c r="AA290"/>
      <c r="AB290"/>
      <c r="AC290"/>
      <c r="AD290"/>
      <c r="AE290"/>
      <c r="AF290"/>
      <c r="AG290"/>
      <c r="AH290"/>
      <c r="AI290"/>
      <c r="AJ290"/>
      <c r="AK290"/>
      <c r="AL290"/>
      <c r="AM290"/>
      <c r="AN290"/>
      <c r="AO290"/>
      <c r="AP290"/>
      <c r="AQ290"/>
      <c r="AR290"/>
      <c r="AS290" s="224"/>
      <c r="AT290" s="224"/>
      <c r="AU290"/>
    </row>
    <row r="291" spans="1:47" ht="15" x14ac:dyDescent="0.25">
      <c r="A291"/>
      <c r="B291"/>
      <c r="C291"/>
      <c r="D291"/>
      <c r="E291"/>
      <c r="F291"/>
      <c r="G291"/>
      <c r="H291"/>
      <c r="I291"/>
      <c r="J291"/>
      <c r="K291"/>
      <c r="L291"/>
      <c r="M291"/>
      <c r="N291"/>
      <c r="O291"/>
      <c r="P291"/>
      <c r="Q291"/>
      <c r="R291"/>
      <c r="S291"/>
      <c r="T291"/>
      <c r="U291"/>
      <c r="V291"/>
      <c r="W291"/>
      <c r="X291"/>
      <c r="Y291"/>
      <c r="Z291"/>
      <c r="AA291"/>
      <c r="AB291"/>
      <c r="AC291"/>
      <c r="AD291"/>
      <c r="AE291"/>
      <c r="AF291"/>
      <c r="AG291"/>
      <c r="AH291"/>
      <c r="AI291"/>
      <c r="AJ291"/>
      <c r="AK291"/>
      <c r="AL291"/>
      <c r="AM291"/>
      <c r="AN291"/>
      <c r="AO291"/>
      <c r="AP291"/>
      <c r="AQ291"/>
      <c r="AR291"/>
      <c r="AS291" s="224"/>
      <c r="AT291" s="224"/>
      <c r="AU291"/>
    </row>
    <row r="292" spans="1:47" ht="15" x14ac:dyDescent="0.25">
      <c r="A292"/>
      <c r="B292"/>
      <c r="C292"/>
      <c r="D292"/>
      <c r="E292"/>
      <c r="F292"/>
      <c r="G292"/>
      <c r="H292"/>
      <c r="I292"/>
      <c r="J292"/>
      <c r="K292"/>
      <c r="L292"/>
      <c r="M292"/>
      <c r="N292"/>
      <c r="O292"/>
      <c r="P292"/>
      <c r="Q292"/>
      <c r="R292"/>
      <c r="S292"/>
      <c r="T292"/>
      <c r="U292"/>
      <c r="V292"/>
      <c r="W292"/>
      <c r="X292"/>
      <c r="Y292"/>
      <c r="Z292"/>
      <c r="AA292"/>
      <c r="AB292"/>
      <c r="AC292"/>
      <c r="AD292"/>
      <c r="AE292"/>
      <c r="AF292"/>
      <c r="AG292"/>
      <c r="AH292"/>
      <c r="AI292"/>
      <c r="AJ292"/>
      <c r="AK292"/>
      <c r="AL292"/>
      <c r="AM292"/>
      <c r="AN292"/>
      <c r="AO292"/>
      <c r="AP292"/>
      <c r="AQ292"/>
      <c r="AR292"/>
      <c r="AS292" s="224"/>
      <c r="AT292" s="224"/>
      <c r="AU292"/>
    </row>
    <row r="293" spans="1:47" ht="15" x14ac:dyDescent="0.25">
      <c r="A293"/>
      <c r="B293"/>
      <c r="C293"/>
      <c r="D293"/>
      <c r="E293"/>
      <c r="F293"/>
      <c r="G293"/>
      <c r="H293"/>
      <c r="I293"/>
      <c r="J293"/>
      <c r="K293"/>
      <c r="L293"/>
      <c r="M293"/>
      <c r="N293"/>
      <c r="O293"/>
      <c r="P293"/>
      <c r="Q293"/>
      <c r="R293"/>
      <c r="S293"/>
      <c r="T293"/>
      <c r="U293"/>
      <c r="V293"/>
      <c r="W293"/>
      <c r="X293"/>
      <c r="Y293"/>
      <c r="Z293"/>
      <c r="AA293"/>
      <c r="AB293"/>
      <c r="AC293"/>
      <c r="AD293"/>
      <c r="AE293"/>
      <c r="AF293"/>
      <c r="AG293"/>
      <c r="AH293"/>
      <c r="AI293"/>
      <c r="AJ293"/>
      <c r="AK293"/>
      <c r="AL293"/>
      <c r="AM293"/>
      <c r="AN293"/>
      <c r="AO293"/>
      <c r="AP293"/>
      <c r="AQ293"/>
      <c r="AR293"/>
      <c r="AS293" s="224"/>
      <c r="AT293" s="224"/>
      <c r="AU293"/>
    </row>
    <row r="294" spans="1:47" ht="15" x14ac:dyDescent="0.25">
      <c r="A294"/>
      <c r="B294"/>
      <c r="C294"/>
      <c r="D294"/>
      <c r="E294"/>
      <c r="F294"/>
      <c r="G294"/>
      <c r="H294"/>
      <c r="I294"/>
      <c r="J294"/>
      <c r="K294"/>
      <c r="L294"/>
      <c r="M294"/>
      <c r="N294"/>
      <c r="O294"/>
      <c r="P294"/>
      <c r="Q294"/>
      <c r="R294"/>
      <c r="S294"/>
      <c r="T294"/>
      <c r="U294"/>
      <c r="V294"/>
      <c r="W294"/>
      <c r="X294"/>
      <c r="Y294"/>
      <c r="Z294"/>
      <c r="AA294"/>
      <c r="AB294"/>
      <c r="AC294"/>
      <c r="AD294"/>
      <c r="AE294"/>
      <c r="AF294"/>
      <c r="AG294"/>
      <c r="AH294"/>
      <c r="AI294"/>
      <c r="AJ294"/>
      <c r="AK294"/>
      <c r="AL294"/>
      <c r="AM294"/>
      <c r="AN294"/>
      <c r="AO294"/>
      <c r="AP294"/>
      <c r="AQ294"/>
      <c r="AR294"/>
      <c r="AS294" s="224"/>
      <c r="AT294" s="224"/>
      <c r="AU294"/>
    </row>
    <row r="295" spans="1:47" ht="15" x14ac:dyDescent="0.25">
      <c r="A295"/>
      <c r="B295"/>
      <c r="C295"/>
      <c r="D295"/>
      <c r="E295"/>
      <c r="F295"/>
      <c r="G295"/>
      <c r="H295"/>
      <c r="I295"/>
      <c r="J295"/>
      <c r="K295"/>
      <c r="L295"/>
      <c r="M295"/>
      <c r="N295"/>
      <c r="O295"/>
      <c r="P295"/>
      <c r="Q295"/>
      <c r="R295"/>
      <c r="S295"/>
      <c r="T295"/>
      <c r="U295"/>
      <c r="V295"/>
      <c r="W295"/>
      <c r="X295"/>
      <c r="Y295"/>
      <c r="Z295"/>
      <c r="AA295"/>
      <c r="AB295"/>
      <c r="AC295"/>
      <c r="AD295"/>
      <c r="AE295"/>
      <c r="AF295"/>
      <c r="AG295"/>
      <c r="AH295"/>
      <c r="AI295"/>
      <c r="AJ295"/>
      <c r="AK295"/>
      <c r="AL295"/>
      <c r="AM295"/>
      <c r="AN295"/>
      <c r="AO295"/>
      <c r="AP295"/>
      <c r="AQ295"/>
      <c r="AR295"/>
      <c r="AS295" s="224"/>
      <c r="AT295" s="224"/>
      <c r="AU295"/>
    </row>
    <row r="296" spans="1:47" ht="15" x14ac:dyDescent="0.25">
      <c r="A296"/>
      <c r="B296"/>
      <c r="C296"/>
      <c r="D296"/>
      <c r="E296"/>
      <c r="F296"/>
      <c r="G296"/>
      <c r="H296"/>
      <c r="I296"/>
      <c r="J296"/>
      <c r="K296"/>
      <c r="L296"/>
      <c r="M296"/>
      <c r="N296"/>
      <c r="O296"/>
      <c r="P296"/>
      <c r="Q296"/>
      <c r="R296"/>
      <c r="S296"/>
      <c r="T296"/>
      <c r="U296"/>
      <c r="V296"/>
      <c r="W296"/>
      <c r="X296"/>
      <c r="Y296"/>
      <c r="Z296"/>
      <c r="AA296"/>
      <c r="AB296"/>
      <c r="AC296"/>
      <c r="AD296"/>
      <c r="AE296"/>
      <c r="AF296"/>
      <c r="AG296"/>
      <c r="AH296"/>
      <c r="AI296"/>
      <c r="AJ296"/>
      <c r="AK296"/>
      <c r="AL296"/>
      <c r="AM296"/>
      <c r="AN296"/>
      <c r="AO296"/>
      <c r="AP296"/>
      <c r="AQ296"/>
      <c r="AR296"/>
      <c r="AS296" s="224"/>
      <c r="AT296" s="224"/>
      <c r="AU296"/>
    </row>
    <row r="297" spans="1:47" ht="15" x14ac:dyDescent="0.25">
      <c r="A297"/>
      <c r="B297"/>
      <c r="C297"/>
      <c r="D297"/>
      <c r="E297"/>
      <c r="F297"/>
      <c r="G297"/>
      <c r="H297"/>
      <c r="I297"/>
      <c r="J297"/>
      <c r="K297"/>
      <c r="L297"/>
      <c r="M297"/>
      <c r="N297"/>
      <c r="O297"/>
      <c r="P297"/>
      <c r="Q297"/>
      <c r="R297"/>
      <c r="S297"/>
      <c r="T297"/>
      <c r="U297"/>
      <c r="V297"/>
      <c r="W297"/>
      <c r="X297"/>
      <c r="Y297"/>
      <c r="Z297"/>
      <c r="AA297"/>
      <c r="AB297"/>
      <c r="AC297"/>
      <c r="AD297"/>
      <c r="AE297"/>
      <c r="AF297"/>
      <c r="AG297"/>
      <c r="AH297"/>
      <c r="AI297"/>
      <c r="AJ297"/>
      <c r="AK297"/>
      <c r="AL297"/>
      <c r="AM297"/>
      <c r="AN297"/>
      <c r="AO297"/>
      <c r="AP297"/>
      <c r="AQ297"/>
      <c r="AR297"/>
      <c r="AS297" s="224"/>
      <c r="AT297" s="224"/>
      <c r="AU297"/>
    </row>
    <row r="298" spans="1:47" ht="15" x14ac:dyDescent="0.25">
      <c r="A298"/>
      <c r="B298"/>
      <c r="C298"/>
      <c r="D298"/>
      <c r="E298"/>
      <c r="F298"/>
      <c r="G298"/>
      <c r="H298"/>
      <c r="I298"/>
      <c r="J298"/>
      <c r="K298"/>
      <c r="L298"/>
      <c r="M298"/>
      <c r="N298"/>
      <c r="O298"/>
      <c r="P298"/>
      <c r="Q298"/>
      <c r="R298"/>
      <c r="S298"/>
      <c r="T298"/>
      <c r="U298"/>
      <c r="V298"/>
      <c r="W298"/>
      <c r="X298"/>
      <c r="Y298"/>
      <c r="Z298"/>
      <c r="AA298"/>
      <c r="AB298"/>
      <c r="AC298"/>
      <c r="AD298"/>
      <c r="AE298"/>
      <c r="AF298"/>
      <c r="AG298"/>
      <c r="AH298"/>
      <c r="AI298"/>
      <c r="AJ298"/>
      <c r="AK298"/>
      <c r="AL298"/>
      <c r="AM298"/>
      <c r="AN298"/>
      <c r="AO298"/>
      <c r="AP298"/>
      <c r="AQ298"/>
      <c r="AR298"/>
      <c r="AS298" s="224"/>
      <c r="AT298" s="224"/>
      <c r="AU298"/>
    </row>
    <row r="299" spans="1:47" ht="15" x14ac:dyDescent="0.25">
      <c r="A299"/>
      <c r="B299"/>
      <c r="C299"/>
      <c r="D299"/>
      <c r="E299"/>
      <c r="F299"/>
      <c r="G299"/>
      <c r="H299"/>
      <c r="I299"/>
      <c r="J299"/>
      <c r="K299"/>
      <c r="L299"/>
      <c r="M299"/>
      <c r="N299"/>
      <c r="O299"/>
      <c r="P299"/>
      <c r="Q299"/>
      <c r="R299"/>
      <c r="S299"/>
      <c r="T299"/>
      <c r="U299"/>
      <c r="V299"/>
      <c r="W299"/>
      <c r="X299"/>
      <c r="Y299"/>
      <c r="Z299"/>
      <c r="AA299"/>
      <c r="AB299"/>
      <c r="AC299"/>
      <c r="AD299"/>
      <c r="AE299"/>
      <c r="AF299"/>
      <c r="AG299"/>
      <c r="AH299"/>
      <c r="AI299"/>
      <c r="AJ299"/>
      <c r="AK299"/>
      <c r="AL299"/>
      <c r="AM299"/>
      <c r="AN299"/>
      <c r="AO299"/>
      <c r="AP299"/>
      <c r="AQ299"/>
      <c r="AR299"/>
      <c r="AS299" s="224"/>
      <c r="AT299" s="224"/>
      <c r="AU299"/>
    </row>
    <row r="300" spans="1:47" ht="15" x14ac:dyDescent="0.25">
      <c r="A300"/>
      <c r="B300"/>
      <c r="C300"/>
      <c r="D300"/>
      <c r="E300"/>
      <c r="F300"/>
      <c r="G300"/>
      <c r="H300"/>
      <c r="I300"/>
      <c r="J300"/>
      <c r="K300"/>
      <c r="L300"/>
      <c r="M300"/>
      <c r="N300"/>
      <c r="O300"/>
      <c r="P300"/>
      <c r="Q300"/>
      <c r="R300"/>
      <c r="S300"/>
      <c r="T300"/>
      <c r="U300"/>
      <c r="V300"/>
      <c r="W300"/>
      <c r="X300"/>
      <c r="Y300"/>
      <c r="Z300"/>
      <c r="AA300"/>
      <c r="AB300"/>
      <c r="AC300"/>
      <c r="AD300"/>
      <c r="AE300"/>
      <c r="AF300"/>
      <c r="AG300"/>
      <c r="AH300"/>
      <c r="AI300"/>
      <c r="AJ300"/>
      <c r="AK300"/>
      <c r="AL300"/>
      <c r="AM300"/>
      <c r="AN300"/>
      <c r="AO300"/>
      <c r="AP300"/>
      <c r="AQ300"/>
      <c r="AR300"/>
      <c r="AS300" s="224"/>
      <c r="AT300" s="224"/>
      <c r="AU300"/>
    </row>
    <row r="301" spans="1:47" ht="15" x14ac:dyDescent="0.25">
      <c r="A301"/>
      <c r="B301"/>
      <c r="C301"/>
      <c r="D301"/>
      <c r="E301"/>
      <c r="F301"/>
      <c r="G301"/>
      <c r="H301"/>
      <c r="I301"/>
      <c r="J301"/>
      <c r="K301"/>
      <c r="L301"/>
      <c r="M301"/>
      <c r="N301"/>
      <c r="O301"/>
      <c r="P301"/>
      <c r="Q301"/>
      <c r="R301"/>
      <c r="S301"/>
      <c r="T301"/>
      <c r="U301"/>
      <c r="V301"/>
      <c r="W301"/>
      <c r="X301"/>
      <c r="Y301"/>
      <c r="Z301"/>
      <c r="AA301"/>
      <c r="AB301"/>
      <c r="AC301"/>
      <c r="AD301"/>
      <c r="AE301"/>
      <c r="AF301"/>
      <c r="AG301"/>
      <c r="AH301"/>
      <c r="AI301"/>
      <c r="AJ301"/>
      <c r="AK301"/>
      <c r="AL301"/>
      <c r="AM301"/>
      <c r="AN301"/>
      <c r="AO301"/>
      <c r="AP301"/>
      <c r="AQ301"/>
      <c r="AR301"/>
      <c r="AS301" s="224"/>
      <c r="AT301" s="224"/>
      <c r="AU301"/>
    </row>
    <row r="302" spans="1:47" ht="15" x14ac:dyDescent="0.25">
      <c r="A302"/>
      <c r="B302"/>
      <c r="C302"/>
      <c r="D302"/>
      <c r="E302"/>
      <c r="F302"/>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s="224"/>
      <c r="AT302" s="224"/>
      <c r="AU302"/>
    </row>
    <row r="303" spans="1:47" ht="15" x14ac:dyDescent="0.25">
      <c r="A303"/>
      <c r="B303"/>
      <c r="C303"/>
      <c r="D303"/>
      <c r="E303"/>
      <c r="F303"/>
      <c r="G303"/>
      <c r="H303"/>
      <c r="I303"/>
      <c r="J303"/>
      <c r="K303"/>
      <c r="L303"/>
      <c r="M303"/>
      <c r="N303"/>
      <c r="O303"/>
      <c r="P303"/>
      <c r="Q303"/>
      <c r="R303"/>
      <c r="S303"/>
      <c r="T303"/>
      <c r="U303"/>
      <c r="V303"/>
      <c r="W303"/>
      <c r="X303"/>
      <c r="Y303"/>
      <c r="Z303"/>
      <c r="AA303"/>
      <c r="AB303"/>
      <c r="AC303"/>
      <c r="AD303"/>
      <c r="AE303"/>
      <c r="AF303"/>
      <c r="AG303"/>
      <c r="AH303"/>
      <c r="AI303"/>
      <c r="AJ303"/>
      <c r="AK303"/>
      <c r="AL303"/>
      <c r="AM303"/>
      <c r="AN303"/>
      <c r="AO303"/>
      <c r="AP303"/>
      <c r="AQ303"/>
      <c r="AR303"/>
      <c r="AS303" s="224"/>
      <c r="AT303" s="224"/>
      <c r="AU303"/>
    </row>
    <row r="304" spans="1:47" ht="15" x14ac:dyDescent="0.25">
      <c r="A304"/>
      <c r="B304"/>
      <c r="C304"/>
      <c r="D304"/>
      <c r="E304"/>
      <c r="F304"/>
      <c r="G304"/>
      <c r="H304"/>
      <c r="I304"/>
      <c r="J304"/>
      <c r="K304"/>
      <c r="L304"/>
      <c r="M304"/>
      <c r="N304"/>
      <c r="O304"/>
      <c r="P304"/>
      <c r="Q304"/>
      <c r="R304"/>
      <c r="S304"/>
      <c r="T304"/>
      <c r="U304"/>
      <c r="V304"/>
      <c r="W304"/>
      <c r="X304"/>
      <c r="Y304"/>
      <c r="Z304"/>
      <c r="AA304"/>
      <c r="AB304"/>
      <c r="AC304"/>
      <c r="AD304"/>
      <c r="AE304"/>
      <c r="AF304"/>
      <c r="AG304"/>
      <c r="AH304"/>
      <c r="AI304"/>
      <c r="AJ304"/>
      <c r="AK304"/>
      <c r="AL304"/>
      <c r="AM304"/>
      <c r="AN304"/>
      <c r="AO304"/>
      <c r="AP304"/>
      <c r="AQ304"/>
      <c r="AR304"/>
      <c r="AS304" s="224"/>
      <c r="AT304" s="224"/>
      <c r="AU304"/>
    </row>
    <row r="305" spans="1:47" ht="15" x14ac:dyDescent="0.25">
      <c r="A305"/>
      <c r="B305"/>
      <c r="C305"/>
      <c r="D305"/>
      <c r="E305"/>
      <c r="F305"/>
      <c r="G305"/>
      <c r="H305"/>
      <c r="I305"/>
      <c r="J305"/>
      <c r="K305"/>
      <c r="L305"/>
      <c r="M305"/>
      <c r="N305"/>
      <c r="O305"/>
      <c r="P305"/>
      <c r="Q305"/>
      <c r="R305"/>
      <c r="S305"/>
      <c r="T305"/>
      <c r="U305"/>
      <c r="V305"/>
      <c r="W305"/>
      <c r="X305"/>
      <c r="Y305"/>
      <c r="Z305"/>
      <c r="AA305"/>
      <c r="AB305"/>
      <c r="AC305"/>
      <c r="AD305"/>
      <c r="AE305"/>
      <c r="AF305"/>
      <c r="AG305"/>
      <c r="AH305"/>
      <c r="AI305"/>
      <c r="AJ305"/>
      <c r="AK305"/>
      <c r="AL305"/>
      <c r="AM305"/>
      <c r="AN305"/>
      <c r="AO305"/>
      <c r="AP305"/>
      <c r="AQ305"/>
      <c r="AR305"/>
      <c r="AS305" s="224"/>
      <c r="AT305" s="224"/>
      <c r="AU305"/>
    </row>
    <row r="306" spans="1:47" ht="15" x14ac:dyDescent="0.25">
      <c r="A306"/>
      <c r="B306"/>
      <c r="C306"/>
      <c r="D306"/>
      <c r="E306"/>
      <c r="F306"/>
      <c r="G306"/>
      <c r="H306"/>
      <c r="I306"/>
      <c r="J306"/>
      <c r="K306"/>
      <c r="L306"/>
      <c r="M306"/>
      <c r="N306"/>
      <c r="O306"/>
      <c r="P306"/>
      <c r="Q306"/>
      <c r="R306"/>
      <c r="S306"/>
      <c r="T306"/>
      <c r="U306"/>
      <c r="V306"/>
      <c r="W306"/>
      <c r="X306"/>
      <c r="Y306"/>
      <c r="Z306"/>
      <c r="AA306"/>
      <c r="AB306"/>
      <c r="AC306"/>
      <c r="AD306"/>
      <c r="AE306"/>
      <c r="AF306"/>
      <c r="AG306"/>
      <c r="AH306"/>
      <c r="AI306"/>
      <c r="AJ306"/>
      <c r="AK306"/>
      <c r="AL306"/>
      <c r="AM306"/>
      <c r="AN306"/>
      <c r="AO306"/>
      <c r="AP306"/>
      <c r="AQ306"/>
      <c r="AR306"/>
      <c r="AS306" s="224"/>
      <c r="AT306" s="224"/>
      <c r="AU306"/>
    </row>
    <row r="307" spans="1:47" ht="15" x14ac:dyDescent="0.25">
      <c r="A307"/>
      <c r="B307"/>
      <c r="C307"/>
      <c r="D307"/>
      <c r="E307"/>
      <c r="F307"/>
      <c r="G307"/>
      <c r="H307"/>
      <c r="I307"/>
      <c r="J307"/>
      <c r="K307"/>
      <c r="L307"/>
      <c r="M307"/>
      <c r="N307"/>
      <c r="O307"/>
      <c r="P307"/>
      <c r="Q307"/>
      <c r="R307"/>
      <c r="S307"/>
      <c r="T307"/>
      <c r="U307"/>
      <c r="V307"/>
      <c r="W307"/>
      <c r="X307"/>
      <c r="Y307"/>
      <c r="Z307"/>
      <c r="AA307"/>
      <c r="AB307"/>
      <c r="AC307"/>
      <c r="AD307"/>
      <c r="AE307"/>
      <c r="AF307"/>
      <c r="AG307"/>
      <c r="AH307"/>
      <c r="AI307"/>
      <c r="AJ307"/>
      <c r="AK307"/>
      <c r="AL307"/>
      <c r="AM307"/>
      <c r="AN307"/>
      <c r="AO307"/>
      <c r="AP307"/>
      <c r="AQ307"/>
      <c r="AR307"/>
      <c r="AS307" s="224"/>
      <c r="AT307" s="224"/>
      <c r="AU307"/>
    </row>
    <row r="308" spans="1:47" ht="15" x14ac:dyDescent="0.25">
      <c r="A308"/>
      <c r="B308"/>
      <c r="C308"/>
      <c r="D308"/>
      <c r="E308"/>
      <c r="F308"/>
      <c r="G308"/>
      <c r="H308"/>
      <c r="I308"/>
      <c r="J308"/>
      <c r="K308"/>
      <c r="L308"/>
      <c r="M308"/>
      <c r="N308"/>
      <c r="O308"/>
      <c r="P308"/>
      <c r="Q308"/>
      <c r="R308"/>
      <c r="S308"/>
      <c r="T308"/>
      <c r="U308"/>
      <c r="V308"/>
      <c r="W308"/>
      <c r="X308"/>
      <c r="Y308"/>
      <c r="Z308"/>
      <c r="AA308"/>
      <c r="AB308"/>
      <c r="AC308"/>
      <c r="AD308"/>
      <c r="AE308"/>
      <c r="AF308"/>
      <c r="AG308"/>
      <c r="AH308"/>
      <c r="AI308"/>
      <c r="AJ308"/>
      <c r="AK308"/>
      <c r="AL308"/>
      <c r="AM308"/>
      <c r="AN308"/>
      <c r="AO308"/>
      <c r="AP308"/>
      <c r="AQ308"/>
      <c r="AR308"/>
      <c r="AS308" s="224"/>
      <c r="AT308" s="224"/>
      <c r="AU308"/>
    </row>
    <row r="309" spans="1:47" ht="15" x14ac:dyDescent="0.25">
      <c r="A309"/>
      <c r="B309"/>
      <c r="C309"/>
      <c r="D309"/>
      <c r="E309"/>
      <c r="F309"/>
      <c r="G309"/>
      <c r="H309"/>
      <c r="I309"/>
      <c r="J309"/>
      <c r="K309"/>
      <c r="L309"/>
      <c r="M309"/>
      <c r="N309"/>
      <c r="O309"/>
      <c r="P309"/>
      <c r="Q309"/>
      <c r="R309"/>
      <c r="S309"/>
      <c r="T309"/>
      <c r="U309"/>
      <c r="V309"/>
      <c r="W309"/>
      <c r="X309"/>
      <c r="Y309"/>
      <c r="Z309"/>
      <c r="AA309"/>
      <c r="AB309"/>
      <c r="AC309"/>
      <c r="AD309"/>
      <c r="AE309"/>
      <c r="AF309"/>
      <c r="AG309"/>
      <c r="AH309"/>
      <c r="AI309"/>
      <c r="AJ309"/>
      <c r="AK309"/>
      <c r="AL309"/>
      <c r="AM309"/>
      <c r="AN309"/>
      <c r="AO309"/>
      <c r="AP309"/>
      <c r="AQ309"/>
      <c r="AR309"/>
      <c r="AS309" s="224"/>
      <c r="AT309" s="224"/>
      <c r="AU309"/>
    </row>
    <row r="310" spans="1:47" ht="15" x14ac:dyDescent="0.25">
      <c r="A310"/>
      <c r="B310"/>
      <c r="C310"/>
      <c r="D310"/>
      <c r="E310"/>
      <c r="F310"/>
      <c r="G310"/>
      <c r="H310"/>
      <c r="I310"/>
      <c r="J310"/>
      <c r="K310"/>
      <c r="L310"/>
      <c r="M310"/>
      <c r="N310"/>
      <c r="O310"/>
      <c r="P310"/>
      <c r="Q310"/>
      <c r="R310"/>
      <c r="S310"/>
      <c r="T310"/>
      <c r="U310"/>
      <c r="V310"/>
      <c r="W310"/>
      <c r="X310"/>
      <c r="Y310"/>
      <c r="Z310"/>
      <c r="AA310"/>
      <c r="AB310"/>
      <c r="AC310"/>
      <c r="AD310"/>
      <c r="AE310"/>
      <c r="AF310"/>
      <c r="AG310"/>
      <c r="AH310"/>
      <c r="AI310"/>
      <c r="AJ310"/>
      <c r="AK310"/>
      <c r="AL310"/>
      <c r="AM310"/>
      <c r="AN310"/>
      <c r="AO310"/>
      <c r="AP310"/>
      <c r="AQ310"/>
      <c r="AR310"/>
      <c r="AS310" s="224"/>
      <c r="AT310" s="224"/>
      <c r="AU310"/>
    </row>
    <row r="311" spans="1:47" ht="15" x14ac:dyDescent="0.25">
      <c r="A311"/>
      <c r="B311"/>
      <c r="C311"/>
      <c r="D311"/>
      <c r="E311"/>
      <c r="F311"/>
      <c r="G311"/>
      <c r="H311"/>
      <c r="I311"/>
      <c r="J311"/>
      <c r="K311"/>
      <c r="L311"/>
      <c r="M311"/>
      <c r="N311"/>
      <c r="O311"/>
      <c r="P311"/>
      <c r="Q311"/>
      <c r="R311"/>
      <c r="S311"/>
      <c r="T311"/>
      <c r="U311"/>
      <c r="V311"/>
      <c r="W311"/>
      <c r="X311"/>
      <c r="Y311"/>
      <c r="Z311"/>
      <c r="AA311"/>
      <c r="AB311"/>
      <c r="AC311"/>
      <c r="AD311"/>
      <c r="AE311"/>
      <c r="AF311"/>
      <c r="AG311"/>
      <c r="AH311"/>
      <c r="AI311"/>
      <c r="AJ311"/>
      <c r="AK311"/>
      <c r="AL311"/>
      <c r="AM311"/>
      <c r="AN311"/>
      <c r="AO311"/>
      <c r="AP311"/>
      <c r="AQ311"/>
      <c r="AR311"/>
      <c r="AS311" s="224"/>
      <c r="AT311" s="224"/>
      <c r="AU311"/>
    </row>
    <row r="312" spans="1:47" ht="15" x14ac:dyDescent="0.25">
      <c r="A312"/>
      <c r="B312"/>
      <c r="C312"/>
      <c r="D312"/>
      <c r="E312"/>
      <c r="F312"/>
      <c r="G312"/>
      <c r="H312"/>
      <c r="I312"/>
      <c r="J312"/>
      <c r="K312"/>
      <c r="L312"/>
      <c r="M312"/>
      <c r="N312"/>
      <c r="O312"/>
      <c r="P312"/>
      <c r="Q312"/>
      <c r="R312"/>
      <c r="S312"/>
      <c r="T312"/>
      <c r="U312"/>
      <c r="V312"/>
      <c r="W312"/>
      <c r="X312"/>
      <c r="Y312"/>
      <c r="Z312"/>
      <c r="AA312"/>
      <c r="AB312"/>
      <c r="AC312"/>
      <c r="AD312"/>
      <c r="AE312"/>
      <c r="AF312"/>
      <c r="AG312"/>
      <c r="AH312"/>
      <c r="AI312"/>
      <c r="AJ312"/>
      <c r="AK312"/>
      <c r="AL312"/>
      <c r="AM312"/>
      <c r="AN312"/>
      <c r="AO312"/>
      <c r="AP312"/>
      <c r="AQ312"/>
      <c r="AR312"/>
      <c r="AS312" s="224"/>
      <c r="AT312" s="224"/>
      <c r="AU312"/>
    </row>
    <row r="313" spans="1:47" ht="15" x14ac:dyDescent="0.25">
      <c r="A313"/>
      <c r="B313"/>
      <c r="C313"/>
      <c r="D313"/>
      <c r="E313"/>
      <c r="F313"/>
      <c r="G313"/>
      <c r="H313"/>
      <c r="I313"/>
      <c r="J313"/>
      <c r="K313"/>
      <c r="L313"/>
      <c r="M313"/>
      <c r="N313"/>
      <c r="O313"/>
      <c r="P313"/>
      <c r="Q313"/>
      <c r="R313"/>
      <c r="S313"/>
      <c r="T313"/>
      <c r="U313"/>
      <c r="V313"/>
      <c r="W313"/>
      <c r="X313"/>
      <c r="Y313"/>
      <c r="Z313"/>
      <c r="AA313"/>
      <c r="AB313"/>
      <c r="AC313"/>
      <c r="AD313"/>
      <c r="AE313"/>
      <c r="AF313"/>
      <c r="AG313"/>
      <c r="AH313"/>
      <c r="AI313"/>
      <c r="AJ313"/>
      <c r="AK313"/>
      <c r="AL313"/>
      <c r="AM313"/>
      <c r="AN313"/>
      <c r="AO313"/>
      <c r="AP313"/>
      <c r="AQ313"/>
      <c r="AR313"/>
      <c r="AS313" s="224"/>
      <c r="AT313" s="224"/>
      <c r="AU313"/>
    </row>
    <row r="314" spans="1:47" ht="15" x14ac:dyDescent="0.25">
      <c r="A314"/>
      <c r="B314"/>
      <c r="C314"/>
      <c r="D314"/>
      <c r="E314"/>
      <c r="F314"/>
      <c r="G314"/>
      <c r="H314"/>
      <c r="I314"/>
      <c r="J314"/>
      <c r="K314"/>
      <c r="L314"/>
      <c r="M314"/>
      <c r="N314"/>
      <c r="O314"/>
      <c r="P314"/>
      <c r="Q314"/>
      <c r="R314"/>
      <c r="S314"/>
      <c r="T314"/>
      <c r="U314"/>
      <c r="V314"/>
      <c r="W314"/>
      <c r="X314"/>
      <c r="Y314"/>
      <c r="Z314"/>
      <c r="AA314"/>
      <c r="AB314"/>
      <c r="AC314"/>
      <c r="AD314"/>
      <c r="AE314"/>
      <c r="AF314"/>
      <c r="AG314"/>
      <c r="AH314"/>
      <c r="AI314"/>
      <c r="AJ314"/>
      <c r="AK314"/>
      <c r="AL314"/>
      <c r="AM314"/>
      <c r="AN314"/>
      <c r="AO314"/>
      <c r="AP314"/>
      <c r="AQ314"/>
      <c r="AR314"/>
      <c r="AS314" s="224"/>
      <c r="AT314" s="224"/>
      <c r="AU314"/>
    </row>
    <row r="315" spans="1:47" ht="15" x14ac:dyDescent="0.25">
      <c r="A315"/>
      <c r="B315"/>
      <c r="C315"/>
      <c r="D315"/>
      <c r="E315"/>
      <c r="F315"/>
      <c r="G315"/>
      <c r="H315"/>
      <c r="I315"/>
      <c r="J315"/>
      <c r="K315"/>
      <c r="L315"/>
      <c r="M315"/>
      <c r="N315"/>
      <c r="O315"/>
      <c r="P315"/>
      <c r="Q315"/>
      <c r="R315"/>
      <c r="S315"/>
      <c r="T315"/>
      <c r="U315"/>
      <c r="V315"/>
      <c r="W315"/>
      <c r="X315"/>
      <c r="Y315"/>
      <c r="Z315"/>
      <c r="AA315"/>
      <c r="AB315"/>
      <c r="AC315"/>
      <c r="AD315"/>
      <c r="AE315"/>
      <c r="AF315"/>
      <c r="AG315"/>
      <c r="AH315"/>
      <c r="AI315"/>
      <c r="AJ315"/>
      <c r="AK315"/>
      <c r="AL315"/>
      <c r="AM315"/>
      <c r="AN315"/>
      <c r="AO315"/>
      <c r="AP315"/>
      <c r="AQ315"/>
      <c r="AR315"/>
      <c r="AS315" s="224"/>
      <c r="AT315" s="224"/>
      <c r="AU315"/>
    </row>
    <row r="316" spans="1:47" ht="15" x14ac:dyDescent="0.25">
      <c r="A316"/>
      <c r="B316"/>
      <c r="C316"/>
      <c r="D316"/>
      <c r="E316"/>
      <c r="F316"/>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s="224"/>
      <c r="AT316" s="224"/>
      <c r="AU316"/>
    </row>
    <row r="317" spans="1:47" ht="15" x14ac:dyDescent="0.25">
      <c r="A317"/>
      <c r="B317"/>
      <c r="C317"/>
      <c r="D317"/>
      <c r="E317"/>
      <c r="F317"/>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s="224"/>
      <c r="AT317" s="224"/>
      <c r="AU317"/>
    </row>
    <row r="318" spans="1:47" ht="15" x14ac:dyDescent="0.25">
      <c r="A318"/>
      <c r="B318"/>
      <c r="C318"/>
      <c r="D318"/>
      <c r="E318"/>
      <c r="F318"/>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s="224"/>
      <c r="AT318" s="224"/>
      <c r="AU318"/>
    </row>
    <row r="319" spans="1:47" ht="15" x14ac:dyDescent="0.25">
      <c r="A319"/>
      <c r="B319"/>
      <c r="C319"/>
      <c r="D319"/>
      <c r="E319"/>
      <c r="F319"/>
      <c r="G319"/>
      <c r="H319"/>
      <c r="I319"/>
      <c r="J319"/>
      <c r="K319"/>
      <c r="L319"/>
      <c r="M319"/>
      <c r="N319"/>
      <c r="O319"/>
      <c r="P319"/>
      <c r="Q319"/>
      <c r="R319"/>
      <c r="S319"/>
      <c r="T319"/>
      <c r="U319"/>
      <c r="V319"/>
      <c r="W319"/>
      <c r="X319"/>
      <c r="Y319"/>
      <c r="Z319"/>
      <c r="AA319"/>
      <c r="AB319"/>
      <c r="AC319"/>
      <c r="AD319"/>
      <c r="AE319"/>
      <c r="AF319"/>
      <c r="AG319"/>
      <c r="AH319"/>
      <c r="AI319"/>
      <c r="AJ319"/>
      <c r="AK319"/>
      <c r="AL319"/>
      <c r="AM319"/>
      <c r="AN319"/>
      <c r="AO319"/>
      <c r="AP319"/>
      <c r="AQ319"/>
      <c r="AR319"/>
      <c r="AS319" s="224"/>
      <c r="AT319" s="224"/>
      <c r="AU319"/>
    </row>
    <row r="320" spans="1:47" ht="15" x14ac:dyDescent="0.25">
      <c r="A320"/>
      <c r="B320"/>
      <c r="C320"/>
      <c r="D320"/>
      <c r="E320"/>
      <c r="F320"/>
      <c r="G320"/>
      <c r="H320"/>
      <c r="I320"/>
      <c r="J320"/>
      <c r="K320"/>
      <c r="L320"/>
      <c r="M320"/>
      <c r="N320"/>
      <c r="O320"/>
      <c r="P320"/>
      <c r="Q320"/>
      <c r="R320"/>
      <c r="S320"/>
      <c r="T320"/>
      <c r="U320"/>
      <c r="V320"/>
      <c r="W320"/>
      <c r="X320"/>
      <c r="Y320"/>
      <c r="Z320"/>
      <c r="AA320"/>
      <c r="AB320"/>
      <c r="AC320"/>
      <c r="AD320"/>
      <c r="AE320"/>
      <c r="AF320"/>
      <c r="AG320"/>
      <c r="AH320"/>
      <c r="AI320"/>
      <c r="AJ320"/>
      <c r="AK320"/>
      <c r="AL320"/>
      <c r="AM320"/>
      <c r="AN320"/>
      <c r="AO320"/>
      <c r="AP320"/>
      <c r="AQ320"/>
      <c r="AR320"/>
      <c r="AS320" s="224"/>
      <c r="AT320" s="224"/>
      <c r="AU320"/>
    </row>
    <row r="321" spans="1:47" ht="15" x14ac:dyDescent="0.25">
      <c r="A321"/>
      <c r="B321"/>
      <c r="C321"/>
      <c r="D321"/>
      <c r="E321"/>
      <c r="F321"/>
      <c r="G321"/>
      <c r="H321"/>
      <c r="I321"/>
      <c r="J321"/>
      <c r="K321"/>
      <c r="L321"/>
      <c r="M321"/>
      <c r="N321"/>
      <c r="O321"/>
      <c r="P321"/>
      <c r="Q321"/>
      <c r="R321"/>
      <c r="S321"/>
      <c r="T321"/>
      <c r="U321"/>
      <c r="V321"/>
      <c r="W321"/>
      <c r="X321"/>
      <c r="Y321"/>
      <c r="Z321"/>
      <c r="AA321"/>
      <c r="AB321"/>
      <c r="AC321"/>
      <c r="AD321"/>
      <c r="AE321"/>
      <c r="AF321"/>
      <c r="AG321"/>
      <c r="AH321"/>
      <c r="AI321"/>
      <c r="AJ321"/>
      <c r="AK321"/>
      <c r="AL321"/>
      <c r="AM321"/>
      <c r="AN321"/>
      <c r="AO321"/>
      <c r="AP321"/>
      <c r="AQ321"/>
      <c r="AR321"/>
      <c r="AS321" s="224"/>
      <c r="AT321" s="224"/>
      <c r="AU321"/>
    </row>
    <row r="322" spans="1:47" ht="15" x14ac:dyDescent="0.25">
      <c r="A322"/>
      <c r="B322"/>
      <c r="C322"/>
      <c r="D322"/>
      <c r="E322"/>
      <c r="F322"/>
      <c r="G322"/>
      <c r="H322"/>
      <c r="I322"/>
      <c r="J322"/>
      <c r="K322"/>
      <c r="L322"/>
      <c r="M322"/>
      <c r="N322"/>
      <c r="O322"/>
      <c r="P322"/>
      <c r="Q322"/>
      <c r="R322"/>
      <c r="S322"/>
      <c r="T322"/>
      <c r="U322"/>
      <c r="V322"/>
      <c r="W322"/>
      <c r="X322"/>
      <c r="Y322"/>
      <c r="Z322"/>
      <c r="AA322"/>
      <c r="AB322"/>
      <c r="AC322"/>
      <c r="AD322"/>
      <c r="AE322"/>
      <c r="AF322"/>
      <c r="AG322"/>
      <c r="AH322"/>
      <c r="AI322"/>
      <c r="AJ322"/>
      <c r="AK322"/>
      <c r="AL322"/>
      <c r="AM322"/>
      <c r="AN322"/>
      <c r="AO322"/>
      <c r="AP322"/>
      <c r="AQ322"/>
      <c r="AR322"/>
      <c r="AS322" s="224"/>
      <c r="AT322" s="224"/>
      <c r="AU322"/>
    </row>
    <row r="323" spans="1:47" ht="15" x14ac:dyDescent="0.25">
      <c r="A323"/>
      <c r="B323"/>
      <c r="C323"/>
      <c r="D323"/>
      <c r="E323"/>
      <c r="F323"/>
      <c r="G323"/>
      <c r="H323"/>
      <c r="I323"/>
      <c r="J323"/>
      <c r="K323"/>
      <c r="L323"/>
      <c r="M323"/>
      <c r="N323"/>
      <c r="O323"/>
      <c r="P323"/>
      <c r="Q323"/>
      <c r="R323"/>
      <c r="S323"/>
      <c r="T323"/>
      <c r="U323"/>
      <c r="V323"/>
      <c r="W323"/>
      <c r="X323"/>
      <c r="Y323"/>
      <c r="Z323"/>
      <c r="AA323"/>
      <c r="AB323"/>
      <c r="AC323"/>
      <c r="AD323"/>
      <c r="AE323"/>
      <c r="AF323"/>
      <c r="AG323"/>
      <c r="AH323"/>
      <c r="AI323"/>
      <c r="AJ323"/>
      <c r="AK323"/>
      <c r="AL323"/>
      <c r="AM323"/>
      <c r="AN323"/>
      <c r="AO323"/>
      <c r="AP323"/>
      <c r="AQ323"/>
      <c r="AR323"/>
      <c r="AS323" s="224"/>
      <c r="AT323" s="224"/>
      <c r="AU323"/>
    </row>
    <row r="324" spans="1:47" ht="15" x14ac:dyDescent="0.25">
      <c r="A324"/>
      <c r="B324"/>
      <c r="C324"/>
      <c r="D324"/>
      <c r="E324"/>
      <c r="F324"/>
      <c r="G324"/>
      <c r="H324"/>
      <c r="I324"/>
      <c r="J324"/>
      <c r="K324"/>
      <c r="L324"/>
      <c r="M324"/>
      <c r="N324"/>
      <c r="O324"/>
      <c r="P324"/>
      <c r="Q324"/>
      <c r="R324"/>
      <c r="S324"/>
      <c r="T324"/>
      <c r="U324"/>
      <c r="V324"/>
      <c r="W324"/>
      <c r="X324"/>
      <c r="Y324"/>
      <c r="Z324"/>
      <c r="AA324"/>
      <c r="AB324"/>
      <c r="AC324"/>
      <c r="AD324"/>
      <c r="AE324"/>
      <c r="AF324"/>
      <c r="AG324"/>
      <c r="AH324"/>
      <c r="AI324"/>
      <c r="AJ324"/>
      <c r="AK324"/>
      <c r="AL324"/>
      <c r="AM324"/>
      <c r="AN324"/>
      <c r="AO324"/>
      <c r="AP324"/>
      <c r="AQ324"/>
      <c r="AR324"/>
      <c r="AS324" s="224"/>
      <c r="AT324" s="224"/>
      <c r="AU324"/>
    </row>
    <row r="325" spans="1:47" ht="15" x14ac:dyDescent="0.25">
      <c r="A325"/>
      <c r="B325"/>
      <c r="C325"/>
      <c r="D325"/>
      <c r="E325"/>
      <c r="F325"/>
      <c r="G325"/>
      <c r="H325"/>
      <c r="I325"/>
      <c r="J325"/>
      <c r="K325"/>
      <c r="L325"/>
      <c r="M325"/>
      <c r="N325"/>
      <c r="O325"/>
      <c r="P325"/>
      <c r="Q325"/>
      <c r="R325"/>
      <c r="S325"/>
      <c r="T325"/>
      <c r="U325"/>
      <c r="V325"/>
      <c r="W325"/>
      <c r="X325"/>
      <c r="Y325"/>
      <c r="Z325"/>
      <c r="AA325"/>
      <c r="AB325"/>
      <c r="AC325"/>
      <c r="AD325"/>
      <c r="AE325"/>
      <c r="AF325"/>
      <c r="AG325"/>
      <c r="AH325"/>
      <c r="AI325"/>
      <c r="AJ325"/>
      <c r="AK325"/>
      <c r="AL325"/>
      <c r="AM325"/>
      <c r="AN325"/>
      <c r="AO325"/>
      <c r="AP325"/>
      <c r="AQ325"/>
      <c r="AR325"/>
      <c r="AS325" s="224"/>
      <c r="AT325" s="224"/>
      <c r="AU325"/>
    </row>
    <row r="326" spans="1:47" ht="15" x14ac:dyDescent="0.25">
      <c r="A326"/>
      <c r="B326"/>
      <c r="C326"/>
      <c r="D326"/>
      <c r="E326"/>
      <c r="F326"/>
      <c r="G326"/>
      <c r="H326"/>
      <c r="I326"/>
      <c r="J326"/>
      <c r="K326"/>
      <c r="L326"/>
      <c r="M326"/>
      <c r="N326"/>
      <c r="O326"/>
      <c r="P326"/>
      <c r="Q326"/>
      <c r="R326"/>
      <c r="S326"/>
      <c r="T326"/>
      <c r="U326"/>
      <c r="V326"/>
      <c r="W326"/>
      <c r="X326"/>
      <c r="Y326"/>
      <c r="Z326"/>
      <c r="AA326"/>
      <c r="AB326"/>
      <c r="AC326"/>
      <c r="AD326"/>
      <c r="AE326"/>
      <c r="AF326"/>
      <c r="AG326"/>
      <c r="AH326"/>
      <c r="AI326"/>
      <c r="AJ326"/>
      <c r="AK326"/>
      <c r="AL326"/>
      <c r="AM326"/>
      <c r="AN326"/>
      <c r="AO326"/>
      <c r="AP326"/>
      <c r="AQ326"/>
      <c r="AR326"/>
      <c r="AS326" s="224"/>
      <c r="AT326" s="224"/>
      <c r="AU326"/>
    </row>
    <row r="327" spans="1:47" ht="15" x14ac:dyDescent="0.25">
      <c r="A327"/>
      <c r="B327"/>
      <c r="C327"/>
      <c r="D327"/>
      <c r="E327"/>
      <c r="F327"/>
      <c r="G327"/>
      <c r="H327"/>
      <c r="I327"/>
      <c r="J327"/>
      <c r="K327"/>
      <c r="L327"/>
      <c r="M327"/>
      <c r="N327"/>
      <c r="O327"/>
      <c r="P327"/>
      <c r="Q327"/>
      <c r="R327"/>
      <c r="S327"/>
      <c r="T327"/>
      <c r="U327"/>
      <c r="V327"/>
      <c r="W327"/>
      <c r="X327"/>
      <c r="Y327"/>
      <c r="Z327"/>
      <c r="AA327"/>
      <c r="AB327"/>
      <c r="AC327"/>
      <c r="AD327"/>
      <c r="AE327"/>
      <c r="AF327"/>
      <c r="AG327"/>
      <c r="AH327"/>
      <c r="AI327"/>
      <c r="AJ327"/>
      <c r="AK327"/>
      <c r="AL327"/>
      <c r="AM327"/>
      <c r="AN327"/>
      <c r="AO327"/>
      <c r="AP327"/>
      <c r="AQ327"/>
      <c r="AR327"/>
      <c r="AS327" s="224"/>
      <c r="AT327" s="224"/>
      <c r="AU327"/>
    </row>
    <row r="328" spans="1:47" ht="15" x14ac:dyDescent="0.25">
      <c r="A328"/>
      <c r="B328"/>
      <c r="C328"/>
      <c r="D328"/>
      <c r="E328"/>
      <c r="F328"/>
      <c r="G328"/>
      <c r="H328"/>
      <c r="I328"/>
      <c r="J328"/>
      <c r="K328"/>
      <c r="L328"/>
      <c r="M328"/>
      <c r="N328"/>
      <c r="O328"/>
      <c r="P328"/>
      <c r="Q328"/>
      <c r="R328"/>
      <c r="S328"/>
      <c r="T328"/>
      <c r="U328"/>
      <c r="V328"/>
      <c r="W328"/>
      <c r="X328"/>
      <c r="Y328"/>
      <c r="Z328"/>
      <c r="AA328"/>
      <c r="AB328"/>
      <c r="AC328"/>
      <c r="AD328"/>
      <c r="AE328"/>
      <c r="AF328"/>
      <c r="AG328"/>
      <c r="AH328"/>
      <c r="AI328"/>
      <c r="AJ328"/>
      <c r="AK328"/>
      <c r="AL328"/>
      <c r="AM328"/>
      <c r="AN328"/>
      <c r="AO328"/>
      <c r="AP328"/>
      <c r="AQ328"/>
      <c r="AR328"/>
      <c r="AS328" s="224"/>
      <c r="AT328" s="224"/>
      <c r="AU328"/>
    </row>
    <row r="329" spans="1:47" ht="15" x14ac:dyDescent="0.25">
      <c r="A329"/>
      <c r="B329"/>
      <c r="C329"/>
      <c r="D329"/>
      <c r="E329"/>
      <c r="F329"/>
      <c r="G329"/>
      <c r="H329"/>
      <c r="I329"/>
      <c r="J329"/>
      <c r="K329"/>
      <c r="L329"/>
      <c r="M329"/>
      <c r="N329"/>
      <c r="O329"/>
      <c r="P329"/>
      <c r="Q329"/>
      <c r="R329"/>
      <c r="S329"/>
      <c r="T329"/>
      <c r="U329"/>
      <c r="V329"/>
      <c r="W329"/>
      <c r="X329"/>
      <c r="Y329"/>
      <c r="Z329"/>
      <c r="AA329"/>
      <c r="AB329"/>
      <c r="AC329"/>
      <c r="AD329"/>
      <c r="AE329"/>
      <c r="AF329"/>
      <c r="AG329"/>
      <c r="AH329"/>
      <c r="AI329"/>
      <c r="AJ329"/>
      <c r="AK329"/>
      <c r="AL329"/>
      <c r="AM329"/>
      <c r="AN329"/>
      <c r="AO329"/>
      <c r="AP329"/>
      <c r="AQ329"/>
      <c r="AR329"/>
      <c r="AS329" s="224"/>
      <c r="AT329" s="224"/>
      <c r="AU329"/>
    </row>
    <row r="330" spans="1:47" ht="15" x14ac:dyDescent="0.25">
      <c r="A330"/>
      <c r="B330"/>
      <c r="C330"/>
      <c r="D330"/>
      <c r="E330"/>
      <c r="F330"/>
      <c r="G330"/>
      <c r="H330"/>
      <c r="I330"/>
      <c r="J330"/>
      <c r="K330"/>
      <c r="L330"/>
      <c r="M330"/>
      <c r="N330"/>
      <c r="O330"/>
      <c r="P330"/>
      <c r="Q330"/>
      <c r="R330"/>
      <c r="S330"/>
      <c r="T330"/>
      <c r="U330"/>
      <c r="V330"/>
      <c r="W330"/>
      <c r="X330"/>
      <c r="Y330"/>
      <c r="Z330"/>
      <c r="AA330"/>
      <c r="AB330"/>
      <c r="AC330"/>
      <c r="AD330"/>
      <c r="AE330"/>
      <c r="AF330"/>
      <c r="AG330"/>
      <c r="AH330"/>
      <c r="AI330"/>
      <c r="AJ330"/>
      <c r="AK330"/>
      <c r="AL330"/>
      <c r="AM330"/>
      <c r="AN330"/>
      <c r="AO330"/>
      <c r="AP330"/>
      <c r="AQ330"/>
      <c r="AR330"/>
      <c r="AS330" s="224"/>
      <c r="AT330" s="224"/>
      <c r="AU330"/>
    </row>
    <row r="331" spans="1:47" ht="15" x14ac:dyDescent="0.25">
      <c r="A331"/>
      <c r="B331"/>
      <c r="C331"/>
      <c r="D331"/>
      <c r="E331"/>
      <c r="F331"/>
      <c r="G331"/>
      <c r="H331"/>
      <c r="I331"/>
      <c r="J331"/>
      <c r="K331"/>
      <c r="L331"/>
      <c r="M331"/>
      <c r="N331"/>
      <c r="O331"/>
      <c r="P331"/>
      <c r="Q331"/>
      <c r="R331"/>
      <c r="S331"/>
      <c r="T331"/>
      <c r="U331"/>
      <c r="V331"/>
      <c r="W331"/>
      <c r="X331"/>
      <c r="Y331"/>
      <c r="Z331"/>
      <c r="AA331"/>
      <c r="AB331"/>
      <c r="AC331"/>
      <c r="AD331"/>
      <c r="AE331"/>
      <c r="AF331"/>
      <c r="AG331"/>
      <c r="AH331"/>
      <c r="AI331"/>
      <c r="AJ331"/>
      <c r="AK331"/>
      <c r="AL331"/>
      <c r="AM331"/>
      <c r="AN331"/>
      <c r="AO331"/>
      <c r="AP331"/>
      <c r="AQ331"/>
      <c r="AR331"/>
      <c r="AS331" s="224"/>
      <c r="AT331" s="224"/>
      <c r="AU331"/>
    </row>
    <row r="332" spans="1:47" ht="15" x14ac:dyDescent="0.25">
      <c r="A332"/>
      <c r="B332"/>
      <c r="C332"/>
      <c r="D332"/>
      <c r="E332"/>
      <c r="F332"/>
      <c r="G332"/>
      <c r="H332"/>
      <c r="I332"/>
      <c r="J332"/>
      <c r="K332"/>
      <c r="L332"/>
      <c r="M332"/>
      <c r="N332"/>
      <c r="O332"/>
      <c r="P332"/>
      <c r="Q332"/>
      <c r="R332"/>
      <c r="S332"/>
      <c r="T332"/>
      <c r="U332"/>
      <c r="V332"/>
      <c r="W332"/>
      <c r="X332"/>
      <c r="Y332"/>
      <c r="Z332"/>
      <c r="AA332"/>
      <c r="AB332"/>
      <c r="AC332"/>
      <c r="AD332"/>
      <c r="AE332"/>
      <c r="AF332"/>
      <c r="AG332"/>
      <c r="AH332"/>
      <c r="AI332"/>
      <c r="AJ332"/>
      <c r="AK332"/>
      <c r="AL332"/>
      <c r="AM332"/>
      <c r="AN332"/>
      <c r="AO332"/>
      <c r="AP332"/>
      <c r="AQ332"/>
      <c r="AR332"/>
      <c r="AS332" s="224"/>
      <c r="AT332" s="224"/>
      <c r="AU332"/>
    </row>
    <row r="333" spans="1:47" ht="15" x14ac:dyDescent="0.25">
      <c r="A333"/>
      <c r="B333"/>
      <c r="C333"/>
      <c r="D333"/>
      <c r="E333"/>
      <c r="F333"/>
      <c r="G333"/>
      <c r="H333"/>
      <c r="I333"/>
      <c r="J333"/>
      <c r="K333"/>
      <c r="L333"/>
      <c r="M333"/>
      <c r="N333"/>
      <c r="O333"/>
      <c r="P333"/>
      <c r="Q333"/>
      <c r="R333"/>
      <c r="S333"/>
      <c r="T333"/>
      <c r="U333"/>
      <c r="V333"/>
      <c r="W333"/>
      <c r="X333"/>
      <c r="Y333"/>
      <c r="Z333"/>
      <c r="AA333"/>
      <c r="AB333"/>
      <c r="AC333"/>
      <c r="AD333"/>
      <c r="AE333"/>
      <c r="AF333"/>
      <c r="AG333"/>
      <c r="AH333"/>
      <c r="AI333"/>
      <c r="AJ333"/>
      <c r="AK333"/>
      <c r="AL333"/>
      <c r="AM333"/>
      <c r="AN333"/>
      <c r="AO333"/>
      <c r="AP333"/>
      <c r="AQ333"/>
      <c r="AR333"/>
      <c r="AS333" s="224"/>
      <c r="AT333" s="224"/>
      <c r="AU333"/>
    </row>
    <row r="334" spans="1:47" ht="15" x14ac:dyDescent="0.25">
      <c r="A334"/>
      <c r="B334"/>
      <c r="C334"/>
      <c r="D334"/>
      <c r="E334"/>
      <c r="F334"/>
      <c r="G334"/>
      <c r="H334"/>
      <c r="I334"/>
      <c r="J334"/>
      <c r="K334"/>
      <c r="L334"/>
      <c r="M334"/>
      <c r="N334"/>
      <c r="O334"/>
      <c r="P334"/>
      <c r="Q334"/>
      <c r="R334"/>
      <c r="S334"/>
      <c r="T334"/>
      <c r="U334"/>
      <c r="V334"/>
      <c r="W334"/>
      <c r="X334"/>
      <c r="Y334"/>
      <c r="Z334"/>
      <c r="AA334"/>
      <c r="AB334"/>
      <c r="AC334"/>
      <c r="AD334"/>
      <c r="AE334"/>
      <c r="AF334"/>
      <c r="AG334"/>
      <c r="AH334"/>
      <c r="AI334"/>
      <c r="AJ334"/>
      <c r="AK334"/>
      <c r="AL334"/>
      <c r="AM334"/>
      <c r="AN334"/>
      <c r="AO334"/>
      <c r="AP334"/>
      <c r="AQ334"/>
      <c r="AR334"/>
      <c r="AS334" s="224"/>
      <c r="AT334" s="224"/>
      <c r="AU334"/>
    </row>
    <row r="335" spans="1:47" ht="15" x14ac:dyDescent="0.25">
      <c r="A335"/>
      <c r="B335"/>
      <c r="C335"/>
      <c r="D335"/>
      <c r="E335"/>
      <c r="F335"/>
      <c r="G335"/>
      <c r="H335"/>
      <c r="I335"/>
      <c r="J335"/>
      <c r="K335"/>
      <c r="L335"/>
      <c r="M335"/>
      <c r="N335"/>
      <c r="O335"/>
      <c r="P335"/>
      <c r="Q335"/>
      <c r="R335"/>
      <c r="S335"/>
      <c r="T335"/>
      <c r="U335"/>
      <c r="V335"/>
      <c r="W335"/>
      <c r="X335"/>
      <c r="Y335"/>
      <c r="Z335"/>
      <c r="AA335"/>
      <c r="AB335"/>
      <c r="AC335"/>
      <c r="AD335"/>
      <c r="AE335"/>
      <c r="AF335"/>
      <c r="AG335"/>
      <c r="AH335"/>
      <c r="AI335"/>
      <c r="AJ335"/>
      <c r="AK335"/>
      <c r="AL335"/>
      <c r="AM335"/>
      <c r="AN335"/>
      <c r="AO335"/>
      <c r="AP335"/>
      <c r="AQ335"/>
      <c r="AR335"/>
      <c r="AS335" s="224"/>
      <c r="AT335" s="224"/>
      <c r="AU335"/>
    </row>
    <row r="336" spans="1:47" ht="15" x14ac:dyDescent="0.25">
      <c r="A336"/>
      <c r="B336"/>
      <c r="C336"/>
      <c r="D336"/>
      <c r="E336"/>
      <c r="F336"/>
      <c r="G336"/>
      <c r="H336"/>
      <c r="I336"/>
      <c r="J336"/>
      <c r="K336"/>
      <c r="L336"/>
      <c r="M336"/>
      <c r="N336"/>
      <c r="O336"/>
      <c r="P336"/>
      <c r="Q336"/>
      <c r="R336"/>
      <c r="S336"/>
      <c r="T336"/>
      <c r="U336"/>
      <c r="V336"/>
      <c r="W336"/>
      <c r="X336"/>
      <c r="Y336"/>
      <c r="Z336"/>
      <c r="AA336"/>
      <c r="AB336"/>
      <c r="AC336"/>
      <c r="AD336"/>
      <c r="AE336"/>
      <c r="AF336"/>
      <c r="AG336"/>
      <c r="AH336"/>
      <c r="AI336"/>
      <c r="AJ336"/>
      <c r="AK336"/>
      <c r="AL336"/>
      <c r="AM336"/>
      <c r="AN336"/>
      <c r="AO336"/>
      <c r="AP336"/>
      <c r="AQ336"/>
      <c r="AR336"/>
      <c r="AS336" s="224"/>
      <c r="AT336" s="224"/>
      <c r="AU336"/>
    </row>
    <row r="337" spans="1:47" ht="15" x14ac:dyDescent="0.25">
      <c r="A337"/>
      <c r="B337"/>
      <c r="C337"/>
      <c r="D337"/>
      <c r="E337"/>
      <c r="F337"/>
      <c r="G337"/>
      <c r="H337"/>
      <c r="I337"/>
      <c r="J337"/>
      <c r="K337"/>
      <c r="L337"/>
      <c r="M337"/>
      <c r="N337"/>
      <c r="O337"/>
      <c r="P337"/>
      <c r="Q337"/>
      <c r="R337"/>
      <c r="S337"/>
      <c r="T337"/>
      <c r="U337"/>
      <c r="V337"/>
      <c r="W337"/>
      <c r="X337"/>
      <c r="Y337"/>
      <c r="Z337"/>
      <c r="AA337"/>
      <c r="AB337"/>
      <c r="AC337"/>
      <c r="AD337"/>
      <c r="AE337"/>
      <c r="AF337"/>
      <c r="AG337"/>
      <c r="AH337"/>
      <c r="AI337"/>
      <c r="AJ337"/>
      <c r="AK337"/>
      <c r="AL337"/>
      <c r="AM337"/>
      <c r="AN337"/>
      <c r="AO337"/>
      <c r="AP337"/>
      <c r="AQ337"/>
      <c r="AR337"/>
      <c r="AS337" s="224"/>
      <c r="AT337" s="224"/>
      <c r="AU337"/>
    </row>
    <row r="338" spans="1:47" ht="15" x14ac:dyDescent="0.25">
      <c r="A338"/>
      <c r="B338"/>
      <c r="C338"/>
      <c r="D338"/>
      <c r="E338"/>
      <c r="F338"/>
      <c r="G338"/>
      <c r="H338"/>
      <c r="I338"/>
      <c r="J338"/>
      <c r="K338"/>
      <c r="L338"/>
      <c r="M338"/>
      <c r="N338"/>
      <c r="O338"/>
      <c r="P338"/>
      <c r="Q338"/>
      <c r="R338"/>
      <c r="S338"/>
      <c r="T338"/>
      <c r="U338"/>
      <c r="V338"/>
      <c r="W338"/>
      <c r="X338"/>
      <c r="Y338"/>
      <c r="Z338"/>
      <c r="AA338"/>
      <c r="AB338"/>
      <c r="AC338"/>
      <c r="AD338"/>
      <c r="AE338"/>
      <c r="AF338"/>
      <c r="AG338"/>
      <c r="AH338"/>
      <c r="AI338"/>
      <c r="AJ338"/>
      <c r="AK338"/>
      <c r="AL338"/>
      <c r="AM338"/>
      <c r="AN338"/>
      <c r="AO338"/>
      <c r="AP338"/>
      <c r="AQ338"/>
      <c r="AR338"/>
      <c r="AS338" s="224"/>
      <c r="AT338" s="224"/>
      <c r="AU338"/>
    </row>
    <row r="339" spans="1:47" ht="15" x14ac:dyDescent="0.25">
      <c r="A339"/>
      <c r="B339"/>
      <c r="C339"/>
      <c r="D339"/>
      <c r="E339"/>
      <c r="F339"/>
      <c r="G339"/>
      <c r="H339"/>
      <c r="I339"/>
      <c r="J339"/>
      <c r="K339"/>
      <c r="L339"/>
      <c r="M339"/>
      <c r="N339"/>
      <c r="O339"/>
      <c r="P339"/>
      <c r="Q339"/>
      <c r="R339"/>
      <c r="S339"/>
      <c r="T339"/>
      <c r="U339"/>
      <c r="V339"/>
      <c r="W339"/>
      <c r="X339"/>
      <c r="Y339"/>
      <c r="Z339"/>
      <c r="AA339"/>
      <c r="AB339"/>
      <c r="AC339"/>
      <c r="AD339"/>
      <c r="AE339"/>
      <c r="AF339"/>
      <c r="AG339"/>
      <c r="AH339"/>
      <c r="AI339"/>
      <c r="AJ339"/>
      <c r="AK339"/>
      <c r="AL339"/>
      <c r="AM339"/>
      <c r="AN339"/>
      <c r="AO339"/>
      <c r="AP339"/>
      <c r="AQ339"/>
      <c r="AR339"/>
      <c r="AS339" s="224"/>
      <c r="AT339" s="224"/>
      <c r="AU339"/>
    </row>
    <row r="340" spans="1:47" ht="15" x14ac:dyDescent="0.25">
      <c r="A340"/>
      <c r="B340"/>
      <c r="C340"/>
      <c r="D340"/>
      <c r="E340"/>
      <c r="F340"/>
      <c r="G340"/>
      <c r="H340"/>
      <c r="I340"/>
      <c r="J340"/>
      <c r="K340"/>
      <c r="L340"/>
      <c r="M340"/>
      <c r="N340"/>
      <c r="O340"/>
      <c r="P340"/>
      <c r="Q340"/>
      <c r="R340"/>
      <c r="S340"/>
      <c r="T340"/>
      <c r="U340"/>
      <c r="V340"/>
      <c r="W340"/>
      <c r="X340"/>
      <c r="Y340"/>
      <c r="Z340"/>
      <c r="AA340"/>
      <c r="AB340"/>
      <c r="AC340"/>
      <c r="AD340"/>
      <c r="AE340"/>
      <c r="AF340"/>
      <c r="AG340"/>
      <c r="AH340"/>
      <c r="AI340"/>
      <c r="AJ340"/>
      <c r="AK340"/>
      <c r="AL340"/>
      <c r="AM340"/>
      <c r="AN340"/>
      <c r="AO340"/>
      <c r="AP340"/>
      <c r="AQ340"/>
      <c r="AR340"/>
      <c r="AS340" s="224"/>
      <c r="AT340" s="224"/>
      <c r="AU340"/>
    </row>
    <row r="341" spans="1:47" ht="15" x14ac:dyDescent="0.25">
      <c r="A341"/>
      <c r="B341"/>
      <c r="C341"/>
      <c r="D341"/>
      <c r="E341"/>
      <c r="F341"/>
      <c r="G341"/>
      <c r="H341"/>
      <c r="I341"/>
      <c r="J341"/>
      <c r="K341"/>
      <c r="L341"/>
      <c r="M341"/>
      <c r="N341"/>
      <c r="O341"/>
      <c r="P341"/>
      <c r="Q341"/>
      <c r="R341"/>
      <c r="S341"/>
      <c r="T341"/>
      <c r="U341"/>
      <c r="V341"/>
      <c r="W341"/>
      <c r="X341"/>
      <c r="Y341"/>
      <c r="Z341"/>
      <c r="AA341"/>
      <c r="AB341"/>
      <c r="AC341"/>
      <c r="AD341"/>
      <c r="AE341"/>
      <c r="AF341"/>
      <c r="AG341"/>
      <c r="AH341"/>
      <c r="AI341"/>
      <c r="AJ341"/>
      <c r="AK341"/>
      <c r="AL341"/>
      <c r="AM341"/>
      <c r="AN341"/>
      <c r="AO341"/>
      <c r="AP341"/>
      <c r="AQ341"/>
      <c r="AR341"/>
      <c r="AS341" s="224"/>
      <c r="AT341" s="224"/>
      <c r="AU341"/>
    </row>
    <row r="342" spans="1:47" ht="15" x14ac:dyDescent="0.25">
      <c r="A342"/>
      <c r="B342"/>
      <c r="C342"/>
      <c r="D342"/>
      <c r="E342"/>
      <c r="F342"/>
      <c r="G342"/>
      <c r="H342"/>
      <c r="I342"/>
      <c r="J342"/>
      <c r="K342"/>
      <c r="L342"/>
      <c r="M342"/>
      <c r="N342"/>
      <c r="O342"/>
      <c r="P342"/>
      <c r="Q342"/>
      <c r="R342"/>
      <c r="S342"/>
      <c r="T342"/>
      <c r="U342"/>
      <c r="V342"/>
      <c r="W342"/>
      <c r="X342"/>
      <c r="Y342"/>
      <c r="Z342"/>
      <c r="AA342"/>
      <c r="AB342"/>
      <c r="AC342"/>
      <c r="AD342"/>
      <c r="AE342"/>
      <c r="AF342"/>
      <c r="AG342"/>
      <c r="AH342"/>
      <c r="AI342"/>
      <c r="AJ342"/>
      <c r="AK342"/>
      <c r="AL342"/>
      <c r="AM342"/>
      <c r="AN342"/>
      <c r="AO342"/>
      <c r="AP342"/>
      <c r="AQ342"/>
      <c r="AR342"/>
      <c r="AS342" s="224"/>
      <c r="AT342" s="224"/>
      <c r="AU342"/>
    </row>
    <row r="343" spans="1:47" ht="15" x14ac:dyDescent="0.25">
      <c r="A343"/>
      <c r="B343"/>
      <c r="C343"/>
      <c r="D343"/>
      <c r="E343"/>
      <c r="F343"/>
      <c r="G343"/>
      <c r="H343"/>
      <c r="I343"/>
      <c r="J343"/>
      <c r="K343"/>
      <c r="L343"/>
      <c r="M343"/>
      <c r="N343"/>
      <c r="O343"/>
      <c r="P343"/>
      <c r="Q343"/>
      <c r="R343"/>
      <c r="S343"/>
      <c r="T343"/>
      <c r="U343"/>
      <c r="V343"/>
      <c r="W343"/>
      <c r="X343"/>
      <c r="Y343"/>
      <c r="Z343"/>
      <c r="AA343"/>
      <c r="AB343"/>
      <c r="AC343"/>
      <c r="AD343"/>
      <c r="AE343"/>
      <c r="AF343"/>
      <c r="AG343"/>
      <c r="AH343"/>
      <c r="AI343"/>
      <c r="AJ343"/>
      <c r="AK343"/>
      <c r="AL343"/>
      <c r="AM343"/>
      <c r="AN343"/>
      <c r="AO343"/>
      <c r="AP343"/>
      <c r="AQ343"/>
      <c r="AR343"/>
      <c r="AS343" s="224"/>
      <c r="AT343" s="224"/>
      <c r="AU343"/>
    </row>
    <row r="344" spans="1:47" ht="15" x14ac:dyDescent="0.25">
      <c r="A344"/>
      <c r="B344"/>
      <c r="C344"/>
      <c r="D344"/>
      <c r="E344"/>
      <c r="F344"/>
      <c r="G344"/>
      <c r="H344"/>
      <c r="I344"/>
      <c r="J344"/>
      <c r="K344"/>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s="224"/>
      <c r="AT344" s="224"/>
      <c r="AU344"/>
    </row>
    <row r="345" spans="1:47" ht="15" x14ac:dyDescent="0.25">
      <c r="A345"/>
      <c r="B345"/>
      <c r="C345"/>
      <c r="D345"/>
      <c r="E345"/>
      <c r="F345"/>
      <c r="G345"/>
      <c r="H345"/>
      <c r="I345"/>
      <c r="J345"/>
      <c r="K345"/>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s="224"/>
      <c r="AT345" s="224"/>
      <c r="AU345"/>
    </row>
    <row r="346" spans="1:47" ht="15" x14ac:dyDescent="0.25">
      <c r="A346"/>
      <c r="B346"/>
      <c r="C346"/>
      <c r="D346"/>
      <c r="E346"/>
      <c r="F346"/>
      <c r="G346"/>
      <c r="H346"/>
      <c r="I346"/>
      <c r="J346"/>
      <c r="K346"/>
      <c r="L346"/>
      <c r="M346"/>
      <c r="N346"/>
      <c r="O346"/>
      <c r="P346"/>
      <c r="Q346"/>
      <c r="R346"/>
      <c r="S346"/>
      <c r="T346"/>
      <c r="U346"/>
      <c r="V346"/>
      <c r="W346"/>
      <c r="X346"/>
      <c r="Y346"/>
      <c r="Z346"/>
      <c r="AA346"/>
      <c r="AB346"/>
      <c r="AC346"/>
      <c r="AD346"/>
      <c r="AE346"/>
      <c r="AF346"/>
      <c r="AG346"/>
      <c r="AH346"/>
      <c r="AI346"/>
      <c r="AJ346"/>
      <c r="AK346"/>
      <c r="AL346"/>
      <c r="AM346"/>
      <c r="AN346"/>
      <c r="AO346"/>
      <c r="AP346"/>
      <c r="AQ346"/>
      <c r="AR346"/>
      <c r="AS346" s="224"/>
      <c r="AT346" s="224"/>
      <c r="AU346"/>
    </row>
    <row r="347" spans="1:47" ht="15" x14ac:dyDescent="0.25">
      <c r="A347"/>
      <c r="B347"/>
      <c r="C347"/>
      <c r="D347"/>
      <c r="E347"/>
      <c r="F347"/>
      <c r="G347"/>
      <c r="H347"/>
      <c r="I347"/>
      <c r="J347"/>
      <c r="K347"/>
      <c r="L347"/>
      <c r="M347"/>
      <c r="N347"/>
      <c r="O347"/>
      <c r="P347"/>
      <c r="Q347"/>
      <c r="R347"/>
      <c r="S347"/>
      <c r="T347"/>
      <c r="U347"/>
      <c r="V347"/>
      <c r="W347"/>
      <c r="X347"/>
      <c r="Y347"/>
      <c r="Z347"/>
      <c r="AA347"/>
      <c r="AB347"/>
      <c r="AC347"/>
      <c r="AD347"/>
      <c r="AE347"/>
      <c r="AF347"/>
      <c r="AG347"/>
      <c r="AH347"/>
      <c r="AI347"/>
      <c r="AJ347"/>
      <c r="AK347"/>
      <c r="AL347"/>
      <c r="AM347"/>
      <c r="AN347"/>
      <c r="AO347"/>
      <c r="AP347"/>
      <c r="AQ347"/>
      <c r="AR347"/>
      <c r="AS347" s="224"/>
      <c r="AT347" s="224"/>
      <c r="AU347"/>
    </row>
    <row r="348" spans="1:47" ht="15" x14ac:dyDescent="0.25">
      <c r="A348"/>
      <c r="B348"/>
      <c r="C348"/>
      <c r="D348"/>
      <c r="E348"/>
      <c r="F348"/>
      <c r="G348"/>
      <c r="H348"/>
      <c r="I348"/>
      <c r="J348"/>
      <c r="K348"/>
      <c r="L348"/>
      <c r="M348"/>
      <c r="N348"/>
      <c r="O348"/>
      <c r="P348"/>
      <c r="Q348"/>
      <c r="R348"/>
      <c r="S348"/>
      <c r="T348"/>
      <c r="U348"/>
      <c r="V348"/>
      <c r="W348"/>
      <c r="X348"/>
      <c r="Y348"/>
      <c r="Z348"/>
      <c r="AA348"/>
      <c r="AB348"/>
      <c r="AC348"/>
      <c r="AD348"/>
      <c r="AE348"/>
      <c r="AF348"/>
      <c r="AG348"/>
      <c r="AH348"/>
      <c r="AI348"/>
      <c r="AJ348"/>
      <c r="AK348"/>
      <c r="AL348"/>
      <c r="AM348"/>
      <c r="AN348"/>
      <c r="AO348"/>
      <c r="AP348"/>
      <c r="AQ348"/>
      <c r="AR348"/>
      <c r="AS348" s="224"/>
      <c r="AT348" s="224"/>
      <c r="AU348"/>
    </row>
    <row r="349" spans="1:47" ht="15" x14ac:dyDescent="0.25">
      <c r="A349"/>
      <c r="B349"/>
      <c r="C349"/>
      <c r="D349"/>
      <c r="E349"/>
      <c r="F349"/>
      <c r="G349"/>
      <c r="H349"/>
      <c r="I349"/>
      <c r="J349"/>
      <c r="K349"/>
      <c r="L349"/>
      <c r="M349"/>
      <c r="N349"/>
      <c r="O349"/>
      <c r="P349"/>
      <c r="Q349"/>
      <c r="R349"/>
      <c r="S349"/>
      <c r="T349"/>
      <c r="U349"/>
      <c r="V349"/>
      <c r="W349"/>
      <c r="X349"/>
      <c r="Y349"/>
      <c r="Z349"/>
      <c r="AA349"/>
      <c r="AB349"/>
      <c r="AC349"/>
      <c r="AD349"/>
      <c r="AE349"/>
      <c r="AF349"/>
      <c r="AG349"/>
      <c r="AH349"/>
      <c r="AI349"/>
      <c r="AJ349"/>
      <c r="AK349"/>
      <c r="AL349"/>
      <c r="AM349"/>
      <c r="AN349"/>
      <c r="AO349"/>
      <c r="AP349"/>
      <c r="AQ349"/>
      <c r="AR349"/>
      <c r="AS349" s="224"/>
      <c r="AT349" s="224"/>
      <c r="AU349"/>
    </row>
    <row r="350" spans="1:47" ht="15" x14ac:dyDescent="0.25">
      <c r="A350"/>
      <c r="B350"/>
      <c r="C350"/>
      <c r="D350"/>
      <c r="E350"/>
      <c r="F350"/>
      <c r="G350"/>
      <c r="H350"/>
      <c r="I350"/>
      <c r="J350"/>
      <c r="K350"/>
      <c r="L350"/>
      <c r="M350"/>
      <c r="N350"/>
      <c r="O350"/>
      <c r="P350"/>
      <c r="Q350"/>
      <c r="R350"/>
      <c r="S350"/>
      <c r="T350"/>
      <c r="U350"/>
      <c r="V350"/>
      <c r="W350"/>
      <c r="X350"/>
      <c r="Y350"/>
      <c r="Z350"/>
      <c r="AA350"/>
      <c r="AB350"/>
      <c r="AC350"/>
      <c r="AD350"/>
      <c r="AE350"/>
      <c r="AF350"/>
      <c r="AG350"/>
      <c r="AH350"/>
      <c r="AI350"/>
      <c r="AJ350"/>
      <c r="AK350"/>
      <c r="AL350"/>
      <c r="AM350"/>
      <c r="AN350"/>
      <c r="AO350"/>
      <c r="AP350"/>
      <c r="AQ350"/>
      <c r="AR350"/>
      <c r="AS350" s="224"/>
      <c r="AT350" s="224"/>
      <c r="AU350"/>
    </row>
    <row r="351" spans="1:47" ht="15" x14ac:dyDescent="0.25">
      <c r="A351"/>
      <c r="B351"/>
      <c r="C351"/>
      <c r="D351"/>
      <c r="E351"/>
      <c r="F351"/>
      <c r="G351"/>
      <c r="H351"/>
      <c r="I351"/>
      <c r="J351"/>
      <c r="K351"/>
      <c r="L351"/>
      <c r="M351"/>
      <c r="N351"/>
      <c r="O351"/>
      <c r="P351"/>
      <c r="Q351"/>
      <c r="R351"/>
      <c r="S351"/>
      <c r="T351"/>
      <c r="U351"/>
      <c r="V351"/>
      <c r="W351"/>
      <c r="X351"/>
      <c r="Y351"/>
      <c r="Z351"/>
      <c r="AA351"/>
      <c r="AB351"/>
      <c r="AC351"/>
      <c r="AD351"/>
      <c r="AE351"/>
      <c r="AF351"/>
      <c r="AG351"/>
      <c r="AH351"/>
      <c r="AI351"/>
      <c r="AJ351"/>
      <c r="AK351"/>
      <c r="AL351"/>
      <c r="AM351"/>
      <c r="AN351"/>
      <c r="AO351"/>
      <c r="AP351"/>
      <c r="AQ351"/>
      <c r="AR351"/>
      <c r="AS351" s="224"/>
      <c r="AT351" s="224"/>
      <c r="AU351"/>
    </row>
    <row r="352" spans="1:47" ht="15" x14ac:dyDescent="0.25">
      <c r="A352"/>
      <c r="B352"/>
      <c r="C352"/>
      <c r="D352"/>
      <c r="E352"/>
      <c r="F352"/>
      <c r="G352"/>
      <c r="H352"/>
      <c r="I352"/>
      <c r="J352"/>
      <c r="K352"/>
      <c r="L352"/>
      <c r="M352"/>
      <c r="N352"/>
      <c r="O352"/>
      <c r="P352"/>
      <c r="Q352"/>
      <c r="R352"/>
      <c r="S352"/>
      <c r="T352"/>
      <c r="U352"/>
      <c r="V352"/>
      <c r="W352"/>
      <c r="X352"/>
      <c r="Y352"/>
      <c r="Z352"/>
      <c r="AA352"/>
      <c r="AB352"/>
      <c r="AC352"/>
      <c r="AD352"/>
      <c r="AE352"/>
      <c r="AF352"/>
      <c r="AG352"/>
      <c r="AH352"/>
      <c r="AI352"/>
      <c r="AJ352"/>
      <c r="AK352"/>
      <c r="AL352"/>
      <c r="AM352"/>
      <c r="AN352"/>
      <c r="AO352"/>
      <c r="AP352"/>
      <c r="AQ352"/>
      <c r="AR352"/>
      <c r="AS352" s="224"/>
      <c r="AT352" s="224"/>
      <c r="AU352"/>
    </row>
    <row r="353" spans="1:47" ht="15" x14ac:dyDescent="0.25">
      <c r="A353"/>
      <c r="B353"/>
      <c r="C353"/>
      <c r="D353"/>
      <c r="E353"/>
      <c r="F353"/>
      <c r="G353"/>
      <c r="H353"/>
      <c r="I353"/>
      <c r="J353"/>
      <c r="K353"/>
      <c r="L353"/>
      <c r="M353"/>
      <c r="N353"/>
      <c r="O353"/>
      <c r="P353"/>
      <c r="Q353"/>
      <c r="R353"/>
      <c r="S353"/>
      <c r="T353"/>
      <c r="U353"/>
      <c r="V353"/>
      <c r="W353"/>
      <c r="X353"/>
      <c r="Y353"/>
      <c r="Z353"/>
      <c r="AA353"/>
      <c r="AB353"/>
      <c r="AC353"/>
      <c r="AD353"/>
      <c r="AE353"/>
      <c r="AF353"/>
      <c r="AG353"/>
      <c r="AH353"/>
      <c r="AI353"/>
      <c r="AJ353"/>
      <c r="AK353"/>
      <c r="AL353"/>
      <c r="AM353"/>
      <c r="AN353"/>
      <c r="AO353"/>
      <c r="AP353"/>
      <c r="AQ353"/>
      <c r="AR353"/>
      <c r="AS353" s="224"/>
      <c r="AT353" s="224"/>
      <c r="AU353"/>
    </row>
    <row r="354" spans="1:47" ht="15" x14ac:dyDescent="0.25">
      <c r="A354"/>
      <c r="B354"/>
      <c r="C354"/>
      <c r="D354"/>
      <c r="E354"/>
      <c r="F354"/>
      <c r="G354"/>
      <c r="H354"/>
      <c r="I354"/>
      <c r="J354"/>
      <c r="K354"/>
      <c r="L354"/>
      <c r="M354"/>
      <c r="N354"/>
      <c r="O354"/>
      <c r="P354"/>
      <c r="Q354"/>
      <c r="R354"/>
      <c r="S354"/>
      <c r="T354"/>
      <c r="U354"/>
      <c r="V354"/>
      <c r="W354"/>
      <c r="X354"/>
      <c r="Y354"/>
      <c r="Z354"/>
      <c r="AA354"/>
      <c r="AB354"/>
      <c r="AC354"/>
      <c r="AD354"/>
      <c r="AE354"/>
      <c r="AF354"/>
      <c r="AG354"/>
      <c r="AH354"/>
      <c r="AI354"/>
      <c r="AJ354"/>
      <c r="AK354"/>
      <c r="AL354"/>
      <c r="AM354"/>
      <c r="AN354"/>
      <c r="AO354"/>
      <c r="AP354"/>
      <c r="AQ354"/>
      <c r="AR354"/>
      <c r="AS354" s="224"/>
      <c r="AT354" s="224"/>
      <c r="AU354"/>
    </row>
    <row r="355" spans="1:47" ht="15" x14ac:dyDescent="0.25">
      <c r="A355"/>
      <c r="B355"/>
      <c r="C355"/>
      <c r="D355"/>
      <c r="E355"/>
      <c r="F355"/>
      <c r="G355"/>
      <c r="H355"/>
      <c r="I355"/>
      <c r="J355"/>
      <c r="K355"/>
      <c r="L355"/>
      <c r="M355"/>
      <c r="N355"/>
      <c r="O355"/>
      <c r="P355"/>
      <c r="Q355"/>
      <c r="R355"/>
      <c r="S355"/>
      <c r="T355"/>
      <c r="U355"/>
      <c r="V355"/>
      <c r="W355"/>
      <c r="X355"/>
      <c r="Y355"/>
      <c r="Z355"/>
      <c r="AA355"/>
      <c r="AB355"/>
      <c r="AC355"/>
      <c r="AD355"/>
      <c r="AE355"/>
      <c r="AF355"/>
      <c r="AG355"/>
      <c r="AH355"/>
      <c r="AI355"/>
      <c r="AJ355"/>
      <c r="AK355"/>
      <c r="AL355"/>
      <c r="AM355"/>
      <c r="AN355"/>
      <c r="AO355"/>
      <c r="AP355"/>
      <c r="AQ355"/>
      <c r="AR355"/>
      <c r="AS355" s="224"/>
      <c r="AT355" s="224"/>
      <c r="AU355"/>
    </row>
    <row r="356" spans="1:47" ht="15" x14ac:dyDescent="0.25">
      <c r="A356"/>
      <c r="B356"/>
      <c r="C356"/>
      <c r="D356"/>
      <c r="E356"/>
      <c r="F356"/>
      <c r="G356"/>
      <c r="H356"/>
      <c r="I356"/>
      <c r="J356"/>
      <c r="K356"/>
      <c r="L356"/>
      <c r="M356"/>
      <c r="N356"/>
      <c r="O356"/>
      <c r="P356"/>
      <c r="Q356"/>
      <c r="R356"/>
      <c r="S356"/>
      <c r="T356"/>
      <c r="U356"/>
      <c r="V356"/>
      <c r="W356"/>
      <c r="X356"/>
      <c r="Y356"/>
      <c r="Z356"/>
      <c r="AA356"/>
      <c r="AB356"/>
      <c r="AC356"/>
      <c r="AD356"/>
      <c r="AE356"/>
      <c r="AF356"/>
      <c r="AG356"/>
      <c r="AH356"/>
      <c r="AI356"/>
      <c r="AJ356"/>
      <c r="AK356"/>
      <c r="AL356"/>
      <c r="AM356"/>
      <c r="AN356"/>
      <c r="AO356"/>
      <c r="AP356"/>
      <c r="AQ356"/>
      <c r="AR356"/>
      <c r="AS356" s="224"/>
      <c r="AT356" s="224"/>
      <c r="AU356"/>
    </row>
    <row r="357" spans="1:47" ht="15" x14ac:dyDescent="0.25">
      <c r="A357"/>
      <c r="B357"/>
      <c r="C357"/>
      <c r="D357"/>
      <c r="E357"/>
      <c r="F357"/>
      <c r="G357"/>
      <c r="H357"/>
      <c r="I357"/>
      <c r="J357"/>
      <c r="K357"/>
      <c r="L357"/>
      <c r="M357"/>
      <c r="N357"/>
      <c r="O357"/>
      <c r="P357"/>
      <c r="Q357"/>
      <c r="R357"/>
      <c r="S357"/>
      <c r="T357"/>
      <c r="U357"/>
      <c r="V357"/>
      <c r="W357"/>
      <c r="X357"/>
      <c r="Y357"/>
      <c r="Z357"/>
      <c r="AA357"/>
      <c r="AB357"/>
      <c r="AC357"/>
      <c r="AD357"/>
      <c r="AE357"/>
      <c r="AF357"/>
      <c r="AG357"/>
      <c r="AH357"/>
      <c r="AI357"/>
      <c r="AJ357"/>
      <c r="AK357"/>
      <c r="AL357"/>
      <c r="AM357"/>
      <c r="AN357"/>
      <c r="AO357"/>
      <c r="AP357"/>
      <c r="AQ357"/>
      <c r="AR357"/>
      <c r="AS357" s="224"/>
      <c r="AT357" s="224"/>
      <c r="AU357"/>
    </row>
    <row r="358" spans="1:47" ht="15" x14ac:dyDescent="0.25">
      <c r="A358"/>
      <c r="B358"/>
      <c r="C358"/>
      <c r="D358"/>
      <c r="E358"/>
      <c r="F358"/>
      <c r="G358"/>
      <c r="H358"/>
      <c r="I358"/>
      <c r="J358"/>
      <c r="K358"/>
      <c r="L358"/>
      <c r="M358"/>
      <c r="N358"/>
      <c r="O358"/>
      <c r="P358"/>
      <c r="Q358"/>
      <c r="R358"/>
      <c r="S358"/>
      <c r="T358"/>
      <c r="U358"/>
      <c r="V358"/>
      <c r="W358"/>
      <c r="X358"/>
      <c r="Y358"/>
      <c r="Z358"/>
      <c r="AA358"/>
      <c r="AB358"/>
      <c r="AC358"/>
      <c r="AD358"/>
      <c r="AE358"/>
      <c r="AF358"/>
      <c r="AG358"/>
      <c r="AH358"/>
      <c r="AI358"/>
      <c r="AJ358"/>
      <c r="AK358"/>
      <c r="AL358"/>
      <c r="AM358"/>
      <c r="AN358"/>
      <c r="AO358"/>
      <c r="AP358"/>
      <c r="AQ358"/>
      <c r="AR358"/>
      <c r="AS358" s="224"/>
      <c r="AT358" s="224"/>
      <c r="AU358"/>
    </row>
    <row r="359" spans="1:47" ht="15" x14ac:dyDescent="0.25">
      <c r="A359"/>
      <c r="B359"/>
      <c r="C359"/>
      <c r="D359"/>
      <c r="E359"/>
      <c r="F359"/>
      <c r="G359"/>
      <c r="H359"/>
      <c r="I359"/>
      <c r="J359"/>
      <c r="K359"/>
      <c r="L359"/>
      <c r="M359"/>
      <c r="N359"/>
      <c r="O359"/>
      <c r="P359"/>
      <c r="Q359"/>
      <c r="R359"/>
      <c r="S359"/>
      <c r="T359"/>
      <c r="U359"/>
      <c r="V359"/>
      <c r="W359"/>
      <c r="X359"/>
      <c r="Y359"/>
      <c r="Z359"/>
      <c r="AA359"/>
      <c r="AB359"/>
      <c r="AC359"/>
      <c r="AD359"/>
      <c r="AE359"/>
      <c r="AF359"/>
      <c r="AG359"/>
      <c r="AH359"/>
      <c r="AI359"/>
      <c r="AJ359"/>
      <c r="AK359"/>
      <c r="AL359"/>
      <c r="AM359"/>
      <c r="AN359"/>
      <c r="AO359"/>
      <c r="AP359"/>
      <c r="AQ359"/>
      <c r="AR359"/>
      <c r="AS359" s="224"/>
      <c r="AT359" s="224"/>
      <c r="AU359"/>
    </row>
    <row r="360" spans="1:47" ht="15" x14ac:dyDescent="0.25">
      <c r="A360"/>
      <c r="B360"/>
      <c r="C360"/>
      <c r="D360"/>
      <c r="E360"/>
      <c r="F360"/>
      <c r="G360"/>
      <c r="H360"/>
      <c r="I360"/>
      <c r="J360"/>
      <c r="K360"/>
      <c r="L360"/>
      <c r="M360"/>
      <c r="N360"/>
      <c r="O360"/>
      <c r="P360"/>
      <c r="Q360"/>
      <c r="R360"/>
      <c r="S360"/>
      <c r="T360"/>
      <c r="U360"/>
      <c r="V360"/>
      <c r="W360"/>
      <c r="X360"/>
      <c r="Y360"/>
      <c r="Z360"/>
      <c r="AA360"/>
      <c r="AB360"/>
      <c r="AC360"/>
      <c r="AD360"/>
      <c r="AE360"/>
      <c r="AF360"/>
      <c r="AG360"/>
      <c r="AH360"/>
      <c r="AI360"/>
      <c r="AJ360"/>
      <c r="AK360"/>
      <c r="AL360"/>
      <c r="AM360"/>
      <c r="AN360"/>
      <c r="AO360"/>
      <c r="AP360"/>
      <c r="AQ360"/>
      <c r="AR360"/>
      <c r="AS360" s="224"/>
      <c r="AT360" s="224"/>
      <c r="AU360"/>
    </row>
    <row r="361" spans="1:47" ht="15" x14ac:dyDescent="0.25">
      <c r="A361"/>
      <c r="B361"/>
      <c r="C361"/>
      <c r="D361"/>
      <c r="E361"/>
      <c r="F361"/>
      <c r="G361"/>
      <c r="H361"/>
      <c r="I361"/>
      <c r="J361"/>
      <c r="K361"/>
      <c r="L361"/>
      <c r="M361"/>
      <c r="N361"/>
      <c r="O361"/>
      <c r="P361"/>
      <c r="Q361"/>
      <c r="R361"/>
      <c r="S361"/>
      <c r="T361"/>
      <c r="U361"/>
      <c r="V361"/>
      <c r="W361"/>
      <c r="X361"/>
      <c r="Y361"/>
      <c r="Z361"/>
      <c r="AA361"/>
      <c r="AB361"/>
      <c r="AC361"/>
      <c r="AD361"/>
      <c r="AE361"/>
      <c r="AF361"/>
      <c r="AG361"/>
      <c r="AH361"/>
      <c r="AI361"/>
      <c r="AJ361"/>
      <c r="AK361"/>
      <c r="AL361"/>
      <c r="AM361"/>
      <c r="AN361"/>
      <c r="AO361"/>
      <c r="AP361"/>
      <c r="AQ361"/>
      <c r="AR361"/>
      <c r="AS361" s="224"/>
      <c r="AT361" s="224"/>
      <c r="AU361"/>
    </row>
    <row r="362" spans="1:47" ht="15" x14ac:dyDescent="0.25">
      <c r="A362"/>
      <c r="B362"/>
      <c r="C362"/>
      <c r="D362"/>
      <c r="E362"/>
      <c r="F362"/>
      <c r="G362"/>
      <c r="H362"/>
      <c r="I362"/>
      <c r="J362"/>
      <c r="K362"/>
      <c r="L362"/>
      <c r="M362"/>
      <c r="N362"/>
      <c r="O362"/>
      <c r="P362"/>
      <c r="Q362"/>
      <c r="R362"/>
      <c r="S362"/>
      <c r="T362"/>
      <c r="U362"/>
      <c r="V362"/>
      <c r="W362"/>
      <c r="X362"/>
      <c r="Y362"/>
      <c r="Z362"/>
      <c r="AA362"/>
      <c r="AB362"/>
      <c r="AC362"/>
      <c r="AD362"/>
      <c r="AE362"/>
      <c r="AF362"/>
      <c r="AG362"/>
      <c r="AH362"/>
      <c r="AI362"/>
      <c r="AJ362"/>
      <c r="AK362"/>
      <c r="AL362"/>
      <c r="AM362"/>
      <c r="AN362"/>
      <c r="AO362"/>
      <c r="AP362"/>
      <c r="AQ362"/>
      <c r="AR362"/>
      <c r="AS362" s="224"/>
      <c r="AT362" s="224"/>
      <c r="AU362"/>
    </row>
    <row r="363" spans="1:47" ht="15" x14ac:dyDescent="0.25">
      <c r="A363"/>
      <c r="B363"/>
      <c r="C363"/>
      <c r="D363"/>
      <c r="E363"/>
      <c r="F363"/>
      <c r="G363"/>
      <c r="H363"/>
      <c r="I363"/>
      <c r="J363"/>
      <c r="K363"/>
      <c r="L363"/>
      <c r="M363"/>
      <c r="N363"/>
      <c r="O363"/>
      <c r="P363"/>
      <c r="Q363"/>
      <c r="R363"/>
      <c r="S363"/>
      <c r="T363"/>
      <c r="U363"/>
      <c r="V363"/>
      <c r="W363"/>
      <c r="X363"/>
      <c r="Y363"/>
      <c r="Z363"/>
      <c r="AA363"/>
      <c r="AB363"/>
      <c r="AC363"/>
      <c r="AD363"/>
      <c r="AE363"/>
      <c r="AF363"/>
      <c r="AG363"/>
      <c r="AH363"/>
      <c r="AI363"/>
      <c r="AJ363"/>
      <c r="AK363"/>
      <c r="AL363"/>
      <c r="AM363"/>
      <c r="AN363"/>
      <c r="AO363"/>
      <c r="AP363"/>
      <c r="AQ363"/>
      <c r="AR363"/>
      <c r="AS363" s="224"/>
      <c r="AT363" s="224"/>
      <c r="AU363"/>
    </row>
    <row r="364" spans="1:47" ht="15" x14ac:dyDescent="0.25">
      <c r="A364"/>
      <c r="B364"/>
      <c r="C364"/>
      <c r="D364"/>
      <c r="E364"/>
      <c r="F364"/>
      <c r="G364"/>
      <c r="H364"/>
      <c r="I364"/>
      <c r="J364"/>
      <c r="K364"/>
      <c r="L364"/>
      <c r="M364"/>
      <c r="N364"/>
      <c r="O364"/>
      <c r="P364"/>
      <c r="Q364"/>
      <c r="R364"/>
      <c r="S364"/>
      <c r="T364"/>
      <c r="U364"/>
      <c r="V364"/>
      <c r="W364"/>
      <c r="X364"/>
      <c r="Y364"/>
      <c r="Z364"/>
      <c r="AA364"/>
      <c r="AB364"/>
      <c r="AC364"/>
      <c r="AD364"/>
      <c r="AE364"/>
      <c r="AF364"/>
      <c r="AG364"/>
      <c r="AH364"/>
      <c r="AI364"/>
      <c r="AJ364"/>
      <c r="AK364"/>
      <c r="AL364"/>
      <c r="AM364"/>
      <c r="AN364"/>
      <c r="AO364"/>
      <c r="AP364"/>
      <c r="AQ364"/>
      <c r="AR364"/>
      <c r="AS364" s="224"/>
      <c r="AT364" s="224"/>
      <c r="AU364"/>
    </row>
    <row r="365" spans="1:47" ht="15" x14ac:dyDescent="0.25">
      <c r="A365"/>
      <c r="B365"/>
      <c r="C365"/>
      <c r="D365"/>
      <c r="E365"/>
      <c r="F365"/>
      <c r="G365"/>
      <c r="H365"/>
      <c r="I365"/>
      <c r="J365"/>
      <c r="K365"/>
      <c r="L365"/>
      <c r="M365"/>
      <c r="N365"/>
      <c r="O365"/>
      <c r="P365"/>
      <c r="Q365"/>
      <c r="R365"/>
      <c r="S365"/>
      <c r="T365"/>
      <c r="U365"/>
      <c r="V365"/>
      <c r="W365"/>
      <c r="X365"/>
      <c r="Y365"/>
      <c r="Z365"/>
      <c r="AA365"/>
      <c r="AB365"/>
      <c r="AC365"/>
      <c r="AD365"/>
      <c r="AE365"/>
      <c r="AF365"/>
      <c r="AG365"/>
      <c r="AH365"/>
      <c r="AI365"/>
      <c r="AJ365"/>
      <c r="AK365"/>
      <c r="AL365"/>
      <c r="AM365"/>
      <c r="AN365"/>
      <c r="AO365"/>
      <c r="AP365"/>
      <c r="AQ365"/>
      <c r="AR365"/>
      <c r="AS365" s="224"/>
      <c r="AT365" s="224"/>
      <c r="AU365"/>
    </row>
    <row r="366" spans="1:47" ht="15" x14ac:dyDescent="0.25">
      <c r="A366"/>
      <c r="B366"/>
      <c r="C366"/>
      <c r="D366"/>
      <c r="E366"/>
      <c r="F366"/>
      <c r="G366"/>
      <c r="H366"/>
      <c r="I366"/>
      <c r="J366"/>
      <c r="K366"/>
      <c r="L366"/>
      <c r="M366"/>
      <c r="N366"/>
      <c r="O366"/>
      <c r="P366"/>
      <c r="Q366"/>
      <c r="R366"/>
      <c r="S366"/>
      <c r="T366"/>
      <c r="U366"/>
      <c r="V366"/>
      <c r="W366"/>
      <c r="X366"/>
      <c r="Y366"/>
      <c r="Z366"/>
      <c r="AA366"/>
      <c r="AB366"/>
      <c r="AC366"/>
      <c r="AD366"/>
      <c r="AE366"/>
      <c r="AF366"/>
      <c r="AG366"/>
      <c r="AH366"/>
      <c r="AI366"/>
      <c r="AJ366"/>
      <c r="AK366"/>
      <c r="AL366"/>
      <c r="AM366"/>
      <c r="AN366"/>
      <c r="AO366"/>
      <c r="AP366"/>
      <c r="AQ366"/>
      <c r="AR366"/>
      <c r="AS366" s="224"/>
      <c r="AT366" s="224"/>
      <c r="AU366"/>
    </row>
    <row r="367" spans="1:47" ht="15" x14ac:dyDescent="0.25">
      <c r="A367"/>
      <c r="B367"/>
      <c r="C367"/>
      <c r="D367"/>
      <c r="E367"/>
      <c r="F367"/>
      <c r="G367"/>
      <c r="H367"/>
      <c r="I367"/>
      <c r="J367"/>
      <c r="K367"/>
      <c r="L367"/>
      <c r="M367"/>
      <c r="N367"/>
      <c r="O367"/>
      <c r="P367"/>
      <c r="Q367"/>
      <c r="R367"/>
      <c r="S367"/>
      <c r="T367"/>
      <c r="U367"/>
      <c r="V367"/>
      <c r="W367"/>
      <c r="X367"/>
      <c r="Y367"/>
      <c r="Z367"/>
      <c r="AA367"/>
      <c r="AB367"/>
      <c r="AC367"/>
      <c r="AD367"/>
      <c r="AE367"/>
      <c r="AF367"/>
      <c r="AG367"/>
      <c r="AH367"/>
      <c r="AI367"/>
      <c r="AJ367"/>
      <c r="AK367"/>
      <c r="AL367"/>
      <c r="AM367"/>
      <c r="AN367"/>
      <c r="AO367"/>
      <c r="AP367"/>
      <c r="AQ367"/>
      <c r="AR367"/>
      <c r="AS367" s="224"/>
      <c r="AT367" s="224"/>
      <c r="AU367"/>
    </row>
    <row r="368" spans="1:47" ht="15" x14ac:dyDescent="0.25">
      <c r="A368"/>
      <c r="B368"/>
      <c r="C368"/>
      <c r="D368"/>
      <c r="E368"/>
      <c r="F368"/>
      <c r="G368"/>
      <c r="H368"/>
      <c r="I368"/>
      <c r="J368"/>
      <c r="K368"/>
      <c r="L368"/>
      <c r="M368"/>
      <c r="N368"/>
      <c r="O368"/>
      <c r="P368"/>
      <c r="Q368"/>
      <c r="R368"/>
      <c r="S368"/>
      <c r="T368"/>
      <c r="U368"/>
      <c r="V368"/>
      <c r="W368"/>
      <c r="X368"/>
      <c r="Y368"/>
      <c r="Z368"/>
      <c r="AA368"/>
      <c r="AB368"/>
      <c r="AC368"/>
      <c r="AD368"/>
      <c r="AE368"/>
      <c r="AF368"/>
      <c r="AG368"/>
      <c r="AH368"/>
      <c r="AI368"/>
      <c r="AJ368"/>
      <c r="AK368"/>
      <c r="AL368"/>
      <c r="AM368"/>
      <c r="AN368"/>
      <c r="AO368"/>
      <c r="AP368"/>
      <c r="AQ368"/>
      <c r="AR368"/>
      <c r="AS368" s="224"/>
      <c r="AT368" s="224"/>
      <c r="AU368"/>
    </row>
    <row r="369" spans="1:47" ht="15" x14ac:dyDescent="0.25">
      <c r="A369"/>
      <c r="B369"/>
      <c r="C369"/>
      <c r="D369"/>
      <c r="E369"/>
      <c r="F369"/>
      <c r="G369"/>
      <c r="H369"/>
      <c r="I369"/>
      <c r="J369"/>
      <c r="K369"/>
      <c r="L369"/>
      <c r="M369"/>
      <c r="N369"/>
      <c r="O369"/>
      <c r="P369"/>
      <c r="Q369"/>
      <c r="R369"/>
      <c r="S369"/>
      <c r="T369"/>
      <c r="U369"/>
      <c r="V369"/>
      <c r="W369"/>
      <c r="X369"/>
      <c r="Y369"/>
      <c r="Z369"/>
      <c r="AA369"/>
      <c r="AB369"/>
      <c r="AC369"/>
      <c r="AD369"/>
      <c r="AE369"/>
      <c r="AF369"/>
      <c r="AG369"/>
      <c r="AH369"/>
      <c r="AI369"/>
      <c r="AJ369"/>
      <c r="AK369"/>
      <c r="AL369"/>
      <c r="AM369"/>
      <c r="AN369"/>
      <c r="AO369"/>
      <c r="AP369"/>
      <c r="AQ369"/>
      <c r="AR369"/>
      <c r="AS369" s="224"/>
      <c r="AT369" s="224"/>
      <c r="AU369"/>
    </row>
    <row r="370" spans="1:47" ht="15" x14ac:dyDescent="0.25">
      <c r="A370"/>
      <c r="B370"/>
      <c r="C370"/>
      <c r="D370"/>
      <c r="E370"/>
      <c r="F370"/>
      <c r="G370"/>
      <c r="H370"/>
      <c r="I370"/>
      <c r="J370"/>
      <c r="K370"/>
      <c r="L370"/>
      <c r="M370"/>
      <c r="N370"/>
      <c r="O370"/>
      <c r="P370"/>
      <c r="Q370"/>
      <c r="R370"/>
      <c r="S370"/>
      <c r="T370"/>
      <c r="U370"/>
      <c r="V370"/>
      <c r="W370"/>
      <c r="X370"/>
      <c r="Y370"/>
      <c r="Z370"/>
      <c r="AA370"/>
      <c r="AB370"/>
      <c r="AC370"/>
      <c r="AD370"/>
      <c r="AE370"/>
      <c r="AF370"/>
      <c r="AG370"/>
      <c r="AH370"/>
      <c r="AI370"/>
      <c r="AJ370"/>
      <c r="AK370"/>
      <c r="AL370"/>
      <c r="AM370"/>
      <c r="AN370"/>
      <c r="AO370"/>
      <c r="AP370"/>
      <c r="AQ370"/>
      <c r="AR370"/>
      <c r="AS370" s="224"/>
      <c r="AT370" s="224"/>
      <c r="AU370"/>
    </row>
    <row r="371" spans="1:47" ht="15" x14ac:dyDescent="0.25">
      <c r="A371"/>
      <c r="B371"/>
      <c r="C371"/>
      <c r="D371"/>
      <c r="E371"/>
      <c r="F371"/>
      <c r="G371"/>
      <c r="H371"/>
      <c r="I371"/>
      <c r="J371"/>
      <c r="K371"/>
      <c r="L371"/>
      <c r="M371"/>
      <c r="N371"/>
      <c r="O371"/>
      <c r="P371"/>
      <c r="Q371"/>
      <c r="R371"/>
      <c r="S371"/>
      <c r="T371"/>
      <c r="U371"/>
      <c r="V371"/>
      <c r="W371"/>
      <c r="X371"/>
      <c r="Y371"/>
      <c r="Z371"/>
      <c r="AA371"/>
      <c r="AB371"/>
      <c r="AC371"/>
      <c r="AD371"/>
      <c r="AE371"/>
      <c r="AF371"/>
      <c r="AG371"/>
      <c r="AH371"/>
      <c r="AI371"/>
      <c r="AJ371"/>
      <c r="AK371"/>
      <c r="AL371"/>
      <c r="AM371"/>
      <c r="AN371"/>
      <c r="AO371"/>
      <c r="AP371"/>
      <c r="AQ371"/>
      <c r="AR371"/>
      <c r="AS371" s="224"/>
      <c r="AT371" s="224"/>
      <c r="AU371"/>
    </row>
    <row r="372" spans="1:47" ht="15" x14ac:dyDescent="0.25">
      <c r="A372"/>
      <c r="B372"/>
      <c r="C372"/>
      <c r="D372"/>
      <c r="E372"/>
      <c r="F372"/>
      <c r="G372"/>
      <c r="H372"/>
      <c r="I372"/>
      <c r="J372"/>
      <c r="K372"/>
      <c r="L372"/>
      <c r="M372"/>
      <c r="N372"/>
      <c r="O372"/>
      <c r="P372"/>
      <c r="Q372"/>
      <c r="R372"/>
      <c r="S372"/>
      <c r="T372"/>
      <c r="U372"/>
      <c r="V372"/>
      <c r="W372"/>
      <c r="X372"/>
      <c r="Y372"/>
      <c r="Z372"/>
      <c r="AA372"/>
      <c r="AB372"/>
      <c r="AC372"/>
      <c r="AD372"/>
      <c r="AE372"/>
      <c r="AF372"/>
      <c r="AG372"/>
      <c r="AH372"/>
      <c r="AI372"/>
      <c r="AJ372"/>
      <c r="AK372"/>
      <c r="AL372"/>
      <c r="AM372"/>
      <c r="AN372"/>
      <c r="AO372"/>
      <c r="AP372"/>
      <c r="AQ372"/>
      <c r="AR372"/>
      <c r="AS372" s="224"/>
      <c r="AT372" s="224"/>
      <c r="AU372"/>
    </row>
    <row r="373" spans="1:47" ht="15" x14ac:dyDescent="0.25">
      <c r="A373"/>
      <c r="B373"/>
      <c r="C373"/>
      <c r="D373"/>
      <c r="E373"/>
      <c r="F373"/>
      <c r="G373"/>
      <c r="H373"/>
      <c r="I373"/>
      <c r="J373"/>
      <c r="K373"/>
      <c r="L373"/>
      <c r="M373"/>
      <c r="N373"/>
      <c r="O373"/>
      <c r="P373"/>
      <c r="Q373"/>
      <c r="R373"/>
      <c r="S373"/>
      <c r="T373"/>
      <c r="U373"/>
      <c r="V373"/>
      <c r="W373"/>
      <c r="X373"/>
      <c r="Y373"/>
      <c r="Z373"/>
      <c r="AA373"/>
      <c r="AB373"/>
      <c r="AC373"/>
      <c r="AD373"/>
      <c r="AE373"/>
      <c r="AF373"/>
      <c r="AG373"/>
      <c r="AH373"/>
      <c r="AI373"/>
      <c r="AJ373"/>
      <c r="AK373"/>
      <c r="AL373"/>
      <c r="AM373"/>
      <c r="AN373"/>
      <c r="AO373"/>
      <c r="AP373"/>
      <c r="AQ373"/>
      <c r="AR373"/>
      <c r="AS373" s="224"/>
      <c r="AT373" s="224"/>
      <c r="AU373"/>
    </row>
    <row r="374" spans="1:47" ht="15" x14ac:dyDescent="0.25">
      <c r="A374"/>
      <c r="B374"/>
      <c r="C374"/>
      <c r="D374"/>
      <c r="E374"/>
      <c r="F374"/>
      <c r="G374"/>
      <c r="H374"/>
      <c r="I374"/>
      <c r="J374"/>
      <c r="K374"/>
      <c r="L374"/>
      <c r="M374"/>
      <c r="N374"/>
      <c r="O374"/>
      <c r="P374"/>
      <c r="Q374"/>
      <c r="R374"/>
      <c r="S374"/>
      <c r="T374"/>
      <c r="U374"/>
      <c r="V374"/>
      <c r="W374"/>
      <c r="X374"/>
      <c r="Y374"/>
      <c r="Z374"/>
      <c r="AA374"/>
      <c r="AB374"/>
      <c r="AC374"/>
      <c r="AD374"/>
      <c r="AE374"/>
      <c r="AF374"/>
      <c r="AG374"/>
      <c r="AH374"/>
      <c r="AI374"/>
      <c r="AJ374"/>
      <c r="AK374"/>
      <c r="AL374"/>
      <c r="AM374"/>
      <c r="AN374"/>
      <c r="AO374"/>
      <c r="AP374"/>
      <c r="AQ374"/>
      <c r="AR374"/>
      <c r="AS374" s="224"/>
      <c r="AT374" s="224"/>
      <c r="AU374"/>
    </row>
    <row r="375" spans="1:47" ht="15" x14ac:dyDescent="0.25">
      <c r="A375"/>
      <c r="B375"/>
      <c r="C375"/>
      <c r="D375"/>
      <c r="E375"/>
      <c r="F375"/>
      <c r="G375"/>
      <c r="H375"/>
      <c r="I375"/>
      <c r="J375"/>
      <c r="K375"/>
      <c r="L375"/>
      <c r="M375"/>
      <c r="N375"/>
      <c r="O375"/>
      <c r="P375"/>
      <c r="Q375"/>
      <c r="R375"/>
      <c r="S375"/>
      <c r="T375"/>
      <c r="U375"/>
      <c r="V375"/>
      <c r="W375"/>
      <c r="X375"/>
      <c r="Y375"/>
      <c r="Z375"/>
      <c r="AA375"/>
      <c r="AB375"/>
      <c r="AC375"/>
      <c r="AD375"/>
      <c r="AE375"/>
      <c r="AF375"/>
      <c r="AG375"/>
      <c r="AH375"/>
      <c r="AI375"/>
      <c r="AJ375"/>
      <c r="AK375"/>
      <c r="AL375"/>
      <c r="AM375"/>
      <c r="AN375"/>
      <c r="AO375"/>
      <c r="AP375"/>
      <c r="AQ375"/>
      <c r="AR375"/>
      <c r="AS375" s="224"/>
      <c r="AT375" s="224"/>
      <c r="AU375"/>
    </row>
    <row r="376" spans="1:47" ht="15" x14ac:dyDescent="0.25">
      <c r="A376"/>
      <c r="B376"/>
      <c r="C376"/>
      <c r="D376"/>
      <c r="E376"/>
      <c r="F376"/>
      <c r="G376"/>
      <c r="H376"/>
      <c r="I376"/>
      <c r="J376"/>
      <c r="K376"/>
      <c r="L376"/>
      <c r="M376"/>
      <c r="N376"/>
      <c r="O376"/>
      <c r="P376"/>
      <c r="Q376"/>
      <c r="R376"/>
      <c r="S376"/>
      <c r="T376"/>
      <c r="U376"/>
      <c r="V376"/>
      <c r="W376"/>
      <c r="X376"/>
      <c r="Y376"/>
      <c r="Z376"/>
      <c r="AA376"/>
      <c r="AB376"/>
      <c r="AC376"/>
      <c r="AD376"/>
      <c r="AE376"/>
      <c r="AF376"/>
      <c r="AG376"/>
      <c r="AH376"/>
      <c r="AI376"/>
      <c r="AJ376"/>
      <c r="AK376"/>
      <c r="AL376"/>
      <c r="AM376"/>
      <c r="AN376"/>
      <c r="AO376"/>
      <c r="AP376"/>
      <c r="AQ376"/>
      <c r="AR376"/>
      <c r="AS376" s="224"/>
      <c r="AT376" s="224"/>
      <c r="AU376"/>
    </row>
    <row r="377" spans="1:47" ht="15" x14ac:dyDescent="0.25">
      <c r="A377"/>
      <c r="B377"/>
      <c r="C377"/>
      <c r="D377"/>
      <c r="E377"/>
      <c r="F377"/>
      <c r="G377"/>
      <c r="H377"/>
      <c r="I377"/>
      <c r="J377"/>
      <c r="K377"/>
      <c r="L377"/>
      <c r="M377"/>
      <c r="N377"/>
      <c r="O377"/>
      <c r="P377"/>
      <c r="Q377"/>
      <c r="R377"/>
      <c r="S377"/>
      <c r="T377"/>
      <c r="U377"/>
      <c r="V377"/>
      <c r="W377"/>
      <c r="X377"/>
      <c r="Y377"/>
      <c r="Z377"/>
      <c r="AA377"/>
      <c r="AB377"/>
      <c r="AC377"/>
      <c r="AD377"/>
      <c r="AE377"/>
      <c r="AF377"/>
      <c r="AG377"/>
      <c r="AH377"/>
      <c r="AI377"/>
      <c r="AJ377"/>
      <c r="AK377"/>
      <c r="AL377"/>
      <c r="AM377"/>
      <c r="AN377"/>
      <c r="AO377"/>
      <c r="AP377"/>
      <c r="AQ377"/>
      <c r="AR377"/>
      <c r="AS377" s="224"/>
      <c r="AT377" s="224"/>
      <c r="AU377"/>
    </row>
    <row r="378" spans="1:47" ht="15" x14ac:dyDescent="0.25">
      <c r="A378"/>
      <c r="B378"/>
      <c r="C378"/>
      <c r="D378"/>
      <c r="E378"/>
      <c r="F378"/>
      <c r="G378"/>
      <c r="H378"/>
      <c r="I378"/>
      <c r="J378"/>
      <c r="K378"/>
      <c r="L378"/>
      <c r="M378"/>
      <c r="N378"/>
      <c r="O378"/>
      <c r="P378"/>
      <c r="Q378"/>
      <c r="R378"/>
      <c r="S378"/>
      <c r="T378"/>
      <c r="U378"/>
      <c r="V378"/>
      <c r="W378"/>
      <c r="X378"/>
      <c r="Y378"/>
      <c r="Z378"/>
      <c r="AA378"/>
      <c r="AB378"/>
      <c r="AC378"/>
      <c r="AD378"/>
      <c r="AE378"/>
      <c r="AF378"/>
      <c r="AG378"/>
      <c r="AH378"/>
      <c r="AI378"/>
      <c r="AJ378"/>
      <c r="AK378"/>
      <c r="AL378"/>
      <c r="AM378"/>
      <c r="AN378"/>
      <c r="AO378"/>
      <c r="AP378"/>
      <c r="AQ378"/>
      <c r="AR378"/>
      <c r="AS378" s="224"/>
      <c r="AT378" s="224"/>
      <c r="AU378"/>
    </row>
    <row r="379" spans="1:47" ht="15" x14ac:dyDescent="0.25">
      <c r="A379"/>
      <c r="B379"/>
      <c r="C379"/>
      <c r="D379"/>
      <c r="E379"/>
      <c r="F379"/>
      <c r="G379"/>
      <c r="H379"/>
      <c r="I379"/>
      <c r="J379"/>
      <c r="K379"/>
      <c r="L379"/>
      <c r="M379"/>
      <c r="N379"/>
      <c r="O379"/>
      <c r="P379"/>
      <c r="Q379"/>
      <c r="R379"/>
      <c r="S379"/>
      <c r="T379"/>
      <c r="U379"/>
      <c r="V379"/>
      <c r="W379"/>
      <c r="X379"/>
      <c r="Y379"/>
      <c r="Z379"/>
      <c r="AA379"/>
      <c r="AB379"/>
      <c r="AC379"/>
      <c r="AD379"/>
      <c r="AE379"/>
      <c r="AF379"/>
      <c r="AG379"/>
      <c r="AH379"/>
      <c r="AI379"/>
      <c r="AJ379"/>
      <c r="AK379"/>
      <c r="AL379"/>
      <c r="AM379"/>
      <c r="AN379"/>
      <c r="AO379"/>
      <c r="AP379"/>
      <c r="AQ379"/>
      <c r="AR379"/>
      <c r="AS379" s="224"/>
      <c r="AT379" s="224"/>
      <c r="AU379"/>
    </row>
    <row r="380" spans="1:47" ht="15" x14ac:dyDescent="0.25">
      <c r="A380"/>
      <c r="B380"/>
      <c r="C380"/>
      <c r="D380"/>
      <c r="E380"/>
      <c r="F380"/>
      <c r="G380"/>
      <c r="H380"/>
      <c r="I380"/>
      <c r="J380"/>
      <c r="K380"/>
      <c r="L380"/>
      <c r="M380"/>
      <c r="N380"/>
      <c r="O380"/>
      <c r="P380"/>
      <c r="Q380"/>
      <c r="R380"/>
      <c r="S380"/>
      <c r="T380"/>
      <c r="U380"/>
      <c r="V380"/>
      <c r="W380"/>
      <c r="X380"/>
      <c r="Y380"/>
      <c r="Z380"/>
      <c r="AA380"/>
      <c r="AB380"/>
      <c r="AC380"/>
      <c r="AD380"/>
      <c r="AE380"/>
      <c r="AF380"/>
      <c r="AG380"/>
      <c r="AH380"/>
      <c r="AI380"/>
      <c r="AJ380"/>
      <c r="AK380"/>
      <c r="AL380"/>
      <c r="AM380"/>
      <c r="AN380"/>
      <c r="AO380"/>
      <c r="AP380"/>
      <c r="AQ380"/>
      <c r="AR380"/>
      <c r="AS380" s="224"/>
      <c r="AT380" s="224"/>
      <c r="AU380"/>
    </row>
    <row r="381" spans="1:47" ht="15" x14ac:dyDescent="0.25">
      <c r="A381"/>
      <c r="B381"/>
      <c r="C381"/>
      <c r="D381"/>
      <c r="E381"/>
      <c r="F381"/>
      <c r="G381"/>
      <c r="H381"/>
      <c r="I381"/>
      <c r="J381"/>
      <c r="K381"/>
      <c r="L381"/>
      <c r="M381"/>
      <c r="N381"/>
      <c r="O381"/>
      <c r="P381"/>
      <c r="Q381"/>
      <c r="R381"/>
      <c r="S381"/>
      <c r="T381"/>
      <c r="U381"/>
      <c r="V381"/>
      <c r="W381"/>
      <c r="X381"/>
      <c r="Y381"/>
      <c r="Z381"/>
      <c r="AA381"/>
      <c r="AB381"/>
      <c r="AC381"/>
      <c r="AD381"/>
      <c r="AE381"/>
      <c r="AF381"/>
      <c r="AG381"/>
      <c r="AH381"/>
      <c r="AI381"/>
      <c r="AJ381"/>
      <c r="AK381"/>
      <c r="AL381"/>
      <c r="AM381"/>
      <c r="AN381"/>
      <c r="AO381"/>
      <c r="AP381"/>
      <c r="AQ381"/>
      <c r="AR381"/>
      <c r="AS381" s="224"/>
      <c r="AT381" s="224"/>
      <c r="AU381"/>
    </row>
    <row r="382" spans="1:47" ht="15" x14ac:dyDescent="0.25">
      <c r="A382"/>
      <c r="B382"/>
      <c r="C382"/>
      <c r="D382"/>
      <c r="E382"/>
      <c r="F382"/>
      <c r="G382"/>
      <c r="H382"/>
      <c r="I382"/>
      <c r="J382"/>
      <c r="K382"/>
      <c r="L382"/>
      <c r="M382"/>
      <c r="N382"/>
      <c r="O382"/>
      <c r="P382"/>
      <c r="Q382"/>
      <c r="R382"/>
      <c r="S382"/>
      <c r="T382"/>
      <c r="U382"/>
      <c r="V382"/>
      <c r="W382"/>
      <c r="X382"/>
      <c r="Y382"/>
      <c r="Z382"/>
      <c r="AA382"/>
      <c r="AB382"/>
      <c r="AC382"/>
      <c r="AD382"/>
      <c r="AE382"/>
      <c r="AF382"/>
      <c r="AG382"/>
      <c r="AH382"/>
      <c r="AI382"/>
      <c r="AJ382"/>
      <c r="AK382"/>
      <c r="AL382"/>
      <c r="AM382"/>
      <c r="AN382"/>
      <c r="AO382"/>
      <c r="AP382"/>
      <c r="AQ382"/>
      <c r="AR382"/>
      <c r="AS382" s="224"/>
      <c r="AT382" s="224"/>
      <c r="AU382"/>
    </row>
    <row r="383" spans="1:47" ht="15" x14ac:dyDescent="0.25">
      <c r="A383"/>
      <c r="B383"/>
      <c r="C383"/>
      <c r="D383"/>
      <c r="E383"/>
      <c r="F383"/>
      <c r="G383"/>
      <c r="H383"/>
      <c r="I383"/>
      <c r="J383"/>
      <c r="K383"/>
      <c r="L383"/>
      <c r="M383"/>
      <c r="N383"/>
      <c r="O383"/>
      <c r="P383"/>
      <c r="Q383"/>
      <c r="R383"/>
      <c r="S383"/>
      <c r="T383"/>
      <c r="U383"/>
      <c r="V383"/>
      <c r="W383"/>
      <c r="X383"/>
      <c r="Y383"/>
      <c r="Z383"/>
      <c r="AA383"/>
      <c r="AB383"/>
      <c r="AC383"/>
      <c r="AD383"/>
      <c r="AE383"/>
      <c r="AF383"/>
      <c r="AG383"/>
      <c r="AH383"/>
      <c r="AI383"/>
      <c r="AJ383"/>
      <c r="AK383"/>
      <c r="AL383"/>
      <c r="AM383"/>
      <c r="AN383"/>
      <c r="AO383"/>
      <c r="AP383"/>
      <c r="AQ383"/>
      <c r="AR383"/>
      <c r="AS383" s="224"/>
      <c r="AT383" s="224"/>
      <c r="AU383"/>
    </row>
    <row r="384" spans="1:47" ht="15" x14ac:dyDescent="0.25">
      <c r="A384"/>
      <c r="B384"/>
      <c r="C384"/>
      <c r="D384"/>
      <c r="E384"/>
      <c r="F384"/>
      <c r="G384"/>
      <c r="H384"/>
      <c r="I384"/>
      <c r="J384"/>
      <c r="K384"/>
      <c r="L384"/>
      <c r="M384"/>
      <c r="N384"/>
      <c r="O384"/>
      <c r="P384"/>
      <c r="Q384"/>
      <c r="R384"/>
      <c r="S384"/>
      <c r="T384"/>
      <c r="U384"/>
      <c r="V384"/>
      <c r="W384"/>
      <c r="X384"/>
      <c r="Y384"/>
      <c r="Z384"/>
      <c r="AA384"/>
      <c r="AB384"/>
      <c r="AC384"/>
      <c r="AD384"/>
      <c r="AE384"/>
      <c r="AF384"/>
      <c r="AG384"/>
      <c r="AH384"/>
      <c r="AI384"/>
      <c r="AJ384"/>
      <c r="AK384"/>
      <c r="AL384"/>
      <c r="AM384"/>
      <c r="AN384"/>
      <c r="AO384"/>
      <c r="AP384"/>
      <c r="AQ384"/>
      <c r="AR384"/>
      <c r="AS384" s="224"/>
      <c r="AT384" s="224"/>
      <c r="AU384"/>
    </row>
    <row r="385" spans="1:47" ht="15" x14ac:dyDescent="0.25">
      <c r="A385"/>
      <c r="B385"/>
      <c r="C385"/>
      <c r="D385"/>
      <c r="E385"/>
      <c r="F385"/>
      <c r="G385"/>
      <c r="H385"/>
      <c r="I385"/>
      <c r="J385"/>
      <c r="K385"/>
      <c r="L385"/>
      <c r="M385"/>
      <c r="N385"/>
      <c r="O385"/>
      <c r="P385"/>
      <c r="Q385"/>
      <c r="R385"/>
      <c r="S385"/>
      <c r="T385"/>
      <c r="U385"/>
      <c r="V385"/>
      <c r="W385"/>
      <c r="X385"/>
      <c r="Y385"/>
      <c r="Z385"/>
      <c r="AA385"/>
      <c r="AB385"/>
      <c r="AC385"/>
      <c r="AD385"/>
      <c r="AE385"/>
      <c r="AF385"/>
      <c r="AG385"/>
      <c r="AH385"/>
      <c r="AI385"/>
      <c r="AJ385"/>
      <c r="AK385"/>
      <c r="AL385"/>
      <c r="AM385"/>
      <c r="AN385"/>
      <c r="AO385"/>
      <c r="AP385"/>
      <c r="AQ385"/>
      <c r="AR385"/>
      <c r="AS385" s="224"/>
      <c r="AT385" s="224"/>
      <c r="AU385"/>
    </row>
    <row r="386" spans="1:47" ht="15" x14ac:dyDescent="0.25">
      <c r="A386"/>
      <c r="B386"/>
      <c r="C386"/>
      <c r="D386"/>
      <c r="E386"/>
      <c r="F386"/>
      <c r="G386"/>
      <c r="H386"/>
      <c r="I386"/>
      <c r="J386"/>
      <c r="K386"/>
      <c r="L386"/>
      <c r="M386"/>
      <c r="N386"/>
      <c r="O386"/>
      <c r="P386"/>
      <c r="Q386"/>
      <c r="R386"/>
      <c r="S386"/>
      <c r="T386"/>
      <c r="U386"/>
      <c r="V386"/>
      <c r="W386"/>
      <c r="X386"/>
      <c r="Y386"/>
      <c r="Z386"/>
      <c r="AA386"/>
      <c r="AB386"/>
      <c r="AC386"/>
      <c r="AD386"/>
      <c r="AE386"/>
      <c r="AF386"/>
      <c r="AG386"/>
      <c r="AH386"/>
      <c r="AI386"/>
      <c r="AJ386"/>
      <c r="AK386"/>
      <c r="AL386"/>
      <c r="AM386"/>
      <c r="AN386"/>
      <c r="AO386"/>
      <c r="AP386"/>
      <c r="AQ386"/>
      <c r="AR386"/>
      <c r="AS386" s="224"/>
      <c r="AT386" s="224"/>
      <c r="AU386"/>
    </row>
    <row r="387" spans="1:47" ht="15" x14ac:dyDescent="0.25">
      <c r="A387"/>
      <c r="B387"/>
      <c r="C387"/>
      <c r="D387"/>
      <c r="E387"/>
      <c r="F387"/>
      <c r="G387"/>
      <c r="H387"/>
      <c r="I387"/>
      <c r="J387"/>
      <c r="K387"/>
      <c r="L387"/>
      <c r="M387"/>
      <c r="N387"/>
      <c r="O387"/>
      <c r="P387"/>
      <c r="Q387"/>
      <c r="R387"/>
      <c r="S387"/>
      <c r="T387"/>
      <c r="U387"/>
      <c r="V387"/>
      <c r="W387"/>
      <c r="X387"/>
      <c r="Y387"/>
      <c r="Z387"/>
      <c r="AA387"/>
      <c r="AB387"/>
      <c r="AC387"/>
      <c r="AD387"/>
      <c r="AE387"/>
      <c r="AF387"/>
      <c r="AG387"/>
      <c r="AH387"/>
      <c r="AI387"/>
      <c r="AJ387"/>
      <c r="AK387"/>
      <c r="AL387"/>
      <c r="AM387"/>
      <c r="AN387"/>
      <c r="AO387"/>
      <c r="AP387"/>
      <c r="AQ387"/>
      <c r="AR387"/>
      <c r="AS387" s="224"/>
      <c r="AT387" s="224"/>
      <c r="AU387"/>
    </row>
    <row r="388" spans="1:47" ht="15" x14ac:dyDescent="0.25">
      <c r="A388"/>
      <c r="B388"/>
      <c r="C388"/>
      <c r="D388"/>
      <c r="E388"/>
      <c r="F388"/>
      <c r="G388"/>
      <c r="H388"/>
      <c r="I388"/>
      <c r="J388"/>
      <c r="K388"/>
      <c r="L388"/>
      <c r="M388"/>
      <c r="N388"/>
      <c r="O388"/>
      <c r="P388"/>
      <c r="Q388"/>
      <c r="R388"/>
      <c r="S388"/>
      <c r="T388"/>
      <c r="U388"/>
      <c r="V388"/>
      <c r="W388"/>
      <c r="X388"/>
      <c r="Y388"/>
      <c r="Z388"/>
      <c r="AA388"/>
      <c r="AB388"/>
      <c r="AC388"/>
      <c r="AD388"/>
      <c r="AE388"/>
      <c r="AF388"/>
      <c r="AG388"/>
      <c r="AH388"/>
      <c r="AI388"/>
      <c r="AJ388"/>
      <c r="AK388"/>
      <c r="AL388"/>
      <c r="AM388"/>
      <c r="AN388"/>
      <c r="AO388"/>
      <c r="AP388"/>
      <c r="AQ388"/>
      <c r="AR388"/>
      <c r="AS388" s="224"/>
      <c r="AT388" s="224"/>
      <c r="AU388"/>
    </row>
    <row r="389" spans="1:47" ht="15" x14ac:dyDescent="0.25">
      <c r="A389"/>
      <c r="B389"/>
      <c r="C389"/>
      <c r="D389"/>
      <c r="E389"/>
      <c r="F389"/>
      <c r="G389"/>
      <c r="H389"/>
      <c r="I389"/>
      <c r="J389"/>
      <c r="K389"/>
      <c r="L389"/>
      <c r="M389"/>
      <c r="N389"/>
      <c r="O389"/>
      <c r="P389"/>
      <c r="Q389"/>
      <c r="R389"/>
      <c r="S389"/>
      <c r="T389"/>
      <c r="U389"/>
      <c r="V389"/>
      <c r="W389"/>
      <c r="X389"/>
      <c r="Y389"/>
      <c r="Z389"/>
      <c r="AA389"/>
      <c r="AB389"/>
      <c r="AC389"/>
      <c r="AD389"/>
      <c r="AE389"/>
      <c r="AF389"/>
      <c r="AG389"/>
      <c r="AH389"/>
      <c r="AI389"/>
      <c r="AJ389"/>
      <c r="AK389"/>
      <c r="AL389"/>
      <c r="AM389"/>
      <c r="AN389"/>
      <c r="AO389"/>
      <c r="AP389"/>
      <c r="AQ389"/>
      <c r="AR389"/>
      <c r="AS389" s="224"/>
      <c r="AT389" s="224"/>
      <c r="AU389"/>
    </row>
    <row r="390" spans="1:47" ht="15" x14ac:dyDescent="0.25">
      <c r="A390"/>
      <c r="B390"/>
      <c r="C390"/>
      <c r="D390"/>
      <c r="E390"/>
      <c r="F390"/>
      <c r="G390"/>
      <c r="H390"/>
      <c r="I390"/>
      <c r="J390"/>
      <c r="K390"/>
      <c r="L390"/>
      <c r="M390"/>
      <c r="N390"/>
      <c r="O390"/>
      <c r="P390"/>
      <c r="Q390"/>
      <c r="R390"/>
      <c r="S390"/>
      <c r="T390"/>
      <c r="U390"/>
      <c r="V390"/>
      <c r="W390"/>
      <c r="X390"/>
      <c r="Y390"/>
      <c r="Z390"/>
      <c r="AA390"/>
      <c r="AB390"/>
      <c r="AC390"/>
      <c r="AD390"/>
      <c r="AE390"/>
      <c r="AF390"/>
      <c r="AG390"/>
      <c r="AH390"/>
      <c r="AI390"/>
      <c r="AJ390"/>
      <c r="AK390"/>
      <c r="AL390"/>
      <c r="AM390"/>
      <c r="AN390"/>
      <c r="AO390"/>
      <c r="AP390"/>
      <c r="AQ390"/>
      <c r="AR390"/>
      <c r="AS390" s="224"/>
      <c r="AT390" s="224"/>
      <c r="AU390"/>
    </row>
    <row r="391" spans="1:47" ht="15" x14ac:dyDescent="0.25">
      <c r="A391"/>
      <c r="B391"/>
      <c r="C391"/>
      <c r="D391"/>
      <c r="E391"/>
      <c r="F391"/>
      <c r="G391"/>
      <c r="H391"/>
      <c r="I391"/>
      <c r="J391"/>
      <c r="K391"/>
      <c r="L391"/>
      <c r="M391"/>
      <c r="N391"/>
      <c r="O391"/>
      <c r="P391"/>
      <c r="Q391"/>
      <c r="R391"/>
      <c r="S391"/>
      <c r="T391"/>
      <c r="U391"/>
      <c r="V391"/>
      <c r="W391"/>
      <c r="X391"/>
      <c r="Y391"/>
      <c r="Z391"/>
      <c r="AA391"/>
      <c r="AB391"/>
      <c r="AC391"/>
      <c r="AD391"/>
      <c r="AE391"/>
      <c r="AF391"/>
      <c r="AG391"/>
      <c r="AH391"/>
      <c r="AI391"/>
      <c r="AJ391"/>
      <c r="AK391"/>
      <c r="AL391"/>
      <c r="AM391"/>
      <c r="AN391"/>
      <c r="AO391"/>
      <c r="AP391"/>
      <c r="AQ391"/>
      <c r="AR391"/>
      <c r="AS391" s="224"/>
      <c r="AT391" s="224"/>
      <c r="AU391"/>
    </row>
    <row r="392" spans="1:47" ht="15" x14ac:dyDescent="0.25">
      <c r="A392"/>
      <c r="B392"/>
      <c r="C392"/>
      <c r="D392"/>
      <c r="E392"/>
      <c r="F392"/>
      <c r="G392"/>
      <c r="H392"/>
      <c r="I392"/>
      <c r="J392"/>
      <c r="K392"/>
      <c r="L392"/>
      <c r="M392"/>
      <c r="N392"/>
      <c r="O392"/>
      <c r="P392"/>
      <c r="Q392"/>
      <c r="R392"/>
      <c r="S392"/>
      <c r="T392"/>
      <c r="U392"/>
      <c r="V392"/>
      <c r="W392"/>
      <c r="X392"/>
      <c r="Y392"/>
      <c r="Z392"/>
      <c r="AA392"/>
      <c r="AB392"/>
      <c r="AC392"/>
      <c r="AD392"/>
      <c r="AE392"/>
      <c r="AF392"/>
      <c r="AG392"/>
      <c r="AH392"/>
      <c r="AI392"/>
      <c r="AJ392"/>
      <c r="AK392"/>
      <c r="AL392"/>
      <c r="AM392"/>
      <c r="AN392"/>
      <c r="AO392"/>
      <c r="AP392"/>
      <c r="AQ392"/>
      <c r="AR392"/>
      <c r="AS392" s="224"/>
      <c r="AT392" s="224"/>
      <c r="AU392"/>
    </row>
    <row r="393" spans="1:47" ht="15" x14ac:dyDescent="0.25">
      <c r="A393"/>
      <c r="B393"/>
      <c r="C393"/>
      <c r="D393"/>
      <c r="E393"/>
      <c r="F393"/>
      <c r="G393"/>
      <c r="H393"/>
      <c r="I393"/>
      <c r="J393"/>
      <c r="K393"/>
      <c r="L393"/>
      <c r="M393"/>
      <c r="N393"/>
      <c r="O393"/>
      <c r="P393"/>
      <c r="Q393"/>
      <c r="R393"/>
      <c r="S393"/>
      <c r="T393"/>
      <c r="U393"/>
      <c r="V393"/>
      <c r="W393"/>
      <c r="X393"/>
      <c r="Y393"/>
      <c r="Z393"/>
      <c r="AA393"/>
      <c r="AB393"/>
      <c r="AC393"/>
      <c r="AD393"/>
      <c r="AE393"/>
      <c r="AF393"/>
      <c r="AG393"/>
      <c r="AH393"/>
      <c r="AI393"/>
      <c r="AJ393"/>
      <c r="AK393"/>
      <c r="AL393"/>
      <c r="AM393"/>
      <c r="AN393"/>
      <c r="AO393"/>
      <c r="AP393"/>
      <c r="AQ393"/>
      <c r="AR393"/>
      <c r="AS393" s="224"/>
      <c r="AT393" s="224"/>
      <c r="AU393"/>
    </row>
    <row r="394" spans="1:47" ht="15" x14ac:dyDescent="0.25">
      <c r="A394"/>
      <c r="B394"/>
      <c r="C394"/>
      <c r="D394"/>
      <c r="E394"/>
      <c r="F394"/>
      <c r="G394"/>
      <c r="H394"/>
      <c r="I394"/>
      <c r="J394"/>
      <c r="K394"/>
      <c r="L394"/>
      <c r="M394"/>
      <c r="N394"/>
      <c r="O394"/>
      <c r="P394"/>
      <c r="Q394"/>
      <c r="R394"/>
      <c r="S394"/>
      <c r="T394"/>
      <c r="U394"/>
      <c r="V394"/>
      <c r="W394"/>
      <c r="X394"/>
      <c r="Y394"/>
      <c r="Z394"/>
      <c r="AA394"/>
      <c r="AB394"/>
      <c r="AC394"/>
      <c r="AD394"/>
      <c r="AE394"/>
      <c r="AF394"/>
      <c r="AG394"/>
      <c r="AH394"/>
      <c r="AI394"/>
      <c r="AJ394"/>
      <c r="AK394"/>
      <c r="AL394"/>
      <c r="AM394"/>
      <c r="AN394"/>
      <c r="AO394"/>
      <c r="AP394"/>
      <c r="AQ394"/>
      <c r="AR394"/>
      <c r="AS394" s="224"/>
      <c r="AT394" s="224"/>
      <c r="AU394"/>
    </row>
    <row r="395" spans="1:47" ht="15" x14ac:dyDescent="0.25">
      <c r="A395"/>
      <c r="B395"/>
      <c r="C395"/>
      <c r="D395"/>
      <c r="E395"/>
      <c r="F395"/>
      <c r="G395"/>
      <c r="H395"/>
      <c r="I395"/>
      <c r="J395"/>
      <c r="K395"/>
      <c r="L395"/>
      <c r="M395"/>
      <c r="N395"/>
      <c r="O395"/>
      <c r="P395"/>
      <c r="Q395"/>
      <c r="R395"/>
      <c r="S395"/>
      <c r="T395"/>
      <c r="U395"/>
      <c r="V395"/>
      <c r="W395"/>
      <c r="X395"/>
      <c r="Y395"/>
      <c r="Z395"/>
      <c r="AA395"/>
      <c r="AB395"/>
      <c r="AC395"/>
      <c r="AD395"/>
      <c r="AE395"/>
      <c r="AF395"/>
      <c r="AG395"/>
      <c r="AH395"/>
      <c r="AI395"/>
      <c r="AJ395"/>
      <c r="AK395"/>
      <c r="AL395"/>
      <c r="AM395"/>
      <c r="AN395"/>
      <c r="AO395"/>
      <c r="AP395"/>
      <c r="AQ395"/>
      <c r="AR395"/>
      <c r="AS395" s="224"/>
      <c r="AT395" s="224"/>
      <c r="AU395"/>
    </row>
    <row r="396" spans="1:47" ht="15" x14ac:dyDescent="0.25">
      <c r="A396"/>
      <c r="B396"/>
      <c r="C396"/>
      <c r="D396"/>
      <c r="E396"/>
      <c r="F396"/>
      <c r="G396"/>
      <c r="H396"/>
      <c r="I396"/>
      <c r="J396"/>
      <c r="K396"/>
      <c r="L396"/>
      <c r="M396"/>
      <c r="N396"/>
      <c r="O396"/>
      <c r="P396"/>
      <c r="Q396"/>
      <c r="R396"/>
      <c r="S396"/>
      <c r="T396"/>
      <c r="U396"/>
      <c r="V396"/>
      <c r="W396"/>
      <c r="X396"/>
      <c r="Y396"/>
      <c r="Z396"/>
      <c r="AA396"/>
      <c r="AB396"/>
      <c r="AC396"/>
      <c r="AD396"/>
      <c r="AE396"/>
      <c r="AF396"/>
      <c r="AG396"/>
      <c r="AH396"/>
      <c r="AI396"/>
      <c r="AJ396"/>
      <c r="AK396"/>
      <c r="AL396"/>
      <c r="AM396"/>
      <c r="AN396"/>
      <c r="AO396"/>
      <c r="AP396"/>
      <c r="AQ396"/>
      <c r="AR396"/>
      <c r="AS396" s="224"/>
      <c r="AT396" s="224"/>
      <c r="AU396"/>
    </row>
    <row r="397" spans="1:47" ht="15" x14ac:dyDescent="0.25">
      <c r="A397"/>
      <c r="B397"/>
      <c r="C397"/>
      <c r="D397"/>
      <c r="E397"/>
      <c r="F397"/>
      <c r="G397"/>
      <c r="H397"/>
      <c r="I397"/>
      <c r="J397"/>
      <c r="K397"/>
      <c r="L397"/>
      <c r="M397"/>
      <c r="N397"/>
      <c r="O397"/>
      <c r="P397"/>
      <c r="Q397"/>
      <c r="R397"/>
      <c r="S397"/>
      <c r="T397"/>
      <c r="U397"/>
      <c r="V397"/>
      <c r="W397"/>
      <c r="X397"/>
      <c r="Y397"/>
      <c r="Z397"/>
      <c r="AA397"/>
      <c r="AB397"/>
      <c r="AC397"/>
      <c r="AD397"/>
      <c r="AE397"/>
      <c r="AF397"/>
      <c r="AG397"/>
      <c r="AH397"/>
      <c r="AI397"/>
      <c r="AJ397"/>
      <c r="AK397"/>
      <c r="AL397"/>
      <c r="AM397"/>
      <c r="AN397"/>
      <c r="AO397"/>
      <c r="AP397"/>
      <c r="AQ397"/>
      <c r="AR397"/>
      <c r="AS397" s="224"/>
      <c r="AT397" s="224"/>
      <c r="AU397"/>
    </row>
    <row r="398" spans="1:47" ht="15" x14ac:dyDescent="0.25">
      <c r="A398"/>
      <c r="B398"/>
      <c r="C398"/>
      <c r="D398"/>
      <c r="E398"/>
      <c r="F398"/>
      <c r="G398"/>
      <c r="H398"/>
      <c r="I398"/>
      <c r="J398"/>
      <c r="K398"/>
      <c r="L398"/>
      <c r="M398"/>
      <c r="N398"/>
      <c r="O398"/>
      <c r="P398"/>
      <c r="Q398"/>
      <c r="R398"/>
      <c r="S398"/>
      <c r="T398"/>
      <c r="U398"/>
      <c r="V398"/>
      <c r="W398"/>
      <c r="X398"/>
      <c r="Y398"/>
      <c r="Z398"/>
      <c r="AA398"/>
      <c r="AB398"/>
      <c r="AC398"/>
      <c r="AD398"/>
      <c r="AE398"/>
      <c r="AF398"/>
      <c r="AG398"/>
      <c r="AH398"/>
      <c r="AI398"/>
      <c r="AJ398"/>
      <c r="AK398"/>
      <c r="AL398"/>
      <c r="AM398"/>
      <c r="AN398"/>
      <c r="AO398"/>
      <c r="AP398"/>
      <c r="AQ398"/>
      <c r="AR398"/>
      <c r="AS398" s="224"/>
      <c r="AT398" s="224"/>
      <c r="AU398"/>
    </row>
    <row r="399" spans="1:47" ht="15" x14ac:dyDescent="0.25">
      <c r="A399"/>
      <c r="B399"/>
      <c r="C399"/>
      <c r="D399"/>
      <c r="E399"/>
      <c r="F399"/>
      <c r="G399"/>
      <c r="H399"/>
      <c r="I399"/>
      <c r="J399"/>
      <c r="K399"/>
      <c r="L399"/>
      <c r="M399"/>
      <c r="N399"/>
      <c r="O399"/>
      <c r="P399"/>
      <c r="Q399"/>
      <c r="R399"/>
      <c r="S399"/>
      <c r="T399"/>
      <c r="U399"/>
      <c r="V399"/>
      <c r="W399"/>
      <c r="X399"/>
      <c r="Y399"/>
      <c r="Z399"/>
      <c r="AA399"/>
      <c r="AB399"/>
      <c r="AC399"/>
      <c r="AD399"/>
      <c r="AE399"/>
      <c r="AF399"/>
      <c r="AG399"/>
      <c r="AH399"/>
      <c r="AI399"/>
      <c r="AJ399"/>
      <c r="AK399"/>
      <c r="AL399"/>
      <c r="AM399"/>
      <c r="AN399"/>
      <c r="AO399"/>
      <c r="AP399"/>
      <c r="AQ399"/>
      <c r="AR399"/>
      <c r="AS399" s="224"/>
      <c r="AT399" s="224"/>
      <c r="AU399"/>
    </row>
    <row r="400" spans="1:47" ht="15" x14ac:dyDescent="0.25">
      <c r="A400"/>
      <c r="B400"/>
      <c r="C400"/>
      <c r="D400"/>
      <c r="E400"/>
      <c r="F400"/>
      <c r="G400"/>
      <c r="H400"/>
      <c r="I400"/>
      <c r="J400"/>
      <c r="K400"/>
      <c r="L400"/>
      <c r="M400"/>
      <c r="N400"/>
      <c r="O400"/>
      <c r="P400"/>
      <c r="Q400"/>
      <c r="R400"/>
      <c r="S400"/>
      <c r="T400"/>
      <c r="U400"/>
      <c r="V400"/>
      <c r="W400"/>
      <c r="X400"/>
      <c r="Y400"/>
      <c r="Z400"/>
      <c r="AA400"/>
      <c r="AB400"/>
      <c r="AC400"/>
      <c r="AD400"/>
      <c r="AE400"/>
      <c r="AF400"/>
      <c r="AG400"/>
      <c r="AH400"/>
      <c r="AI400"/>
      <c r="AJ400"/>
      <c r="AK400"/>
      <c r="AL400"/>
      <c r="AM400"/>
      <c r="AN400"/>
      <c r="AO400"/>
      <c r="AP400"/>
      <c r="AQ400"/>
      <c r="AR400"/>
      <c r="AS400" s="224"/>
      <c r="AT400" s="224"/>
      <c r="AU400"/>
    </row>
    <row r="401" spans="1:47" ht="15" x14ac:dyDescent="0.25">
      <c r="A401"/>
      <c r="B401"/>
      <c r="C401"/>
      <c r="D401"/>
      <c r="E401"/>
      <c r="F401"/>
      <c r="G401"/>
      <c r="H401"/>
      <c r="I401"/>
      <c r="J401"/>
      <c r="K401"/>
      <c r="L401"/>
      <c r="M401"/>
      <c r="N401"/>
      <c r="O401"/>
      <c r="P401"/>
      <c r="Q401"/>
      <c r="R401"/>
      <c r="S401"/>
      <c r="T401"/>
      <c r="U401"/>
      <c r="V401"/>
      <c r="W401"/>
      <c r="X401"/>
      <c r="Y401"/>
      <c r="Z401"/>
      <c r="AA401"/>
      <c r="AB401"/>
      <c r="AC401"/>
      <c r="AD401"/>
      <c r="AE401"/>
      <c r="AF401"/>
      <c r="AG401"/>
      <c r="AH401"/>
      <c r="AI401"/>
      <c r="AJ401"/>
      <c r="AK401"/>
      <c r="AL401"/>
      <c r="AM401"/>
      <c r="AN401"/>
      <c r="AO401"/>
      <c r="AP401"/>
      <c r="AQ401"/>
      <c r="AR401"/>
      <c r="AS401" s="224"/>
      <c r="AT401" s="224"/>
      <c r="AU401"/>
    </row>
    <row r="402" spans="1:47" ht="15" x14ac:dyDescent="0.25">
      <c r="A402"/>
      <c r="B402"/>
      <c r="C402"/>
      <c r="D402"/>
      <c r="E402"/>
      <c r="F402"/>
      <c r="G402"/>
      <c r="H402"/>
      <c r="I402"/>
      <c r="J402"/>
      <c r="K402"/>
      <c r="L402"/>
      <c r="M402"/>
      <c r="N402"/>
      <c r="O402"/>
      <c r="P402"/>
      <c r="Q402"/>
      <c r="R402"/>
      <c r="S402"/>
      <c r="T402"/>
      <c r="U402"/>
      <c r="V402"/>
      <c r="W402"/>
      <c r="X402"/>
      <c r="Y402"/>
      <c r="Z402"/>
      <c r="AA402"/>
      <c r="AB402"/>
      <c r="AC402"/>
      <c r="AD402"/>
      <c r="AE402"/>
      <c r="AF402"/>
      <c r="AG402"/>
      <c r="AH402"/>
      <c r="AI402"/>
      <c r="AJ402"/>
      <c r="AK402"/>
      <c r="AL402"/>
      <c r="AM402"/>
      <c r="AN402"/>
      <c r="AO402"/>
      <c r="AP402"/>
      <c r="AQ402"/>
      <c r="AR402"/>
      <c r="AS402" s="224"/>
      <c r="AT402" s="224"/>
      <c r="AU402"/>
    </row>
    <row r="403" spans="1:47" ht="15" x14ac:dyDescent="0.25">
      <c r="A403"/>
      <c r="B403"/>
      <c r="C403"/>
      <c r="D403"/>
      <c r="E403"/>
      <c r="F403"/>
      <c r="G403"/>
      <c r="H403"/>
      <c r="I403"/>
      <c r="J403"/>
      <c r="K403"/>
      <c r="L403"/>
      <c r="M403"/>
      <c r="N403"/>
      <c r="O403"/>
      <c r="P403"/>
      <c r="Q403"/>
      <c r="R403"/>
      <c r="S403"/>
      <c r="T403"/>
      <c r="U403"/>
      <c r="V403"/>
      <c r="W403"/>
      <c r="X403"/>
      <c r="Y403"/>
      <c r="Z403"/>
      <c r="AA403"/>
      <c r="AB403"/>
      <c r="AC403"/>
      <c r="AD403"/>
      <c r="AE403"/>
      <c r="AF403"/>
      <c r="AG403"/>
      <c r="AH403"/>
      <c r="AI403"/>
      <c r="AJ403"/>
      <c r="AK403"/>
      <c r="AL403"/>
      <c r="AM403"/>
      <c r="AN403"/>
      <c r="AO403"/>
      <c r="AP403"/>
      <c r="AQ403"/>
      <c r="AR403"/>
      <c r="AS403" s="224"/>
      <c r="AT403" s="224"/>
      <c r="AU403"/>
    </row>
    <row r="404" spans="1:47" ht="15" x14ac:dyDescent="0.25">
      <c r="A404"/>
      <c r="B404"/>
      <c r="C404"/>
      <c r="D404"/>
      <c r="E404"/>
      <c r="F404"/>
      <c r="G404"/>
      <c r="H404"/>
      <c r="I404"/>
      <c r="J404"/>
      <c r="K404"/>
      <c r="L404"/>
      <c r="M404"/>
      <c r="N404"/>
      <c r="O404"/>
      <c r="P404"/>
      <c r="Q404"/>
      <c r="R404"/>
      <c r="S404"/>
      <c r="T404"/>
      <c r="U404"/>
      <c r="V404"/>
      <c r="W404"/>
      <c r="X404"/>
      <c r="Y404"/>
      <c r="Z404"/>
      <c r="AA404"/>
      <c r="AB404"/>
      <c r="AC404"/>
      <c r="AD404"/>
      <c r="AE404"/>
      <c r="AF404"/>
      <c r="AG404"/>
      <c r="AH404"/>
      <c r="AI404"/>
      <c r="AJ404"/>
      <c r="AK404"/>
      <c r="AL404"/>
      <c r="AM404"/>
      <c r="AN404"/>
      <c r="AO404"/>
      <c r="AP404"/>
      <c r="AQ404"/>
      <c r="AR404"/>
      <c r="AS404" s="224"/>
      <c r="AT404" s="224"/>
      <c r="AU404"/>
    </row>
    <row r="405" spans="1:47" ht="15" x14ac:dyDescent="0.25">
      <c r="A405"/>
      <c r="B405"/>
      <c r="C405"/>
      <c r="D405"/>
      <c r="E405"/>
      <c r="F405"/>
      <c r="G405"/>
      <c r="H405"/>
      <c r="I405"/>
      <c r="J405"/>
      <c r="K405"/>
      <c r="L405"/>
      <c r="M405"/>
      <c r="N405"/>
      <c r="O405"/>
      <c r="P405"/>
      <c r="Q405"/>
      <c r="R405"/>
      <c r="S405"/>
      <c r="T405"/>
      <c r="U405"/>
      <c r="V405"/>
      <c r="W405"/>
      <c r="X405"/>
      <c r="Y405"/>
      <c r="Z405"/>
      <c r="AA405"/>
      <c r="AB405"/>
      <c r="AC405"/>
      <c r="AD405"/>
      <c r="AE405"/>
      <c r="AF405"/>
      <c r="AG405"/>
      <c r="AH405"/>
      <c r="AI405"/>
      <c r="AJ405"/>
      <c r="AK405"/>
      <c r="AL405"/>
      <c r="AM405"/>
      <c r="AN405"/>
      <c r="AO405"/>
      <c r="AP405"/>
      <c r="AQ405"/>
      <c r="AR405"/>
      <c r="AS405" s="224"/>
      <c r="AT405" s="224"/>
      <c r="AU405"/>
    </row>
    <row r="406" spans="1:47" ht="15" x14ac:dyDescent="0.25">
      <c r="A406"/>
      <c r="B406"/>
      <c r="C406"/>
      <c r="D406"/>
      <c r="E406"/>
      <c r="F406"/>
      <c r="G406"/>
      <c r="H406"/>
      <c r="I406"/>
      <c r="J406"/>
      <c r="K406"/>
      <c r="L406"/>
      <c r="M406"/>
      <c r="N406"/>
      <c r="O406"/>
      <c r="P406"/>
      <c r="Q406"/>
      <c r="R406"/>
      <c r="S406"/>
      <c r="T406"/>
      <c r="U406"/>
      <c r="V406"/>
      <c r="W406"/>
      <c r="X406"/>
      <c r="Y406"/>
      <c r="Z406"/>
      <c r="AA406"/>
      <c r="AB406"/>
      <c r="AC406"/>
      <c r="AD406"/>
      <c r="AE406"/>
      <c r="AF406"/>
      <c r="AG406"/>
      <c r="AH406"/>
      <c r="AI406"/>
      <c r="AJ406"/>
      <c r="AK406"/>
      <c r="AL406"/>
      <c r="AM406"/>
      <c r="AN406"/>
      <c r="AO406"/>
      <c r="AP406"/>
      <c r="AQ406"/>
      <c r="AR406"/>
      <c r="AS406" s="224"/>
      <c r="AT406" s="224"/>
      <c r="AU406"/>
    </row>
    <row r="407" spans="1:47" ht="15" x14ac:dyDescent="0.25">
      <c r="A407"/>
      <c r="B407"/>
      <c r="C407"/>
      <c r="D407"/>
      <c r="E407"/>
      <c r="F407"/>
      <c r="G407"/>
      <c r="H407"/>
      <c r="I407"/>
      <c r="J407"/>
      <c r="K407"/>
      <c r="L407"/>
      <c r="M407"/>
      <c r="N407"/>
      <c r="O407"/>
      <c r="P407"/>
      <c r="Q407"/>
      <c r="R407"/>
      <c r="S407"/>
      <c r="T407"/>
      <c r="U407"/>
      <c r="V407"/>
      <c r="W407"/>
      <c r="X407"/>
      <c r="Y407"/>
      <c r="Z407"/>
      <c r="AA407"/>
      <c r="AB407"/>
      <c r="AC407"/>
      <c r="AD407"/>
      <c r="AE407"/>
      <c r="AF407"/>
      <c r="AG407"/>
      <c r="AH407"/>
      <c r="AI407"/>
      <c r="AJ407"/>
      <c r="AK407"/>
      <c r="AL407"/>
      <c r="AM407"/>
      <c r="AN407"/>
      <c r="AO407"/>
      <c r="AP407"/>
      <c r="AQ407"/>
      <c r="AR407"/>
      <c r="AS407" s="224"/>
      <c r="AT407" s="224"/>
      <c r="AU407"/>
    </row>
    <row r="408" spans="1:47" ht="15" x14ac:dyDescent="0.25">
      <c r="A408"/>
      <c r="B408"/>
      <c r="C408"/>
      <c r="D408"/>
      <c r="E408"/>
      <c r="F408"/>
      <c r="G408"/>
      <c r="H408"/>
      <c r="I408"/>
      <c r="J408"/>
      <c r="K408"/>
      <c r="L408"/>
      <c r="M408"/>
      <c r="N408"/>
      <c r="O408"/>
      <c r="P408"/>
      <c r="Q408"/>
      <c r="R408"/>
      <c r="S408"/>
      <c r="T408"/>
      <c r="U408"/>
      <c r="V408"/>
      <c r="W408"/>
      <c r="X408"/>
      <c r="Y408"/>
      <c r="Z408"/>
      <c r="AA408"/>
      <c r="AB408"/>
      <c r="AC408"/>
      <c r="AD408"/>
      <c r="AE408"/>
      <c r="AF408"/>
      <c r="AG408"/>
      <c r="AH408"/>
      <c r="AI408"/>
      <c r="AJ408"/>
      <c r="AK408"/>
      <c r="AL408"/>
      <c r="AM408"/>
      <c r="AN408"/>
      <c r="AO408"/>
      <c r="AP408"/>
      <c r="AQ408"/>
      <c r="AR408"/>
      <c r="AS408" s="224"/>
      <c r="AT408" s="224"/>
      <c r="AU408"/>
    </row>
    <row r="409" spans="1:47" ht="15" x14ac:dyDescent="0.25">
      <c r="A409"/>
      <c r="B409"/>
      <c r="C409"/>
      <c r="D409"/>
      <c r="E409"/>
      <c r="F409"/>
      <c r="G409"/>
      <c r="H409"/>
      <c r="I409"/>
      <c r="J409"/>
      <c r="K409"/>
      <c r="L409"/>
      <c r="M409"/>
      <c r="N409"/>
      <c r="O409"/>
      <c r="P409"/>
      <c r="Q409"/>
      <c r="R409"/>
      <c r="S409"/>
      <c r="T409"/>
      <c r="U409"/>
      <c r="V409"/>
      <c r="W409"/>
      <c r="X409"/>
      <c r="Y409"/>
      <c r="Z409"/>
      <c r="AA409"/>
      <c r="AB409"/>
      <c r="AC409"/>
      <c r="AD409"/>
      <c r="AE409"/>
      <c r="AF409"/>
      <c r="AG409"/>
      <c r="AH409"/>
      <c r="AI409"/>
      <c r="AJ409"/>
      <c r="AK409"/>
      <c r="AL409"/>
      <c r="AM409"/>
      <c r="AN409"/>
      <c r="AO409"/>
      <c r="AP409"/>
      <c r="AQ409"/>
      <c r="AR409"/>
      <c r="AS409" s="224"/>
      <c r="AT409" s="224"/>
      <c r="AU409"/>
    </row>
    <row r="410" spans="1:47" ht="15" x14ac:dyDescent="0.25">
      <c r="A410"/>
      <c r="B410"/>
      <c r="C410"/>
      <c r="D410"/>
      <c r="E410"/>
      <c r="F410"/>
      <c r="G410"/>
      <c r="H410"/>
      <c r="I410"/>
      <c r="J410"/>
      <c r="K410"/>
      <c r="L410"/>
      <c r="M410"/>
      <c r="N410"/>
      <c r="O410"/>
      <c r="P410"/>
      <c r="Q410"/>
      <c r="R410"/>
      <c r="S410"/>
      <c r="T410"/>
      <c r="U410"/>
      <c r="V410"/>
      <c r="W410"/>
      <c r="X410"/>
      <c r="Y410"/>
      <c r="Z410"/>
      <c r="AA410"/>
      <c r="AB410"/>
      <c r="AC410"/>
      <c r="AD410"/>
      <c r="AE410"/>
      <c r="AF410"/>
      <c r="AG410"/>
      <c r="AH410"/>
      <c r="AI410"/>
      <c r="AJ410"/>
      <c r="AK410"/>
      <c r="AL410"/>
      <c r="AM410"/>
      <c r="AN410"/>
      <c r="AO410"/>
      <c r="AP410"/>
      <c r="AQ410"/>
      <c r="AR410"/>
      <c r="AS410" s="224"/>
      <c r="AT410" s="224"/>
      <c r="AU410"/>
    </row>
    <row r="411" spans="1:47" ht="15" x14ac:dyDescent="0.25">
      <c r="A411"/>
      <c r="B411"/>
      <c r="C411"/>
      <c r="D411"/>
      <c r="E411"/>
      <c r="F411"/>
      <c r="G411"/>
      <c r="H411"/>
      <c r="I411"/>
      <c r="J411"/>
      <c r="K411"/>
      <c r="L411"/>
      <c r="M411"/>
      <c r="N411"/>
      <c r="O411"/>
      <c r="P411"/>
      <c r="Q411"/>
      <c r="R411"/>
      <c r="S411"/>
      <c r="T411"/>
      <c r="U411"/>
      <c r="V411"/>
      <c r="W411"/>
      <c r="X411"/>
      <c r="Y411"/>
      <c r="Z411"/>
      <c r="AA411"/>
      <c r="AB411"/>
      <c r="AC411"/>
      <c r="AD411"/>
      <c r="AE411"/>
      <c r="AF411"/>
      <c r="AG411"/>
      <c r="AH411"/>
      <c r="AI411"/>
      <c r="AJ411"/>
      <c r="AK411"/>
      <c r="AL411"/>
      <c r="AM411"/>
      <c r="AN411"/>
      <c r="AO411"/>
      <c r="AP411"/>
      <c r="AQ411"/>
      <c r="AR411"/>
      <c r="AS411" s="224"/>
      <c r="AT411" s="224"/>
      <c r="AU411"/>
    </row>
    <row r="412" spans="1:47" ht="15" x14ac:dyDescent="0.25">
      <c r="A412"/>
      <c r="B412"/>
      <c r="C412"/>
      <c r="D412"/>
      <c r="E412"/>
      <c r="F412"/>
      <c r="G412"/>
      <c r="H412"/>
      <c r="I412"/>
      <c r="J412"/>
      <c r="K412"/>
      <c r="L412"/>
      <c r="M412"/>
      <c r="N412"/>
      <c r="O412"/>
      <c r="P412"/>
      <c r="Q412"/>
      <c r="R412"/>
      <c r="S412"/>
      <c r="T412"/>
      <c r="U412"/>
      <c r="V412"/>
      <c r="W412"/>
      <c r="X412"/>
      <c r="Y412"/>
      <c r="Z412"/>
      <c r="AA412"/>
      <c r="AB412"/>
      <c r="AC412"/>
      <c r="AD412"/>
      <c r="AE412"/>
      <c r="AF412"/>
      <c r="AG412"/>
      <c r="AH412"/>
      <c r="AI412"/>
      <c r="AJ412"/>
      <c r="AK412"/>
      <c r="AL412"/>
      <c r="AM412"/>
      <c r="AN412"/>
      <c r="AO412"/>
      <c r="AP412"/>
      <c r="AQ412"/>
      <c r="AR412"/>
      <c r="AS412" s="224"/>
      <c r="AT412" s="224"/>
      <c r="AU412"/>
    </row>
    <row r="413" spans="1:47" ht="15" x14ac:dyDescent="0.25">
      <c r="A413"/>
      <c r="B413"/>
      <c r="C413"/>
      <c r="D413"/>
      <c r="E413"/>
      <c r="F413"/>
      <c r="G413"/>
      <c r="H413"/>
      <c r="I413"/>
      <c r="J413"/>
      <c r="K413"/>
      <c r="L413"/>
      <c r="M413"/>
      <c r="N413"/>
      <c r="O413"/>
      <c r="P413"/>
      <c r="Q413"/>
      <c r="R413"/>
      <c r="S413"/>
      <c r="T413"/>
      <c r="U413"/>
      <c r="V413"/>
      <c r="W413"/>
      <c r="X413"/>
      <c r="Y413"/>
      <c r="Z413"/>
      <c r="AA413"/>
      <c r="AB413"/>
      <c r="AC413"/>
      <c r="AD413"/>
      <c r="AE413"/>
      <c r="AF413"/>
      <c r="AG413"/>
      <c r="AH413"/>
      <c r="AI413"/>
      <c r="AJ413"/>
      <c r="AK413"/>
      <c r="AL413"/>
      <c r="AM413"/>
      <c r="AN413"/>
      <c r="AO413"/>
      <c r="AP413"/>
      <c r="AQ413"/>
      <c r="AR413"/>
      <c r="AS413" s="224"/>
      <c r="AT413" s="224"/>
      <c r="AU413"/>
    </row>
    <row r="414" spans="1:47" ht="15" x14ac:dyDescent="0.25">
      <c r="A414"/>
      <c r="B414"/>
      <c r="C414"/>
      <c r="D414"/>
      <c r="E414"/>
      <c r="F414"/>
      <c r="G414"/>
      <c r="H414"/>
      <c r="I414"/>
      <c r="J414"/>
      <c r="K414"/>
      <c r="L414"/>
      <c r="M414"/>
      <c r="N414"/>
      <c r="O414"/>
      <c r="P414"/>
      <c r="Q414"/>
      <c r="R414"/>
      <c r="S414"/>
      <c r="T414"/>
      <c r="U414"/>
      <c r="V414"/>
      <c r="W414"/>
      <c r="X414"/>
      <c r="Y414"/>
      <c r="Z414"/>
      <c r="AA414"/>
      <c r="AB414"/>
      <c r="AC414"/>
      <c r="AD414"/>
      <c r="AE414"/>
      <c r="AF414"/>
      <c r="AG414"/>
      <c r="AH414"/>
      <c r="AI414"/>
      <c r="AJ414"/>
      <c r="AK414"/>
      <c r="AL414"/>
      <c r="AM414"/>
      <c r="AN414"/>
      <c r="AO414"/>
      <c r="AP414"/>
      <c r="AQ414"/>
      <c r="AR414"/>
      <c r="AS414" s="224"/>
      <c r="AT414" s="224"/>
      <c r="AU414"/>
    </row>
    <row r="415" spans="1:47" ht="15" x14ac:dyDescent="0.25">
      <c r="A415"/>
      <c r="B415"/>
      <c r="C415"/>
      <c r="D415"/>
      <c r="E415"/>
      <c r="F415"/>
      <c r="G415"/>
      <c r="H415"/>
      <c r="I415"/>
      <c r="J415"/>
      <c r="K415"/>
      <c r="L415"/>
      <c r="M415"/>
      <c r="N415"/>
      <c r="O415"/>
      <c r="P415"/>
      <c r="Q415"/>
      <c r="R415"/>
      <c r="S415"/>
      <c r="T415"/>
      <c r="U415"/>
      <c r="V415"/>
      <c r="W415"/>
      <c r="X415"/>
      <c r="Y415"/>
      <c r="Z415"/>
      <c r="AA415"/>
      <c r="AB415"/>
      <c r="AC415"/>
      <c r="AD415"/>
      <c r="AE415"/>
      <c r="AF415"/>
      <c r="AG415"/>
      <c r="AH415"/>
      <c r="AI415"/>
      <c r="AJ415"/>
      <c r="AK415"/>
      <c r="AL415"/>
      <c r="AM415"/>
      <c r="AN415"/>
      <c r="AO415"/>
      <c r="AP415"/>
      <c r="AQ415"/>
      <c r="AR415"/>
      <c r="AS415" s="224"/>
      <c r="AT415" s="224"/>
      <c r="AU415"/>
    </row>
    <row r="416" spans="1:47" ht="15" x14ac:dyDescent="0.25">
      <c r="A416"/>
      <c r="B416"/>
      <c r="C416"/>
      <c r="D416"/>
      <c r="E416"/>
      <c r="F416"/>
      <c r="G416"/>
      <c r="H416"/>
      <c r="I416"/>
      <c r="J416"/>
      <c r="K416"/>
      <c r="L416"/>
      <c r="M416"/>
      <c r="N416"/>
      <c r="O416"/>
      <c r="P416"/>
      <c r="Q416"/>
      <c r="R416"/>
      <c r="S416"/>
      <c r="T416"/>
      <c r="U416"/>
      <c r="V416"/>
      <c r="W416"/>
      <c r="X416"/>
      <c r="Y416"/>
      <c r="Z416"/>
      <c r="AA416"/>
      <c r="AB416"/>
      <c r="AC416"/>
      <c r="AD416"/>
      <c r="AE416"/>
      <c r="AF416"/>
      <c r="AG416"/>
      <c r="AH416"/>
      <c r="AI416"/>
      <c r="AJ416"/>
      <c r="AK416"/>
      <c r="AL416"/>
      <c r="AM416"/>
      <c r="AN416"/>
      <c r="AO416"/>
      <c r="AP416"/>
      <c r="AQ416"/>
      <c r="AR416"/>
      <c r="AS416" s="224"/>
      <c r="AT416" s="224"/>
      <c r="AU416"/>
    </row>
    <row r="417" spans="1:47" ht="15" x14ac:dyDescent="0.25">
      <c r="A417"/>
      <c r="B417"/>
      <c r="C417"/>
      <c r="D417"/>
      <c r="E417"/>
      <c r="F417"/>
      <c r="G417"/>
      <c r="H417"/>
      <c r="I417"/>
      <c r="J417"/>
      <c r="K417"/>
      <c r="L417"/>
      <c r="M417"/>
      <c r="N417"/>
      <c r="O417"/>
      <c r="P417"/>
      <c r="Q417"/>
      <c r="R417"/>
      <c r="S417"/>
      <c r="T417"/>
      <c r="U417"/>
      <c r="V417"/>
      <c r="W417"/>
      <c r="X417"/>
      <c r="Y417"/>
      <c r="Z417"/>
      <c r="AA417"/>
      <c r="AB417"/>
      <c r="AC417"/>
      <c r="AD417"/>
      <c r="AE417"/>
      <c r="AF417"/>
      <c r="AG417"/>
      <c r="AH417"/>
      <c r="AI417"/>
      <c r="AJ417"/>
      <c r="AK417"/>
      <c r="AL417"/>
      <c r="AM417"/>
      <c r="AN417"/>
      <c r="AO417"/>
      <c r="AP417"/>
      <c r="AQ417"/>
      <c r="AR417"/>
      <c r="AS417" s="224"/>
      <c r="AT417" s="224"/>
      <c r="AU417"/>
    </row>
    <row r="418" spans="1:47" ht="15" x14ac:dyDescent="0.25">
      <c r="A418"/>
      <c r="B418"/>
      <c r="C418"/>
      <c r="D418"/>
      <c r="E418"/>
      <c r="F418"/>
      <c r="G418"/>
      <c r="H418"/>
      <c r="I418"/>
      <c r="J418"/>
      <c r="K418"/>
      <c r="L418"/>
      <c r="M418"/>
      <c r="N418"/>
      <c r="O418"/>
      <c r="P418"/>
      <c r="Q418"/>
      <c r="R418"/>
      <c r="S418"/>
      <c r="T418"/>
      <c r="U418"/>
      <c r="V418"/>
      <c r="W418"/>
      <c r="X418"/>
      <c r="Y418"/>
      <c r="Z418"/>
      <c r="AA418"/>
      <c r="AB418"/>
      <c r="AC418"/>
      <c r="AD418"/>
      <c r="AE418"/>
      <c r="AF418"/>
      <c r="AG418"/>
      <c r="AH418"/>
      <c r="AI418"/>
      <c r="AJ418"/>
      <c r="AK418"/>
      <c r="AL418"/>
      <c r="AM418"/>
      <c r="AN418"/>
      <c r="AO418"/>
      <c r="AP418"/>
      <c r="AQ418"/>
      <c r="AR418"/>
      <c r="AS418" s="224"/>
      <c r="AT418" s="224"/>
      <c r="AU418"/>
    </row>
    <row r="419" spans="1:47" ht="15" x14ac:dyDescent="0.25">
      <c r="A419"/>
      <c r="B419"/>
      <c r="C419"/>
      <c r="D419"/>
      <c r="E419"/>
      <c r="F419"/>
      <c r="G419"/>
      <c r="H419"/>
      <c r="I419"/>
      <c r="J419"/>
      <c r="K419"/>
      <c r="L419"/>
      <c r="M419"/>
      <c r="N419"/>
      <c r="O419"/>
      <c r="P419"/>
      <c r="Q419"/>
      <c r="R419"/>
      <c r="S419"/>
      <c r="T419"/>
      <c r="U419"/>
      <c r="V419"/>
      <c r="W419"/>
      <c r="X419"/>
      <c r="Y419"/>
      <c r="Z419"/>
      <c r="AA419"/>
      <c r="AB419"/>
      <c r="AC419"/>
      <c r="AD419"/>
      <c r="AE419"/>
      <c r="AF419"/>
      <c r="AG419"/>
      <c r="AH419"/>
      <c r="AI419"/>
      <c r="AJ419"/>
      <c r="AK419"/>
      <c r="AL419"/>
      <c r="AM419"/>
      <c r="AN419"/>
      <c r="AO419"/>
      <c r="AP419"/>
      <c r="AQ419"/>
      <c r="AR419"/>
      <c r="AS419" s="224"/>
      <c r="AT419" s="224"/>
      <c r="AU419"/>
    </row>
    <row r="420" spans="1:47" ht="15" x14ac:dyDescent="0.25">
      <c r="A420"/>
      <c r="B420"/>
      <c r="C420"/>
      <c r="D420"/>
      <c r="E420"/>
      <c r="F420"/>
      <c r="G420"/>
      <c r="H420"/>
      <c r="I420"/>
      <c r="J420"/>
      <c r="K420"/>
      <c r="L420"/>
      <c r="M420"/>
      <c r="N420"/>
      <c r="O420"/>
      <c r="P420"/>
      <c r="Q420"/>
      <c r="R420"/>
      <c r="S420"/>
      <c r="T420"/>
      <c r="U420"/>
      <c r="V420"/>
      <c r="W420"/>
      <c r="X420"/>
      <c r="Y420"/>
      <c r="Z420"/>
      <c r="AA420"/>
      <c r="AB420"/>
      <c r="AC420"/>
      <c r="AD420"/>
      <c r="AE420"/>
      <c r="AF420"/>
      <c r="AG420"/>
      <c r="AH420"/>
      <c r="AI420"/>
      <c r="AJ420"/>
      <c r="AK420"/>
      <c r="AL420"/>
      <c r="AM420"/>
      <c r="AN420"/>
      <c r="AO420"/>
      <c r="AP420"/>
      <c r="AQ420"/>
      <c r="AR420"/>
      <c r="AS420" s="224"/>
      <c r="AT420" s="224"/>
      <c r="AU420"/>
    </row>
    <row r="421" spans="1:47" ht="15" x14ac:dyDescent="0.25">
      <c r="A421"/>
      <c r="B421"/>
      <c r="C421"/>
      <c r="D421"/>
      <c r="E421"/>
      <c r="F421"/>
      <c r="G421"/>
      <c r="H421"/>
      <c r="I421"/>
      <c r="J421"/>
      <c r="K421"/>
      <c r="L421"/>
      <c r="M421"/>
      <c r="N421"/>
      <c r="O421"/>
      <c r="P421"/>
      <c r="Q421"/>
      <c r="R421"/>
      <c r="S421"/>
      <c r="T421"/>
      <c r="U421"/>
      <c r="V421"/>
      <c r="W421"/>
      <c r="X421"/>
      <c r="Y421"/>
      <c r="Z421"/>
      <c r="AA421"/>
      <c r="AB421"/>
      <c r="AC421"/>
      <c r="AD421"/>
      <c r="AE421"/>
      <c r="AF421"/>
      <c r="AG421"/>
      <c r="AH421"/>
      <c r="AI421"/>
      <c r="AJ421"/>
      <c r="AK421"/>
      <c r="AL421"/>
      <c r="AM421"/>
      <c r="AN421"/>
      <c r="AO421"/>
      <c r="AP421"/>
      <c r="AQ421"/>
      <c r="AR421"/>
      <c r="AS421" s="224"/>
      <c r="AT421" s="224"/>
      <c r="AU421"/>
    </row>
    <row r="422" spans="1:47" ht="15" x14ac:dyDescent="0.25">
      <c r="A422"/>
      <c r="B422"/>
      <c r="C422"/>
      <c r="D422"/>
      <c r="E422"/>
      <c r="F422"/>
      <c r="G422"/>
      <c r="H422"/>
      <c r="I422"/>
      <c r="J422"/>
      <c r="K422"/>
      <c r="L422"/>
      <c r="M422"/>
      <c r="N422"/>
      <c r="O422"/>
      <c r="P422"/>
      <c r="Q422"/>
      <c r="R422"/>
      <c r="S422"/>
      <c r="T422"/>
      <c r="U422"/>
      <c r="V422"/>
      <c r="W422"/>
      <c r="X422"/>
      <c r="Y422"/>
      <c r="Z422"/>
      <c r="AA422"/>
      <c r="AB422"/>
      <c r="AC422"/>
      <c r="AD422"/>
      <c r="AE422"/>
      <c r="AF422"/>
      <c r="AG422"/>
      <c r="AH422"/>
      <c r="AI422"/>
      <c r="AJ422"/>
      <c r="AK422"/>
      <c r="AL422"/>
      <c r="AM422"/>
      <c r="AN422"/>
      <c r="AO422"/>
      <c r="AP422"/>
      <c r="AQ422"/>
      <c r="AR422"/>
      <c r="AS422" s="224"/>
      <c r="AT422" s="224"/>
      <c r="AU422"/>
    </row>
    <row r="423" spans="1:47" ht="15" x14ac:dyDescent="0.25">
      <c r="A423"/>
      <c r="B423"/>
      <c r="C423"/>
      <c r="D423"/>
      <c r="E423"/>
      <c r="F423"/>
      <c r="G423"/>
      <c r="H423"/>
      <c r="I423"/>
      <c r="J423"/>
      <c r="K423"/>
      <c r="L423"/>
      <c r="M423"/>
      <c r="N423"/>
      <c r="O423"/>
      <c r="P423"/>
      <c r="Q423"/>
      <c r="R423"/>
      <c r="S423"/>
      <c r="T423"/>
      <c r="U423"/>
      <c r="V423"/>
      <c r="W423"/>
      <c r="X423"/>
      <c r="Y423"/>
      <c r="Z423"/>
      <c r="AA423"/>
      <c r="AB423"/>
      <c r="AC423"/>
      <c r="AD423"/>
      <c r="AE423"/>
      <c r="AF423"/>
      <c r="AG423"/>
      <c r="AH423"/>
      <c r="AI423"/>
      <c r="AJ423"/>
      <c r="AK423"/>
      <c r="AL423"/>
      <c r="AM423"/>
      <c r="AN423"/>
      <c r="AO423"/>
      <c r="AP423"/>
      <c r="AQ423"/>
      <c r="AR423"/>
      <c r="AS423" s="224"/>
      <c r="AT423" s="224"/>
      <c r="AU423"/>
    </row>
    <row r="424" spans="1:47" ht="15" x14ac:dyDescent="0.25">
      <c r="A424"/>
      <c r="B424"/>
      <c r="C424"/>
      <c r="D424"/>
      <c r="E424"/>
      <c r="F424"/>
      <c r="G424"/>
      <c r="H424"/>
      <c r="I424"/>
      <c r="J424"/>
      <c r="K424"/>
      <c r="L424"/>
      <c r="M424"/>
      <c r="N424"/>
      <c r="O424"/>
      <c r="P424"/>
      <c r="Q424"/>
      <c r="R424"/>
      <c r="S424"/>
      <c r="T424"/>
      <c r="U424"/>
      <c r="V424"/>
      <c r="W424"/>
      <c r="X424"/>
      <c r="Y424"/>
      <c r="Z424"/>
      <c r="AA424"/>
      <c r="AB424"/>
      <c r="AC424"/>
      <c r="AD424"/>
      <c r="AE424"/>
      <c r="AF424"/>
      <c r="AG424"/>
      <c r="AH424"/>
      <c r="AI424"/>
      <c r="AJ424"/>
      <c r="AK424"/>
      <c r="AL424"/>
      <c r="AM424"/>
      <c r="AN424"/>
      <c r="AO424"/>
      <c r="AP424"/>
      <c r="AQ424"/>
      <c r="AR424"/>
      <c r="AS424" s="224"/>
      <c r="AT424" s="224"/>
      <c r="AU424"/>
    </row>
    <row r="425" spans="1:47" ht="15" x14ac:dyDescent="0.25">
      <c r="A425"/>
      <c r="B425"/>
      <c r="C425"/>
      <c r="D425"/>
      <c r="E425"/>
      <c r="F425"/>
      <c r="G425"/>
      <c r="H425"/>
      <c r="I425"/>
      <c r="J425"/>
      <c r="K425"/>
      <c r="L425"/>
      <c r="M425"/>
      <c r="N425"/>
      <c r="O425"/>
      <c r="P425"/>
      <c r="Q425"/>
      <c r="R425"/>
      <c r="S425"/>
      <c r="T425"/>
      <c r="U425"/>
      <c r="V425"/>
      <c r="W425"/>
      <c r="X425"/>
      <c r="Y425"/>
      <c r="Z425"/>
      <c r="AA425"/>
      <c r="AB425"/>
      <c r="AC425"/>
      <c r="AD425"/>
      <c r="AE425"/>
      <c r="AF425"/>
      <c r="AG425"/>
      <c r="AH425"/>
      <c r="AI425"/>
      <c r="AJ425"/>
      <c r="AK425"/>
      <c r="AL425"/>
      <c r="AM425"/>
      <c r="AN425"/>
      <c r="AO425"/>
      <c r="AP425"/>
      <c r="AQ425"/>
      <c r="AR425"/>
      <c r="AS425" s="224"/>
      <c r="AT425" s="224"/>
      <c r="AU425"/>
    </row>
    <row r="426" spans="1:47" ht="15" x14ac:dyDescent="0.25">
      <c r="A426"/>
      <c r="B426"/>
      <c r="C426"/>
      <c r="D426"/>
      <c r="E426"/>
      <c r="F426"/>
      <c r="G426"/>
      <c r="H426"/>
      <c r="I426"/>
      <c r="J426"/>
      <c r="K426"/>
      <c r="L426"/>
      <c r="M426"/>
      <c r="N426"/>
      <c r="O426"/>
      <c r="P426"/>
      <c r="Q426"/>
      <c r="R426"/>
      <c r="S426"/>
      <c r="T426"/>
      <c r="U426"/>
      <c r="V426"/>
      <c r="W426"/>
      <c r="X426"/>
      <c r="Y426"/>
      <c r="Z426"/>
      <c r="AA426"/>
      <c r="AB426"/>
      <c r="AC426"/>
      <c r="AD426"/>
      <c r="AE426"/>
      <c r="AF426"/>
      <c r="AG426"/>
      <c r="AH426"/>
      <c r="AI426"/>
      <c r="AJ426"/>
      <c r="AK426"/>
      <c r="AL426"/>
      <c r="AM426"/>
      <c r="AN426"/>
      <c r="AO426"/>
      <c r="AP426"/>
      <c r="AQ426"/>
      <c r="AR426"/>
      <c r="AS426" s="224"/>
      <c r="AT426" s="224"/>
      <c r="AU426"/>
    </row>
    <row r="427" spans="1:47" ht="15" x14ac:dyDescent="0.25">
      <c r="A427"/>
      <c r="B427"/>
      <c r="C427"/>
      <c r="D427"/>
      <c r="E427"/>
      <c r="F427"/>
      <c r="G427"/>
      <c r="H427"/>
      <c r="I427"/>
      <c r="J427"/>
      <c r="K427"/>
      <c r="L427"/>
      <c r="M427"/>
      <c r="N427"/>
      <c r="O427"/>
      <c r="P427"/>
      <c r="Q427"/>
      <c r="R427"/>
      <c r="S427"/>
      <c r="T427"/>
      <c r="U427"/>
      <c r="V427"/>
      <c r="W427"/>
      <c r="X427"/>
      <c r="Y427"/>
      <c r="Z427"/>
      <c r="AA427"/>
      <c r="AB427"/>
      <c r="AC427"/>
      <c r="AD427"/>
      <c r="AE427"/>
      <c r="AF427"/>
      <c r="AG427"/>
      <c r="AH427"/>
      <c r="AI427"/>
      <c r="AJ427"/>
      <c r="AK427"/>
      <c r="AL427"/>
      <c r="AM427"/>
      <c r="AN427"/>
      <c r="AO427"/>
      <c r="AP427"/>
      <c r="AQ427"/>
      <c r="AR427"/>
      <c r="AS427" s="224"/>
      <c r="AT427" s="224"/>
      <c r="AU427"/>
    </row>
    <row r="428" spans="1:47" ht="15" x14ac:dyDescent="0.25">
      <c r="A428"/>
      <c r="B428"/>
      <c r="C428"/>
      <c r="D428"/>
      <c r="E428"/>
      <c r="F428"/>
      <c r="G428"/>
      <c r="H428"/>
      <c r="I428"/>
      <c r="J428"/>
      <c r="K428"/>
      <c r="L428"/>
      <c r="M428"/>
      <c r="N428"/>
      <c r="O428"/>
      <c r="P428"/>
      <c r="Q428"/>
      <c r="R428"/>
      <c r="S428"/>
      <c r="T428"/>
      <c r="U428"/>
      <c r="V428"/>
      <c r="W428"/>
      <c r="X428"/>
      <c r="Y428"/>
      <c r="Z428"/>
      <c r="AA428"/>
      <c r="AB428"/>
      <c r="AC428"/>
      <c r="AD428"/>
      <c r="AE428"/>
      <c r="AF428"/>
      <c r="AG428"/>
      <c r="AH428"/>
      <c r="AI428"/>
      <c r="AJ428"/>
      <c r="AK428"/>
      <c r="AL428"/>
      <c r="AM428"/>
      <c r="AN428"/>
      <c r="AO428"/>
      <c r="AP428"/>
      <c r="AQ428"/>
      <c r="AR428"/>
      <c r="AS428" s="224"/>
      <c r="AT428" s="224"/>
      <c r="AU428"/>
    </row>
    <row r="429" spans="1:47" ht="15" x14ac:dyDescent="0.25">
      <c r="A429"/>
      <c r="B429"/>
      <c r="C429"/>
      <c r="D429"/>
      <c r="E429"/>
      <c r="F429"/>
      <c r="G429"/>
      <c r="H429"/>
      <c r="I429"/>
      <c r="J429"/>
      <c r="K429"/>
      <c r="L429"/>
      <c r="M429"/>
      <c r="N429"/>
      <c r="O429"/>
      <c r="P429"/>
      <c r="Q429"/>
      <c r="R429"/>
      <c r="S429"/>
      <c r="T429"/>
      <c r="U429"/>
      <c r="V429"/>
      <c r="W429"/>
      <c r="X429"/>
      <c r="Y429"/>
      <c r="Z429"/>
      <c r="AA429"/>
      <c r="AB429"/>
      <c r="AC429"/>
      <c r="AD429"/>
      <c r="AE429"/>
      <c r="AF429"/>
      <c r="AG429"/>
      <c r="AH429"/>
      <c r="AI429"/>
      <c r="AJ429"/>
      <c r="AK429"/>
      <c r="AL429"/>
      <c r="AM429"/>
      <c r="AN429"/>
      <c r="AO429"/>
      <c r="AP429"/>
      <c r="AQ429"/>
      <c r="AR429"/>
      <c r="AS429" s="224"/>
      <c r="AT429" s="224"/>
      <c r="AU429"/>
    </row>
    <row r="430" spans="1:47" ht="15" x14ac:dyDescent="0.25">
      <c r="A430"/>
      <c r="B430"/>
      <c r="C430"/>
      <c r="D430"/>
      <c r="E430"/>
      <c r="F430"/>
      <c r="G430"/>
      <c r="H430"/>
      <c r="I430"/>
      <c r="J430"/>
      <c r="K430"/>
      <c r="L430"/>
      <c r="M430"/>
      <c r="N430"/>
      <c r="O430"/>
      <c r="P430"/>
      <c r="Q430"/>
      <c r="R430"/>
      <c r="S430"/>
      <c r="T430"/>
      <c r="U430"/>
      <c r="V430"/>
      <c r="W430"/>
      <c r="X430"/>
      <c r="Y430"/>
      <c r="Z430"/>
      <c r="AA430"/>
      <c r="AB430"/>
      <c r="AC430"/>
      <c r="AD430"/>
      <c r="AE430"/>
      <c r="AF430"/>
      <c r="AG430"/>
      <c r="AH430"/>
      <c r="AI430"/>
      <c r="AJ430"/>
      <c r="AK430"/>
      <c r="AL430"/>
      <c r="AM430"/>
      <c r="AN430"/>
      <c r="AO430"/>
      <c r="AP430"/>
      <c r="AQ430"/>
      <c r="AR430"/>
      <c r="AS430" s="224"/>
      <c r="AT430" s="224"/>
      <c r="AU430"/>
    </row>
    <row r="431" spans="1:47" ht="15" x14ac:dyDescent="0.25">
      <c r="A431"/>
      <c r="B431"/>
      <c r="C431"/>
      <c r="D431"/>
      <c r="E431"/>
      <c r="F431"/>
      <c r="G431"/>
      <c r="H431"/>
      <c r="I431"/>
      <c r="J431"/>
      <c r="K431"/>
      <c r="L431"/>
      <c r="M431"/>
      <c r="N431"/>
      <c r="O431"/>
      <c r="P431"/>
      <c r="Q431"/>
      <c r="R431"/>
      <c r="S431"/>
      <c r="T431"/>
      <c r="U431"/>
      <c r="V431"/>
      <c r="W431"/>
      <c r="X431"/>
      <c r="Y431"/>
      <c r="Z431"/>
      <c r="AA431"/>
      <c r="AB431"/>
      <c r="AC431"/>
      <c r="AD431"/>
      <c r="AE431"/>
      <c r="AF431"/>
      <c r="AG431"/>
      <c r="AH431"/>
      <c r="AI431"/>
      <c r="AJ431"/>
      <c r="AK431"/>
      <c r="AL431"/>
      <c r="AM431"/>
      <c r="AN431"/>
      <c r="AO431"/>
      <c r="AP431"/>
      <c r="AQ431"/>
      <c r="AR431"/>
      <c r="AS431" s="224"/>
      <c r="AT431" s="224"/>
      <c r="AU431"/>
    </row>
    <row r="432" spans="1:47" ht="15" x14ac:dyDescent="0.25">
      <c r="A432"/>
      <c r="B432"/>
      <c r="C432"/>
      <c r="D432"/>
      <c r="E432"/>
      <c r="F432"/>
      <c r="G432"/>
      <c r="H432"/>
      <c r="I432"/>
      <c r="J432"/>
      <c r="K432"/>
      <c r="L432"/>
      <c r="M432"/>
      <c r="N432"/>
      <c r="O432"/>
      <c r="P432"/>
      <c r="Q432"/>
      <c r="R432"/>
      <c r="S432"/>
      <c r="T432"/>
      <c r="U432"/>
      <c r="V432"/>
      <c r="W432"/>
      <c r="X432"/>
      <c r="Y432"/>
      <c r="Z432"/>
      <c r="AA432"/>
      <c r="AB432"/>
      <c r="AC432"/>
      <c r="AD432"/>
      <c r="AE432"/>
      <c r="AF432"/>
      <c r="AG432"/>
      <c r="AH432"/>
      <c r="AI432"/>
      <c r="AJ432"/>
      <c r="AK432"/>
      <c r="AL432"/>
      <c r="AM432"/>
      <c r="AN432"/>
      <c r="AO432"/>
      <c r="AP432"/>
      <c r="AQ432"/>
      <c r="AR432"/>
      <c r="AS432" s="224"/>
      <c r="AT432" s="224"/>
      <c r="AU432"/>
    </row>
    <row r="433" spans="1:47" ht="15" x14ac:dyDescent="0.25">
      <c r="A433"/>
      <c r="B433"/>
      <c r="C433"/>
      <c r="D433"/>
      <c r="E433"/>
      <c r="F433"/>
      <c r="G433"/>
      <c r="H433"/>
      <c r="I433"/>
      <c r="J433"/>
      <c r="K433"/>
      <c r="L433"/>
      <c r="M433"/>
      <c r="N433"/>
      <c r="O433"/>
      <c r="P433"/>
      <c r="Q433"/>
      <c r="R433"/>
      <c r="S433"/>
      <c r="T433"/>
      <c r="U433"/>
      <c r="V433"/>
      <c r="W433"/>
      <c r="X433"/>
      <c r="Y433"/>
      <c r="Z433"/>
      <c r="AA433"/>
      <c r="AB433"/>
      <c r="AC433"/>
      <c r="AD433"/>
      <c r="AE433"/>
      <c r="AF433"/>
      <c r="AG433"/>
      <c r="AH433"/>
      <c r="AI433"/>
      <c r="AJ433"/>
      <c r="AK433"/>
      <c r="AL433"/>
      <c r="AM433"/>
      <c r="AN433"/>
      <c r="AO433"/>
      <c r="AP433"/>
      <c r="AQ433"/>
      <c r="AR433"/>
      <c r="AS433" s="224"/>
      <c r="AT433" s="224"/>
      <c r="AU433"/>
    </row>
    <row r="434" spans="1:47" ht="15" x14ac:dyDescent="0.25">
      <c r="A434"/>
      <c r="B434"/>
      <c r="C434"/>
      <c r="D434"/>
      <c r="E434"/>
      <c r="F434"/>
      <c r="G434"/>
      <c r="H434"/>
      <c r="I434"/>
      <c r="J434"/>
      <c r="K434"/>
      <c r="L434"/>
      <c r="M434"/>
      <c r="N434"/>
      <c r="O434"/>
      <c r="P434"/>
      <c r="Q434"/>
      <c r="R434"/>
      <c r="S434"/>
      <c r="T434"/>
      <c r="U434"/>
      <c r="V434"/>
      <c r="W434"/>
      <c r="X434"/>
      <c r="Y434"/>
      <c r="Z434"/>
      <c r="AA434"/>
      <c r="AB434"/>
      <c r="AC434"/>
      <c r="AD434"/>
      <c r="AE434"/>
      <c r="AF434"/>
      <c r="AG434"/>
      <c r="AH434"/>
      <c r="AI434"/>
      <c r="AJ434"/>
      <c r="AK434"/>
      <c r="AL434"/>
      <c r="AM434"/>
      <c r="AN434"/>
      <c r="AO434"/>
      <c r="AP434"/>
      <c r="AQ434"/>
      <c r="AR434"/>
      <c r="AS434" s="224"/>
      <c r="AT434" s="224"/>
      <c r="AU434"/>
    </row>
    <row r="435" spans="1:47" ht="15" x14ac:dyDescent="0.25">
      <c r="A435"/>
      <c r="B435"/>
      <c r="C435"/>
      <c r="D435"/>
      <c r="E435"/>
      <c r="F435"/>
      <c r="G435"/>
      <c r="H435"/>
      <c r="I435"/>
      <c r="J435"/>
      <c r="K435"/>
      <c r="L435"/>
      <c r="M435"/>
      <c r="N435"/>
      <c r="O435"/>
      <c r="P435"/>
      <c r="Q435"/>
      <c r="R435"/>
      <c r="S435"/>
      <c r="T435"/>
      <c r="U435"/>
      <c r="V435"/>
      <c r="W435"/>
      <c r="X435"/>
      <c r="Y435"/>
      <c r="Z435"/>
      <c r="AA435"/>
      <c r="AB435"/>
      <c r="AC435"/>
      <c r="AD435"/>
      <c r="AE435"/>
      <c r="AF435"/>
      <c r="AG435"/>
      <c r="AH435"/>
      <c r="AI435"/>
      <c r="AJ435"/>
      <c r="AK435"/>
      <c r="AL435"/>
      <c r="AM435"/>
      <c r="AN435"/>
      <c r="AO435"/>
      <c r="AP435"/>
      <c r="AQ435"/>
      <c r="AR435"/>
      <c r="AS435" s="224"/>
      <c r="AT435" s="224"/>
      <c r="AU435"/>
    </row>
    <row r="436" spans="1:47" ht="15" x14ac:dyDescent="0.25">
      <c r="A436"/>
      <c r="B436"/>
      <c r="C436"/>
      <c r="D436"/>
      <c r="E436"/>
      <c r="F436"/>
      <c r="G436"/>
      <c r="H436"/>
      <c r="I436"/>
      <c r="J436"/>
      <c r="K436"/>
      <c r="L436"/>
      <c r="M436"/>
      <c r="N436"/>
      <c r="O436"/>
      <c r="P436"/>
      <c r="Q436"/>
      <c r="R436"/>
      <c r="S436"/>
      <c r="T436"/>
      <c r="U436"/>
      <c r="V436"/>
      <c r="W436"/>
      <c r="X436"/>
      <c r="Y436"/>
      <c r="Z436"/>
      <c r="AA436"/>
      <c r="AB436"/>
      <c r="AC436"/>
      <c r="AD436"/>
      <c r="AE436"/>
      <c r="AF436"/>
      <c r="AG436"/>
      <c r="AH436"/>
      <c r="AI436"/>
      <c r="AJ436"/>
      <c r="AK436"/>
      <c r="AL436"/>
      <c r="AM436"/>
      <c r="AN436"/>
      <c r="AO436"/>
      <c r="AP436"/>
      <c r="AQ436"/>
      <c r="AR436"/>
      <c r="AS436" s="224"/>
      <c r="AT436" s="224"/>
      <c r="AU436"/>
    </row>
    <row r="437" spans="1:47" ht="15" x14ac:dyDescent="0.25">
      <c r="A437"/>
      <c r="B437"/>
      <c r="C437"/>
      <c r="D437"/>
      <c r="E437"/>
      <c r="F437"/>
      <c r="G437"/>
      <c r="H437"/>
      <c r="I437"/>
      <c r="J437"/>
      <c r="K437"/>
      <c r="L437"/>
      <c r="M437"/>
      <c r="N437"/>
      <c r="O437"/>
      <c r="P437"/>
      <c r="Q437"/>
      <c r="R437"/>
      <c r="S437"/>
      <c r="T437"/>
      <c r="U437"/>
      <c r="V437"/>
      <c r="W437"/>
      <c r="X437"/>
      <c r="Y437"/>
      <c r="Z437"/>
      <c r="AA437"/>
      <c r="AB437"/>
      <c r="AC437"/>
      <c r="AD437"/>
      <c r="AE437"/>
      <c r="AF437"/>
      <c r="AG437"/>
      <c r="AH437"/>
      <c r="AI437"/>
      <c r="AJ437"/>
      <c r="AK437"/>
      <c r="AL437"/>
      <c r="AM437"/>
      <c r="AN437"/>
      <c r="AO437"/>
      <c r="AP437"/>
      <c r="AQ437"/>
      <c r="AR437"/>
      <c r="AS437" s="224"/>
      <c r="AT437" s="224"/>
      <c r="AU437"/>
    </row>
    <row r="438" spans="1:47" ht="15" x14ac:dyDescent="0.25">
      <c r="A438"/>
      <c r="B438"/>
      <c r="C438"/>
      <c r="D438"/>
      <c r="E438"/>
      <c r="F438"/>
      <c r="G438"/>
      <c r="H438"/>
      <c r="I438"/>
      <c r="J438"/>
      <c r="K438"/>
      <c r="L438"/>
      <c r="M438"/>
      <c r="N438"/>
      <c r="O438"/>
      <c r="P438"/>
      <c r="Q438"/>
      <c r="R438"/>
      <c r="S438"/>
      <c r="T438"/>
      <c r="U438"/>
      <c r="V438"/>
      <c r="W438"/>
      <c r="X438"/>
      <c r="Y438"/>
      <c r="Z438"/>
      <c r="AA438"/>
      <c r="AB438"/>
      <c r="AC438"/>
      <c r="AD438"/>
      <c r="AE438"/>
      <c r="AF438"/>
      <c r="AG438"/>
      <c r="AH438"/>
      <c r="AI438"/>
      <c r="AJ438"/>
      <c r="AK438"/>
      <c r="AL438"/>
      <c r="AM438"/>
      <c r="AN438"/>
      <c r="AO438"/>
      <c r="AP438"/>
      <c r="AQ438"/>
      <c r="AR438"/>
      <c r="AS438" s="224"/>
      <c r="AT438" s="224"/>
      <c r="AU438"/>
    </row>
    <row r="439" spans="1:47" ht="15" x14ac:dyDescent="0.25">
      <c r="A439"/>
      <c r="B439"/>
      <c r="C439"/>
      <c r="D439"/>
      <c r="E439"/>
      <c r="F439"/>
      <c r="G439"/>
      <c r="H439"/>
      <c r="I439"/>
      <c r="J439"/>
      <c r="K439"/>
      <c r="L439"/>
      <c r="M439"/>
      <c r="N439"/>
      <c r="O439"/>
      <c r="P439"/>
      <c r="Q439"/>
      <c r="R439"/>
      <c r="S439"/>
      <c r="T439"/>
      <c r="U439"/>
      <c r="V439"/>
      <c r="W439"/>
      <c r="X439"/>
      <c r="Y439"/>
      <c r="Z439"/>
      <c r="AA439"/>
      <c r="AB439"/>
      <c r="AC439"/>
      <c r="AD439"/>
      <c r="AE439"/>
      <c r="AF439"/>
      <c r="AG439"/>
      <c r="AH439"/>
      <c r="AI439"/>
      <c r="AJ439"/>
      <c r="AK439"/>
      <c r="AL439"/>
      <c r="AM439"/>
      <c r="AN439"/>
      <c r="AO439"/>
      <c r="AP439"/>
      <c r="AQ439"/>
      <c r="AR439"/>
      <c r="AS439" s="224"/>
      <c r="AT439" s="224"/>
      <c r="AU439"/>
    </row>
    <row r="440" spans="1:47" ht="15" x14ac:dyDescent="0.25">
      <c r="A440"/>
      <c r="B440"/>
      <c r="C440"/>
      <c r="D440"/>
      <c r="E440"/>
      <c r="F440"/>
      <c r="G440"/>
      <c r="H440"/>
      <c r="I440"/>
      <c r="J440"/>
      <c r="K440"/>
      <c r="L440"/>
      <c r="M440"/>
      <c r="N440"/>
      <c r="O440"/>
      <c r="P440"/>
      <c r="Q440"/>
      <c r="R440"/>
      <c r="S440"/>
      <c r="T440"/>
      <c r="U440"/>
      <c r="V440"/>
      <c r="W440"/>
      <c r="X440"/>
      <c r="Y440"/>
      <c r="Z440"/>
      <c r="AA440"/>
      <c r="AB440"/>
      <c r="AC440"/>
      <c r="AD440"/>
      <c r="AE440"/>
      <c r="AF440"/>
      <c r="AG440"/>
      <c r="AH440"/>
      <c r="AI440"/>
      <c r="AJ440"/>
      <c r="AK440"/>
      <c r="AL440"/>
      <c r="AM440"/>
      <c r="AN440"/>
      <c r="AO440"/>
      <c r="AP440"/>
      <c r="AQ440"/>
      <c r="AR440"/>
      <c r="AS440" s="224"/>
      <c r="AT440" s="224"/>
      <c r="AU440"/>
    </row>
    <row r="441" spans="1:47" ht="15" x14ac:dyDescent="0.25">
      <c r="A441"/>
      <c r="B441"/>
      <c r="C441"/>
      <c r="D441"/>
      <c r="E441"/>
      <c r="F441"/>
      <c r="G441"/>
      <c r="H441"/>
      <c r="I441"/>
      <c r="J441"/>
      <c r="K441"/>
      <c r="L441"/>
      <c r="M441"/>
      <c r="N441"/>
      <c r="O441"/>
      <c r="P441"/>
      <c r="Q441"/>
      <c r="R441"/>
      <c r="S441"/>
      <c r="T441"/>
      <c r="U441"/>
      <c r="V441"/>
      <c r="W441"/>
      <c r="X441"/>
      <c r="Y441"/>
      <c r="Z441"/>
      <c r="AA441"/>
      <c r="AB441"/>
      <c r="AC441"/>
      <c r="AD441"/>
      <c r="AE441"/>
      <c r="AF441"/>
      <c r="AG441"/>
      <c r="AH441"/>
      <c r="AI441"/>
      <c r="AJ441"/>
      <c r="AK441"/>
      <c r="AL441"/>
      <c r="AM441"/>
      <c r="AN441"/>
      <c r="AO441"/>
      <c r="AP441"/>
      <c r="AQ441"/>
      <c r="AR441"/>
      <c r="AS441" s="224"/>
      <c r="AT441" s="224"/>
      <c r="AU441"/>
    </row>
    <row r="442" spans="1:47" ht="15" x14ac:dyDescent="0.25">
      <c r="A442"/>
      <c r="B442"/>
      <c r="C442"/>
      <c r="D442"/>
      <c r="E442"/>
      <c r="F442"/>
      <c r="G442"/>
      <c r="H442"/>
      <c r="I442"/>
      <c r="J442"/>
      <c r="K442"/>
      <c r="L442"/>
      <c r="M442"/>
      <c r="N442"/>
      <c r="O442"/>
      <c r="P442"/>
      <c r="Q442"/>
      <c r="R442"/>
      <c r="S442"/>
      <c r="T442"/>
      <c r="U442"/>
      <c r="V442"/>
      <c r="W442"/>
      <c r="X442"/>
      <c r="Y442"/>
      <c r="Z442"/>
      <c r="AA442"/>
      <c r="AB442"/>
      <c r="AC442"/>
      <c r="AD442"/>
      <c r="AE442"/>
      <c r="AF442"/>
      <c r="AG442"/>
      <c r="AH442"/>
      <c r="AI442"/>
      <c r="AJ442"/>
      <c r="AK442"/>
      <c r="AL442"/>
      <c r="AM442"/>
      <c r="AN442"/>
      <c r="AO442"/>
      <c r="AP442"/>
      <c r="AQ442"/>
      <c r="AR442"/>
      <c r="AS442" s="224"/>
      <c r="AT442" s="224"/>
      <c r="AU442"/>
    </row>
    <row r="443" spans="1:47" ht="15" x14ac:dyDescent="0.25">
      <c r="A443"/>
      <c r="B443"/>
      <c r="C443"/>
      <c r="D443"/>
      <c r="E443"/>
      <c r="F443"/>
      <c r="G443"/>
      <c r="H443"/>
      <c r="I443"/>
      <c r="J443"/>
      <c r="K443"/>
      <c r="L443"/>
      <c r="M443"/>
      <c r="N443"/>
      <c r="O443"/>
      <c r="P443"/>
      <c r="Q443"/>
      <c r="R443"/>
      <c r="S443"/>
      <c r="T443"/>
      <c r="U443"/>
      <c r="V443"/>
      <c r="W443"/>
      <c r="X443"/>
      <c r="Y443"/>
      <c r="Z443"/>
      <c r="AA443"/>
      <c r="AB443"/>
      <c r="AC443"/>
      <c r="AD443"/>
      <c r="AE443"/>
      <c r="AF443"/>
      <c r="AG443"/>
      <c r="AH443"/>
      <c r="AI443"/>
      <c r="AJ443"/>
      <c r="AK443"/>
      <c r="AL443"/>
      <c r="AM443"/>
      <c r="AN443"/>
      <c r="AO443"/>
      <c r="AP443"/>
      <c r="AQ443"/>
      <c r="AR443"/>
      <c r="AS443" s="224"/>
      <c r="AT443" s="224"/>
      <c r="AU443"/>
    </row>
    <row r="444" spans="1:47" ht="15" x14ac:dyDescent="0.25">
      <c r="A444"/>
      <c r="B444"/>
      <c r="C444"/>
      <c r="D444"/>
      <c r="E444"/>
      <c r="F444"/>
      <c r="G444"/>
      <c r="H444"/>
      <c r="I444"/>
      <c r="J444"/>
      <c r="K444"/>
      <c r="L444"/>
      <c r="M444"/>
      <c r="N444"/>
      <c r="O444"/>
      <c r="P444"/>
      <c r="Q444"/>
      <c r="R444"/>
      <c r="S444"/>
      <c r="T444"/>
      <c r="U444"/>
      <c r="V444"/>
      <c r="W444"/>
      <c r="X444"/>
      <c r="Y444"/>
      <c r="Z444"/>
      <c r="AA444"/>
      <c r="AB444"/>
      <c r="AC444"/>
      <c r="AD444"/>
      <c r="AE444"/>
      <c r="AF444"/>
      <c r="AG444"/>
      <c r="AH444"/>
      <c r="AI444"/>
      <c r="AJ444"/>
      <c r="AK444"/>
      <c r="AL444"/>
      <c r="AM444"/>
      <c r="AN444"/>
      <c r="AO444"/>
      <c r="AP444"/>
      <c r="AQ444"/>
      <c r="AR444"/>
      <c r="AS444" s="224"/>
      <c r="AT444" s="224"/>
      <c r="AU444"/>
    </row>
    <row r="445" spans="1:47" ht="15" x14ac:dyDescent="0.25">
      <c r="A445"/>
      <c r="B445"/>
      <c r="C445"/>
      <c r="D445"/>
      <c r="E445"/>
      <c r="F445"/>
      <c r="G445"/>
      <c r="H445"/>
      <c r="I445"/>
      <c r="J445"/>
      <c r="K445"/>
      <c r="L445"/>
      <c r="M445"/>
      <c r="N445"/>
      <c r="O445"/>
      <c r="P445"/>
      <c r="Q445"/>
      <c r="R445"/>
      <c r="S445"/>
      <c r="T445"/>
      <c r="U445"/>
      <c r="V445"/>
      <c r="W445"/>
      <c r="X445"/>
      <c r="Y445"/>
      <c r="Z445"/>
      <c r="AA445"/>
      <c r="AB445"/>
      <c r="AC445"/>
      <c r="AD445"/>
      <c r="AE445"/>
      <c r="AF445"/>
      <c r="AG445"/>
      <c r="AH445"/>
      <c r="AI445"/>
      <c r="AJ445"/>
      <c r="AK445"/>
      <c r="AL445"/>
      <c r="AM445"/>
      <c r="AN445"/>
      <c r="AO445"/>
      <c r="AP445"/>
      <c r="AQ445"/>
      <c r="AR445"/>
      <c r="AS445" s="224"/>
      <c r="AT445" s="224"/>
      <c r="AU445"/>
    </row>
    <row r="446" spans="1:47" ht="15" x14ac:dyDescent="0.25">
      <c r="A446"/>
      <c r="B446"/>
      <c r="C446"/>
      <c r="D446"/>
      <c r="E446"/>
      <c r="F446"/>
      <c r="G446"/>
      <c r="H446"/>
      <c r="I446"/>
      <c r="J446"/>
      <c r="K446"/>
      <c r="L446"/>
      <c r="M446"/>
      <c r="N446"/>
      <c r="O446"/>
      <c r="P446"/>
      <c r="Q446"/>
      <c r="R446"/>
      <c r="S446"/>
      <c r="T446"/>
      <c r="U446"/>
      <c r="V446"/>
      <c r="W446"/>
      <c r="X446"/>
      <c r="Y446"/>
      <c r="Z446"/>
      <c r="AA446"/>
      <c r="AB446"/>
      <c r="AC446"/>
      <c r="AD446"/>
      <c r="AE446"/>
      <c r="AF446"/>
      <c r="AG446"/>
      <c r="AH446"/>
      <c r="AI446"/>
      <c r="AJ446"/>
      <c r="AK446"/>
      <c r="AL446"/>
      <c r="AM446"/>
      <c r="AN446"/>
      <c r="AO446"/>
      <c r="AP446"/>
      <c r="AQ446"/>
      <c r="AR446"/>
      <c r="AS446" s="224"/>
      <c r="AT446" s="224"/>
      <c r="AU446"/>
    </row>
    <row r="447" spans="1:47" ht="15" x14ac:dyDescent="0.25">
      <c r="A447"/>
      <c r="B447"/>
      <c r="C447"/>
      <c r="D447"/>
      <c r="E447"/>
      <c r="F447"/>
      <c r="G447"/>
      <c r="H447"/>
      <c r="I447"/>
      <c r="J447"/>
      <c r="K447"/>
      <c r="L447"/>
      <c r="M447"/>
      <c r="N447"/>
      <c r="O447"/>
      <c r="P447"/>
      <c r="Q447"/>
      <c r="R447"/>
      <c r="S447"/>
      <c r="T447"/>
      <c r="U447"/>
      <c r="V447"/>
      <c r="W447"/>
      <c r="X447"/>
      <c r="Y447"/>
      <c r="Z447"/>
      <c r="AA447"/>
      <c r="AB447"/>
      <c r="AC447"/>
      <c r="AD447"/>
      <c r="AE447"/>
      <c r="AF447"/>
      <c r="AG447"/>
      <c r="AH447"/>
      <c r="AI447"/>
      <c r="AJ447"/>
      <c r="AK447"/>
      <c r="AL447"/>
      <c r="AM447"/>
      <c r="AN447"/>
      <c r="AO447"/>
      <c r="AP447"/>
      <c r="AQ447"/>
      <c r="AR447"/>
      <c r="AS447" s="224"/>
      <c r="AT447" s="224"/>
      <c r="AU447"/>
    </row>
    <row r="448" spans="1:47" ht="15" x14ac:dyDescent="0.25">
      <c r="A448"/>
      <c r="B448"/>
      <c r="C448"/>
      <c r="D448"/>
      <c r="E448"/>
      <c r="F448"/>
      <c r="G448"/>
      <c r="H448"/>
      <c r="I448"/>
      <c r="J448"/>
      <c r="K448"/>
      <c r="L448"/>
      <c r="M448"/>
      <c r="N448"/>
      <c r="O448"/>
      <c r="P448"/>
      <c r="Q448"/>
      <c r="R448"/>
      <c r="S448"/>
      <c r="T448"/>
      <c r="U448"/>
      <c r="V448"/>
      <c r="W448"/>
      <c r="X448"/>
      <c r="Y448"/>
      <c r="Z448"/>
      <c r="AA448"/>
      <c r="AB448"/>
      <c r="AC448"/>
      <c r="AD448"/>
      <c r="AE448"/>
      <c r="AF448"/>
      <c r="AG448"/>
      <c r="AH448"/>
      <c r="AI448"/>
      <c r="AJ448"/>
      <c r="AK448"/>
      <c r="AL448"/>
      <c r="AM448"/>
      <c r="AN448"/>
      <c r="AO448"/>
      <c r="AP448"/>
      <c r="AQ448"/>
      <c r="AR448"/>
      <c r="AS448" s="224"/>
      <c r="AT448" s="224"/>
      <c r="AU448"/>
    </row>
    <row r="449" spans="1:47" ht="15" x14ac:dyDescent="0.25">
      <c r="A449"/>
      <c r="B449"/>
      <c r="C449"/>
      <c r="D449"/>
      <c r="E449"/>
      <c r="F449"/>
      <c r="G449"/>
      <c r="H449"/>
      <c r="I449"/>
      <c r="J449"/>
      <c r="K449"/>
      <c r="L449"/>
      <c r="M449"/>
      <c r="N449"/>
      <c r="O449"/>
      <c r="P449"/>
      <c r="Q449"/>
      <c r="R449"/>
      <c r="S449"/>
      <c r="T449"/>
      <c r="U449"/>
      <c r="V449"/>
      <c r="W449"/>
      <c r="X449"/>
      <c r="Y449"/>
      <c r="Z449"/>
      <c r="AA449"/>
      <c r="AB449"/>
      <c r="AC449"/>
      <c r="AD449"/>
      <c r="AE449"/>
      <c r="AF449"/>
      <c r="AG449"/>
      <c r="AH449"/>
      <c r="AI449"/>
      <c r="AJ449"/>
      <c r="AK449"/>
      <c r="AL449"/>
      <c r="AM449"/>
      <c r="AN449"/>
      <c r="AO449"/>
      <c r="AP449"/>
      <c r="AQ449"/>
      <c r="AR449"/>
      <c r="AS449" s="224"/>
      <c r="AT449" s="224"/>
      <c r="AU449"/>
    </row>
    <row r="450" spans="1:47" ht="15" x14ac:dyDescent="0.25">
      <c r="A450"/>
      <c r="B450"/>
      <c r="C450"/>
      <c r="D450"/>
      <c r="E450"/>
      <c r="F450"/>
      <c r="G450"/>
      <c r="H450"/>
      <c r="I450"/>
      <c r="J450"/>
      <c r="K450"/>
      <c r="L450"/>
      <c r="M450"/>
      <c r="N450"/>
      <c r="O450"/>
      <c r="P450"/>
      <c r="Q450"/>
      <c r="R450"/>
      <c r="S450"/>
      <c r="T450"/>
      <c r="U450"/>
      <c r="V450"/>
      <c r="W450"/>
      <c r="X450"/>
      <c r="Y450"/>
      <c r="Z450"/>
      <c r="AA450"/>
      <c r="AB450"/>
      <c r="AC450"/>
      <c r="AD450"/>
      <c r="AE450"/>
      <c r="AF450"/>
      <c r="AG450"/>
      <c r="AH450"/>
      <c r="AI450"/>
      <c r="AJ450"/>
      <c r="AK450"/>
      <c r="AL450"/>
      <c r="AM450"/>
      <c r="AN450"/>
      <c r="AO450"/>
      <c r="AP450"/>
      <c r="AQ450"/>
      <c r="AR450"/>
      <c r="AS450" s="224"/>
      <c r="AT450" s="224"/>
      <c r="AU450"/>
    </row>
    <row r="451" spans="1:47" ht="15" x14ac:dyDescent="0.25">
      <c r="A451"/>
      <c r="B451"/>
      <c r="C451"/>
      <c r="D451"/>
      <c r="E451"/>
      <c r="F451"/>
      <c r="G451"/>
      <c r="H451"/>
      <c r="I451"/>
      <c r="J451"/>
      <c r="K451"/>
      <c r="L451"/>
      <c r="M451"/>
      <c r="N451"/>
      <c r="O451"/>
      <c r="P451"/>
      <c r="Q451"/>
      <c r="R451"/>
      <c r="S451"/>
      <c r="T451"/>
      <c r="U451"/>
      <c r="V451"/>
      <c r="W451"/>
      <c r="X451"/>
      <c r="Y451"/>
      <c r="Z451"/>
      <c r="AA451"/>
      <c r="AB451"/>
      <c r="AC451"/>
      <c r="AD451"/>
      <c r="AE451"/>
      <c r="AF451"/>
      <c r="AG451"/>
      <c r="AH451"/>
      <c r="AI451"/>
      <c r="AJ451"/>
      <c r="AK451"/>
      <c r="AL451"/>
      <c r="AM451"/>
      <c r="AN451"/>
      <c r="AO451"/>
      <c r="AP451"/>
      <c r="AQ451"/>
      <c r="AR451"/>
      <c r="AS451" s="224"/>
      <c r="AT451" s="224"/>
      <c r="AU451"/>
    </row>
    <row r="452" spans="1:47" ht="15" x14ac:dyDescent="0.25">
      <c r="A452"/>
      <c r="B452"/>
      <c r="C452"/>
      <c r="D452"/>
      <c r="E452"/>
      <c r="F452"/>
      <c r="G452"/>
      <c r="H452"/>
      <c r="I452"/>
      <c r="J452"/>
      <c r="K452"/>
      <c r="L452"/>
      <c r="M452"/>
      <c r="N452"/>
      <c r="O452"/>
      <c r="P452"/>
      <c r="Q452"/>
      <c r="R452"/>
      <c r="S452"/>
      <c r="T452"/>
      <c r="U452"/>
      <c r="V452"/>
      <c r="W452"/>
      <c r="X452"/>
      <c r="Y452"/>
      <c r="Z452"/>
      <c r="AA452"/>
      <c r="AB452"/>
      <c r="AC452"/>
      <c r="AD452"/>
      <c r="AE452"/>
      <c r="AF452"/>
      <c r="AG452"/>
      <c r="AH452"/>
      <c r="AI452"/>
      <c r="AJ452"/>
      <c r="AK452"/>
      <c r="AL452"/>
      <c r="AM452"/>
      <c r="AN452"/>
      <c r="AO452"/>
      <c r="AP452"/>
      <c r="AQ452"/>
      <c r="AR452"/>
      <c r="AS452" s="224"/>
      <c r="AT452" s="224"/>
      <c r="AU452"/>
    </row>
    <row r="453" spans="1:47" ht="15" x14ac:dyDescent="0.25">
      <c r="A453"/>
      <c r="B453"/>
      <c r="C453"/>
      <c r="D453"/>
      <c r="E453"/>
      <c r="F453"/>
      <c r="G453"/>
      <c r="H453"/>
      <c r="I453"/>
      <c r="J453"/>
      <c r="K453"/>
      <c r="L453"/>
      <c r="M453"/>
      <c r="N453"/>
      <c r="O453"/>
      <c r="P453"/>
      <c r="Q453"/>
      <c r="R453"/>
      <c r="S453"/>
      <c r="T453"/>
      <c r="U453"/>
      <c r="V453"/>
      <c r="W453"/>
      <c r="X453"/>
      <c r="Y453"/>
      <c r="Z453"/>
      <c r="AA453"/>
      <c r="AB453"/>
      <c r="AC453"/>
      <c r="AD453"/>
      <c r="AE453"/>
      <c r="AF453"/>
      <c r="AG453"/>
      <c r="AH453"/>
      <c r="AI453"/>
      <c r="AJ453"/>
      <c r="AK453"/>
      <c r="AL453"/>
      <c r="AM453"/>
      <c r="AN453"/>
      <c r="AO453"/>
      <c r="AP453"/>
      <c r="AQ453"/>
      <c r="AR453"/>
      <c r="AS453" s="224"/>
      <c r="AT453" s="224"/>
      <c r="AU453"/>
    </row>
    <row r="454" spans="1:47" ht="15" x14ac:dyDescent="0.25">
      <c r="A454"/>
      <c r="B454"/>
      <c r="C454"/>
      <c r="D454"/>
      <c r="E454"/>
      <c r="F454"/>
      <c r="G454"/>
      <c r="H454"/>
      <c r="I454"/>
      <c r="J454"/>
      <c r="K454"/>
      <c r="L454"/>
      <c r="M454"/>
      <c r="N454"/>
      <c r="O454"/>
      <c r="P454"/>
      <c r="Q454"/>
      <c r="R454"/>
      <c r="S454"/>
      <c r="T454"/>
      <c r="U454"/>
      <c r="V454"/>
      <c r="W454"/>
      <c r="X454"/>
      <c r="Y454"/>
      <c r="Z454"/>
      <c r="AA454"/>
      <c r="AB454"/>
      <c r="AC454"/>
      <c r="AD454"/>
      <c r="AE454"/>
      <c r="AF454"/>
      <c r="AG454"/>
      <c r="AH454"/>
      <c r="AI454"/>
      <c r="AJ454"/>
      <c r="AK454"/>
      <c r="AL454"/>
      <c r="AM454"/>
      <c r="AN454"/>
      <c r="AO454"/>
      <c r="AP454"/>
      <c r="AQ454"/>
      <c r="AR454"/>
      <c r="AS454" s="224"/>
      <c r="AT454" s="224"/>
      <c r="AU454"/>
    </row>
    <row r="455" spans="1:47" ht="15" x14ac:dyDescent="0.25">
      <c r="A455"/>
      <c r="B455"/>
      <c r="C455"/>
      <c r="D455"/>
      <c r="E455"/>
      <c r="F455"/>
      <c r="G455"/>
      <c r="H455"/>
      <c r="I455"/>
      <c r="J455"/>
      <c r="K455"/>
      <c r="L455"/>
      <c r="M455"/>
      <c r="N455"/>
      <c r="O455"/>
      <c r="P455"/>
      <c r="Q455"/>
      <c r="R455"/>
      <c r="S455"/>
      <c r="T455"/>
      <c r="U455"/>
      <c r="V455"/>
      <c r="W455"/>
      <c r="X455"/>
      <c r="Y455"/>
      <c r="Z455"/>
      <c r="AA455"/>
      <c r="AB455"/>
      <c r="AC455"/>
      <c r="AD455"/>
      <c r="AE455"/>
      <c r="AF455"/>
      <c r="AG455"/>
      <c r="AH455"/>
      <c r="AI455"/>
      <c r="AJ455"/>
      <c r="AK455"/>
      <c r="AL455"/>
      <c r="AM455"/>
      <c r="AN455"/>
      <c r="AO455"/>
      <c r="AP455"/>
      <c r="AQ455"/>
      <c r="AR455"/>
      <c r="AS455" s="224"/>
      <c r="AT455" s="224"/>
      <c r="AU455"/>
    </row>
    <row r="456" spans="1:47" ht="15" x14ac:dyDescent="0.25">
      <c r="A456"/>
      <c r="B456"/>
      <c r="C456"/>
      <c r="D456"/>
      <c r="E456"/>
      <c r="F456"/>
      <c r="G456"/>
      <c r="H456"/>
      <c r="I456"/>
      <c r="J456"/>
      <c r="K456"/>
      <c r="L456"/>
      <c r="M456"/>
      <c r="N456"/>
      <c r="O456"/>
      <c r="P456"/>
      <c r="Q456"/>
      <c r="R456"/>
      <c r="S456"/>
      <c r="T456"/>
      <c r="U456"/>
      <c r="V456"/>
      <c r="W456"/>
      <c r="X456"/>
      <c r="Y456"/>
      <c r="Z456"/>
      <c r="AA456"/>
      <c r="AB456"/>
      <c r="AC456"/>
      <c r="AD456"/>
      <c r="AE456"/>
      <c r="AF456"/>
      <c r="AG456"/>
      <c r="AH456"/>
      <c r="AI456"/>
      <c r="AJ456"/>
      <c r="AK456"/>
      <c r="AL456"/>
      <c r="AM456"/>
      <c r="AN456"/>
      <c r="AO456"/>
      <c r="AP456"/>
      <c r="AQ456"/>
      <c r="AR456"/>
      <c r="AS456" s="224"/>
      <c r="AT456" s="224"/>
      <c r="AU456"/>
    </row>
    <row r="457" spans="1:47" ht="15" x14ac:dyDescent="0.25">
      <c r="A457"/>
      <c r="B457"/>
      <c r="C457"/>
      <c r="D457"/>
      <c r="E457"/>
      <c r="F457"/>
      <c r="G457"/>
      <c r="H457"/>
      <c r="I457"/>
      <c r="J457"/>
      <c r="K457"/>
      <c r="L457"/>
      <c r="M457"/>
      <c r="N457"/>
      <c r="O457"/>
      <c r="P457"/>
      <c r="Q457"/>
      <c r="R457"/>
      <c r="S457"/>
      <c r="T457"/>
      <c r="U457"/>
      <c r="V457"/>
      <c r="W457"/>
      <c r="X457"/>
      <c r="Y457"/>
      <c r="Z457"/>
      <c r="AA457"/>
      <c r="AB457"/>
      <c r="AC457"/>
      <c r="AD457"/>
      <c r="AE457"/>
      <c r="AF457"/>
      <c r="AG457"/>
      <c r="AH457"/>
      <c r="AI457"/>
      <c r="AJ457"/>
      <c r="AK457"/>
      <c r="AL457"/>
      <c r="AM457"/>
      <c r="AN457"/>
      <c r="AO457"/>
      <c r="AP457"/>
      <c r="AQ457"/>
      <c r="AR457"/>
      <c r="AS457" s="224"/>
      <c r="AT457" s="224"/>
      <c r="AU457"/>
    </row>
    <row r="458" spans="1:47" ht="15" x14ac:dyDescent="0.25">
      <c r="A458"/>
      <c r="B458"/>
      <c r="C458"/>
      <c r="D458"/>
      <c r="E458"/>
      <c r="F458"/>
      <c r="G458"/>
      <c r="H458"/>
      <c r="I458"/>
      <c r="J458"/>
      <c r="K458"/>
      <c r="L458"/>
      <c r="M458"/>
      <c r="N458"/>
      <c r="O458"/>
      <c r="P458"/>
      <c r="Q458"/>
      <c r="R458"/>
      <c r="S458"/>
      <c r="T458"/>
      <c r="U458"/>
      <c r="V458"/>
      <c r="W458"/>
      <c r="X458"/>
      <c r="Y458"/>
      <c r="Z458"/>
      <c r="AA458"/>
      <c r="AB458"/>
      <c r="AC458"/>
      <c r="AD458"/>
      <c r="AE458"/>
      <c r="AF458"/>
      <c r="AG458"/>
      <c r="AH458"/>
      <c r="AI458"/>
      <c r="AJ458"/>
      <c r="AK458"/>
      <c r="AL458"/>
      <c r="AM458"/>
      <c r="AN458"/>
      <c r="AO458"/>
      <c r="AP458"/>
      <c r="AQ458"/>
      <c r="AR458"/>
      <c r="AS458" s="224"/>
      <c r="AT458" s="224"/>
      <c r="AU458"/>
    </row>
    <row r="459" spans="1:47" ht="15" x14ac:dyDescent="0.25">
      <c r="A459"/>
      <c r="B459"/>
      <c r="C459"/>
      <c r="D459"/>
      <c r="E459"/>
      <c r="F459"/>
      <c r="G459"/>
      <c r="H459"/>
      <c r="I459"/>
      <c r="J459"/>
      <c r="K459"/>
      <c r="L459"/>
      <c r="M459"/>
      <c r="N459"/>
      <c r="O459"/>
      <c r="P459"/>
      <c r="Q459"/>
      <c r="R459"/>
      <c r="S459"/>
      <c r="T459"/>
      <c r="U459"/>
      <c r="V459"/>
      <c r="W459"/>
      <c r="X459"/>
      <c r="Y459"/>
      <c r="Z459"/>
      <c r="AA459"/>
      <c r="AB459"/>
      <c r="AC459"/>
      <c r="AD459"/>
      <c r="AE459"/>
      <c r="AF459"/>
      <c r="AG459"/>
      <c r="AH459"/>
      <c r="AI459"/>
      <c r="AJ459"/>
      <c r="AK459"/>
      <c r="AL459"/>
      <c r="AM459"/>
      <c r="AN459"/>
      <c r="AO459"/>
      <c r="AP459"/>
      <c r="AQ459"/>
      <c r="AR459"/>
      <c r="AS459" s="224"/>
      <c r="AT459" s="224"/>
      <c r="AU459"/>
    </row>
    <row r="460" spans="1:47" ht="15" x14ac:dyDescent="0.25">
      <c r="A460"/>
      <c r="B460"/>
      <c r="C460"/>
      <c r="D460"/>
      <c r="E460"/>
      <c r="F460"/>
      <c r="G460"/>
      <c r="H460"/>
      <c r="I460"/>
      <c r="J460"/>
      <c r="K460"/>
      <c r="L460"/>
      <c r="M460"/>
      <c r="N460"/>
      <c r="O460"/>
      <c r="P460"/>
      <c r="Q460"/>
      <c r="R460"/>
      <c r="S460"/>
      <c r="T460"/>
      <c r="U460"/>
      <c r="V460"/>
      <c r="W460"/>
      <c r="X460"/>
      <c r="Y460"/>
      <c r="Z460"/>
      <c r="AA460"/>
      <c r="AB460"/>
      <c r="AC460"/>
      <c r="AD460"/>
      <c r="AE460"/>
      <c r="AF460"/>
      <c r="AG460"/>
      <c r="AH460"/>
      <c r="AI460"/>
      <c r="AJ460"/>
      <c r="AK460"/>
      <c r="AL460"/>
      <c r="AM460"/>
      <c r="AN460"/>
      <c r="AO460"/>
      <c r="AP460"/>
      <c r="AQ460"/>
      <c r="AR460"/>
      <c r="AS460" s="224"/>
      <c r="AT460" s="224"/>
      <c r="AU460"/>
    </row>
    <row r="461" spans="1:47" ht="15" x14ac:dyDescent="0.25">
      <c r="A461"/>
      <c r="B461"/>
      <c r="C461"/>
      <c r="D461"/>
      <c r="E461"/>
      <c r="F461"/>
      <c r="G461"/>
      <c r="H461"/>
      <c r="I461"/>
      <c r="J461"/>
      <c r="K461"/>
      <c r="L461"/>
      <c r="M461"/>
      <c r="N461"/>
      <c r="O461"/>
      <c r="P461"/>
      <c r="Q461"/>
      <c r="R461"/>
      <c r="S461"/>
      <c r="T461"/>
      <c r="U461"/>
      <c r="V461"/>
      <c r="W461"/>
      <c r="X461"/>
      <c r="Y461"/>
      <c r="Z461"/>
      <c r="AA461"/>
      <c r="AB461"/>
      <c r="AC461"/>
      <c r="AD461"/>
      <c r="AE461"/>
      <c r="AF461"/>
      <c r="AG461"/>
      <c r="AH461"/>
      <c r="AI461"/>
      <c r="AJ461"/>
      <c r="AK461"/>
      <c r="AL461"/>
      <c r="AM461"/>
      <c r="AN461"/>
      <c r="AO461"/>
      <c r="AP461"/>
      <c r="AQ461"/>
      <c r="AR461"/>
      <c r="AS461" s="224"/>
      <c r="AT461" s="224"/>
      <c r="AU461"/>
    </row>
    <row r="462" spans="1:47" ht="15" x14ac:dyDescent="0.25">
      <c r="A462"/>
      <c r="B462"/>
      <c r="C462"/>
      <c r="D462"/>
      <c r="E462"/>
      <c r="F462"/>
      <c r="G462"/>
      <c r="H462"/>
      <c r="I462"/>
      <c r="J462"/>
      <c r="K462"/>
      <c r="L462"/>
      <c r="M462"/>
      <c r="N462"/>
      <c r="O462"/>
      <c r="P462"/>
      <c r="Q462"/>
      <c r="R462"/>
      <c r="S462"/>
      <c r="T462"/>
      <c r="U462"/>
      <c r="V462"/>
      <c r="W462"/>
      <c r="X462"/>
      <c r="Y462"/>
      <c r="Z462"/>
      <c r="AA462"/>
      <c r="AB462"/>
      <c r="AC462"/>
      <c r="AD462"/>
      <c r="AE462"/>
      <c r="AF462"/>
      <c r="AG462"/>
      <c r="AH462"/>
      <c r="AI462"/>
      <c r="AJ462"/>
      <c r="AK462"/>
      <c r="AL462"/>
      <c r="AM462"/>
      <c r="AN462"/>
      <c r="AO462"/>
      <c r="AP462"/>
      <c r="AQ462"/>
      <c r="AR462"/>
      <c r="AS462" s="224"/>
      <c r="AT462" s="224"/>
      <c r="AU462"/>
    </row>
    <row r="463" spans="1:47" ht="15" x14ac:dyDescent="0.25">
      <c r="A463"/>
      <c r="B463"/>
      <c r="C463"/>
      <c r="D463"/>
      <c r="E463"/>
      <c r="F463"/>
      <c r="G463"/>
      <c r="H463"/>
      <c r="I463"/>
      <c r="J463"/>
      <c r="K463"/>
      <c r="L463"/>
      <c r="M463"/>
      <c r="N463"/>
      <c r="O463"/>
      <c r="P463"/>
      <c r="Q463"/>
      <c r="R463"/>
      <c r="S463"/>
      <c r="T463"/>
      <c r="U463"/>
      <c r="V463"/>
      <c r="W463"/>
      <c r="X463"/>
      <c r="Y463"/>
      <c r="Z463"/>
      <c r="AA463"/>
      <c r="AB463"/>
      <c r="AC463"/>
      <c r="AD463"/>
      <c r="AE463"/>
      <c r="AF463"/>
      <c r="AG463"/>
      <c r="AH463"/>
      <c r="AI463"/>
      <c r="AJ463"/>
      <c r="AK463"/>
      <c r="AL463"/>
      <c r="AM463"/>
      <c r="AN463"/>
      <c r="AO463"/>
      <c r="AP463"/>
      <c r="AQ463"/>
      <c r="AR463"/>
      <c r="AS463" s="224"/>
      <c r="AT463" s="224"/>
      <c r="AU463"/>
    </row>
    <row r="464" spans="1:47" ht="15" x14ac:dyDescent="0.25">
      <c r="A464"/>
      <c r="B464"/>
      <c r="C464"/>
      <c r="D464"/>
      <c r="E464"/>
      <c r="F464"/>
      <c r="G464"/>
      <c r="H464"/>
      <c r="I464"/>
      <c r="J464"/>
      <c r="K464"/>
      <c r="L464"/>
      <c r="M464"/>
      <c r="N464"/>
      <c r="O464"/>
      <c r="P464"/>
      <c r="Q464"/>
      <c r="R464"/>
      <c r="S464"/>
      <c r="T464"/>
      <c r="U464"/>
      <c r="V464"/>
      <c r="W464"/>
      <c r="X464"/>
      <c r="Y464"/>
      <c r="Z464"/>
      <c r="AA464"/>
      <c r="AB464"/>
      <c r="AC464"/>
      <c r="AD464"/>
      <c r="AE464"/>
      <c r="AF464"/>
      <c r="AG464"/>
      <c r="AH464"/>
      <c r="AI464"/>
      <c r="AJ464"/>
      <c r="AK464"/>
      <c r="AL464"/>
      <c r="AM464"/>
      <c r="AN464"/>
      <c r="AO464"/>
      <c r="AP464"/>
      <c r="AQ464"/>
      <c r="AR464"/>
      <c r="AS464" s="224"/>
      <c r="AT464" s="224"/>
      <c r="AU464"/>
    </row>
    <row r="465" spans="1:47" ht="15" x14ac:dyDescent="0.25">
      <c r="A465"/>
      <c r="B465"/>
      <c r="C465"/>
      <c r="D465"/>
      <c r="E465"/>
      <c r="F465"/>
      <c r="G465"/>
      <c r="H465"/>
      <c r="I465"/>
      <c r="J465"/>
      <c r="K465"/>
      <c r="L465"/>
      <c r="M465"/>
      <c r="N465"/>
      <c r="O465"/>
      <c r="P465"/>
      <c r="Q465"/>
      <c r="R465"/>
      <c r="S465"/>
      <c r="T465"/>
      <c r="U465"/>
      <c r="V465"/>
      <c r="W465"/>
      <c r="X465"/>
      <c r="Y465"/>
      <c r="Z465"/>
      <c r="AA465"/>
      <c r="AB465"/>
      <c r="AC465"/>
      <c r="AD465"/>
      <c r="AE465"/>
      <c r="AF465"/>
      <c r="AG465"/>
      <c r="AH465"/>
      <c r="AI465"/>
      <c r="AJ465"/>
      <c r="AK465"/>
      <c r="AL465"/>
      <c r="AM465"/>
      <c r="AN465"/>
      <c r="AO465"/>
      <c r="AP465"/>
      <c r="AQ465"/>
      <c r="AR465"/>
      <c r="AS465" s="224"/>
      <c r="AT465" s="224"/>
      <c r="AU465"/>
    </row>
    <row r="466" spans="1:47" ht="15" x14ac:dyDescent="0.25">
      <c r="A466"/>
      <c r="B466"/>
      <c r="C466"/>
      <c r="D466"/>
      <c r="E466"/>
      <c r="F466"/>
      <c r="G466"/>
      <c r="H466"/>
      <c r="I466"/>
      <c r="J466"/>
      <c r="K466"/>
      <c r="L466"/>
      <c r="M466"/>
      <c r="N466"/>
      <c r="O466"/>
      <c r="P466"/>
      <c r="Q466"/>
      <c r="R466"/>
      <c r="S466"/>
      <c r="T466"/>
      <c r="U466"/>
      <c r="V466"/>
      <c r="W466"/>
      <c r="X466"/>
      <c r="Y466"/>
      <c r="Z466"/>
      <c r="AA466"/>
      <c r="AB466"/>
      <c r="AC466"/>
      <c r="AD466"/>
      <c r="AE466"/>
      <c r="AF466"/>
      <c r="AG466"/>
      <c r="AH466"/>
      <c r="AI466"/>
      <c r="AJ466"/>
      <c r="AK466"/>
      <c r="AL466"/>
      <c r="AM466"/>
      <c r="AN466"/>
      <c r="AO466"/>
      <c r="AP466"/>
      <c r="AQ466"/>
      <c r="AR466"/>
      <c r="AS466" s="224"/>
      <c r="AT466" s="224"/>
      <c r="AU466"/>
    </row>
    <row r="467" spans="1:47" ht="15" x14ac:dyDescent="0.25">
      <c r="A467"/>
      <c r="B467"/>
      <c r="C467"/>
      <c r="D467"/>
      <c r="E467"/>
      <c r="F467"/>
      <c r="G467"/>
      <c r="H467"/>
      <c r="I467"/>
      <c r="J467"/>
      <c r="K467"/>
      <c r="L467"/>
      <c r="M467"/>
      <c r="N467"/>
      <c r="O467"/>
      <c r="P467"/>
      <c r="Q467"/>
      <c r="R467"/>
      <c r="S467"/>
      <c r="T467"/>
      <c r="U467"/>
      <c r="V467"/>
      <c r="W467"/>
      <c r="X467"/>
      <c r="Y467"/>
      <c r="Z467"/>
      <c r="AA467"/>
      <c r="AB467"/>
      <c r="AC467"/>
      <c r="AD467"/>
      <c r="AE467"/>
      <c r="AF467"/>
      <c r="AG467"/>
      <c r="AH467"/>
      <c r="AI467"/>
      <c r="AJ467"/>
      <c r="AK467"/>
      <c r="AL467"/>
      <c r="AM467"/>
      <c r="AN467"/>
      <c r="AO467"/>
      <c r="AP467"/>
      <c r="AQ467"/>
      <c r="AR467"/>
      <c r="AS467" s="224"/>
      <c r="AT467" s="224"/>
      <c r="AU467"/>
    </row>
    <row r="468" spans="1:47" ht="15" x14ac:dyDescent="0.25">
      <c r="A468"/>
      <c r="B468"/>
      <c r="C468"/>
      <c r="D468"/>
      <c r="E468"/>
      <c r="F468"/>
      <c r="G468"/>
      <c r="H468"/>
      <c r="I468"/>
      <c r="J468"/>
      <c r="K468"/>
      <c r="L468"/>
      <c r="M468"/>
      <c r="N468"/>
      <c r="O468"/>
      <c r="P468"/>
      <c r="Q468"/>
      <c r="R468"/>
      <c r="S468"/>
      <c r="T468"/>
      <c r="U468"/>
      <c r="V468"/>
      <c r="W468"/>
      <c r="X468"/>
      <c r="Y468"/>
      <c r="Z468"/>
      <c r="AA468"/>
      <c r="AB468"/>
      <c r="AC468"/>
      <c r="AD468"/>
      <c r="AE468"/>
      <c r="AF468"/>
      <c r="AG468"/>
      <c r="AH468"/>
      <c r="AI468"/>
      <c r="AJ468"/>
      <c r="AK468"/>
      <c r="AL468"/>
      <c r="AM468"/>
      <c r="AN468"/>
      <c r="AO468"/>
      <c r="AP468"/>
      <c r="AQ468"/>
      <c r="AR468"/>
      <c r="AS468" s="224"/>
      <c r="AT468" s="224"/>
      <c r="AU468"/>
    </row>
    <row r="469" spans="1:47" ht="15" x14ac:dyDescent="0.25">
      <c r="A469"/>
      <c r="B469"/>
      <c r="C469"/>
      <c r="D469"/>
      <c r="E469"/>
      <c r="F469"/>
      <c r="G469"/>
      <c r="H469"/>
      <c r="I469"/>
      <c r="J469"/>
      <c r="K469"/>
      <c r="L469"/>
      <c r="M469"/>
      <c r="N469"/>
      <c r="O469"/>
      <c r="P469"/>
      <c r="Q469"/>
      <c r="R469"/>
      <c r="S469"/>
      <c r="T469"/>
      <c r="U469"/>
      <c r="V469"/>
      <c r="W469"/>
      <c r="X469"/>
      <c r="Y469"/>
      <c r="Z469"/>
      <c r="AA469"/>
      <c r="AB469"/>
      <c r="AC469"/>
      <c r="AD469"/>
      <c r="AE469"/>
      <c r="AF469"/>
      <c r="AG469"/>
      <c r="AH469"/>
      <c r="AI469"/>
      <c r="AJ469"/>
      <c r="AK469"/>
      <c r="AL469"/>
      <c r="AM469"/>
      <c r="AN469"/>
      <c r="AO469"/>
      <c r="AP469"/>
      <c r="AQ469"/>
      <c r="AR469"/>
      <c r="AS469" s="224"/>
      <c r="AT469" s="224"/>
      <c r="AU469"/>
    </row>
    <row r="470" spans="1:47" ht="15" x14ac:dyDescent="0.25">
      <c r="A470"/>
      <c r="B470"/>
      <c r="C470"/>
      <c r="D470"/>
      <c r="E470"/>
      <c r="F470"/>
      <c r="G470"/>
      <c r="H470"/>
      <c r="I470"/>
      <c r="J470"/>
      <c r="K470"/>
      <c r="L470"/>
      <c r="M470"/>
      <c r="N470"/>
      <c r="O470"/>
      <c r="P470"/>
      <c r="Q470"/>
      <c r="R470"/>
      <c r="S470"/>
      <c r="T470"/>
      <c r="U470"/>
      <c r="V470"/>
      <c r="W470"/>
      <c r="X470"/>
      <c r="Y470"/>
      <c r="Z470"/>
      <c r="AA470"/>
      <c r="AB470"/>
      <c r="AC470"/>
      <c r="AD470"/>
      <c r="AE470"/>
      <c r="AF470"/>
      <c r="AG470"/>
      <c r="AH470"/>
      <c r="AI470"/>
      <c r="AJ470"/>
      <c r="AK470"/>
      <c r="AL470"/>
      <c r="AM470"/>
      <c r="AN470"/>
      <c r="AO470"/>
      <c r="AP470"/>
      <c r="AQ470"/>
      <c r="AR470"/>
      <c r="AS470" s="224"/>
      <c r="AT470" s="224"/>
      <c r="AU470"/>
    </row>
    <row r="471" spans="1:47" ht="15" x14ac:dyDescent="0.25">
      <c r="A471"/>
      <c r="B471"/>
      <c r="C471"/>
      <c r="D471"/>
      <c r="E471"/>
      <c r="F471"/>
      <c r="G471"/>
      <c r="H471"/>
      <c r="I471"/>
      <c r="J471"/>
      <c r="K471"/>
      <c r="L471"/>
      <c r="M471"/>
      <c r="N471"/>
      <c r="O471"/>
      <c r="P471"/>
      <c r="Q471"/>
      <c r="R471"/>
      <c r="S471"/>
      <c r="T471"/>
      <c r="U471"/>
      <c r="V471"/>
      <c r="W471"/>
      <c r="X471"/>
      <c r="Y471"/>
      <c r="Z471"/>
      <c r="AA471"/>
      <c r="AB471"/>
      <c r="AC471"/>
      <c r="AD471"/>
      <c r="AE471"/>
      <c r="AF471"/>
      <c r="AG471"/>
      <c r="AH471"/>
      <c r="AI471"/>
      <c r="AJ471"/>
      <c r="AK471"/>
      <c r="AL471"/>
      <c r="AM471"/>
      <c r="AN471"/>
      <c r="AO471"/>
      <c r="AP471"/>
      <c r="AQ471"/>
      <c r="AR471"/>
      <c r="AS471" s="224"/>
      <c r="AT471" s="224"/>
      <c r="AU471"/>
    </row>
    <row r="472" spans="1:47" ht="15" x14ac:dyDescent="0.25">
      <c r="A472"/>
      <c r="B472"/>
      <c r="C472"/>
      <c r="D472"/>
      <c r="E472"/>
      <c r="F472"/>
      <c r="G472"/>
      <c r="H472"/>
      <c r="I472"/>
      <c r="J472"/>
      <c r="K472"/>
      <c r="L472"/>
      <c r="M472"/>
      <c r="N472"/>
      <c r="O472"/>
      <c r="P472"/>
      <c r="Q472"/>
      <c r="R472"/>
      <c r="S472"/>
      <c r="T472"/>
      <c r="U472"/>
      <c r="V472"/>
      <c r="W472"/>
      <c r="X472"/>
      <c r="Y472"/>
      <c r="Z472"/>
      <c r="AA472"/>
      <c r="AB472"/>
      <c r="AC472"/>
      <c r="AD472"/>
      <c r="AE472"/>
      <c r="AF472"/>
      <c r="AG472"/>
      <c r="AH472"/>
      <c r="AI472"/>
      <c r="AJ472"/>
      <c r="AK472"/>
      <c r="AL472"/>
      <c r="AM472"/>
      <c r="AN472"/>
      <c r="AO472"/>
      <c r="AP472"/>
      <c r="AQ472"/>
      <c r="AR472"/>
      <c r="AS472" s="224"/>
      <c r="AT472" s="224"/>
      <c r="AU472"/>
    </row>
    <row r="473" spans="1:47" ht="15" x14ac:dyDescent="0.25">
      <c r="A473"/>
      <c r="B473"/>
      <c r="C473"/>
      <c r="D473"/>
      <c r="E473"/>
      <c r="F473"/>
      <c r="G473"/>
      <c r="H473"/>
      <c r="I473"/>
      <c r="J473"/>
      <c r="K473"/>
      <c r="L473"/>
      <c r="M473"/>
      <c r="N473"/>
      <c r="O473"/>
      <c r="P473"/>
      <c r="Q473"/>
      <c r="R473"/>
      <c r="S473"/>
      <c r="T473"/>
      <c r="U473"/>
      <c r="V473"/>
      <c r="W473"/>
      <c r="X473"/>
      <c r="Y473"/>
      <c r="Z473"/>
      <c r="AA473"/>
      <c r="AB473"/>
      <c r="AC473"/>
      <c r="AD473"/>
      <c r="AE473"/>
      <c r="AF473"/>
      <c r="AG473"/>
      <c r="AH473"/>
      <c r="AI473"/>
      <c r="AJ473"/>
      <c r="AK473"/>
      <c r="AL473"/>
      <c r="AM473"/>
      <c r="AN473"/>
      <c r="AO473"/>
      <c r="AP473"/>
      <c r="AQ473"/>
      <c r="AR473"/>
      <c r="AS473" s="224"/>
      <c r="AT473" s="224"/>
      <c r="AU473"/>
    </row>
    <row r="474" spans="1:47" ht="15" x14ac:dyDescent="0.25">
      <c r="A474"/>
      <c r="B474"/>
      <c r="C474"/>
      <c r="D474"/>
      <c r="E474"/>
      <c r="F474"/>
      <c r="G474"/>
      <c r="H474"/>
      <c r="I474"/>
      <c r="J474"/>
      <c r="K474"/>
      <c r="L474"/>
      <c r="M474"/>
      <c r="N474"/>
      <c r="O474"/>
      <c r="P474"/>
      <c r="Q474"/>
      <c r="R474"/>
      <c r="S474"/>
      <c r="T474"/>
      <c r="U474"/>
      <c r="V474"/>
      <c r="W474"/>
      <c r="X474"/>
      <c r="Y474"/>
      <c r="Z474"/>
      <c r="AA474"/>
      <c r="AB474"/>
      <c r="AC474"/>
      <c r="AD474"/>
      <c r="AE474"/>
      <c r="AF474"/>
      <c r="AG474"/>
      <c r="AH474"/>
      <c r="AI474"/>
      <c r="AJ474"/>
      <c r="AK474"/>
      <c r="AL474"/>
      <c r="AM474"/>
      <c r="AN474"/>
      <c r="AO474"/>
      <c r="AP474"/>
      <c r="AQ474"/>
      <c r="AR474"/>
      <c r="AS474" s="224"/>
      <c r="AT474" s="224"/>
      <c r="AU474"/>
    </row>
    <row r="475" spans="1:47" ht="15" x14ac:dyDescent="0.25">
      <c r="A475"/>
      <c r="B475"/>
      <c r="C475"/>
      <c r="D475"/>
      <c r="E475"/>
      <c r="F475"/>
      <c r="G475"/>
      <c r="H475"/>
      <c r="I475"/>
      <c r="J475"/>
      <c r="K475"/>
      <c r="L475"/>
      <c r="M475"/>
      <c r="N475"/>
      <c r="O475"/>
      <c r="P475"/>
      <c r="Q475"/>
      <c r="R475"/>
      <c r="S475"/>
      <c r="T475"/>
      <c r="U475"/>
      <c r="V475"/>
      <c r="W475"/>
      <c r="X475"/>
      <c r="Y475"/>
      <c r="Z475"/>
      <c r="AA475"/>
      <c r="AB475"/>
      <c r="AC475"/>
      <c r="AD475"/>
      <c r="AE475"/>
      <c r="AF475"/>
      <c r="AG475"/>
      <c r="AH475"/>
      <c r="AI475"/>
      <c r="AJ475"/>
      <c r="AK475"/>
      <c r="AL475"/>
      <c r="AM475"/>
      <c r="AN475"/>
      <c r="AO475"/>
      <c r="AP475"/>
      <c r="AQ475"/>
      <c r="AR475"/>
      <c r="AS475" s="224"/>
      <c r="AT475" s="224"/>
      <c r="AU475"/>
    </row>
    <row r="476" spans="1:47" ht="15" x14ac:dyDescent="0.25">
      <c r="A476"/>
      <c r="B476"/>
      <c r="C476"/>
      <c r="D476"/>
      <c r="E476"/>
      <c r="F476"/>
      <c r="G476"/>
      <c r="H476"/>
      <c r="I476"/>
      <c r="J476"/>
      <c r="K476"/>
      <c r="L476"/>
      <c r="M476"/>
      <c r="N476"/>
      <c r="O476"/>
      <c r="P476"/>
      <c r="Q476"/>
      <c r="R476"/>
      <c r="S476"/>
      <c r="T476"/>
      <c r="U476"/>
      <c r="V476"/>
      <c r="W476"/>
      <c r="X476"/>
      <c r="Y476"/>
      <c r="Z476"/>
      <c r="AA476"/>
      <c r="AB476"/>
      <c r="AC476"/>
      <c r="AD476"/>
      <c r="AE476"/>
      <c r="AF476"/>
      <c r="AG476"/>
      <c r="AH476"/>
      <c r="AI476"/>
      <c r="AJ476"/>
      <c r="AK476"/>
      <c r="AL476"/>
      <c r="AM476"/>
      <c r="AN476"/>
      <c r="AO476"/>
      <c r="AP476"/>
      <c r="AQ476"/>
      <c r="AR476"/>
      <c r="AS476" s="224"/>
      <c r="AT476" s="224"/>
      <c r="AU476"/>
    </row>
    <row r="477" spans="1:47" ht="15" x14ac:dyDescent="0.25">
      <c r="A477"/>
      <c r="B477"/>
      <c r="C477"/>
      <c r="D477"/>
      <c r="E477"/>
      <c r="F477"/>
      <c r="G477"/>
      <c r="H477"/>
      <c r="I477"/>
      <c r="J477"/>
      <c r="K477"/>
      <c r="L477"/>
      <c r="M477"/>
      <c r="N477"/>
      <c r="O477"/>
      <c r="P477"/>
      <c r="Q477"/>
      <c r="R477"/>
      <c r="S477"/>
      <c r="T477"/>
      <c r="U477"/>
      <c r="V477"/>
      <c r="W477"/>
      <c r="X477"/>
      <c r="Y477"/>
      <c r="Z477"/>
      <c r="AA477"/>
      <c r="AB477"/>
      <c r="AC477"/>
      <c r="AD477"/>
      <c r="AE477"/>
      <c r="AF477"/>
      <c r="AG477"/>
      <c r="AH477"/>
      <c r="AI477"/>
      <c r="AJ477"/>
      <c r="AK477"/>
      <c r="AL477"/>
      <c r="AM477"/>
      <c r="AN477"/>
      <c r="AO477"/>
      <c r="AP477"/>
      <c r="AQ477"/>
      <c r="AR477"/>
      <c r="AS477" s="224"/>
      <c r="AT477" s="224"/>
      <c r="AU477"/>
    </row>
    <row r="478" spans="1:47" ht="15" x14ac:dyDescent="0.25">
      <c r="A478"/>
      <c r="B478"/>
      <c r="C478"/>
      <c r="D478"/>
      <c r="E478"/>
      <c r="F478"/>
      <c r="G478"/>
      <c r="H478"/>
      <c r="I478"/>
      <c r="J478"/>
      <c r="K478"/>
      <c r="L478"/>
      <c r="M478"/>
      <c r="N478"/>
      <c r="O478"/>
      <c r="P478"/>
      <c r="Q478"/>
      <c r="R478"/>
      <c r="S478"/>
      <c r="T478"/>
      <c r="U478"/>
      <c r="V478"/>
      <c r="W478"/>
      <c r="X478"/>
      <c r="Y478"/>
      <c r="Z478"/>
      <c r="AA478"/>
      <c r="AB478"/>
      <c r="AC478"/>
      <c r="AD478"/>
      <c r="AE478"/>
      <c r="AF478"/>
      <c r="AG478"/>
      <c r="AH478"/>
      <c r="AI478"/>
      <c r="AJ478"/>
      <c r="AK478"/>
      <c r="AL478"/>
      <c r="AM478"/>
      <c r="AN478"/>
      <c r="AO478"/>
      <c r="AP478"/>
      <c r="AQ478"/>
      <c r="AR478"/>
      <c r="AS478" s="224"/>
      <c r="AT478" s="224"/>
      <c r="AU478"/>
    </row>
    <row r="479" spans="1:47" ht="15" x14ac:dyDescent="0.25">
      <c r="A479"/>
      <c r="B479"/>
      <c r="C479"/>
      <c r="D479"/>
      <c r="E479"/>
      <c r="F479"/>
      <c r="G479"/>
      <c r="H479"/>
      <c r="I479"/>
      <c r="J479"/>
      <c r="K479"/>
      <c r="L479"/>
      <c r="M479"/>
      <c r="N479"/>
      <c r="O479"/>
      <c r="P479"/>
      <c r="Q479"/>
      <c r="R479"/>
      <c r="S479"/>
      <c r="T479"/>
      <c r="U479"/>
      <c r="V479"/>
      <c r="W479"/>
      <c r="X479"/>
      <c r="Y479"/>
      <c r="Z479"/>
      <c r="AA479"/>
      <c r="AB479"/>
      <c r="AC479"/>
      <c r="AD479"/>
      <c r="AE479"/>
      <c r="AF479"/>
      <c r="AG479"/>
      <c r="AH479"/>
      <c r="AI479"/>
      <c r="AJ479"/>
      <c r="AK479"/>
      <c r="AL479"/>
      <c r="AM479"/>
      <c r="AN479"/>
      <c r="AO479"/>
      <c r="AP479"/>
      <c r="AQ479"/>
      <c r="AR479"/>
      <c r="AS479" s="224"/>
      <c r="AT479" s="224"/>
      <c r="AU479"/>
    </row>
    <row r="480" spans="1:47" ht="15" x14ac:dyDescent="0.25">
      <c r="A480"/>
      <c r="B480"/>
      <c r="C480"/>
      <c r="D480"/>
      <c r="E480"/>
      <c r="F480"/>
      <c r="G480"/>
      <c r="H480"/>
      <c r="I480"/>
      <c r="J480"/>
      <c r="K480"/>
      <c r="L480"/>
      <c r="M480"/>
      <c r="N480"/>
      <c r="O480"/>
      <c r="P480"/>
      <c r="Q480"/>
      <c r="R480"/>
      <c r="S480"/>
      <c r="T480"/>
      <c r="U480"/>
      <c r="V480"/>
      <c r="W480"/>
      <c r="X480"/>
      <c r="Y480"/>
      <c r="Z480"/>
      <c r="AA480"/>
      <c r="AB480"/>
      <c r="AC480"/>
      <c r="AD480"/>
      <c r="AE480"/>
      <c r="AF480"/>
      <c r="AG480"/>
      <c r="AH480"/>
      <c r="AI480"/>
      <c r="AJ480"/>
      <c r="AK480"/>
      <c r="AL480"/>
      <c r="AM480"/>
      <c r="AN480"/>
      <c r="AO480"/>
      <c r="AP480"/>
      <c r="AQ480"/>
      <c r="AR480"/>
      <c r="AS480" s="224"/>
      <c r="AT480" s="224"/>
      <c r="AU480"/>
    </row>
    <row r="481" spans="1:47" ht="15" x14ac:dyDescent="0.25">
      <c r="A481"/>
      <c r="B481"/>
      <c r="C481"/>
      <c r="D481"/>
      <c r="E481"/>
      <c r="F481"/>
      <c r="G481"/>
      <c r="H481"/>
      <c r="I481"/>
      <c r="J481"/>
      <c r="K481"/>
      <c r="L481"/>
      <c r="M481"/>
      <c r="N481"/>
      <c r="O481"/>
      <c r="P481"/>
      <c r="Q481"/>
      <c r="R481"/>
      <c r="S481"/>
      <c r="T481"/>
      <c r="U481"/>
      <c r="V481"/>
      <c r="W481"/>
      <c r="X481"/>
      <c r="Y481"/>
      <c r="Z481"/>
      <c r="AA481"/>
      <c r="AB481"/>
      <c r="AC481"/>
      <c r="AD481"/>
      <c r="AE481"/>
      <c r="AF481"/>
      <c r="AG481"/>
      <c r="AH481"/>
      <c r="AI481"/>
      <c r="AJ481"/>
      <c r="AK481"/>
      <c r="AL481"/>
      <c r="AM481"/>
      <c r="AN481"/>
      <c r="AO481"/>
      <c r="AP481"/>
      <c r="AQ481"/>
      <c r="AR481"/>
      <c r="AS481" s="224"/>
      <c r="AT481" s="224"/>
      <c r="AU481"/>
    </row>
    <row r="482" spans="1:47" ht="15" x14ac:dyDescent="0.25">
      <c r="A482"/>
      <c r="B482"/>
      <c r="C482"/>
      <c r="D482"/>
      <c r="E482"/>
      <c r="F482"/>
      <c r="G482"/>
      <c r="H482"/>
      <c r="I482"/>
      <c r="J482"/>
      <c r="K482"/>
      <c r="L482"/>
      <c r="M482"/>
      <c r="N482"/>
      <c r="O482"/>
      <c r="P482"/>
      <c r="Q482"/>
      <c r="R482"/>
      <c r="S482"/>
      <c r="T482"/>
      <c r="U482"/>
      <c r="V482"/>
      <c r="W482"/>
      <c r="X482"/>
      <c r="Y482"/>
      <c r="Z482"/>
      <c r="AA482"/>
      <c r="AB482"/>
      <c r="AC482"/>
      <c r="AD482"/>
      <c r="AE482"/>
      <c r="AF482"/>
      <c r="AG482"/>
      <c r="AH482"/>
      <c r="AI482"/>
      <c r="AJ482"/>
      <c r="AK482"/>
      <c r="AL482"/>
      <c r="AM482"/>
      <c r="AN482"/>
      <c r="AO482"/>
      <c r="AP482"/>
      <c r="AQ482"/>
      <c r="AR482"/>
      <c r="AS482" s="224"/>
      <c r="AT482" s="224"/>
      <c r="AU482"/>
    </row>
    <row r="483" spans="1:47" ht="15" x14ac:dyDescent="0.25">
      <c r="A483"/>
      <c r="B483"/>
      <c r="C483"/>
      <c r="D483"/>
      <c r="E483"/>
      <c r="F483"/>
      <c r="G483"/>
      <c r="H483"/>
      <c r="I483"/>
      <c r="J483"/>
      <c r="K483"/>
      <c r="L483"/>
      <c r="M483"/>
      <c r="N483"/>
      <c r="O483"/>
      <c r="P483"/>
      <c r="Q483"/>
      <c r="R483"/>
      <c r="S483"/>
      <c r="T483"/>
      <c r="U483"/>
      <c r="V483"/>
      <c r="W483"/>
      <c r="X483"/>
      <c r="Y483"/>
      <c r="Z483"/>
      <c r="AA483"/>
      <c r="AB483"/>
      <c r="AC483"/>
      <c r="AD483"/>
      <c r="AE483"/>
      <c r="AF483"/>
      <c r="AG483"/>
      <c r="AH483"/>
      <c r="AI483"/>
      <c r="AJ483"/>
      <c r="AK483"/>
      <c r="AL483"/>
      <c r="AM483"/>
      <c r="AN483"/>
      <c r="AO483"/>
      <c r="AP483"/>
      <c r="AQ483"/>
      <c r="AR483"/>
      <c r="AS483" s="224"/>
      <c r="AT483" s="224"/>
      <c r="AU483"/>
    </row>
    <row r="484" spans="1:47" ht="15" x14ac:dyDescent="0.25">
      <c r="A484"/>
      <c r="B484"/>
      <c r="C484"/>
      <c r="D484"/>
      <c r="E484"/>
      <c r="F484"/>
      <c r="G484"/>
      <c r="H484"/>
      <c r="I484"/>
      <c r="J484"/>
      <c r="K484"/>
      <c r="L484"/>
      <c r="M484"/>
      <c r="N484"/>
      <c r="O484"/>
      <c r="P484"/>
      <c r="Q484"/>
      <c r="R484"/>
      <c r="S484"/>
      <c r="T484"/>
      <c r="U484"/>
      <c r="V484"/>
      <c r="W484"/>
      <c r="X484"/>
      <c r="Y484"/>
      <c r="Z484"/>
      <c r="AA484"/>
      <c r="AB484"/>
      <c r="AC484"/>
      <c r="AD484"/>
      <c r="AE484"/>
      <c r="AF484"/>
      <c r="AG484"/>
      <c r="AH484"/>
      <c r="AI484"/>
      <c r="AJ484"/>
      <c r="AK484"/>
      <c r="AL484"/>
      <c r="AM484"/>
      <c r="AN484"/>
      <c r="AO484"/>
      <c r="AP484"/>
      <c r="AQ484"/>
      <c r="AR484"/>
      <c r="AS484" s="224"/>
      <c r="AT484" s="224"/>
      <c r="AU484"/>
    </row>
    <row r="485" spans="1:47" ht="15" x14ac:dyDescent="0.25">
      <c r="A485"/>
      <c r="B485"/>
      <c r="C485"/>
      <c r="D485"/>
      <c r="E485"/>
      <c r="F485"/>
      <c r="G485"/>
      <c r="H485"/>
      <c r="I485"/>
      <c r="J485"/>
      <c r="K485"/>
      <c r="L485"/>
      <c r="M485"/>
      <c r="N485"/>
      <c r="O485"/>
      <c r="P485"/>
      <c r="Q485"/>
      <c r="R485"/>
      <c r="S485"/>
      <c r="T485"/>
      <c r="U485"/>
      <c r="V485"/>
      <c r="W485"/>
      <c r="X485"/>
      <c r="Y485"/>
      <c r="Z485"/>
      <c r="AA485"/>
      <c r="AB485"/>
      <c r="AC485"/>
      <c r="AD485"/>
      <c r="AE485"/>
      <c r="AF485"/>
      <c r="AG485"/>
      <c r="AH485"/>
      <c r="AI485"/>
      <c r="AJ485"/>
      <c r="AK485"/>
      <c r="AL485"/>
      <c r="AM485"/>
      <c r="AN485"/>
      <c r="AO485"/>
      <c r="AP485"/>
      <c r="AQ485"/>
      <c r="AR485"/>
      <c r="AS485" s="224"/>
      <c r="AT485" s="224"/>
      <c r="AU485"/>
    </row>
    <row r="486" spans="1:47" ht="15" x14ac:dyDescent="0.25">
      <c r="A486"/>
      <c r="B486"/>
      <c r="C486"/>
      <c r="D486"/>
      <c r="E486"/>
      <c r="F486"/>
      <c r="G486"/>
      <c r="H486"/>
      <c r="I486"/>
      <c r="J486"/>
      <c r="K486"/>
      <c r="L486"/>
      <c r="M486"/>
      <c r="N486"/>
      <c r="O486"/>
      <c r="P486"/>
      <c r="Q486"/>
      <c r="R486"/>
      <c r="S486"/>
      <c r="T486"/>
      <c r="U486"/>
      <c r="V486"/>
      <c r="W486"/>
      <c r="X486"/>
      <c r="Y486"/>
      <c r="Z486"/>
      <c r="AA486"/>
      <c r="AB486"/>
      <c r="AC486"/>
      <c r="AD486"/>
      <c r="AE486"/>
      <c r="AF486"/>
      <c r="AG486"/>
      <c r="AH486"/>
      <c r="AI486"/>
      <c r="AJ486"/>
      <c r="AK486"/>
      <c r="AL486"/>
      <c r="AM486"/>
      <c r="AN486"/>
      <c r="AO486"/>
      <c r="AP486"/>
      <c r="AQ486"/>
      <c r="AR486"/>
      <c r="AS486" s="224"/>
      <c r="AT486" s="224"/>
      <c r="AU486"/>
    </row>
    <row r="487" spans="1:47" ht="15" x14ac:dyDescent="0.25">
      <c r="A487"/>
      <c r="B487"/>
      <c r="C487"/>
      <c r="D487"/>
      <c r="E487"/>
      <c r="F487"/>
      <c r="G487"/>
      <c r="H487"/>
      <c r="I487"/>
      <c r="J487"/>
      <c r="K487"/>
      <c r="L487"/>
      <c r="M487"/>
      <c r="N487"/>
      <c r="O487"/>
      <c r="P487"/>
      <c r="Q487"/>
      <c r="R487"/>
      <c r="S487"/>
      <c r="T487"/>
      <c r="U487"/>
      <c r="V487"/>
      <c r="W487"/>
      <c r="X487"/>
      <c r="Y487"/>
      <c r="Z487"/>
      <c r="AA487"/>
      <c r="AB487"/>
      <c r="AC487"/>
      <c r="AD487"/>
      <c r="AE487"/>
      <c r="AF487"/>
      <c r="AG487"/>
      <c r="AH487"/>
      <c r="AI487"/>
      <c r="AJ487"/>
      <c r="AK487"/>
      <c r="AL487"/>
      <c r="AM487"/>
      <c r="AN487"/>
      <c r="AO487"/>
      <c r="AP487"/>
      <c r="AQ487"/>
      <c r="AR487"/>
      <c r="AS487" s="224"/>
      <c r="AT487" s="224"/>
      <c r="AU487"/>
    </row>
    <row r="488" spans="1:47" ht="15" x14ac:dyDescent="0.25">
      <c r="A488"/>
      <c r="B488"/>
      <c r="C488"/>
      <c r="D488"/>
      <c r="E488"/>
      <c r="F488"/>
      <c r="G488"/>
      <c r="H488"/>
      <c r="I488"/>
      <c r="J488"/>
      <c r="K488"/>
      <c r="L488"/>
      <c r="M488"/>
      <c r="N488"/>
      <c r="O488"/>
      <c r="P488"/>
      <c r="Q488"/>
      <c r="R488"/>
      <c r="S488"/>
      <c r="T488"/>
      <c r="U488"/>
      <c r="V488"/>
      <c r="W488"/>
      <c r="X488"/>
      <c r="Y488"/>
      <c r="Z488"/>
      <c r="AA488"/>
      <c r="AB488"/>
      <c r="AC488"/>
      <c r="AD488"/>
      <c r="AE488"/>
      <c r="AF488"/>
      <c r="AG488"/>
      <c r="AH488"/>
      <c r="AI488"/>
      <c r="AJ488"/>
      <c r="AK488"/>
      <c r="AL488"/>
      <c r="AM488"/>
      <c r="AN488"/>
      <c r="AO488"/>
      <c r="AP488"/>
      <c r="AQ488"/>
      <c r="AR488"/>
      <c r="AS488" s="224"/>
      <c r="AT488" s="224"/>
      <c r="AU488"/>
    </row>
    <row r="489" spans="1:47" ht="15" x14ac:dyDescent="0.25">
      <c r="A489"/>
      <c r="B489"/>
      <c r="C489"/>
      <c r="D489"/>
      <c r="E489"/>
      <c r="F489"/>
      <c r="G489"/>
      <c r="H489"/>
      <c r="I489"/>
      <c r="J489"/>
      <c r="K489"/>
      <c r="L489"/>
      <c r="M489"/>
      <c r="N489"/>
      <c r="O489"/>
      <c r="P489"/>
      <c r="Q489"/>
      <c r="R489"/>
      <c r="S489"/>
      <c r="T489"/>
      <c r="U489"/>
      <c r="V489"/>
      <c r="W489"/>
      <c r="X489"/>
      <c r="Y489"/>
      <c r="Z489"/>
      <c r="AA489"/>
      <c r="AB489"/>
      <c r="AC489"/>
      <c r="AD489"/>
      <c r="AE489"/>
      <c r="AF489"/>
      <c r="AG489"/>
      <c r="AH489"/>
      <c r="AI489"/>
      <c r="AJ489"/>
      <c r="AK489"/>
      <c r="AL489"/>
      <c r="AM489"/>
      <c r="AN489"/>
      <c r="AO489"/>
      <c r="AP489"/>
      <c r="AQ489"/>
      <c r="AR489"/>
      <c r="AS489" s="224"/>
      <c r="AT489" s="224"/>
      <c r="AU489"/>
    </row>
    <row r="490" spans="1:47" ht="15" x14ac:dyDescent="0.25">
      <c r="A490"/>
      <c r="B490"/>
      <c r="C490"/>
      <c r="D490"/>
      <c r="E490"/>
      <c r="F490"/>
      <c r="G490"/>
      <c r="H490"/>
      <c r="I490"/>
      <c r="J490"/>
      <c r="K490"/>
      <c r="L490"/>
      <c r="M490"/>
      <c r="N490"/>
      <c r="O490"/>
      <c r="P490"/>
      <c r="Q490"/>
      <c r="R490"/>
      <c r="S490"/>
      <c r="T490"/>
      <c r="U490"/>
      <c r="V490"/>
      <c r="W490"/>
      <c r="X490"/>
      <c r="Y490"/>
      <c r="Z490"/>
      <c r="AA490"/>
      <c r="AB490"/>
      <c r="AC490"/>
      <c r="AD490"/>
      <c r="AE490"/>
      <c r="AF490"/>
      <c r="AG490"/>
      <c r="AH490"/>
      <c r="AI490"/>
      <c r="AJ490"/>
      <c r="AK490"/>
      <c r="AL490"/>
      <c r="AM490"/>
      <c r="AN490"/>
      <c r="AO490"/>
      <c r="AP490"/>
      <c r="AQ490"/>
      <c r="AR490"/>
      <c r="AS490" s="224"/>
      <c r="AT490" s="224"/>
      <c r="AU490"/>
    </row>
    <row r="491" spans="1:47" ht="15" x14ac:dyDescent="0.25">
      <c r="A491"/>
      <c r="B491"/>
      <c r="C491"/>
      <c r="D491"/>
      <c r="E491"/>
      <c r="F491"/>
      <c r="G491"/>
      <c r="H491"/>
      <c r="I491"/>
      <c r="J491"/>
      <c r="K491"/>
      <c r="L491"/>
      <c r="M491"/>
      <c r="N491"/>
      <c r="O491"/>
      <c r="P491"/>
      <c r="Q491"/>
      <c r="R491"/>
      <c r="S491"/>
      <c r="T491"/>
      <c r="U491"/>
      <c r="V491"/>
      <c r="W491"/>
      <c r="X491"/>
      <c r="Y491"/>
      <c r="Z491"/>
      <c r="AA491"/>
      <c r="AB491"/>
      <c r="AC491"/>
      <c r="AD491"/>
      <c r="AE491"/>
      <c r="AF491"/>
      <c r="AG491"/>
      <c r="AH491"/>
      <c r="AI491"/>
      <c r="AJ491"/>
      <c r="AK491"/>
      <c r="AL491"/>
      <c r="AM491"/>
      <c r="AN491"/>
      <c r="AO491"/>
      <c r="AP491"/>
      <c r="AQ491"/>
      <c r="AR491"/>
      <c r="AS491" s="224"/>
      <c r="AT491" s="224"/>
      <c r="AU491"/>
    </row>
    <row r="492" spans="1:47" ht="15" x14ac:dyDescent="0.25">
      <c r="A492"/>
      <c r="B492"/>
      <c r="C492"/>
      <c r="D492"/>
      <c r="E492"/>
      <c r="F492"/>
      <c r="G492"/>
      <c r="H492"/>
      <c r="I492"/>
      <c r="J492"/>
      <c r="K492"/>
      <c r="L492"/>
      <c r="M492"/>
      <c r="N492"/>
      <c r="O492"/>
      <c r="P492"/>
      <c r="Q492"/>
      <c r="R492"/>
      <c r="S492"/>
      <c r="T492"/>
      <c r="U492"/>
      <c r="V492"/>
      <c r="W492"/>
      <c r="X492"/>
      <c r="Y492"/>
      <c r="Z492"/>
      <c r="AA492"/>
      <c r="AB492"/>
      <c r="AC492"/>
      <c r="AD492"/>
      <c r="AE492"/>
      <c r="AF492"/>
      <c r="AG492"/>
      <c r="AH492"/>
      <c r="AI492"/>
      <c r="AJ492"/>
      <c r="AK492"/>
      <c r="AL492"/>
      <c r="AM492"/>
      <c r="AN492"/>
      <c r="AO492"/>
      <c r="AP492"/>
      <c r="AQ492"/>
      <c r="AR492"/>
      <c r="AS492" s="224"/>
      <c r="AT492" s="224"/>
      <c r="AU492"/>
    </row>
    <row r="493" spans="1:47" ht="15" x14ac:dyDescent="0.25">
      <c r="A493"/>
      <c r="B493"/>
      <c r="C493"/>
      <c r="D493"/>
      <c r="E493"/>
      <c r="F493"/>
      <c r="G493"/>
      <c r="H493"/>
      <c r="I493"/>
      <c r="J493"/>
      <c r="K493"/>
      <c r="L493"/>
      <c r="M493"/>
      <c r="N493"/>
      <c r="O493"/>
      <c r="P493"/>
      <c r="Q493"/>
      <c r="R493"/>
      <c r="S493"/>
      <c r="T493"/>
      <c r="U493"/>
      <c r="V493"/>
      <c r="W493"/>
      <c r="X493"/>
      <c r="Y493"/>
      <c r="Z493"/>
      <c r="AA493"/>
      <c r="AB493"/>
      <c r="AC493"/>
      <c r="AD493"/>
      <c r="AE493"/>
      <c r="AF493"/>
      <c r="AG493"/>
      <c r="AH493"/>
      <c r="AI493"/>
      <c r="AJ493"/>
      <c r="AK493"/>
      <c r="AL493"/>
      <c r="AM493"/>
      <c r="AN493"/>
      <c r="AO493"/>
      <c r="AP493"/>
      <c r="AQ493"/>
      <c r="AR493"/>
      <c r="AS493" s="224"/>
      <c r="AT493" s="224"/>
      <c r="AU493"/>
    </row>
    <row r="494" spans="1:47" ht="15" x14ac:dyDescent="0.25">
      <c r="A494"/>
      <c r="B494"/>
      <c r="C494"/>
      <c r="D494"/>
      <c r="E494"/>
      <c r="F494"/>
      <c r="G494"/>
      <c r="H494"/>
      <c r="I494"/>
      <c r="J494"/>
      <c r="K494"/>
      <c r="L494"/>
      <c r="M494"/>
      <c r="N494"/>
      <c r="O494"/>
      <c r="P494"/>
      <c r="Q494"/>
      <c r="R494"/>
      <c r="S494"/>
      <c r="T494"/>
      <c r="U494"/>
      <c r="V494"/>
      <c r="W494"/>
      <c r="X494"/>
      <c r="Y494"/>
      <c r="Z494"/>
      <c r="AA494"/>
      <c r="AB494"/>
      <c r="AC494"/>
      <c r="AD494"/>
      <c r="AE494"/>
      <c r="AF494"/>
      <c r="AG494"/>
      <c r="AH494"/>
      <c r="AI494"/>
      <c r="AJ494"/>
      <c r="AK494"/>
      <c r="AL494"/>
      <c r="AM494"/>
      <c r="AN494"/>
      <c r="AO494"/>
      <c r="AP494"/>
      <c r="AQ494"/>
      <c r="AR494"/>
      <c r="AS494" s="224"/>
      <c r="AT494" s="224"/>
      <c r="AU494"/>
    </row>
    <row r="495" spans="1:47" ht="15" x14ac:dyDescent="0.25">
      <c r="A495"/>
      <c r="B495"/>
      <c r="C495"/>
      <c r="D495"/>
      <c r="E495"/>
      <c r="F495"/>
      <c r="G495"/>
      <c r="H495"/>
      <c r="I495"/>
      <c r="J495"/>
      <c r="K495"/>
      <c r="L495"/>
      <c r="M495"/>
      <c r="N495"/>
      <c r="O495"/>
      <c r="P495"/>
      <c r="Q495"/>
      <c r="R495"/>
      <c r="S495"/>
      <c r="T495"/>
      <c r="U495"/>
      <c r="V495"/>
      <c r="W495"/>
      <c r="X495"/>
      <c r="Y495"/>
      <c r="Z495"/>
      <c r="AA495"/>
      <c r="AB495"/>
      <c r="AC495"/>
      <c r="AD495"/>
      <c r="AE495"/>
      <c r="AF495"/>
      <c r="AG495"/>
      <c r="AH495"/>
      <c r="AI495"/>
      <c r="AJ495"/>
      <c r="AK495"/>
      <c r="AL495"/>
      <c r="AM495"/>
      <c r="AN495"/>
      <c r="AO495"/>
      <c r="AP495"/>
      <c r="AQ495"/>
      <c r="AR495"/>
      <c r="AS495" s="224"/>
      <c r="AT495" s="224"/>
      <c r="AU495"/>
    </row>
    <row r="496" spans="1:47" ht="15" x14ac:dyDescent="0.25">
      <c r="A496"/>
      <c r="B496"/>
      <c r="C496"/>
      <c r="D496"/>
      <c r="E496"/>
      <c r="F496"/>
      <c r="G496"/>
      <c r="H496"/>
      <c r="I496"/>
      <c r="J496"/>
      <c r="K496"/>
      <c r="L496"/>
      <c r="M496"/>
      <c r="N496"/>
      <c r="O496"/>
      <c r="P496"/>
      <c r="Q496"/>
      <c r="R496"/>
      <c r="S496"/>
      <c r="T496"/>
      <c r="U496"/>
      <c r="V496"/>
      <c r="W496"/>
      <c r="X496"/>
      <c r="Y496"/>
      <c r="Z496"/>
      <c r="AA496"/>
      <c r="AB496"/>
      <c r="AC496"/>
      <c r="AD496"/>
      <c r="AE496"/>
      <c r="AF496"/>
      <c r="AG496"/>
      <c r="AH496"/>
      <c r="AI496"/>
      <c r="AJ496"/>
      <c r="AK496"/>
      <c r="AL496"/>
      <c r="AM496"/>
      <c r="AN496"/>
      <c r="AO496"/>
      <c r="AP496"/>
      <c r="AQ496"/>
      <c r="AR496"/>
      <c r="AS496" s="224"/>
      <c r="AT496" s="224"/>
      <c r="AU496"/>
    </row>
    <row r="497" spans="1:47" ht="15" x14ac:dyDescent="0.25">
      <c r="A497"/>
      <c r="B497"/>
      <c r="C497"/>
      <c r="D497"/>
      <c r="E497"/>
      <c r="F497"/>
      <c r="G497"/>
      <c r="H497"/>
      <c r="I497"/>
      <c r="J497"/>
      <c r="K497"/>
      <c r="L497"/>
      <c r="M497"/>
      <c r="N497"/>
      <c r="O497"/>
      <c r="P497"/>
      <c r="Q497"/>
      <c r="R497"/>
      <c r="S497"/>
      <c r="T497"/>
      <c r="U497"/>
      <c r="V497"/>
      <c r="W497"/>
      <c r="X497"/>
      <c r="Y497"/>
      <c r="Z497"/>
      <c r="AA497"/>
      <c r="AB497"/>
      <c r="AC497"/>
      <c r="AD497"/>
      <c r="AE497"/>
      <c r="AF497"/>
      <c r="AG497"/>
      <c r="AH497"/>
      <c r="AI497"/>
      <c r="AJ497"/>
      <c r="AK497"/>
      <c r="AL497"/>
      <c r="AM497"/>
      <c r="AN497"/>
      <c r="AO497"/>
      <c r="AP497"/>
      <c r="AQ497"/>
      <c r="AR497"/>
      <c r="AS497" s="224"/>
      <c r="AT497" s="224"/>
      <c r="AU497"/>
    </row>
    <row r="498" spans="1:47" ht="15" x14ac:dyDescent="0.25">
      <c r="A498"/>
      <c r="B498"/>
      <c r="C498"/>
      <c r="D498"/>
      <c r="E498"/>
      <c r="F498"/>
      <c r="G498"/>
      <c r="H498"/>
      <c r="I498"/>
      <c r="J498"/>
      <c r="K498"/>
      <c r="L498"/>
      <c r="M498"/>
      <c r="N498"/>
      <c r="O498"/>
      <c r="P498"/>
      <c r="Q498"/>
      <c r="R498"/>
      <c r="S498"/>
      <c r="T498"/>
      <c r="U498"/>
      <c r="V498"/>
      <c r="W498"/>
      <c r="X498"/>
      <c r="Y498"/>
      <c r="Z498"/>
      <c r="AA498"/>
      <c r="AB498"/>
      <c r="AC498"/>
      <c r="AD498"/>
      <c r="AE498"/>
      <c r="AF498"/>
      <c r="AG498"/>
      <c r="AH498"/>
      <c r="AI498"/>
      <c r="AJ498"/>
      <c r="AK498"/>
      <c r="AL498"/>
      <c r="AM498"/>
      <c r="AN498"/>
      <c r="AO498"/>
      <c r="AP498"/>
      <c r="AQ498"/>
      <c r="AR498"/>
      <c r="AS498" s="224"/>
      <c r="AT498" s="224"/>
      <c r="AU498"/>
    </row>
    <row r="499" spans="1:47" ht="15" x14ac:dyDescent="0.25">
      <c r="A499"/>
      <c r="B499"/>
      <c r="C499"/>
      <c r="D499"/>
      <c r="E499"/>
      <c r="F499"/>
      <c r="G499"/>
      <c r="H499"/>
      <c r="I499"/>
      <c r="J499"/>
      <c r="K499"/>
      <c r="L499"/>
      <c r="M499"/>
      <c r="N499"/>
      <c r="O499"/>
      <c r="P499"/>
      <c r="Q499"/>
      <c r="R499"/>
      <c r="S499"/>
      <c r="T499"/>
      <c r="U499"/>
      <c r="V499"/>
      <c r="W499"/>
      <c r="X499"/>
      <c r="Y499"/>
      <c r="Z499"/>
      <c r="AA499"/>
      <c r="AB499"/>
      <c r="AC499"/>
      <c r="AD499"/>
      <c r="AE499"/>
      <c r="AF499"/>
      <c r="AG499"/>
      <c r="AH499"/>
      <c r="AI499"/>
      <c r="AJ499"/>
      <c r="AK499"/>
      <c r="AL499"/>
      <c r="AM499"/>
      <c r="AN499"/>
      <c r="AO499"/>
      <c r="AP499"/>
      <c r="AQ499"/>
      <c r="AR499"/>
      <c r="AS499" s="224"/>
      <c r="AT499" s="224"/>
      <c r="AU499"/>
    </row>
    <row r="500" spans="1:47" ht="15" x14ac:dyDescent="0.25">
      <c r="A500"/>
      <c r="B500"/>
      <c r="C500"/>
      <c r="D500"/>
      <c r="E500"/>
      <c r="F500"/>
      <c r="G500"/>
      <c r="H500"/>
      <c r="I500"/>
      <c r="J500"/>
      <c r="K500"/>
      <c r="L500"/>
      <c r="M500"/>
      <c r="N500"/>
      <c r="O500"/>
      <c r="P500"/>
      <c r="Q500"/>
      <c r="R500"/>
      <c r="S500"/>
      <c r="T500"/>
      <c r="U500"/>
      <c r="V500"/>
      <c r="W500"/>
      <c r="X500"/>
      <c r="Y500"/>
      <c r="Z500"/>
      <c r="AA500"/>
      <c r="AB500"/>
      <c r="AC500"/>
      <c r="AD500"/>
      <c r="AE500"/>
      <c r="AF500"/>
      <c r="AG500"/>
      <c r="AH500"/>
      <c r="AI500"/>
      <c r="AJ500"/>
      <c r="AK500"/>
      <c r="AL500"/>
      <c r="AM500"/>
      <c r="AN500"/>
      <c r="AO500"/>
      <c r="AP500"/>
      <c r="AQ500"/>
      <c r="AR500"/>
      <c r="AS500" s="224"/>
      <c r="AT500" s="224"/>
      <c r="AU500"/>
    </row>
    <row r="501" spans="1:47" ht="15" x14ac:dyDescent="0.25">
      <c r="A501"/>
      <c r="B501"/>
      <c r="C501"/>
      <c r="D501"/>
      <c r="E501"/>
      <c r="F501"/>
      <c r="G501"/>
      <c r="H501"/>
      <c r="I501"/>
      <c r="J501"/>
      <c r="K501"/>
      <c r="L501"/>
      <c r="M501"/>
      <c r="N501"/>
      <c r="O501"/>
      <c r="P501"/>
      <c r="Q501"/>
      <c r="R501"/>
      <c r="S501"/>
      <c r="T501"/>
      <c r="U501"/>
      <c r="V501"/>
      <c r="W501"/>
      <c r="X501"/>
      <c r="Y501"/>
      <c r="Z501"/>
      <c r="AA501"/>
      <c r="AB501"/>
      <c r="AC501"/>
      <c r="AD501"/>
      <c r="AE501"/>
      <c r="AF501"/>
      <c r="AG501"/>
      <c r="AH501"/>
      <c r="AI501"/>
      <c r="AJ501"/>
      <c r="AK501"/>
      <c r="AL501"/>
      <c r="AM501"/>
      <c r="AN501"/>
      <c r="AO501"/>
      <c r="AP501"/>
      <c r="AQ501"/>
      <c r="AR501"/>
      <c r="AS501" s="224"/>
      <c r="AT501" s="224"/>
      <c r="AU501"/>
    </row>
    <row r="502" spans="1:47" ht="15" x14ac:dyDescent="0.25">
      <c r="A502"/>
      <c r="B502"/>
      <c r="C502"/>
      <c r="D502"/>
      <c r="E502"/>
      <c r="F502"/>
      <c r="G502"/>
      <c r="H502"/>
      <c r="I502"/>
      <c r="J502"/>
      <c r="K502"/>
      <c r="L502"/>
      <c r="M502"/>
      <c r="N502"/>
      <c r="O502"/>
      <c r="P502"/>
      <c r="Q502"/>
      <c r="R502"/>
      <c r="S502"/>
      <c r="T502"/>
      <c r="U502"/>
      <c r="V502"/>
      <c r="W502"/>
      <c r="X502"/>
      <c r="Y502"/>
      <c r="Z502"/>
      <c r="AA502"/>
      <c r="AB502"/>
      <c r="AC502"/>
      <c r="AD502"/>
      <c r="AE502"/>
      <c r="AF502"/>
      <c r="AG502"/>
      <c r="AH502"/>
      <c r="AI502"/>
      <c r="AJ502"/>
      <c r="AK502"/>
      <c r="AL502"/>
      <c r="AM502"/>
      <c r="AN502"/>
      <c r="AO502"/>
      <c r="AP502"/>
      <c r="AQ502"/>
      <c r="AR502"/>
      <c r="AS502" s="224"/>
      <c r="AT502" s="224"/>
      <c r="AU502"/>
    </row>
    <row r="503" spans="1:47" ht="15" x14ac:dyDescent="0.25">
      <c r="A503"/>
      <c r="B503"/>
      <c r="C503"/>
      <c r="D503"/>
      <c r="E503"/>
      <c r="F503"/>
      <c r="G503"/>
      <c r="H503"/>
      <c r="I503"/>
      <c r="J503"/>
      <c r="K503"/>
      <c r="L503"/>
      <c r="M503"/>
      <c r="N503"/>
      <c r="O503"/>
      <c r="P503"/>
      <c r="Q503"/>
      <c r="R503"/>
      <c r="S503"/>
      <c r="T503"/>
      <c r="U503"/>
      <c r="V503"/>
      <c r="W503"/>
      <c r="X503"/>
      <c r="Y503"/>
      <c r="Z503"/>
      <c r="AA503"/>
      <c r="AB503"/>
      <c r="AC503"/>
      <c r="AD503"/>
      <c r="AE503"/>
      <c r="AF503"/>
      <c r="AG503"/>
      <c r="AH503"/>
      <c r="AI503"/>
      <c r="AJ503"/>
      <c r="AK503"/>
      <c r="AL503"/>
      <c r="AM503"/>
      <c r="AN503"/>
      <c r="AO503"/>
      <c r="AP503"/>
      <c r="AQ503"/>
      <c r="AR503"/>
      <c r="AS503" s="224"/>
      <c r="AT503" s="224"/>
      <c r="AU503"/>
    </row>
    <row r="504" spans="1:47" ht="15" x14ac:dyDescent="0.25">
      <c r="A504"/>
      <c r="B504"/>
      <c r="C504"/>
      <c r="D504"/>
      <c r="E504"/>
      <c r="F504"/>
      <c r="G504"/>
      <c r="H504"/>
      <c r="I504"/>
      <c r="J504"/>
      <c r="K504"/>
      <c r="L504"/>
      <c r="M504"/>
      <c r="N504"/>
      <c r="O504"/>
      <c r="P504"/>
      <c r="Q504"/>
      <c r="R504"/>
      <c r="S504"/>
      <c r="T504"/>
      <c r="U504"/>
      <c r="V504"/>
      <c r="W504"/>
      <c r="X504"/>
      <c r="Y504"/>
      <c r="Z504"/>
      <c r="AA504"/>
      <c r="AB504"/>
      <c r="AC504"/>
      <c r="AD504"/>
      <c r="AE504"/>
      <c r="AF504"/>
      <c r="AG504"/>
      <c r="AH504"/>
      <c r="AI504"/>
      <c r="AJ504"/>
      <c r="AK504"/>
      <c r="AL504"/>
      <c r="AM504"/>
      <c r="AN504"/>
      <c r="AO504"/>
      <c r="AP504"/>
      <c r="AQ504"/>
      <c r="AR504"/>
      <c r="AS504" s="224"/>
      <c r="AT504" s="224"/>
      <c r="AU504"/>
    </row>
    <row r="505" spans="1:47" ht="15" x14ac:dyDescent="0.25">
      <c r="A505"/>
      <c r="B505"/>
      <c r="C505"/>
      <c r="D505"/>
      <c r="E505"/>
      <c r="F505"/>
      <c r="G505"/>
      <c r="H505"/>
      <c r="I505"/>
      <c r="J505"/>
      <c r="K505"/>
      <c r="L505"/>
      <c r="M505"/>
      <c r="N505"/>
      <c r="O505"/>
      <c r="P505"/>
      <c r="Q505"/>
      <c r="R505"/>
      <c r="S505"/>
      <c r="T505"/>
      <c r="U505"/>
      <c r="V505"/>
      <c r="W505"/>
      <c r="X505"/>
      <c r="Y505"/>
      <c r="Z505"/>
      <c r="AA505"/>
      <c r="AB505"/>
      <c r="AC505"/>
      <c r="AD505"/>
      <c r="AE505"/>
      <c r="AF505"/>
      <c r="AG505"/>
      <c r="AH505"/>
      <c r="AI505"/>
      <c r="AJ505"/>
      <c r="AK505"/>
      <c r="AL505"/>
      <c r="AM505"/>
      <c r="AN505"/>
      <c r="AO505"/>
      <c r="AP505"/>
      <c r="AQ505"/>
      <c r="AR505"/>
      <c r="AS505" s="224"/>
      <c r="AT505" s="224"/>
      <c r="AU505"/>
    </row>
    <row r="506" spans="1:47" ht="15" x14ac:dyDescent="0.25">
      <c r="A506"/>
      <c r="B506"/>
      <c r="C506"/>
      <c r="D506"/>
      <c r="E506"/>
      <c r="F506"/>
      <c r="G506"/>
      <c r="H506"/>
      <c r="I506"/>
      <c r="J506"/>
      <c r="K506"/>
      <c r="L506"/>
      <c r="M506"/>
      <c r="N506"/>
      <c r="O506"/>
      <c r="P506"/>
      <c r="Q506"/>
      <c r="R506"/>
      <c r="S506"/>
      <c r="T506"/>
      <c r="U506"/>
      <c r="V506"/>
      <c r="W506"/>
      <c r="X506"/>
      <c r="Y506"/>
      <c r="Z506"/>
      <c r="AA506"/>
      <c r="AB506"/>
      <c r="AC506"/>
      <c r="AD506"/>
      <c r="AE506"/>
      <c r="AF506"/>
      <c r="AG506"/>
      <c r="AH506"/>
      <c r="AI506"/>
      <c r="AJ506"/>
      <c r="AK506"/>
      <c r="AL506"/>
      <c r="AM506"/>
      <c r="AN506"/>
      <c r="AO506"/>
      <c r="AP506"/>
      <c r="AQ506"/>
      <c r="AR506"/>
      <c r="AS506" s="224"/>
      <c r="AT506" s="224"/>
      <c r="AU506"/>
    </row>
    <row r="507" spans="1:47" ht="15" x14ac:dyDescent="0.25">
      <c r="A507"/>
      <c r="B507"/>
      <c r="C507"/>
      <c r="D507"/>
      <c r="E507"/>
      <c r="F507"/>
      <c r="G507"/>
      <c r="H507"/>
      <c r="I507"/>
      <c r="J507"/>
      <c r="K507"/>
      <c r="L507"/>
      <c r="M507"/>
      <c r="N507"/>
      <c r="O507"/>
      <c r="P507"/>
      <c r="Q507"/>
      <c r="R507"/>
      <c r="S507"/>
      <c r="T507"/>
      <c r="U507"/>
      <c r="V507"/>
      <c r="W507"/>
      <c r="X507"/>
      <c r="Y507"/>
      <c r="Z507"/>
      <c r="AA507"/>
      <c r="AB507"/>
      <c r="AC507"/>
      <c r="AD507"/>
      <c r="AE507"/>
      <c r="AF507"/>
      <c r="AG507"/>
      <c r="AH507"/>
      <c r="AI507"/>
      <c r="AJ507"/>
      <c r="AK507"/>
      <c r="AL507"/>
      <c r="AM507"/>
      <c r="AN507"/>
      <c r="AO507"/>
      <c r="AP507"/>
      <c r="AQ507"/>
      <c r="AR507"/>
      <c r="AS507" s="224"/>
      <c r="AT507" s="224"/>
      <c r="AU507"/>
    </row>
    <row r="508" spans="1:47" ht="15" x14ac:dyDescent="0.25">
      <c r="A508"/>
      <c r="B508"/>
      <c r="C508"/>
      <c r="D508"/>
      <c r="E508"/>
      <c r="F508"/>
      <c r="G508"/>
      <c r="H508"/>
      <c r="I508"/>
      <c r="J508"/>
      <c r="K508"/>
      <c r="L508"/>
      <c r="M508"/>
      <c r="N508"/>
      <c r="O508"/>
      <c r="P508"/>
      <c r="Q508"/>
      <c r="R508"/>
      <c r="S508"/>
      <c r="T508"/>
      <c r="U508"/>
      <c r="V508"/>
      <c r="W508"/>
      <c r="X508"/>
      <c r="Y508"/>
      <c r="Z508"/>
      <c r="AA508"/>
      <c r="AB508"/>
      <c r="AC508"/>
      <c r="AD508"/>
      <c r="AE508"/>
      <c r="AF508"/>
      <c r="AG508"/>
      <c r="AH508"/>
      <c r="AI508"/>
      <c r="AJ508"/>
      <c r="AK508"/>
      <c r="AL508"/>
      <c r="AM508"/>
      <c r="AN508"/>
      <c r="AO508"/>
      <c r="AP508"/>
      <c r="AQ508"/>
      <c r="AR508"/>
      <c r="AS508" s="224"/>
      <c r="AT508" s="224"/>
      <c r="AU508"/>
    </row>
    <row r="509" spans="1:47" ht="15" x14ac:dyDescent="0.25">
      <c r="A509"/>
      <c r="B509"/>
      <c r="C509"/>
      <c r="D509"/>
      <c r="E509"/>
      <c r="F509"/>
      <c r="G509"/>
      <c r="H509"/>
      <c r="I509"/>
      <c r="J509"/>
      <c r="K509"/>
      <c r="L509"/>
      <c r="M509"/>
      <c r="N509"/>
      <c r="O509"/>
      <c r="P509"/>
      <c r="Q509"/>
      <c r="R509"/>
      <c r="S509"/>
      <c r="T509"/>
      <c r="U509"/>
      <c r="V509"/>
      <c r="W509"/>
      <c r="X509"/>
      <c r="Y509"/>
      <c r="Z509"/>
      <c r="AA509"/>
      <c r="AB509"/>
      <c r="AC509"/>
      <c r="AD509"/>
      <c r="AE509"/>
      <c r="AF509"/>
      <c r="AG509"/>
      <c r="AH509"/>
      <c r="AI509"/>
      <c r="AJ509"/>
      <c r="AK509"/>
      <c r="AL509"/>
      <c r="AM509"/>
      <c r="AN509"/>
      <c r="AO509"/>
      <c r="AP509"/>
      <c r="AQ509"/>
      <c r="AR509"/>
      <c r="AS509" s="224"/>
      <c r="AT509" s="224"/>
      <c r="AU509"/>
    </row>
    <row r="510" spans="1:47" ht="15" x14ac:dyDescent="0.25">
      <c r="A510"/>
      <c r="B510"/>
      <c r="C510"/>
      <c r="D510"/>
      <c r="E510"/>
      <c r="F510"/>
      <c r="G510"/>
      <c r="H510"/>
      <c r="I510"/>
      <c r="J510"/>
      <c r="K510"/>
      <c r="L510"/>
      <c r="M510"/>
      <c r="N510"/>
      <c r="O510"/>
      <c r="P510"/>
      <c r="Q510"/>
      <c r="R510"/>
      <c r="S510"/>
      <c r="T510"/>
      <c r="U510"/>
      <c r="V510"/>
      <c r="W510"/>
      <c r="X510"/>
      <c r="Y510"/>
      <c r="Z510"/>
      <c r="AA510"/>
      <c r="AB510"/>
      <c r="AC510"/>
      <c r="AD510"/>
      <c r="AE510"/>
      <c r="AF510"/>
      <c r="AG510"/>
      <c r="AH510"/>
      <c r="AI510"/>
      <c r="AJ510"/>
      <c r="AK510"/>
      <c r="AL510"/>
      <c r="AM510"/>
      <c r="AN510"/>
      <c r="AO510"/>
      <c r="AP510"/>
      <c r="AQ510"/>
      <c r="AR510"/>
      <c r="AS510" s="224"/>
      <c r="AT510" s="224"/>
      <c r="AU510"/>
    </row>
    <row r="511" spans="1:47" ht="15" x14ac:dyDescent="0.25">
      <c r="A511"/>
      <c r="B511"/>
      <c r="C511"/>
      <c r="D511"/>
      <c r="E511"/>
      <c r="F511"/>
      <c r="G511"/>
      <c r="H511"/>
      <c r="I511"/>
      <c r="J511"/>
      <c r="K511"/>
      <c r="L511"/>
      <c r="M511"/>
      <c r="N511"/>
      <c r="O511"/>
      <c r="P511"/>
      <c r="Q511"/>
      <c r="R511"/>
      <c r="S511"/>
      <c r="T511"/>
      <c r="U511"/>
      <c r="V511"/>
      <c r="W511"/>
      <c r="X511"/>
      <c r="Y511"/>
      <c r="Z511"/>
      <c r="AA511"/>
      <c r="AB511"/>
      <c r="AC511"/>
      <c r="AD511"/>
      <c r="AE511"/>
      <c r="AF511"/>
      <c r="AG511"/>
      <c r="AH511"/>
      <c r="AI511"/>
      <c r="AJ511"/>
      <c r="AK511"/>
      <c r="AL511"/>
      <c r="AM511"/>
      <c r="AN511"/>
      <c r="AO511"/>
      <c r="AP511"/>
      <c r="AQ511"/>
      <c r="AR511"/>
      <c r="AS511" s="224"/>
      <c r="AT511" s="224"/>
      <c r="AU511"/>
    </row>
    <row r="512" spans="1:47" ht="15" x14ac:dyDescent="0.25">
      <c r="A512"/>
      <c r="B512"/>
      <c r="C512"/>
      <c r="D512"/>
      <c r="E512"/>
      <c r="F512"/>
      <c r="G512"/>
      <c r="H512"/>
      <c r="I512"/>
      <c r="J512"/>
      <c r="K512"/>
      <c r="L512"/>
      <c r="M512"/>
      <c r="N512"/>
      <c r="O512"/>
      <c r="P512"/>
      <c r="Q512"/>
      <c r="R512"/>
      <c r="S512"/>
      <c r="T512"/>
      <c r="U512"/>
      <c r="V512"/>
      <c r="W512"/>
      <c r="X512"/>
      <c r="Y512"/>
      <c r="Z512"/>
      <c r="AA512"/>
      <c r="AB512"/>
      <c r="AC512"/>
      <c r="AD512"/>
      <c r="AE512"/>
      <c r="AF512"/>
      <c r="AG512"/>
      <c r="AH512"/>
      <c r="AI512"/>
      <c r="AJ512"/>
      <c r="AK512"/>
      <c r="AL512"/>
      <c r="AM512"/>
      <c r="AN512"/>
      <c r="AO512"/>
      <c r="AP512"/>
      <c r="AQ512"/>
      <c r="AR512"/>
      <c r="AS512" s="224"/>
      <c r="AT512" s="224"/>
      <c r="AU512"/>
    </row>
    <row r="513" spans="1:47" ht="15" x14ac:dyDescent="0.25">
      <c r="A513"/>
      <c r="B513"/>
      <c r="C513"/>
      <c r="D513"/>
      <c r="E513"/>
      <c r="F513"/>
      <c r="G513"/>
      <c r="H513"/>
      <c r="I513"/>
      <c r="J513"/>
      <c r="K513"/>
      <c r="L513"/>
      <c r="M513"/>
      <c r="N513"/>
      <c r="O513"/>
      <c r="P513"/>
      <c r="Q513"/>
      <c r="R513"/>
      <c r="S513"/>
      <c r="T513"/>
      <c r="U513"/>
      <c r="V513"/>
      <c r="W513"/>
      <c r="X513"/>
      <c r="Y513"/>
      <c r="Z513"/>
      <c r="AA513"/>
      <c r="AB513"/>
      <c r="AC513"/>
      <c r="AD513"/>
      <c r="AE513"/>
      <c r="AF513"/>
      <c r="AG513"/>
      <c r="AH513"/>
      <c r="AI513"/>
      <c r="AJ513"/>
      <c r="AK513"/>
      <c r="AL513"/>
      <c r="AM513"/>
      <c r="AN513"/>
      <c r="AO513"/>
      <c r="AP513"/>
      <c r="AQ513"/>
      <c r="AR513"/>
      <c r="AS513" s="224"/>
      <c r="AT513" s="224"/>
      <c r="AU513"/>
    </row>
    <row r="514" spans="1:47" ht="15" x14ac:dyDescent="0.25">
      <c r="A514"/>
      <c r="B514"/>
      <c r="C514"/>
      <c r="D514"/>
      <c r="E514"/>
      <c r="F514"/>
      <c r="G514"/>
      <c r="H514"/>
      <c r="I514"/>
      <c r="J514"/>
      <c r="K514"/>
      <c r="L514"/>
      <c r="M514"/>
      <c r="N514"/>
      <c r="O514"/>
      <c r="P514"/>
      <c r="Q514"/>
      <c r="R514"/>
      <c r="S514"/>
      <c r="T514"/>
      <c r="U514"/>
      <c r="V514"/>
      <c r="W514"/>
      <c r="X514"/>
      <c r="Y514"/>
      <c r="Z514"/>
      <c r="AA514"/>
      <c r="AB514"/>
      <c r="AC514"/>
      <c r="AD514"/>
      <c r="AE514"/>
      <c r="AF514"/>
      <c r="AG514"/>
      <c r="AH514"/>
      <c r="AI514"/>
      <c r="AJ514"/>
      <c r="AK514"/>
      <c r="AL514"/>
      <c r="AM514"/>
      <c r="AN514"/>
      <c r="AO514"/>
      <c r="AP514"/>
      <c r="AQ514"/>
      <c r="AR514"/>
      <c r="AS514" s="224"/>
      <c r="AT514" s="224"/>
      <c r="AU514"/>
    </row>
    <row r="515" spans="1:47" ht="15" x14ac:dyDescent="0.25">
      <c r="A515"/>
      <c r="B515"/>
      <c r="C515"/>
      <c r="D515"/>
      <c r="E515"/>
      <c r="F515"/>
      <c r="G515"/>
      <c r="H515"/>
      <c r="I515"/>
      <c r="J515"/>
      <c r="K515"/>
      <c r="L515"/>
      <c r="M515"/>
      <c r="N515"/>
      <c r="O515"/>
      <c r="P515"/>
      <c r="Q515"/>
      <c r="R515"/>
      <c r="S515"/>
      <c r="T515"/>
      <c r="U515"/>
      <c r="V515"/>
      <c r="W515"/>
      <c r="X515"/>
      <c r="Y515"/>
      <c r="Z515"/>
      <c r="AA515"/>
      <c r="AB515"/>
      <c r="AC515"/>
      <c r="AD515"/>
      <c r="AE515"/>
      <c r="AF515"/>
      <c r="AG515"/>
      <c r="AH515"/>
      <c r="AI515"/>
      <c r="AJ515"/>
      <c r="AK515"/>
      <c r="AL515"/>
      <c r="AM515"/>
      <c r="AN515"/>
      <c r="AO515"/>
      <c r="AP515"/>
      <c r="AQ515"/>
      <c r="AR515"/>
      <c r="AS515" s="224"/>
      <c r="AT515" s="224"/>
      <c r="AU515"/>
    </row>
    <row r="516" spans="1:47" ht="15" x14ac:dyDescent="0.25">
      <c r="A516"/>
      <c r="B516"/>
      <c r="C516"/>
      <c r="D516"/>
      <c r="E516"/>
      <c r="F516"/>
      <c r="G516"/>
      <c r="H516"/>
      <c r="I516"/>
      <c r="J516"/>
      <c r="K516"/>
      <c r="L516"/>
      <c r="M516"/>
      <c r="N516"/>
      <c r="O516"/>
      <c r="P516"/>
      <c r="Q516"/>
      <c r="R516"/>
      <c r="S516"/>
      <c r="T516"/>
      <c r="U516"/>
      <c r="V516"/>
      <c r="W516"/>
      <c r="X516"/>
      <c r="Y516"/>
      <c r="Z516"/>
      <c r="AA516"/>
      <c r="AB516"/>
      <c r="AC516"/>
      <c r="AD516"/>
      <c r="AE516"/>
      <c r="AF516"/>
      <c r="AG516"/>
      <c r="AH516"/>
      <c r="AI516"/>
      <c r="AJ516"/>
      <c r="AK516"/>
      <c r="AL516"/>
      <c r="AM516"/>
      <c r="AN516"/>
      <c r="AO516"/>
      <c r="AP516"/>
      <c r="AQ516"/>
      <c r="AR516"/>
      <c r="AS516" s="224"/>
      <c r="AT516" s="224"/>
      <c r="AU516"/>
    </row>
    <row r="517" spans="1:47" ht="15" x14ac:dyDescent="0.25">
      <c r="A517"/>
      <c r="B517"/>
      <c r="C517"/>
      <c r="D517"/>
      <c r="E517"/>
      <c r="F517"/>
      <c r="G517"/>
      <c r="H517"/>
      <c r="I517"/>
      <c r="J517"/>
      <c r="K517"/>
      <c r="L517"/>
      <c r="M517"/>
      <c r="N517"/>
      <c r="O517"/>
      <c r="P517"/>
      <c r="Q517"/>
      <c r="R517"/>
      <c r="S517"/>
      <c r="T517"/>
      <c r="U517"/>
      <c r="V517"/>
      <c r="W517"/>
      <c r="X517"/>
      <c r="Y517"/>
      <c r="Z517"/>
      <c r="AA517"/>
      <c r="AB517"/>
      <c r="AC517"/>
      <c r="AD517"/>
      <c r="AE517"/>
      <c r="AF517"/>
      <c r="AG517"/>
      <c r="AH517"/>
      <c r="AI517"/>
      <c r="AJ517"/>
      <c r="AK517"/>
      <c r="AL517"/>
      <c r="AM517"/>
      <c r="AN517"/>
      <c r="AO517"/>
      <c r="AP517"/>
      <c r="AQ517"/>
      <c r="AR517"/>
      <c r="AS517" s="224"/>
      <c r="AT517" s="224"/>
      <c r="AU517"/>
    </row>
    <row r="518" spans="1:47" ht="15" x14ac:dyDescent="0.25">
      <c r="A518"/>
      <c r="B518"/>
      <c r="C518"/>
      <c r="D518"/>
      <c r="E518"/>
      <c r="F518"/>
      <c r="G518"/>
      <c r="H518"/>
      <c r="I518"/>
      <c r="J518"/>
      <c r="K518"/>
      <c r="L518"/>
      <c r="M518"/>
      <c r="N518"/>
      <c r="O518"/>
      <c r="P518"/>
      <c r="Q518"/>
      <c r="R518"/>
      <c r="S518"/>
      <c r="T518"/>
      <c r="U518"/>
      <c r="V518"/>
      <c r="W518"/>
      <c r="X518"/>
      <c r="Y518"/>
      <c r="Z518"/>
      <c r="AA518"/>
      <c r="AB518"/>
      <c r="AC518"/>
      <c r="AD518"/>
      <c r="AE518"/>
      <c r="AF518"/>
      <c r="AG518"/>
      <c r="AH518"/>
      <c r="AI518"/>
      <c r="AJ518"/>
      <c r="AK518"/>
      <c r="AL518"/>
      <c r="AM518"/>
      <c r="AN518"/>
      <c r="AO518"/>
      <c r="AP518"/>
      <c r="AQ518"/>
      <c r="AR518"/>
      <c r="AS518" s="224"/>
      <c r="AT518" s="224"/>
      <c r="AU518"/>
    </row>
    <row r="519" spans="1:47" ht="15" x14ac:dyDescent="0.25">
      <c r="A519"/>
      <c r="B519"/>
      <c r="C519"/>
      <c r="D519"/>
      <c r="E519"/>
      <c r="F519"/>
      <c r="G519"/>
      <c r="H519"/>
      <c r="I519"/>
      <c r="J519"/>
      <c r="K519"/>
      <c r="L519"/>
      <c r="M519"/>
      <c r="N519"/>
      <c r="O519"/>
      <c r="P519"/>
      <c r="Q519"/>
      <c r="R519"/>
      <c r="S519"/>
      <c r="T519"/>
      <c r="U519"/>
      <c r="V519"/>
      <c r="W519"/>
      <c r="X519"/>
      <c r="Y519"/>
      <c r="Z519"/>
      <c r="AA519"/>
      <c r="AB519"/>
      <c r="AC519"/>
      <c r="AD519"/>
      <c r="AE519"/>
      <c r="AF519"/>
      <c r="AG519"/>
      <c r="AH519"/>
      <c r="AI519"/>
      <c r="AJ519"/>
      <c r="AK519"/>
      <c r="AL519"/>
      <c r="AM519"/>
      <c r="AN519"/>
      <c r="AO519"/>
      <c r="AP519"/>
      <c r="AQ519"/>
      <c r="AR519"/>
      <c r="AS519" s="224"/>
      <c r="AT519" s="224"/>
      <c r="AU519"/>
    </row>
    <row r="520" spans="1:47" ht="15" x14ac:dyDescent="0.25">
      <c r="A520"/>
      <c r="B520"/>
      <c r="C520"/>
      <c r="D520"/>
      <c r="E520"/>
      <c r="F520"/>
      <c r="G520"/>
      <c r="H520"/>
      <c r="I520"/>
      <c r="J520"/>
      <c r="K520"/>
      <c r="L520"/>
      <c r="M520"/>
      <c r="N520"/>
      <c r="O520"/>
      <c r="P520"/>
      <c r="Q520"/>
      <c r="R520"/>
      <c r="S520"/>
      <c r="T520"/>
      <c r="U520"/>
      <c r="V520"/>
      <c r="W520"/>
      <c r="X520"/>
      <c r="Y520"/>
      <c r="Z520"/>
      <c r="AA520"/>
      <c r="AB520"/>
      <c r="AC520"/>
      <c r="AD520"/>
      <c r="AE520"/>
      <c r="AF520"/>
      <c r="AG520"/>
      <c r="AH520"/>
      <c r="AI520"/>
      <c r="AJ520"/>
      <c r="AK520"/>
      <c r="AL520"/>
      <c r="AM520"/>
      <c r="AN520"/>
      <c r="AO520"/>
      <c r="AP520"/>
      <c r="AQ520"/>
      <c r="AR520"/>
      <c r="AS520" s="224"/>
      <c r="AT520" s="224"/>
      <c r="AU520"/>
    </row>
    <row r="521" spans="1:47" ht="15" x14ac:dyDescent="0.25">
      <c r="A521"/>
      <c r="B521"/>
      <c r="C521"/>
      <c r="D521"/>
      <c r="E521"/>
      <c r="F521"/>
      <c r="G521"/>
      <c r="H521"/>
      <c r="I521"/>
      <c r="J521"/>
      <c r="K521"/>
      <c r="L521"/>
      <c r="M521"/>
      <c r="N521"/>
      <c r="O521"/>
      <c r="P521"/>
      <c r="Q521"/>
      <c r="R521"/>
      <c r="S521"/>
      <c r="T521"/>
      <c r="U521"/>
      <c r="V521"/>
      <c r="W521"/>
      <c r="X521"/>
      <c r="Y521"/>
      <c r="Z521"/>
      <c r="AA521"/>
      <c r="AB521"/>
      <c r="AC521"/>
      <c r="AD521"/>
      <c r="AE521"/>
      <c r="AF521"/>
      <c r="AG521"/>
      <c r="AH521"/>
      <c r="AI521"/>
      <c r="AJ521"/>
      <c r="AK521"/>
      <c r="AL521"/>
      <c r="AM521"/>
      <c r="AN521"/>
      <c r="AO521"/>
      <c r="AP521"/>
      <c r="AQ521"/>
      <c r="AR521"/>
      <c r="AS521" s="224"/>
      <c r="AT521" s="224"/>
      <c r="AU521"/>
    </row>
    <row r="522" spans="1:47" ht="15" x14ac:dyDescent="0.25">
      <c r="A522"/>
      <c r="B522"/>
      <c r="C522"/>
      <c r="D522"/>
      <c r="E522"/>
      <c r="F522"/>
      <c r="G522"/>
      <c r="H522"/>
      <c r="I522"/>
      <c r="J522"/>
      <c r="K522"/>
      <c r="L522"/>
      <c r="M522"/>
      <c r="N522"/>
      <c r="O522"/>
      <c r="P522"/>
      <c r="Q522"/>
      <c r="R522"/>
      <c r="S522"/>
      <c r="T522"/>
      <c r="U522"/>
      <c r="V522"/>
      <c r="W522"/>
      <c r="X522"/>
      <c r="Y522"/>
      <c r="Z522"/>
      <c r="AA522"/>
      <c r="AB522"/>
      <c r="AC522"/>
      <c r="AD522"/>
      <c r="AE522"/>
      <c r="AF522"/>
      <c r="AG522"/>
      <c r="AH522"/>
      <c r="AI522"/>
      <c r="AJ522"/>
      <c r="AK522"/>
      <c r="AL522"/>
      <c r="AM522"/>
      <c r="AN522"/>
      <c r="AO522"/>
      <c r="AP522"/>
      <c r="AQ522"/>
      <c r="AR522"/>
      <c r="AS522" s="224"/>
      <c r="AT522" s="224"/>
      <c r="AU522"/>
    </row>
    <row r="523" spans="1:47" ht="15" x14ac:dyDescent="0.25">
      <c r="A523"/>
      <c r="B523"/>
      <c r="C523"/>
      <c r="D523"/>
      <c r="E523"/>
      <c r="F523"/>
      <c r="G523"/>
      <c r="H523"/>
      <c r="I523"/>
      <c r="J523"/>
      <c r="K523"/>
      <c r="L523"/>
      <c r="M523"/>
      <c r="N523"/>
      <c r="O523"/>
      <c r="P523"/>
      <c r="Q523"/>
      <c r="R523"/>
      <c r="S523"/>
      <c r="T523"/>
      <c r="U523"/>
      <c r="V523"/>
      <c r="W523"/>
      <c r="X523"/>
      <c r="Y523"/>
      <c r="Z523"/>
      <c r="AA523"/>
      <c r="AB523"/>
      <c r="AC523"/>
      <c r="AD523"/>
      <c r="AE523"/>
      <c r="AF523"/>
      <c r="AG523"/>
      <c r="AH523"/>
      <c r="AI523"/>
      <c r="AJ523"/>
      <c r="AK523"/>
      <c r="AL523"/>
      <c r="AM523"/>
      <c r="AN523"/>
      <c r="AO523"/>
      <c r="AP523"/>
      <c r="AQ523"/>
      <c r="AR523"/>
      <c r="AS523" s="224"/>
      <c r="AT523" s="224"/>
      <c r="AU523"/>
    </row>
    <row r="524" spans="1:47" ht="15" x14ac:dyDescent="0.25">
      <c r="A524"/>
      <c r="B524"/>
      <c r="C524"/>
      <c r="D524"/>
      <c r="E524"/>
      <c r="F524"/>
      <c r="G524"/>
      <c r="H524"/>
      <c r="I524"/>
      <c r="J524"/>
      <c r="K524"/>
      <c r="L524"/>
      <c r="M524"/>
      <c r="N524"/>
      <c r="O524"/>
      <c r="P524"/>
      <c r="Q524"/>
      <c r="R524"/>
      <c r="S524"/>
      <c r="T524"/>
      <c r="U524"/>
      <c r="V524"/>
      <c r="W524"/>
      <c r="X524"/>
      <c r="Y524"/>
      <c r="Z524"/>
      <c r="AA524"/>
      <c r="AB524"/>
      <c r="AC524"/>
      <c r="AD524"/>
      <c r="AE524"/>
      <c r="AF524"/>
      <c r="AG524"/>
      <c r="AH524"/>
      <c r="AI524"/>
      <c r="AJ524"/>
      <c r="AK524"/>
      <c r="AL524"/>
      <c r="AM524"/>
      <c r="AN524"/>
      <c r="AO524"/>
      <c r="AP524"/>
      <c r="AQ524"/>
      <c r="AR524"/>
      <c r="AS524" s="224"/>
      <c r="AT524" s="224"/>
      <c r="AU524"/>
    </row>
    <row r="525" spans="1:47" ht="15" x14ac:dyDescent="0.25">
      <c r="A525"/>
      <c r="B525"/>
      <c r="C525"/>
      <c r="D525"/>
      <c r="E525"/>
      <c r="F525"/>
      <c r="G525"/>
      <c r="H525"/>
      <c r="I525"/>
      <c r="J525"/>
      <c r="K525"/>
      <c r="L525"/>
      <c r="M525"/>
      <c r="N525"/>
      <c r="O525"/>
      <c r="P525"/>
      <c r="Q525"/>
      <c r="R525"/>
      <c r="S525"/>
      <c r="T525"/>
      <c r="U525"/>
      <c r="V525"/>
      <c r="W525"/>
      <c r="X525"/>
      <c r="Y525"/>
      <c r="Z525"/>
      <c r="AA525"/>
      <c r="AB525"/>
      <c r="AC525"/>
      <c r="AD525"/>
      <c r="AE525"/>
      <c r="AF525"/>
      <c r="AG525"/>
      <c r="AH525"/>
      <c r="AI525"/>
      <c r="AJ525"/>
      <c r="AK525"/>
      <c r="AL525"/>
      <c r="AM525"/>
      <c r="AN525"/>
      <c r="AO525"/>
      <c r="AP525"/>
      <c r="AQ525"/>
      <c r="AR525"/>
      <c r="AS525" s="224"/>
      <c r="AT525" s="224"/>
      <c r="AU525"/>
    </row>
    <row r="526" spans="1:47" ht="15" x14ac:dyDescent="0.25">
      <c r="A526"/>
      <c r="B526"/>
      <c r="C526"/>
      <c r="D526"/>
      <c r="E526"/>
      <c r="F526"/>
      <c r="G526"/>
      <c r="H526"/>
      <c r="I526"/>
      <c r="J526"/>
      <c r="K526"/>
      <c r="L526"/>
      <c r="M526"/>
      <c r="N526"/>
      <c r="O526"/>
      <c r="P526"/>
      <c r="Q526"/>
      <c r="R526"/>
      <c r="S526"/>
      <c r="T526"/>
      <c r="U526"/>
      <c r="V526"/>
      <c r="W526"/>
      <c r="X526"/>
      <c r="Y526"/>
      <c r="Z526"/>
      <c r="AA526"/>
      <c r="AB526"/>
      <c r="AC526"/>
      <c r="AD526"/>
      <c r="AE526"/>
      <c r="AF526"/>
      <c r="AG526"/>
      <c r="AH526"/>
      <c r="AI526"/>
      <c r="AJ526"/>
      <c r="AK526"/>
      <c r="AL526"/>
      <c r="AM526"/>
      <c r="AN526"/>
      <c r="AO526"/>
      <c r="AP526"/>
      <c r="AQ526"/>
      <c r="AR526"/>
      <c r="AS526" s="224"/>
      <c r="AT526" s="224"/>
      <c r="AU526"/>
    </row>
    <row r="527" spans="1:47" ht="15" x14ac:dyDescent="0.25">
      <c r="A527"/>
      <c r="B527"/>
      <c r="C527"/>
      <c r="D527"/>
      <c r="E527"/>
      <c r="F527"/>
      <c r="G527"/>
      <c r="H527"/>
      <c r="I527"/>
      <c r="J527"/>
      <c r="K527"/>
      <c r="L527"/>
      <c r="M527"/>
      <c r="N527"/>
      <c r="O527"/>
      <c r="P527"/>
      <c r="Q527"/>
      <c r="R527"/>
      <c r="S527"/>
      <c r="T527"/>
      <c r="U527"/>
      <c r="V527"/>
      <c r="W527"/>
      <c r="X527"/>
      <c r="Y527"/>
      <c r="Z527"/>
      <c r="AA527"/>
      <c r="AB527"/>
      <c r="AC527"/>
      <c r="AD527"/>
      <c r="AE527"/>
      <c r="AF527"/>
      <c r="AG527"/>
      <c r="AH527"/>
      <c r="AI527"/>
      <c r="AJ527"/>
      <c r="AK527"/>
      <c r="AL527"/>
      <c r="AM527"/>
      <c r="AN527"/>
      <c r="AO527"/>
      <c r="AP527"/>
      <c r="AQ527"/>
      <c r="AR527"/>
      <c r="AS527" s="224"/>
      <c r="AT527" s="224"/>
      <c r="AU527"/>
    </row>
    <row r="528" spans="1:47" ht="15" x14ac:dyDescent="0.25">
      <c r="A528"/>
      <c r="B528"/>
      <c r="C528"/>
      <c r="D528"/>
      <c r="E528"/>
      <c r="F528"/>
      <c r="G528"/>
      <c r="H528"/>
      <c r="I528"/>
      <c r="J528"/>
      <c r="K528"/>
      <c r="L528"/>
      <c r="M528"/>
      <c r="N528"/>
      <c r="O528"/>
      <c r="P528"/>
      <c r="Q528"/>
      <c r="R528"/>
      <c r="S528"/>
      <c r="T528"/>
      <c r="U528"/>
      <c r="V528"/>
      <c r="W528"/>
      <c r="X528"/>
      <c r="Y528"/>
      <c r="Z528"/>
      <c r="AA528"/>
      <c r="AB528"/>
      <c r="AC528"/>
      <c r="AD528"/>
      <c r="AE528"/>
      <c r="AF528"/>
      <c r="AG528"/>
      <c r="AH528"/>
      <c r="AI528"/>
      <c r="AJ528"/>
      <c r="AK528"/>
      <c r="AL528"/>
      <c r="AM528"/>
      <c r="AN528"/>
      <c r="AO528"/>
      <c r="AP528"/>
      <c r="AQ528"/>
      <c r="AR528"/>
      <c r="AS528" s="224"/>
      <c r="AT528" s="224"/>
      <c r="AU528"/>
    </row>
    <row r="529" spans="1:47" ht="15" x14ac:dyDescent="0.25">
      <c r="A529"/>
      <c r="B529"/>
      <c r="C529"/>
      <c r="D529"/>
      <c r="E529"/>
      <c r="F529"/>
      <c r="G529"/>
      <c r="H529"/>
      <c r="I529"/>
      <c r="J529"/>
      <c r="K529"/>
      <c r="L529"/>
      <c r="M529"/>
      <c r="N529"/>
      <c r="O529"/>
      <c r="P529"/>
      <c r="Q529"/>
      <c r="R529"/>
      <c r="S529"/>
      <c r="T529"/>
      <c r="U529"/>
      <c r="V529"/>
      <c r="W529"/>
      <c r="X529"/>
      <c r="Y529"/>
      <c r="Z529"/>
      <c r="AA529"/>
      <c r="AB529"/>
      <c r="AC529"/>
      <c r="AD529"/>
      <c r="AE529"/>
      <c r="AF529"/>
      <c r="AG529"/>
      <c r="AH529"/>
      <c r="AI529"/>
      <c r="AJ529"/>
      <c r="AK529"/>
      <c r="AL529"/>
      <c r="AM529"/>
      <c r="AN529"/>
      <c r="AO529"/>
      <c r="AP529"/>
      <c r="AQ529"/>
      <c r="AR529"/>
      <c r="AS529" s="224"/>
      <c r="AT529" s="224"/>
      <c r="AU529"/>
    </row>
    <row r="530" spans="1:47" ht="15" x14ac:dyDescent="0.25">
      <c r="A530"/>
      <c r="B530"/>
      <c r="C530"/>
      <c r="D530"/>
      <c r="E530"/>
      <c r="F530"/>
      <c r="G530"/>
      <c r="H530"/>
      <c r="I530"/>
      <c r="J530"/>
      <c r="K530"/>
      <c r="L530"/>
      <c r="M530"/>
      <c r="N530"/>
      <c r="O530"/>
      <c r="P530"/>
      <c r="Q530"/>
      <c r="R530"/>
      <c r="S530"/>
      <c r="T530"/>
      <c r="U530"/>
      <c r="V530"/>
      <c r="W530"/>
      <c r="X530"/>
      <c r="Y530"/>
      <c r="Z530"/>
      <c r="AA530"/>
      <c r="AB530"/>
      <c r="AC530"/>
      <c r="AD530"/>
      <c r="AE530"/>
      <c r="AF530"/>
      <c r="AG530"/>
      <c r="AH530"/>
      <c r="AI530"/>
      <c r="AJ530"/>
      <c r="AK530"/>
      <c r="AL530"/>
      <c r="AM530"/>
      <c r="AN530"/>
      <c r="AO530"/>
      <c r="AP530"/>
      <c r="AQ530"/>
      <c r="AR530"/>
      <c r="AS530" s="224"/>
      <c r="AT530" s="224"/>
      <c r="AU530"/>
    </row>
    <row r="531" spans="1:47" ht="15" x14ac:dyDescent="0.25">
      <c r="A531"/>
      <c r="B531"/>
      <c r="C531"/>
      <c r="D531"/>
      <c r="E531"/>
      <c r="F531"/>
      <c r="G531"/>
      <c r="H531"/>
      <c r="I531"/>
      <c r="J531"/>
      <c r="K531"/>
      <c r="L531"/>
      <c r="M531"/>
      <c r="N531"/>
      <c r="O531"/>
      <c r="P531"/>
      <c r="Q531"/>
      <c r="R531"/>
      <c r="S531"/>
      <c r="T531"/>
      <c r="U531"/>
      <c r="V531"/>
      <c r="W531"/>
      <c r="X531"/>
      <c r="Y531"/>
      <c r="Z531"/>
      <c r="AA531"/>
      <c r="AB531"/>
      <c r="AC531"/>
      <c r="AD531"/>
      <c r="AE531"/>
      <c r="AF531"/>
      <c r="AG531"/>
      <c r="AH531"/>
      <c r="AI531"/>
      <c r="AJ531"/>
      <c r="AK531"/>
      <c r="AL531"/>
      <c r="AM531"/>
      <c r="AN531"/>
      <c r="AO531"/>
      <c r="AP531"/>
      <c r="AQ531"/>
      <c r="AR531"/>
      <c r="AS531" s="224"/>
      <c r="AT531" s="224"/>
      <c r="AU531"/>
    </row>
    <row r="532" spans="1:47" ht="15" x14ac:dyDescent="0.25">
      <c r="A532"/>
      <c r="B532"/>
      <c r="C532"/>
      <c r="D532"/>
      <c r="E532"/>
      <c r="F532"/>
      <c r="G532"/>
      <c r="H532"/>
      <c r="I532"/>
      <c r="J532"/>
      <c r="K532"/>
      <c r="L532"/>
      <c r="M532"/>
      <c r="N532"/>
      <c r="O532"/>
      <c r="P532"/>
      <c r="Q532"/>
      <c r="R532"/>
      <c r="S532"/>
      <c r="T532"/>
      <c r="U532"/>
      <c r="V532"/>
      <c r="W532"/>
      <c r="X532"/>
      <c r="Y532"/>
      <c r="Z532"/>
      <c r="AA532"/>
      <c r="AB532"/>
      <c r="AC532"/>
      <c r="AD532"/>
      <c r="AE532"/>
      <c r="AF532"/>
      <c r="AG532"/>
      <c r="AH532"/>
      <c r="AI532"/>
      <c r="AJ532"/>
      <c r="AK532"/>
      <c r="AL532"/>
      <c r="AM532"/>
      <c r="AN532"/>
      <c r="AO532"/>
      <c r="AP532"/>
      <c r="AQ532"/>
      <c r="AR532"/>
      <c r="AS532" s="224"/>
      <c r="AT532" s="224"/>
      <c r="AU532"/>
    </row>
    <row r="533" spans="1:47" ht="15" x14ac:dyDescent="0.25">
      <c r="A533"/>
      <c r="B533"/>
      <c r="C533"/>
      <c r="D533"/>
      <c r="E533"/>
      <c r="F533"/>
      <c r="G533"/>
      <c r="H533"/>
      <c r="I533"/>
      <c r="J533"/>
      <c r="K533"/>
      <c r="L533"/>
      <c r="M533"/>
      <c r="N533"/>
      <c r="O533"/>
      <c r="P533"/>
      <c r="Q533"/>
      <c r="R533"/>
      <c r="S533"/>
      <c r="T533"/>
      <c r="U533"/>
      <c r="V533"/>
      <c r="W533"/>
      <c r="X533"/>
      <c r="Y533"/>
      <c r="Z533"/>
      <c r="AA533"/>
      <c r="AB533"/>
      <c r="AC533"/>
      <c r="AD533"/>
      <c r="AE533"/>
      <c r="AF533"/>
      <c r="AG533"/>
      <c r="AH533"/>
      <c r="AI533"/>
      <c r="AJ533"/>
      <c r="AK533"/>
      <c r="AL533"/>
      <c r="AM533"/>
      <c r="AN533"/>
      <c r="AO533"/>
      <c r="AP533"/>
      <c r="AQ533"/>
      <c r="AR533"/>
      <c r="AS533" s="224"/>
      <c r="AT533" s="224"/>
      <c r="AU533"/>
    </row>
    <row r="534" spans="1:47" ht="15" x14ac:dyDescent="0.25">
      <c r="A534"/>
      <c r="B534"/>
      <c r="C534"/>
      <c r="D534"/>
      <c r="E534"/>
      <c r="F534"/>
      <c r="G534"/>
      <c r="H534"/>
      <c r="I534"/>
      <c r="J534"/>
      <c r="K534"/>
      <c r="L534"/>
      <c r="M534"/>
      <c r="N534"/>
      <c r="O534"/>
      <c r="P534"/>
      <c r="Q534"/>
      <c r="R534"/>
      <c r="S534"/>
      <c r="T534"/>
      <c r="U534"/>
      <c r="V534"/>
      <c r="W534"/>
      <c r="X534"/>
      <c r="Y534"/>
      <c r="Z534"/>
      <c r="AA534"/>
      <c r="AB534"/>
      <c r="AC534"/>
      <c r="AD534"/>
      <c r="AE534"/>
      <c r="AF534"/>
      <c r="AG534"/>
      <c r="AH534"/>
      <c r="AI534"/>
      <c r="AJ534"/>
      <c r="AK534"/>
      <c r="AL534"/>
      <c r="AM534"/>
      <c r="AN534"/>
      <c r="AO534"/>
      <c r="AP534"/>
      <c r="AQ534"/>
      <c r="AR534"/>
      <c r="AS534" s="224"/>
      <c r="AT534" s="224"/>
      <c r="AU534"/>
    </row>
    <row r="535" spans="1:47" ht="15" x14ac:dyDescent="0.25">
      <c r="A535"/>
      <c r="B535"/>
      <c r="C535"/>
      <c r="D535"/>
      <c r="E535"/>
      <c r="F535"/>
      <c r="G535"/>
      <c r="H535"/>
      <c r="I535"/>
      <c r="J535"/>
      <c r="K535"/>
      <c r="L535"/>
      <c r="M535"/>
      <c r="N535"/>
      <c r="O535"/>
      <c r="P535"/>
      <c r="Q535"/>
      <c r="R535"/>
      <c r="S535"/>
      <c r="T535"/>
      <c r="U535"/>
      <c r="V535"/>
      <c r="W535"/>
      <c r="X535"/>
      <c r="Y535"/>
      <c r="Z535"/>
      <c r="AA535"/>
      <c r="AB535"/>
      <c r="AC535"/>
      <c r="AD535"/>
      <c r="AE535"/>
      <c r="AF535"/>
      <c r="AG535"/>
      <c r="AH535"/>
      <c r="AI535"/>
      <c r="AJ535"/>
      <c r="AK535"/>
      <c r="AL535"/>
      <c r="AM535"/>
      <c r="AN535"/>
      <c r="AO535"/>
      <c r="AP535"/>
      <c r="AQ535"/>
      <c r="AR535"/>
      <c r="AS535" s="224"/>
      <c r="AT535" s="224"/>
      <c r="AU535"/>
    </row>
    <row r="536" spans="1:47" ht="15" x14ac:dyDescent="0.25">
      <c r="A536"/>
      <c r="B536"/>
      <c r="C536"/>
      <c r="D536"/>
      <c r="E536"/>
      <c r="F536"/>
      <c r="G536"/>
      <c r="H536"/>
      <c r="I536"/>
      <c r="J536"/>
      <c r="K536"/>
      <c r="L536"/>
      <c r="M536"/>
      <c r="N536"/>
      <c r="O536"/>
      <c r="P536"/>
      <c r="Q536"/>
      <c r="R536"/>
      <c r="S536"/>
      <c r="T536"/>
      <c r="U536"/>
      <c r="V536"/>
      <c r="W536"/>
      <c r="X536"/>
      <c r="Y536"/>
      <c r="Z536"/>
      <c r="AA536"/>
      <c r="AB536"/>
      <c r="AC536"/>
      <c r="AD536"/>
      <c r="AE536"/>
      <c r="AF536"/>
      <c r="AG536"/>
      <c r="AH536"/>
      <c r="AI536"/>
      <c r="AJ536"/>
      <c r="AK536"/>
      <c r="AL536"/>
      <c r="AM536"/>
      <c r="AN536"/>
      <c r="AO536"/>
      <c r="AP536"/>
      <c r="AQ536"/>
      <c r="AR536"/>
      <c r="AS536" s="224"/>
      <c r="AT536" s="224"/>
      <c r="AU536"/>
    </row>
    <row r="537" spans="1:47" ht="15" x14ac:dyDescent="0.25">
      <c r="A537"/>
      <c r="B537"/>
      <c r="C537"/>
      <c r="D537"/>
      <c r="E537"/>
      <c r="F537"/>
      <c r="G537"/>
      <c r="H537"/>
      <c r="I537"/>
      <c r="J537"/>
      <c r="K537"/>
      <c r="L537"/>
      <c r="M537"/>
      <c r="N537"/>
      <c r="O537"/>
      <c r="P537"/>
      <c r="Q537"/>
      <c r="R537"/>
      <c r="S537"/>
      <c r="T537"/>
      <c r="U537"/>
      <c r="V537"/>
      <c r="W537"/>
      <c r="X537"/>
      <c r="Y537"/>
      <c r="Z537"/>
      <c r="AA537"/>
      <c r="AB537"/>
      <c r="AC537"/>
      <c r="AD537"/>
      <c r="AE537"/>
      <c r="AF537"/>
      <c r="AG537"/>
      <c r="AH537"/>
      <c r="AI537"/>
      <c r="AJ537"/>
      <c r="AK537"/>
      <c r="AL537"/>
      <c r="AM537"/>
      <c r="AN537"/>
      <c r="AO537"/>
      <c r="AP537"/>
      <c r="AQ537"/>
      <c r="AR537"/>
      <c r="AS537" s="224"/>
      <c r="AT537" s="224"/>
      <c r="AU537"/>
    </row>
    <row r="538" spans="1:47" ht="15" x14ac:dyDescent="0.25">
      <c r="A538"/>
      <c r="B538"/>
      <c r="C538"/>
      <c r="D538"/>
      <c r="E538"/>
      <c r="F538"/>
      <c r="G538"/>
      <c r="H538"/>
      <c r="I538"/>
      <c r="J538"/>
      <c r="K538"/>
      <c r="L538"/>
      <c r="M538"/>
      <c r="N538"/>
      <c r="O538"/>
      <c r="P538"/>
      <c r="Q538"/>
      <c r="R538"/>
      <c r="S538"/>
      <c r="T538"/>
      <c r="U538"/>
      <c r="V538"/>
      <c r="W538"/>
      <c r="X538"/>
      <c r="Y538"/>
      <c r="Z538"/>
      <c r="AA538"/>
      <c r="AB538"/>
      <c r="AC538"/>
      <c r="AD538"/>
      <c r="AE538"/>
      <c r="AF538"/>
      <c r="AG538"/>
      <c r="AH538"/>
      <c r="AI538"/>
      <c r="AJ538"/>
      <c r="AK538"/>
      <c r="AL538"/>
      <c r="AM538"/>
      <c r="AN538"/>
      <c r="AO538"/>
      <c r="AP538"/>
      <c r="AQ538"/>
      <c r="AR538"/>
      <c r="AS538" s="224"/>
      <c r="AT538" s="224"/>
      <c r="AU538"/>
    </row>
    <row r="539" spans="1:47" ht="15" x14ac:dyDescent="0.25">
      <c r="A539"/>
      <c r="B539"/>
      <c r="C539"/>
      <c r="D539"/>
      <c r="E539"/>
      <c r="F539"/>
      <c r="G539"/>
      <c r="H539"/>
      <c r="I539"/>
      <c r="J539"/>
      <c r="K539"/>
      <c r="L539"/>
      <c r="M539"/>
      <c r="N539"/>
      <c r="O539"/>
      <c r="P539"/>
      <c r="Q539"/>
      <c r="R539"/>
      <c r="S539"/>
      <c r="T539"/>
      <c r="U539"/>
      <c r="V539"/>
      <c r="W539"/>
      <c r="X539"/>
      <c r="Y539"/>
      <c r="Z539"/>
      <c r="AA539"/>
      <c r="AB539"/>
      <c r="AC539"/>
      <c r="AD539"/>
      <c r="AE539"/>
      <c r="AF539"/>
      <c r="AG539"/>
      <c r="AH539"/>
      <c r="AI539"/>
      <c r="AJ539"/>
      <c r="AK539"/>
      <c r="AL539"/>
      <c r="AM539"/>
      <c r="AN539"/>
      <c r="AO539"/>
      <c r="AP539"/>
      <c r="AQ539"/>
      <c r="AR539"/>
      <c r="AS539" s="224"/>
      <c r="AT539" s="224"/>
      <c r="AU539"/>
    </row>
    <row r="540" spans="1:47" ht="15" x14ac:dyDescent="0.25">
      <c r="A540"/>
      <c r="B540"/>
      <c r="C540"/>
      <c r="D540"/>
      <c r="E540"/>
      <c r="F540"/>
      <c r="G540"/>
      <c r="H540"/>
      <c r="I540"/>
      <c r="J540"/>
      <c r="K540"/>
      <c r="L540"/>
      <c r="M540"/>
      <c r="N540"/>
      <c r="O540"/>
      <c r="P540"/>
      <c r="Q540"/>
      <c r="R540"/>
      <c r="S540"/>
      <c r="T540"/>
      <c r="U540"/>
      <c r="V540"/>
      <c r="W540"/>
      <c r="X540"/>
      <c r="Y540"/>
      <c r="Z540"/>
      <c r="AA540"/>
      <c r="AB540"/>
      <c r="AC540"/>
      <c r="AD540"/>
      <c r="AE540"/>
      <c r="AF540"/>
      <c r="AG540"/>
      <c r="AH540"/>
      <c r="AI540"/>
      <c r="AJ540"/>
      <c r="AK540"/>
      <c r="AL540"/>
      <c r="AM540"/>
      <c r="AN540"/>
      <c r="AO540"/>
      <c r="AP540"/>
      <c r="AQ540"/>
      <c r="AR540"/>
      <c r="AS540" s="224"/>
      <c r="AT540" s="224"/>
      <c r="AU540"/>
    </row>
    <row r="541" spans="1:47" ht="15" x14ac:dyDescent="0.25">
      <c r="A541"/>
      <c r="B541"/>
      <c r="C541"/>
      <c r="D541"/>
      <c r="E541"/>
      <c r="F541"/>
      <c r="G541"/>
      <c r="H541"/>
      <c r="I541"/>
      <c r="J541"/>
      <c r="K541"/>
      <c r="L541"/>
      <c r="M541"/>
      <c r="N541"/>
      <c r="O541"/>
      <c r="P541"/>
      <c r="Q541"/>
      <c r="R541"/>
      <c r="S541"/>
      <c r="T541"/>
      <c r="U541"/>
      <c r="V541"/>
      <c r="W541"/>
      <c r="X541"/>
      <c r="Y541"/>
      <c r="Z541"/>
      <c r="AA541"/>
      <c r="AB541"/>
      <c r="AC541"/>
      <c r="AD541"/>
      <c r="AE541"/>
      <c r="AF541"/>
      <c r="AG541"/>
      <c r="AH541"/>
      <c r="AI541"/>
      <c r="AJ541"/>
      <c r="AK541"/>
      <c r="AL541"/>
      <c r="AM541"/>
      <c r="AN541"/>
      <c r="AO541"/>
      <c r="AP541"/>
      <c r="AQ541"/>
      <c r="AR541"/>
      <c r="AS541" s="224"/>
      <c r="AT541" s="224"/>
      <c r="AU541"/>
    </row>
    <row r="542" spans="1:47" ht="15" x14ac:dyDescent="0.25">
      <c r="A542"/>
      <c r="B542"/>
      <c r="C542"/>
      <c r="D542"/>
      <c r="E542"/>
      <c r="F542"/>
      <c r="G542"/>
      <c r="H542"/>
      <c r="I542"/>
      <c r="J542"/>
      <c r="K542"/>
      <c r="L542"/>
      <c r="M542"/>
      <c r="N542"/>
      <c r="O542"/>
      <c r="P542"/>
      <c r="Q542"/>
      <c r="R542"/>
      <c r="S542"/>
      <c r="T542"/>
      <c r="U542"/>
      <c r="V542"/>
      <c r="W542"/>
      <c r="X542"/>
      <c r="Y542"/>
      <c r="Z542"/>
      <c r="AA542"/>
      <c r="AB542"/>
      <c r="AC542"/>
      <c r="AD542"/>
      <c r="AE542"/>
      <c r="AF542"/>
      <c r="AG542"/>
      <c r="AH542"/>
      <c r="AI542"/>
      <c r="AJ542"/>
      <c r="AK542"/>
      <c r="AL542"/>
      <c r="AM542"/>
      <c r="AN542"/>
      <c r="AO542"/>
      <c r="AP542"/>
      <c r="AQ542"/>
      <c r="AR542"/>
      <c r="AS542" s="224"/>
      <c r="AT542" s="224"/>
      <c r="AU542"/>
    </row>
    <row r="543" spans="1:47" ht="15" x14ac:dyDescent="0.25">
      <c r="A543"/>
      <c r="B543"/>
      <c r="C543"/>
      <c r="D543"/>
      <c r="E543"/>
      <c r="F543"/>
      <c r="G543"/>
      <c r="H543"/>
      <c r="I543"/>
      <c r="J543"/>
      <c r="K543"/>
      <c r="L543"/>
      <c r="M543"/>
      <c r="N543"/>
      <c r="O543"/>
      <c r="P543"/>
      <c r="Q543"/>
      <c r="R543"/>
      <c r="S543"/>
      <c r="T543"/>
      <c r="U543"/>
      <c r="V543"/>
      <c r="W543"/>
      <c r="X543"/>
      <c r="Y543"/>
      <c r="Z543"/>
      <c r="AA543"/>
      <c r="AB543"/>
      <c r="AC543"/>
      <c r="AD543"/>
      <c r="AE543"/>
      <c r="AF543"/>
      <c r="AG543"/>
      <c r="AH543"/>
      <c r="AI543"/>
      <c r="AJ543"/>
      <c r="AK543"/>
      <c r="AL543"/>
      <c r="AM543"/>
      <c r="AN543"/>
      <c r="AO543"/>
      <c r="AP543"/>
      <c r="AQ543"/>
      <c r="AR543"/>
      <c r="AS543" s="224"/>
      <c r="AT543" s="224"/>
      <c r="AU543"/>
    </row>
    <row r="544" spans="1:47" ht="15" x14ac:dyDescent="0.25">
      <c r="A544"/>
      <c r="B544"/>
      <c r="C544"/>
      <c r="D544"/>
      <c r="E544"/>
      <c r="F544"/>
      <c r="G544"/>
      <c r="H544"/>
      <c r="I544"/>
      <c r="J544"/>
      <c r="K544"/>
      <c r="L544"/>
      <c r="M544"/>
      <c r="N544"/>
      <c r="O544"/>
      <c r="P544"/>
      <c r="Q544"/>
      <c r="R544"/>
      <c r="S544"/>
      <c r="T544"/>
      <c r="U544"/>
      <c r="V544"/>
      <c r="W544"/>
      <c r="X544"/>
      <c r="Y544"/>
      <c r="Z544"/>
      <c r="AA544"/>
      <c r="AB544"/>
      <c r="AC544"/>
      <c r="AD544"/>
      <c r="AE544"/>
      <c r="AF544"/>
      <c r="AG544"/>
      <c r="AH544"/>
      <c r="AI544"/>
      <c r="AJ544"/>
      <c r="AK544"/>
      <c r="AL544"/>
      <c r="AM544"/>
      <c r="AN544"/>
      <c r="AO544"/>
      <c r="AP544"/>
      <c r="AQ544"/>
      <c r="AR544"/>
      <c r="AS544" s="224"/>
      <c r="AT544" s="224"/>
      <c r="AU544"/>
    </row>
    <row r="545" spans="1:47" ht="15" x14ac:dyDescent="0.25">
      <c r="A545"/>
      <c r="B545"/>
      <c r="C545"/>
      <c r="D545"/>
      <c r="E545"/>
      <c r="F545"/>
      <c r="G545"/>
      <c r="H545"/>
      <c r="I545"/>
      <c r="J545"/>
      <c r="K545"/>
      <c r="L545"/>
      <c r="M545"/>
      <c r="N545"/>
      <c r="O545"/>
      <c r="P545"/>
      <c r="Q545"/>
      <c r="R545"/>
      <c r="S545"/>
      <c r="T545"/>
      <c r="U545"/>
      <c r="V545"/>
      <c r="W545"/>
      <c r="X545"/>
      <c r="Y545"/>
      <c r="Z545"/>
      <c r="AA545"/>
      <c r="AB545"/>
      <c r="AC545"/>
      <c r="AD545"/>
      <c r="AE545"/>
      <c r="AF545"/>
      <c r="AG545"/>
      <c r="AH545"/>
      <c r="AI545"/>
      <c r="AJ545"/>
      <c r="AK545"/>
      <c r="AL545"/>
      <c r="AM545"/>
      <c r="AN545"/>
      <c r="AO545"/>
      <c r="AP545"/>
      <c r="AQ545"/>
      <c r="AR545"/>
      <c r="AS545" s="224"/>
      <c r="AT545" s="224"/>
      <c r="AU545"/>
    </row>
    <row r="546" spans="1:47" ht="15" x14ac:dyDescent="0.25">
      <c r="A546"/>
      <c r="B546"/>
      <c r="C546"/>
      <c r="D546"/>
      <c r="E546"/>
      <c r="F546"/>
      <c r="G546"/>
      <c r="H546"/>
      <c r="I546"/>
      <c r="J546"/>
      <c r="K546"/>
      <c r="L546"/>
      <c r="M546"/>
      <c r="N546"/>
      <c r="O546"/>
      <c r="P546"/>
      <c r="Q546"/>
      <c r="R546"/>
      <c r="S546"/>
      <c r="T546"/>
      <c r="U546"/>
      <c r="V546"/>
      <c r="W546"/>
      <c r="X546"/>
      <c r="Y546"/>
      <c r="Z546"/>
      <c r="AA546"/>
      <c r="AB546"/>
      <c r="AC546"/>
      <c r="AD546"/>
      <c r="AE546"/>
      <c r="AF546"/>
      <c r="AG546"/>
      <c r="AH546"/>
      <c r="AI546"/>
      <c r="AJ546"/>
      <c r="AK546"/>
      <c r="AL546"/>
      <c r="AM546"/>
      <c r="AN546"/>
      <c r="AO546"/>
      <c r="AP546"/>
      <c r="AQ546"/>
      <c r="AR546"/>
      <c r="AS546" s="224"/>
      <c r="AT546" s="224"/>
      <c r="AU546"/>
    </row>
    <row r="547" spans="1:47" ht="15" x14ac:dyDescent="0.25">
      <c r="A547"/>
      <c r="B547"/>
      <c r="C547"/>
      <c r="D547"/>
      <c r="E547"/>
      <c r="F547"/>
      <c r="G547"/>
      <c r="H547"/>
      <c r="I547"/>
      <c r="J547"/>
      <c r="K547"/>
      <c r="L547"/>
      <c r="M547"/>
      <c r="N547"/>
      <c r="O547"/>
      <c r="P547"/>
      <c r="Q547"/>
      <c r="R547"/>
      <c r="S547"/>
      <c r="T547"/>
      <c r="U547"/>
      <c r="V547"/>
      <c r="W547"/>
      <c r="X547"/>
      <c r="Y547"/>
      <c r="Z547"/>
      <c r="AA547"/>
      <c r="AB547"/>
      <c r="AC547"/>
      <c r="AD547"/>
      <c r="AE547"/>
      <c r="AF547"/>
      <c r="AG547"/>
      <c r="AH547"/>
      <c r="AI547"/>
      <c r="AJ547"/>
      <c r="AK547"/>
      <c r="AL547"/>
      <c r="AM547"/>
      <c r="AN547"/>
      <c r="AO547"/>
      <c r="AP547"/>
      <c r="AQ547"/>
      <c r="AR547"/>
      <c r="AS547" s="224"/>
      <c r="AT547" s="224"/>
      <c r="AU547"/>
    </row>
    <row r="548" spans="1:47" ht="15" x14ac:dyDescent="0.25">
      <c r="A548"/>
      <c r="B548"/>
      <c r="C548"/>
      <c r="D548"/>
      <c r="E548"/>
      <c r="F548"/>
      <c r="G548"/>
      <c r="H548"/>
      <c r="I548"/>
      <c r="J548"/>
      <c r="K548"/>
      <c r="L548"/>
      <c r="M548"/>
      <c r="N548"/>
      <c r="O548"/>
      <c r="P548"/>
      <c r="Q548"/>
      <c r="R548"/>
      <c r="S548"/>
      <c r="T548"/>
      <c r="U548"/>
      <c r="V548"/>
      <c r="W548"/>
      <c r="X548"/>
      <c r="Y548"/>
      <c r="Z548"/>
      <c r="AA548"/>
      <c r="AB548"/>
      <c r="AC548"/>
      <c r="AD548"/>
      <c r="AE548"/>
      <c r="AF548"/>
      <c r="AG548"/>
      <c r="AH548"/>
      <c r="AI548"/>
      <c r="AJ548"/>
      <c r="AK548"/>
      <c r="AL548"/>
      <c r="AM548"/>
      <c r="AN548"/>
      <c r="AO548"/>
      <c r="AP548"/>
      <c r="AQ548"/>
      <c r="AR548"/>
      <c r="AS548" s="224"/>
      <c r="AT548" s="224"/>
      <c r="AU548"/>
    </row>
    <row r="549" spans="1:47" ht="15" x14ac:dyDescent="0.25">
      <c r="A549"/>
      <c r="B549"/>
      <c r="C549"/>
      <c r="D549"/>
      <c r="E549"/>
      <c r="F549"/>
      <c r="G549"/>
      <c r="H549"/>
      <c r="I549"/>
      <c r="J549"/>
      <c r="K549"/>
      <c r="L549"/>
      <c r="M549"/>
      <c r="N549"/>
      <c r="O549"/>
      <c r="P549"/>
      <c r="Q549"/>
      <c r="R549"/>
      <c r="S549"/>
      <c r="T549"/>
      <c r="U549"/>
      <c r="V549"/>
      <c r="W549"/>
      <c r="X549"/>
      <c r="Y549"/>
      <c r="Z549"/>
      <c r="AA549"/>
      <c r="AB549"/>
      <c r="AC549"/>
      <c r="AD549"/>
      <c r="AE549"/>
      <c r="AF549"/>
      <c r="AG549"/>
      <c r="AH549"/>
      <c r="AI549"/>
      <c r="AJ549"/>
      <c r="AK549"/>
      <c r="AL549"/>
      <c r="AM549"/>
      <c r="AN549"/>
      <c r="AO549"/>
      <c r="AP549"/>
      <c r="AQ549"/>
      <c r="AR549"/>
      <c r="AS549" s="224"/>
      <c r="AT549" s="224"/>
      <c r="AU549"/>
    </row>
    <row r="550" spans="1:47" ht="15" x14ac:dyDescent="0.25">
      <c r="A550"/>
      <c r="B550"/>
      <c r="C550"/>
      <c r="D550"/>
      <c r="E550"/>
      <c r="F550"/>
      <c r="G550"/>
      <c r="H550"/>
      <c r="I550"/>
      <c r="J550"/>
      <c r="K550"/>
      <c r="L550"/>
      <c r="M550"/>
      <c r="N550"/>
      <c r="O550"/>
      <c r="P550"/>
      <c r="Q550"/>
      <c r="R550"/>
      <c r="S550"/>
      <c r="T550"/>
      <c r="U550"/>
      <c r="V550"/>
      <c r="W550"/>
      <c r="X550"/>
      <c r="Y550"/>
      <c r="Z550"/>
      <c r="AA550"/>
      <c r="AB550"/>
      <c r="AC550"/>
      <c r="AD550"/>
      <c r="AE550"/>
      <c r="AF550"/>
      <c r="AG550"/>
      <c r="AH550"/>
      <c r="AI550"/>
      <c r="AJ550"/>
      <c r="AK550"/>
      <c r="AL550"/>
      <c r="AM550"/>
      <c r="AN550"/>
      <c r="AO550"/>
      <c r="AP550"/>
      <c r="AQ550"/>
      <c r="AR550"/>
      <c r="AS550" s="224"/>
      <c r="AT550" s="224"/>
      <c r="AU550"/>
    </row>
    <row r="551" spans="1:47" ht="15" x14ac:dyDescent="0.25">
      <c r="A551"/>
      <c r="B551"/>
      <c r="C551"/>
      <c r="D551"/>
      <c r="E551"/>
      <c r="F551"/>
      <c r="G551"/>
      <c r="H551"/>
      <c r="I551"/>
      <c r="J551"/>
      <c r="K551"/>
      <c r="L551"/>
      <c r="M551"/>
      <c r="N551"/>
      <c r="O551"/>
      <c r="P551"/>
      <c r="Q551"/>
      <c r="R551"/>
      <c r="S551"/>
      <c r="T551"/>
      <c r="U551"/>
      <c r="V551"/>
      <c r="W551"/>
      <c r="X551"/>
      <c r="Y551"/>
      <c r="Z551"/>
      <c r="AA551"/>
      <c r="AB551"/>
      <c r="AC551"/>
      <c r="AD551"/>
      <c r="AE551"/>
      <c r="AF551"/>
      <c r="AG551"/>
      <c r="AH551"/>
      <c r="AI551"/>
      <c r="AJ551"/>
      <c r="AK551"/>
      <c r="AL551"/>
      <c r="AM551"/>
      <c r="AN551"/>
      <c r="AO551"/>
      <c r="AP551"/>
      <c r="AQ551"/>
      <c r="AR551"/>
      <c r="AS551" s="224"/>
      <c r="AT551" s="224"/>
      <c r="AU551"/>
    </row>
    <row r="552" spans="1:47" ht="15" x14ac:dyDescent="0.25">
      <c r="A552"/>
      <c r="B552"/>
      <c r="C552"/>
      <c r="D552"/>
      <c r="E552"/>
      <c r="F552"/>
      <c r="G552"/>
      <c r="H552"/>
      <c r="I552"/>
      <c r="J552"/>
      <c r="K552"/>
      <c r="L552"/>
      <c r="M552"/>
      <c r="N552"/>
      <c r="O552"/>
      <c r="P552"/>
      <c r="Q552"/>
      <c r="R552"/>
      <c r="S552"/>
      <c r="T552"/>
      <c r="U552"/>
      <c r="V552"/>
      <c r="W552"/>
      <c r="X552"/>
      <c r="Y552"/>
      <c r="Z552"/>
      <c r="AA552"/>
      <c r="AB552"/>
      <c r="AC552"/>
      <c r="AD552"/>
      <c r="AE552"/>
      <c r="AF552"/>
      <c r="AG552"/>
      <c r="AH552"/>
      <c r="AI552"/>
      <c r="AJ552"/>
      <c r="AK552"/>
      <c r="AL552"/>
      <c r="AM552"/>
      <c r="AN552"/>
      <c r="AO552"/>
      <c r="AP552"/>
      <c r="AQ552"/>
      <c r="AR552"/>
      <c r="AS552" s="224"/>
      <c r="AT552" s="224"/>
      <c r="AU552"/>
    </row>
    <row r="553" spans="1:47" ht="15" x14ac:dyDescent="0.25">
      <c r="A553"/>
      <c r="B553"/>
      <c r="C553"/>
      <c r="D553"/>
      <c r="E553"/>
      <c r="F553"/>
      <c r="G553"/>
      <c r="H553"/>
      <c r="I553"/>
      <c r="J553"/>
      <c r="K553"/>
      <c r="L553"/>
      <c r="M553"/>
      <c r="N553"/>
      <c r="O553"/>
      <c r="P553"/>
      <c r="Q553"/>
      <c r="R553"/>
      <c r="S553"/>
      <c r="T553"/>
      <c r="U553"/>
      <c r="V553"/>
      <c r="W553"/>
      <c r="X553"/>
      <c r="Y553"/>
      <c r="Z553"/>
      <c r="AA553"/>
      <c r="AB553"/>
      <c r="AC553"/>
      <c r="AD553"/>
      <c r="AE553"/>
      <c r="AF553"/>
      <c r="AG553"/>
      <c r="AH553"/>
      <c r="AI553"/>
      <c r="AJ553"/>
      <c r="AK553"/>
      <c r="AL553"/>
      <c r="AM553"/>
      <c r="AN553"/>
      <c r="AO553"/>
      <c r="AP553"/>
      <c r="AQ553"/>
      <c r="AR553"/>
      <c r="AS553" s="224"/>
      <c r="AT553" s="224"/>
      <c r="AU553"/>
    </row>
    <row r="554" spans="1:47" ht="15" x14ac:dyDescent="0.25">
      <c r="A554"/>
      <c r="B554"/>
      <c r="C554"/>
      <c r="D554"/>
      <c r="E554"/>
      <c r="F554"/>
      <c r="G554"/>
      <c r="H554"/>
      <c r="I554"/>
      <c r="J554"/>
      <c r="K554"/>
      <c r="L554"/>
      <c r="M554"/>
      <c r="N554"/>
      <c r="O554"/>
      <c r="P554"/>
      <c r="Q554"/>
      <c r="R554"/>
      <c r="S554"/>
      <c r="T554"/>
      <c r="U554"/>
      <c r="V554"/>
      <c r="W554"/>
      <c r="X554"/>
      <c r="Y554"/>
      <c r="Z554"/>
      <c r="AA554"/>
      <c r="AB554"/>
      <c r="AC554"/>
      <c r="AD554"/>
      <c r="AE554"/>
      <c r="AF554"/>
      <c r="AG554"/>
      <c r="AH554"/>
      <c r="AI554"/>
      <c r="AJ554"/>
      <c r="AK554"/>
      <c r="AL554"/>
      <c r="AM554"/>
      <c r="AN554"/>
      <c r="AO554"/>
      <c r="AP554"/>
      <c r="AQ554"/>
      <c r="AR554"/>
      <c r="AS554" s="224"/>
      <c r="AT554" s="224"/>
      <c r="AU554"/>
    </row>
    <row r="555" spans="1:47" ht="15" x14ac:dyDescent="0.25">
      <c r="A555"/>
      <c r="B555"/>
      <c r="C555"/>
      <c r="D555"/>
      <c r="E555"/>
      <c r="F555"/>
      <c r="G555"/>
      <c r="H555"/>
      <c r="I555"/>
      <c r="J555"/>
      <c r="K555"/>
      <c r="L555"/>
      <c r="M555"/>
      <c r="N555"/>
      <c r="O555"/>
      <c r="P555"/>
      <c r="Q555"/>
      <c r="R555"/>
      <c r="S555"/>
      <c r="T555"/>
      <c r="U555"/>
      <c r="V555"/>
      <c r="W555"/>
      <c r="X555"/>
      <c r="Y555"/>
      <c r="Z555"/>
      <c r="AA555"/>
      <c r="AB555"/>
      <c r="AC555"/>
      <c r="AD555"/>
      <c r="AE555"/>
      <c r="AF555"/>
      <c r="AG555"/>
      <c r="AH555"/>
      <c r="AI555"/>
      <c r="AJ555"/>
      <c r="AK555"/>
      <c r="AL555"/>
      <c r="AM555"/>
      <c r="AN555"/>
      <c r="AO555"/>
      <c r="AP555"/>
      <c r="AQ555"/>
      <c r="AR555"/>
      <c r="AS555" s="224"/>
      <c r="AT555" s="224"/>
      <c r="AU555"/>
    </row>
    <row r="556" spans="1:47" ht="15" x14ac:dyDescent="0.25">
      <c r="A556"/>
      <c r="B556"/>
      <c r="C556"/>
      <c r="D556"/>
      <c r="E556"/>
      <c r="F556"/>
      <c r="G556"/>
      <c r="H556"/>
      <c r="I556"/>
      <c r="J556"/>
      <c r="K556"/>
      <c r="L556"/>
      <c r="M556"/>
      <c r="N556"/>
      <c r="O556"/>
      <c r="P556"/>
      <c r="Q556"/>
      <c r="R556"/>
      <c r="S556"/>
      <c r="T556"/>
      <c r="U556"/>
      <c r="V556"/>
      <c r="W556"/>
      <c r="X556"/>
      <c r="Y556"/>
      <c r="Z556"/>
      <c r="AA556"/>
      <c r="AB556"/>
      <c r="AC556"/>
      <c r="AD556"/>
      <c r="AE556"/>
      <c r="AF556"/>
      <c r="AG556"/>
      <c r="AH556"/>
      <c r="AI556"/>
      <c r="AJ556"/>
      <c r="AK556"/>
      <c r="AL556"/>
      <c r="AM556"/>
      <c r="AN556"/>
      <c r="AO556"/>
      <c r="AP556"/>
      <c r="AQ556"/>
      <c r="AR556"/>
      <c r="AS556" s="224"/>
      <c r="AT556" s="224"/>
      <c r="AU556"/>
    </row>
    <row r="557" spans="1:47" ht="15" x14ac:dyDescent="0.25">
      <c r="A557"/>
      <c r="B557"/>
      <c r="C557"/>
      <c r="D557"/>
      <c r="E557"/>
      <c r="F557"/>
      <c r="G557"/>
      <c r="H557"/>
      <c r="I557"/>
      <c r="J557"/>
      <c r="K557"/>
      <c r="L557"/>
      <c r="M557"/>
      <c r="N557"/>
      <c r="O557"/>
      <c r="P557"/>
      <c r="Q557"/>
      <c r="R557"/>
      <c r="S557"/>
      <c r="T557"/>
      <c r="U557"/>
      <c r="V557"/>
      <c r="W557"/>
      <c r="X557"/>
      <c r="Y557"/>
      <c r="Z557"/>
      <c r="AA557"/>
      <c r="AB557"/>
      <c r="AC557"/>
      <c r="AD557"/>
      <c r="AE557"/>
      <c r="AF557"/>
      <c r="AG557"/>
      <c r="AH557"/>
      <c r="AI557"/>
      <c r="AJ557"/>
      <c r="AK557"/>
      <c r="AL557"/>
      <c r="AM557"/>
      <c r="AN557"/>
      <c r="AO557"/>
      <c r="AP557"/>
      <c r="AQ557"/>
      <c r="AR557"/>
      <c r="AS557" s="224"/>
      <c r="AT557" s="224"/>
      <c r="AU557"/>
    </row>
    <row r="558" spans="1:47" ht="15" x14ac:dyDescent="0.25">
      <c r="A558"/>
      <c r="B558"/>
      <c r="C558"/>
      <c r="D558"/>
      <c r="E558"/>
      <c r="F558"/>
      <c r="G558"/>
      <c r="H558"/>
      <c r="I558"/>
      <c r="J558"/>
      <c r="K558"/>
      <c r="L558"/>
      <c r="M558"/>
      <c r="N558"/>
      <c r="O558"/>
      <c r="P558"/>
      <c r="Q558"/>
      <c r="R558"/>
      <c r="S558"/>
      <c r="T558"/>
      <c r="U558"/>
      <c r="V558"/>
      <c r="W558"/>
      <c r="X558"/>
      <c r="Y558"/>
      <c r="Z558"/>
      <c r="AA558"/>
      <c r="AB558"/>
      <c r="AC558"/>
      <c r="AD558"/>
      <c r="AE558"/>
      <c r="AF558"/>
      <c r="AG558"/>
      <c r="AH558"/>
      <c r="AI558"/>
      <c r="AJ558"/>
      <c r="AK558"/>
      <c r="AL558"/>
      <c r="AM558"/>
      <c r="AN558"/>
      <c r="AO558"/>
      <c r="AP558"/>
      <c r="AQ558"/>
      <c r="AR558"/>
      <c r="AS558" s="224"/>
      <c r="AT558" s="224"/>
      <c r="AU558"/>
    </row>
    <row r="559" spans="1:47" ht="15" x14ac:dyDescent="0.25">
      <c r="A559"/>
      <c r="B559"/>
      <c r="C559"/>
      <c r="D559"/>
      <c r="E559"/>
      <c r="F559"/>
      <c r="G559"/>
      <c r="H559"/>
      <c r="I559"/>
      <c r="J559"/>
      <c r="K559"/>
      <c r="L559"/>
      <c r="M559"/>
      <c r="N559"/>
      <c r="O559"/>
      <c r="P559"/>
      <c r="Q559"/>
      <c r="R559"/>
      <c r="S559"/>
      <c r="T559"/>
      <c r="U559"/>
      <c r="V559"/>
      <c r="W559"/>
      <c r="X559"/>
      <c r="Y559"/>
      <c r="Z559"/>
      <c r="AA559"/>
      <c r="AB559"/>
      <c r="AC559"/>
      <c r="AD559"/>
      <c r="AE559"/>
      <c r="AF559"/>
      <c r="AG559"/>
      <c r="AH559"/>
      <c r="AI559"/>
      <c r="AJ559"/>
      <c r="AK559"/>
      <c r="AL559"/>
      <c r="AM559"/>
      <c r="AN559"/>
      <c r="AO559"/>
      <c r="AP559"/>
      <c r="AQ559"/>
      <c r="AR559"/>
      <c r="AS559" s="224"/>
      <c r="AT559" s="224"/>
      <c r="AU559"/>
    </row>
    <row r="560" spans="1:47" ht="15" x14ac:dyDescent="0.25">
      <c r="A560"/>
      <c r="B560"/>
      <c r="C560"/>
      <c r="D560"/>
      <c r="E560"/>
      <c r="F560"/>
      <c r="G560"/>
      <c r="H560"/>
      <c r="I560"/>
      <c r="J560"/>
      <c r="K560"/>
      <c r="L560"/>
      <c r="M560"/>
      <c r="N560"/>
      <c r="O560"/>
      <c r="P560"/>
      <c r="Q560"/>
      <c r="R560"/>
      <c r="S560"/>
      <c r="T560"/>
      <c r="U560"/>
      <c r="V560"/>
      <c r="W560"/>
      <c r="X560"/>
      <c r="Y560"/>
      <c r="Z560"/>
      <c r="AA560"/>
      <c r="AB560"/>
      <c r="AC560"/>
      <c r="AD560"/>
      <c r="AE560"/>
      <c r="AF560"/>
      <c r="AG560"/>
      <c r="AH560"/>
      <c r="AI560"/>
      <c r="AJ560"/>
      <c r="AK560"/>
      <c r="AL560"/>
      <c r="AM560"/>
      <c r="AN560"/>
      <c r="AO560"/>
      <c r="AP560"/>
      <c r="AQ560"/>
      <c r="AR560"/>
      <c r="AS560" s="224"/>
      <c r="AT560" s="224"/>
      <c r="AU560"/>
    </row>
    <row r="561" spans="1:47" ht="15" x14ac:dyDescent="0.25">
      <c r="A561"/>
      <c r="B561"/>
      <c r="C561"/>
      <c r="D561"/>
      <c r="E561"/>
      <c r="F561"/>
      <c r="G561"/>
      <c r="H561"/>
      <c r="I561"/>
      <c r="J561"/>
      <c r="K561"/>
      <c r="L561"/>
      <c r="M561"/>
      <c r="N561"/>
      <c r="O561"/>
      <c r="P561"/>
      <c r="Q561"/>
      <c r="R561"/>
      <c r="S561"/>
      <c r="T561"/>
      <c r="U561"/>
      <c r="V561"/>
      <c r="W561"/>
      <c r="X561"/>
      <c r="Y561"/>
      <c r="Z561"/>
      <c r="AA561"/>
      <c r="AB561"/>
      <c r="AC561"/>
      <c r="AD561"/>
      <c r="AE561"/>
      <c r="AF561"/>
      <c r="AG561"/>
      <c r="AH561"/>
      <c r="AI561"/>
      <c r="AJ561"/>
      <c r="AK561"/>
      <c r="AL561"/>
      <c r="AM561"/>
      <c r="AN561"/>
      <c r="AO561"/>
      <c r="AP561"/>
      <c r="AQ561"/>
      <c r="AR561"/>
      <c r="AS561" s="224"/>
      <c r="AT561" s="224"/>
      <c r="AU561"/>
    </row>
    <row r="562" spans="1:47" ht="15" x14ac:dyDescent="0.25">
      <c r="A562"/>
      <c r="B562"/>
      <c r="C562"/>
      <c r="D562"/>
      <c r="E562"/>
      <c r="F562"/>
      <c r="G562"/>
      <c r="H562"/>
      <c r="I562"/>
      <c r="J562"/>
      <c r="K562"/>
      <c r="L562"/>
      <c r="M562"/>
      <c r="N562"/>
      <c r="O562"/>
      <c r="P562"/>
      <c r="Q562"/>
      <c r="R562"/>
      <c r="S562"/>
      <c r="T562"/>
      <c r="U562"/>
      <c r="V562"/>
      <c r="W562"/>
      <c r="X562"/>
      <c r="Y562"/>
      <c r="Z562"/>
      <c r="AA562"/>
      <c r="AB562"/>
      <c r="AC562"/>
      <c r="AD562"/>
      <c r="AE562"/>
      <c r="AF562"/>
      <c r="AG562"/>
      <c r="AH562"/>
      <c r="AI562"/>
      <c r="AJ562"/>
      <c r="AK562"/>
      <c r="AL562"/>
      <c r="AM562"/>
      <c r="AN562"/>
      <c r="AO562"/>
      <c r="AP562"/>
      <c r="AQ562"/>
      <c r="AR562"/>
      <c r="AS562" s="224"/>
      <c r="AT562" s="224"/>
      <c r="AU562"/>
    </row>
    <row r="563" spans="1:47" ht="15" x14ac:dyDescent="0.25">
      <c r="A563"/>
      <c r="B563"/>
      <c r="C563"/>
      <c r="D563"/>
      <c r="E563"/>
      <c r="F563"/>
      <c r="G563"/>
      <c r="H563"/>
      <c r="I563"/>
      <c r="J563"/>
      <c r="K563"/>
      <c r="L563"/>
      <c r="M563"/>
      <c r="N563"/>
      <c r="O563"/>
      <c r="P563"/>
      <c r="Q563"/>
      <c r="R563"/>
      <c r="S563"/>
      <c r="T563"/>
      <c r="U563"/>
      <c r="V563"/>
      <c r="W563"/>
      <c r="X563"/>
      <c r="Y563"/>
      <c r="Z563"/>
      <c r="AA563"/>
      <c r="AB563"/>
      <c r="AC563"/>
      <c r="AD563"/>
      <c r="AE563"/>
      <c r="AF563"/>
      <c r="AG563"/>
      <c r="AH563"/>
      <c r="AI563"/>
      <c r="AJ563"/>
      <c r="AK563"/>
      <c r="AL563"/>
      <c r="AM563"/>
      <c r="AN563"/>
      <c r="AO563"/>
      <c r="AP563"/>
      <c r="AQ563"/>
      <c r="AR563"/>
      <c r="AS563" s="224"/>
      <c r="AT563" s="224"/>
      <c r="AU563"/>
    </row>
    <row r="564" spans="1:47" ht="15" x14ac:dyDescent="0.25">
      <c r="A564"/>
      <c r="B564"/>
      <c r="C564"/>
      <c r="D564"/>
      <c r="E564"/>
      <c r="F564"/>
      <c r="G564"/>
      <c r="H564"/>
      <c r="I564"/>
      <c r="J564"/>
      <c r="K564"/>
      <c r="L564"/>
      <c r="M564"/>
      <c r="N564"/>
      <c r="O564"/>
      <c r="P564"/>
      <c r="Q564"/>
      <c r="R564"/>
      <c r="S564"/>
      <c r="T564"/>
      <c r="U564"/>
      <c r="V564"/>
      <c r="W564"/>
      <c r="X564"/>
      <c r="Y564"/>
      <c r="Z564"/>
      <c r="AA564"/>
      <c r="AB564"/>
      <c r="AC564"/>
      <c r="AD564"/>
      <c r="AE564"/>
      <c r="AF564"/>
      <c r="AG564"/>
      <c r="AH564"/>
      <c r="AI564"/>
      <c r="AJ564"/>
      <c r="AK564"/>
      <c r="AL564"/>
      <c r="AM564"/>
      <c r="AN564"/>
      <c r="AO564"/>
      <c r="AP564"/>
      <c r="AQ564"/>
      <c r="AR564"/>
      <c r="AS564" s="224"/>
      <c r="AT564" s="224"/>
      <c r="AU564"/>
    </row>
    <row r="565" spans="1:47" ht="15" x14ac:dyDescent="0.25">
      <c r="A565"/>
      <c r="B565"/>
      <c r="C565"/>
      <c r="D565"/>
      <c r="E565"/>
      <c r="F565"/>
      <c r="G565"/>
      <c r="H565"/>
      <c r="I565"/>
      <c r="J565"/>
      <c r="K565"/>
      <c r="L565"/>
      <c r="M565"/>
      <c r="N565"/>
      <c r="O565"/>
      <c r="P565"/>
      <c r="Q565"/>
      <c r="R565"/>
      <c r="S565"/>
      <c r="T565"/>
      <c r="U565"/>
      <c r="V565"/>
      <c r="W565"/>
      <c r="X565"/>
      <c r="Y565"/>
      <c r="Z565"/>
      <c r="AA565"/>
      <c r="AB565"/>
      <c r="AC565"/>
      <c r="AD565"/>
      <c r="AE565"/>
      <c r="AF565"/>
      <c r="AG565"/>
      <c r="AH565"/>
      <c r="AI565"/>
      <c r="AJ565"/>
      <c r="AK565"/>
      <c r="AL565"/>
      <c r="AM565"/>
      <c r="AN565"/>
      <c r="AO565"/>
      <c r="AP565"/>
      <c r="AQ565"/>
      <c r="AR565"/>
      <c r="AS565" s="224"/>
      <c r="AT565" s="224"/>
      <c r="AU565"/>
    </row>
    <row r="566" spans="1:47" ht="15" x14ac:dyDescent="0.25">
      <c r="A566"/>
      <c r="B566"/>
      <c r="C566"/>
      <c r="D566"/>
      <c r="E566"/>
      <c r="F566"/>
      <c r="G566"/>
      <c r="H566"/>
      <c r="I566"/>
      <c r="J566"/>
      <c r="K566"/>
      <c r="L566"/>
      <c r="M566"/>
      <c r="N566"/>
      <c r="O566"/>
      <c r="P566"/>
      <c r="Q566"/>
      <c r="R566"/>
      <c r="S566"/>
      <c r="T566"/>
      <c r="U566"/>
      <c r="V566"/>
      <c r="W566"/>
      <c r="X566"/>
      <c r="Y566"/>
      <c r="Z566"/>
      <c r="AA566"/>
      <c r="AB566"/>
      <c r="AC566"/>
      <c r="AD566"/>
      <c r="AE566"/>
      <c r="AF566"/>
      <c r="AG566"/>
      <c r="AH566"/>
      <c r="AI566"/>
      <c r="AJ566"/>
      <c r="AK566"/>
      <c r="AL566"/>
      <c r="AM566"/>
      <c r="AN566"/>
      <c r="AO566"/>
      <c r="AP566"/>
      <c r="AQ566"/>
      <c r="AR566"/>
      <c r="AS566" s="224"/>
      <c r="AT566" s="224"/>
      <c r="AU566"/>
    </row>
    <row r="567" spans="1:47" ht="15" x14ac:dyDescent="0.25">
      <c r="A567"/>
      <c r="B567"/>
      <c r="C567"/>
      <c r="D567"/>
      <c r="E567"/>
      <c r="F567"/>
      <c r="G567"/>
      <c r="H567"/>
      <c r="I567"/>
      <c r="J567"/>
      <c r="K567"/>
      <c r="L567"/>
      <c r="M567"/>
      <c r="N567"/>
      <c r="O567"/>
      <c r="P567"/>
      <c r="Q567"/>
      <c r="R567"/>
      <c r="S567"/>
      <c r="T567"/>
      <c r="U567"/>
      <c r="V567"/>
      <c r="W567"/>
      <c r="X567"/>
      <c r="Y567"/>
      <c r="Z567"/>
      <c r="AA567"/>
      <c r="AB567"/>
      <c r="AC567"/>
      <c r="AD567"/>
      <c r="AE567"/>
      <c r="AF567"/>
      <c r="AG567"/>
      <c r="AH567"/>
      <c r="AI567"/>
      <c r="AJ567"/>
      <c r="AK567"/>
      <c r="AL567"/>
      <c r="AM567"/>
      <c r="AN567"/>
      <c r="AO567"/>
      <c r="AP567"/>
      <c r="AQ567"/>
      <c r="AR567"/>
      <c r="AS567" s="224"/>
      <c r="AT567" s="224"/>
      <c r="AU567"/>
    </row>
    <row r="568" spans="1:47" ht="15" x14ac:dyDescent="0.25">
      <c r="A568"/>
      <c r="B568"/>
      <c r="C568"/>
      <c r="D568"/>
      <c r="E568"/>
      <c r="F568"/>
      <c r="G568"/>
      <c r="H568"/>
      <c r="I568"/>
      <c r="J568"/>
      <c r="K568"/>
      <c r="L568"/>
      <c r="M568"/>
      <c r="N568"/>
      <c r="O568"/>
      <c r="P568"/>
      <c r="Q568"/>
      <c r="R568"/>
      <c r="S568"/>
      <c r="T568"/>
      <c r="U568"/>
      <c r="V568"/>
      <c r="W568"/>
      <c r="X568"/>
      <c r="Y568"/>
      <c r="Z568"/>
      <c r="AA568"/>
      <c r="AB568"/>
      <c r="AC568"/>
      <c r="AD568"/>
      <c r="AE568"/>
      <c r="AF568"/>
      <c r="AG568"/>
      <c r="AH568"/>
      <c r="AI568"/>
      <c r="AJ568"/>
      <c r="AK568"/>
      <c r="AL568"/>
      <c r="AM568"/>
      <c r="AN568"/>
      <c r="AO568"/>
      <c r="AP568"/>
      <c r="AQ568"/>
      <c r="AR568"/>
      <c r="AS568" s="224"/>
      <c r="AT568" s="224"/>
      <c r="AU568"/>
    </row>
    <row r="569" spans="1:47" ht="15" x14ac:dyDescent="0.25">
      <c r="A569"/>
      <c r="B569"/>
      <c r="C569"/>
      <c r="D569"/>
      <c r="E569"/>
      <c r="F569"/>
      <c r="G569"/>
      <c r="H569"/>
      <c r="I569"/>
      <c r="J569"/>
      <c r="K569"/>
      <c r="L569"/>
      <c r="M569"/>
      <c r="N569"/>
      <c r="O569"/>
      <c r="P569"/>
      <c r="Q569"/>
      <c r="R569"/>
      <c r="S569"/>
      <c r="T569"/>
      <c r="U569"/>
      <c r="V569"/>
      <c r="W569"/>
      <c r="X569"/>
      <c r="Y569"/>
      <c r="Z569"/>
      <c r="AA569"/>
      <c r="AB569"/>
      <c r="AC569"/>
      <c r="AD569"/>
      <c r="AE569"/>
      <c r="AF569"/>
      <c r="AG569"/>
      <c r="AH569"/>
      <c r="AI569"/>
      <c r="AJ569"/>
      <c r="AK569"/>
      <c r="AL569"/>
      <c r="AM569"/>
      <c r="AN569"/>
      <c r="AO569"/>
      <c r="AP569"/>
      <c r="AQ569"/>
      <c r="AR569"/>
      <c r="AS569" s="224"/>
      <c r="AT569" s="224"/>
      <c r="AU569"/>
    </row>
    <row r="570" spans="1:47" ht="15" x14ac:dyDescent="0.25">
      <c r="A570"/>
      <c r="B570"/>
      <c r="C570"/>
      <c r="D570"/>
      <c r="E570"/>
      <c r="F570"/>
      <c r="G570"/>
      <c r="H570"/>
      <c r="I570"/>
      <c r="J570"/>
      <c r="K570"/>
      <c r="L570"/>
      <c r="M570"/>
      <c r="N570"/>
      <c r="O570"/>
      <c r="P570"/>
      <c r="Q570"/>
      <c r="R570"/>
      <c r="S570"/>
      <c r="T570"/>
      <c r="U570"/>
      <c r="V570"/>
      <c r="W570"/>
      <c r="X570"/>
      <c r="Y570"/>
      <c r="Z570"/>
      <c r="AA570"/>
      <c r="AB570"/>
      <c r="AC570"/>
      <c r="AD570"/>
      <c r="AE570"/>
      <c r="AF570"/>
      <c r="AG570"/>
      <c r="AH570"/>
      <c r="AI570"/>
      <c r="AJ570"/>
      <c r="AK570"/>
      <c r="AL570"/>
      <c r="AM570"/>
      <c r="AN570"/>
      <c r="AO570"/>
      <c r="AP570"/>
      <c r="AQ570"/>
      <c r="AR570"/>
      <c r="AS570" s="224"/>
      <c r="AT570" s="224"/>
      <c r="AU570"/>
    </row>
    <row r="571" spans="1:47" ht="15" x14ac:dyDescent="0.25">
      <c r="A571"/>
      <c r="B571"/>
      <c r="C571"/>
      <c r="D571"/>
      <c r="E571"/>
      <c r="F571"/>
      <c r="G571"/>
      <c r="H571"/>
      <c r="I571"/>
      <c r="J571"/>
      <c r="K571"/>
      <c r="L571"/>
      <c r="M571"/>
      <c r="N571"/>
      <c r="O571"/>
      <c r="P571"/>
      <c r="Q571"/>
      <c r="R571"/>
      <c r="S571"/>
      <c r="T571"/>
      <c r="U571"/>
      <c r="V571"/>
      <c r="W571"/>
      <c r="X571"/>
      <c r="Y571"/>
      <c r="Z571"/>
      <c r="AA571"/>
      <c r="AB571"/>
      <c r="AC571"/>
      <c r="AD571"/>
      <c r="AE571"/>
      <c r="AF571"/>
      <c r="AG571"/>
      <c r="AH571"/>
      <c r="AI571"/>
      <c r="AJ571"/>
      <c r="AK571"/>
      <c r="AL571"/>
      <c r="AM571"/>
      <c r="AN571"/>
      <c r="AO571"/>
      <c r="AP571"/>
      <c r="AQ571"/>
      <c r="AR571"/>
      <c r="AS571" s="224"/>
      <c r="AT571" s="224"/>
      <c r="AU571"/>
    </row>
    <row r="572" spans="1:47" ht="15" x14ac:dyDescent="0.25">
      <c r="A572"/>
      <c r="B572"/>
      <c r="C572"/>
      <c r="D572"/>
      <c r="E572"/>
      <c r="F572"/>
      <c r="G572"/>
      <c r="H572"/>
      <c r="I572"/>
      <c r="J572"/>
      <c r="K572"/>
      <c r="L572"/>
      <c r="M572"/>
      <c r="N572"/>
      <c r="O572"/>
      <c r="P572"/>
      <c r="Q572"/>
      <c r="R572"/>
      <c r="S572"/>
      <c r="T572"/>
      <c r="U572"/>
      <c r="V572"/>
      <c r="W572"/>
      <c r="X572"/>
      <c r="Y572"/>
      <c r="Z572"/>
      <c r="AA572"/>
      <c r="AB572"/>
      <c r="AC572"/>
      <c r="AD572"/>
      <c r="AE572"/>
      <c r="AF572"/>
      <c r="AG572"/>
      <c r="AH572"/>
      <c r="AI572"/>
      <c r="AJ572"/>
      <c r="AK572"/>
      <c r="AL572"/>
      <c r="AM572"/>
      <c r="AN572"/>
      <c r="AO572"/>
      <c r="AP572"/>
      <c r="AQ572"/>
      <c r="AR572"/>
      <c r="AS572" s="224"/>
      <c r="AT572" s="224"/>
      <c r="AU572"/>
    </row>
    <row r="573" spans="1:47" ht="15" x14ac:dyDescent="0.25">
      <c r="A573"/>
      <c r="B573"/>
      <c r="C573"/>
      <c r="D573"/>
      <c r="E573"/>
      <c r="F573"/>
      <c r="G573"/>
      <c r="H573"/>
      <c r="I573"/>
      <c r="J573"/>
      <c r="K573"/>
      <c r="L573"/>
      <c r="M573"/>
      <c r="N573"/>
      <c r="O573"/>
      <c r="P573"/>
      <c r="Q573"/>
      <c r="R573"/>
      <c r="S573"/>
      <c r="T573"/>
      <c r="U573"/>
      <c r="V573"/>
      <c r="W573"/>
      <c r="X573"/>
      <c r="Y573"/>
      <c r="Z573"/>
      <c r="AA573"/>
      <c r="AB573"/>
      <c r="AC573"/>
      <c r="AD573"/>
      <c r="AE573"/>
      <c r="AF573"/>
      <c r="AG573"/>
      <c r="AH573"/>
      <c r="AI573"/>
      <c r="AJ573"/>
      <c r="AK573"/>
      <c r="AL573"/>
      <c r="AM573"/>
      <c r="AN573"/>
      <c r="AO573"/>
      <c r="AP573"/>
      <c r="AQ573"/>
      <c r="AR573"/>
      <c r="AS573" s="224"/>
      <c r="AT573" s="224"/>
      <c r="AU573"/>
    </row>
    <row r="574" spans="1:47" ht="15" x14ac:dyDescent="0.25">
      <c r="A574"/>
      <c r="B574"/>
      <c r="C574"/>
      <c r="D574"/>
      <c r="E574"/>
      <c r="F574"/>
      <c r="G574"/>
      <c r="H574"/>
      <c r="I574"/>
      <c r="J574"/>
      <c r="K574"/>
      <c r="L574"/>
      <c r="M574"/>
      <c r="N574"/>
      <c r="O574"/>
      <c r="P574"/>
      <c r="Q574"/>
      <c r="R574"/>
      <c r="S574"/>
      <c r="T574"/>
      <c r="U574"/>
      <c r="V574"/>
      <c r="W574"/>
      <c r="X574"/>
      <c r="Y574"/>
      <c r="Z574"/>
      <c r="AA574"/>
      <c r="AB574"/>
      <c r="AC574"/>
      <c r="AD574"/>
      <c r="AE574"/>
      <c r="AF574"/>
      <c r="AG574"/>
      <c r="AH574"/>
      <c r="AI574"/>
      <c r="AJ574"/>
      <c r="AK574"/>
      <c r="AL574"/>
      <c r="AM574"/>
      <c r="AN574"/>
      <c r="AO574"/>
      <c r="AP574"/>
      <c r="AQ574"/>
      <c r="AR574"/>
      <c r="AS574" s="224"/>
      <c r="AT574" s="224"/>
      <c r="AU574"/>
    </row>
    <row r="575" spans="1:47" ht="15" x14ac:dyDescent="0.25">
      <c r="A575"/>
      <c r="B575"/>
      <c r="C575"/>
      <c r="D575"/>
      <c r="E575"/>
      <c r="F575"/>
      <c r="G575"/>
      <c r="H575"/>
      <c r="I575"/>
      <c r="J575"/>
      <c r="K575"/>
      <c r="L575"/>
      <c r="M575"/>
      <c r="N575"/>
      <c r="O575"/>
      <c r="P575"/>
      <c r="Q575"/>
      <c r="R575"/>
      <c r="S575"/>
      <c r="T575"/>
      <c r="U575"/>
      <c r="V575"/>
      <c r="W575"/>
      <c r="X575"/>
      <c r="Y575"/>
      <c r="Z575"/>
      <c r="AA575"/>
      <c r="AB575"/>
      <c r="AC575"/>
      <c r="AD575"/>
      <c r="AE575"/>
      <c r="AF575"/>
      <c r="AG575"/>
      <c r="AH575"/>
      <c r="AI575"/>
      <c r="AJ575"/>
      <c r="AK575"/>
      <c r="AL575"/>
      <c r="AM575"/>
      <c r="AN575"/>
      <c r="AO575"/>
      <c r="AP575"/>
      <c r="AQ575"/>
      <c r="AR575"/>
      <c r="AS575" s="224"/>
      <c r="AT575" s="224"/>
      <c r="AU575"/>
    </row>
    <row r="576" spans="1:47" ht="15" x14ac:dyDescent="0.25">
      <c r="A576"/>
      <c r="B576"/>
      <c r="C576"/>
      <c r="D576"/>
      <c r="E576"/>
      <c r="F576"/>
      <c r="G576"/>
      <c r="H576"/>
      <c r="I576"/>
      <c r="J576"/>
      <c r="K576"/>
      <c r="L576"/>
      <c r="M576"/>
      <c r="N576"/>
      <c r="O576"/>
      <c r="P576"/>
      <c r="Q576"/>
      <c r="R576"/>
      <c r="S576"/>
      <c r="T576"/>
      <c r="U576"/>
      <c r="V576"/>
      <c r="W576"/>
      <c r="X576"/>
      <c r="Y576"/>
      <c r="Z576"/>
      <c r="AA576"/>
      <c r="AB576"/>
      <c r="AC576"/>
      <c r="AD576"/>
      <c r="AE576"/>
      <c r="AF576"/>
      <c r="AG576"/>
      <c r="AH576"/>
      <c r="AI576"/>
      <c r="AJ576"/>
      <c r="AK576"/>
      <c r="AL576"/>
      <c r="AM576"/>
      <c r="AN576"/>
      <c r="AO576"/>
      <c r="AP576"/>
      <c r="AQ576"/>
      <c r="AR576"/>
      <c r="AS576" s="224"/>
      <c r="AT576" s="224"/>
      <c r="AU576"/>
    </row>
    <row r="577" spans="1:47" ht="15" x14ac:dyDescent="0.25">
      <c r="A577"/>
      <c r="B577"/>
      <c r="C577"/>
      <c r="D577"/>
      <c r="E577"/>
      <c r="F577"/>
      <c r="G577"/>
      <c r="H577"/>
      <c r="I577"/>
      <c r="J577"/>
      <c r="K577"/>
      <c r="L577"/>
      <c r="M577"/>
      <c r="N577"/>
      <c r="O577"/>
      <c r="P577"/>
      <c r="Q577"/>
      <c r="R577"/>
      <c r="S577"/>
      <c r="T577"/>
      <c r="U577"/>
      <c r="V577"/>
      <c r="W577"/>
      <c r="X577"/>
      <c r="Y577"/>
      <c r="Z577"/>
      <c r="AA577"/>
      <c r="AB577"/>
      <c r="AC577"/>
      <c r="AD577"/>
      <c r="AE577"/>
      <c r="AF577"/>
      <c r="AG577"/>
      <c r="AH577"/>
      <c r="AI577"/>
      <c r="AJ577"/>
      <c r="AK577"/>
      <c r="AL577"/>
      <c r="AM577"/>
      <c r="AN577"/>
      <c r="AO577"/>
      <c r="AP577"/>
      <c r="AQ577"/>
      <c r="AR577"/>
      <c r="AS577" s="224"/>
      <c r="AT577" s="224"/>
      <c r="AU577"/>
    </row>
    <row r="578" spans="1:47" ht="15" x14ac:dyDescent="0.25">
      <c r="A578"/>
      <c r="B578"/>
      <c r="C578"/>
      <c r="D578"/>
      <c r="E578"/>
      <c r="F578"/>
      <c r="G578"/>
      <c r="H578"/>
      <c r="I578"/>
      <c r="J578"/>
      <c r="K578"/>
      <c r="L578"/>
      <c r="M578"/>
      <c r="N578"/>
      <c r="O578"/>
      <c r="P578"/>
      <c r="Q578"/>
      <c r="R578"/>
      <c r="S578"/>
      <c r="T578"/>
      <c r="U578"/>
      <c r="V578"/>
      <c r="W578"/>
      <c r="X578"/>
      <c r="Y578"/>
      <c r="Z578"/>
      <c r="AA578"/>
      <c r="AB578"/>
      <c r="AC578"/>
      <c r="AD578"/>
      <c r="AE578"/>
      <c r="AF578"/>
      <c r="AG578"/>
      <c r="AH578"/>
      <c r="AI578"/>
      <c r="AJ578"/>
      <c r="AK578"/>
      <c r="AL578"/>
      <c r="AM578"/>
      <c r="AN578"/>
      <c r="AO578"/>
      <c r="AP578"/>
      <c r="AQ578"/>
      <c r="AR578"/>
      <c r="AS578" s="224"/>
      <c r="AT578" s="224"/>
      <c r="AU578"/>
    </row>
    <row r="579" spans="1:47" ht="15" x14ac:dyDescent="0.25">
      <c r="A579"/>
      <c r="B579"/>
      <c r="C579"/>
      <c r="D579"/>
      <c r="E579"/>
      <c r="F579"/>
      <c r="G579"/>
      <c r="H579"/>
      <c r="I579"/>
      <c r="J579"/>
      <c r="K579"/>
      <c r="L579"/>
      <c r="M579"/>
      <c r="N579"/>
      <c r="O579"/>
      <c r="P579"/>
      <c r="Q579"/>
      <c r="R579"/>
      <c r="S579"/>
      <c r="T579"/>
      <c r="U579"/>
      <c r="V579"/>
      <c r="W579"/>
      <c r="X579"/>
      <c r="Y579"/>
      <c r="Z579"/>
      <c r="AA579"/>
      <c r="AB579"/>
      <c r="AC579"/>
      <c r="AD579"/>
      <c r="AE579"/>
      <c r="AF579"/>
      <c r="AG579"/>
      <c r="AH579"/>
      <c r="AI579"/>
      <c r="AJ579"/>
      <c r="AK579"/>
      <c r="AL579"/>
      <c r="AM579"/>
      <c r="AN579"/>
      <c r="AO579"/>
      <c r="AP579"/>
      <c r="AQ579"/>
      <c r="AR579"/>
      <c r="AS579" s="224"/>
      <c r="AT579" s="224"/>
      <c r="AU579"/>
    </row>
    <row r="580" spans="1:47" ht="15" x14ac:dyDescent="0.25">
      <c r="A580"/>
      <c r="B580"/>
      <c r="C580"/>
      <c r="D580"/>
      <c r="E580"/>
      <c r="F580"/>
      <c r="G580"/>
      <c r="H580"/>
      <c r="I580"/>
      <c r="J580"/>
      <c r="K580"/>
      <c r="L580"/>
      <c r="M580"/>
      <c r="N580"/>
      <c r="O580"/>
      <c r="P580"/>
      <c r="Q580"/>
      <c r="R580"/>
      <c r="S580"/>
      <c r="T580"/>
      <c r="U580"/>
      <c r="V580"/>
      <c r="W580"/>
      <c r="X580"/>
      <c r="Y580"/>
      <c r="Z580"/>
      <c r="AA580"/>
      <c r="AB580"/>
      <c r="AC580"/>
      <c r="AD580"/>
      <c r="AE580"/>
      <c r="AF580"/>
      <c r="AG580"/>
      <c r="AH580"/>
      <c r="AI580"/>
      <c r="AJ580"/>
      <c r="AK580"/>
      <c r="AL580"/>
      <c r="AM580"/>
      <c r="AN580"/>
      <c r="AO580"/>
      <c r="AP580"/>
      <c r="AQ580"/>
      <c r="AR580"/>
      <c r="AS580" s="224"/>
      <c r="AT580" s="224"/>
      <c r="AU580"/>
    </row>
    <row r="581" spans="1:47" ht="15" x14ac:dyDescent="0.25">
      <c r="A581"/>
      <c r="B581"/>
      <c r="C581"/>
      <c r="D581"/>
      <c r="E581"/>
      <c r="F581"/>
      <c r="G581"/>
      <c r="H581"/>
      <c r="I581"/>
      <c r="J581"/>
      <c r="K581"/>
      <c r="L581"/>
      <c r="M581"/>
      <c r="N581"/>
      <c r="O581"/>
      <c r="P581"/>
      <c r="Q581"/>
      <c r="R581"/>
      <c r="S581"/>
      <c r="T581"/>
      <c r="U581"/>
      <c r="V581"/>
      <c r="W581"/>
      <c r="X581"/>
      <c r="Y581"/>
      <c r="Z581"/>
      <c r="AA581"/>
      <c r="AB581"/>
      <c r="AC581"/>
      <c r="AD581"/>
      <c r="AE581"/>
      <c r="AF581"/>
      <c r="AG581"/>
      <c r="AH581"/>
      <c r="AI581"/>
      <c r="AJ581"/>
      <c r="AK581"/>
      <c r="AL581"/>
      <c r="AM581"/>
      <c r="AN581"/>
      <c r="AO581"/>
      <c r="AP581"/>
      <c r="AQ581"/>
      <c r="AR581"/>
      <c r="AS581" s="224"/>
      <c r="AT581" s="224"/>
      <c r="AU581"/>
    </row>
    <row r="582" spans="1:47" ht="15" x14ac:dyDescent="0.25">
      <c r="A582"/>
      <c r="B582"/>
      <c r="C582"/>
      <c r="D582"/>
      <c r="E582"/>
      <c r="F582"/>
      <c r="G582"/>
      <c r="H582"/>
      <c r="I582"/>
      <c r="J582"/>
      <c r="K582"/>
      <c r="L582"/>
      <c r="M582"/>
      <c r="N582"/>
      <c r="O582"/>
      <c r="P582"/>
      <c r="Q582"/>
      <c r="R582"/>
      <c r="S582"/>
      <c r="T582"/>
      <c r="U582"/>
      <c r="V582"/>
      <c r="W582"/>
      <c r="X582"/>
      <c r="Y582"/>
      <c r="Z582"/>
      <c r="AA582"/>
      <c r="AB582"/>
      <c r="AC582"/>
      <c r="AD582"/>
      <c r="AE582"/>
      <c r="AF582"/>
      <c r="AG582"/>
      <c r="AH582"/>
      <c r="AI582"/>
      <c r="AJ582"/>
      <c r="AK582"/>
      <c r="AL582"/>
      <c r="AM582"/>
      <c r="AN582"/>
      <c r="AO582"/>
      <c r="AP582"/>
      <c r="AQ582"/>
      <c r="AR582"/>
      <c r="AS582" s="224"/>
      <c r="AT582" s="224"/>
      <c r="AU582"/>
    </row>
    <row r="583" spans="1:47" ht="15" x14ac:dyDescent="0.25">
      <c r="A583"/>
      <c r="B583"/>
      <c r="C583"/>
      <c r="D583"/>
      <c r="E583"/>
      <c r="F583"/>
      <c r="G583"/>
      <c r="H583"/>
      <c r="I583"/>
      <c r="J583"/>
      <c r="K583"/>
      <c r="L583"/>
      <c r="M583"/>
      <c r="N583"/>
      <c r="O583"/>
      <c r="P583"/>
      <c r="Q583"/>
      <c r="R583"/>
      <c r="S583"/>
      <c r="T583"/>
      <c r="U583"/>
      <c r="V583"/>
      <c r="W583"/>
      <c r="X583"/>
      <c r="Y583"/>
      <c r="Z583"/>
      <c r="AA583"/>
      <c r="AB583"/>
      <c r="AC583"/>
      <c r="AD583"/>
      <c r="AE583"/>
      <c r="AF583"/>
      <c r="AG583"/>
      <c r="AH583"/>
      <c r="AI583"/>
      <c r="AJ583"/>
      <c r="AK583"/>
      <c r="AL583"/>
      <c r="AM583"/>
      <c r="AN583"/>
      <c r="AO583"/>
      <c r="AP583"/>
      <c r="AQ583"/>
      <c r="AR583"/>
      <c r="AS583" s="224"/>
      <c r="AT583" s="224"/>
      <c r="AU583"/>
    </row>
    <row r="584" spans="1:47" ht="15" x14ac:dyDescent="0.25">
      <c r="A584"/>
      <c r="B584"/>
      <c r="C584"/>
      <c r="D584"/>
      <c r="E584"/>
      <c r="F584"/>
      <c r="G584"/>
      <c r="H584"/>
      <c r="I584"/>
      <c r="J584"/>
      <c r="K584"/>
      <c r="L584"/>
      <c r="M584"/>
      <c r="N584"/>
      <c r="O584"/>
      <c r="P584"/>
      <c r="Q584"/>
      <c r="R584"/>
      <c r="S584"/>
      <c r="T584"/>
      <c r="U584"/>
      <c r="V584"/>
      <c r="W584"/>
      <c r="X584"/>
      <c r="Y584"/>
      <c r="Z584"/>
      <c r="AA584"/>
      <c r="AB584"/>
      <c r="AC584"/>
      <c r="AD584"/>
      <c r="AE584"/>
      <c r="AF584"/>
      <c r="AG584"/>
      <c r="AH584"/>
      <c r="AI584"/>
      <c r="AJ584"/>
      <c r="AK584"/>
      <c r="AL584"/>
      <c r="AM584"/>
      <c r="AN584"/>
      <c r="AO584"/>
      <c r="AP584"/>
      <c r="AQ584"/>
      <c r="AR584"/>
      <c r="AS584" s="224"/>
      <c r="AT584" s="224"/>
      <c r="AU584"/>
    </row>
    <row r="585" spans="1:47" ht="15" x14ac:dyDescent="0.25">
      <c r="A585"/>
      <c r="B585"/>
      <c r="C585"/>
      <c r="D585"/>
      <c r="E585"/>
      <c r="F585"/>
      <c r="G585"/>
      <c r="H585"/>
      <c r="I585"/>
      <c r="J585"/>
      <c r="K585"/>
      <c r="L585"/>
      <c r="M585"/>
      <c r="N585"/>
      <c r="O585"/>
      <c r="P585"/>
      <c r="Q585"/>
      <c r="R585"/>
      <c r="S585"/>
      <c r="T585"/>
      <c r="U585"/>
      <c r="V585"/>
      <c r="W585"/>
      <c r="X585"/>
      <c r="Y585"/>
      <c r="Z585"/>
      <c r="AA585"/>
      <c r="AB585"/>
      <c r="AC585"/>
      <c r="AD585"/>
      <c r="AE585"/>
      <c r="AF585"/>
      <c r="AG585"/>
      <c r="AH585"/>
      <c r="AI585"/>
      <c r="AJ585"/>
      <c r="AK585"/>
      <c r="AL585"/>
      <c r="AM585"/>
      <c r="AN585"/>
      <c r="AO585"/>
      <c r="AP585"/>
      <c r="AQ585"/>
      <c r="AR585"/>
      <c r="AS585" s="224"/>
      <c r="AT585" s="224"/>
      <c r="AU585"/>
    </row>
    <row r="586" spans="1:47" ht="15" x14ac:dyDescent="0.25">
      <c r="A586"/>
      <c r="B586"/>
      <c r="C586"/>
      <c r="D586"/>
      <c r="E586"/>
      <c r="F586"/>
      <c r="G586"/>
      <c r="H586"/>
      <c r="I586"/>
      <c r="J586"/>
      <c r="K586"/>
      <c r="L586"/>
      <c r="M586"/>
      <c r="N586"/>
      <c r="O586"/>
      <c r="P586"/>
      <c r="Q586"/>
      <c r="R586"/>
      <c r="S586"/>
      <c r="T586"/>
      <c r="U586"/>
      <c r="V586"/>
      <c r="W586"/>
      <c r="X586"/>
      <c r="Y586"/>
      <c r="Z586"/>
      <c r="AA586"/>
      <c r="AB586"/>
      <c r="AC586"/>
      <c r="AD586"/>
      <c r="AE586"/>
      <c r="AF586"/>
      <c r="AG586"/>
      <c r="AH586"/>
      <c r="AI586"/>
      <c r="AJ586"/>
      <c r="AK586"/>
      <c r="AL586"/>
      <c r="AM586"/>
      <c r="AN586"/>
      <c r="AO586"/>
      <c r="AP586"/>
      <c r="AQ586"/>
      <c r="AR586"/>
      <c r="AS586" s="224"/>
      <c r="AT586" s="224"/>
      <c r="AU586"/>
    </row>
    <row r="587" spans="1:47" ht="15" x14ac:dyDescent="0.25">
      <c r="A587"/>
      <c r="B587"/>
      <c r="C587"/>
      <c r="D587"/>
      <c r="E587"/>
      <c r="F587"/>
      <c r="G587"/>
      <c r="H587"/>
      <c r="I587"/>
      <c r="J587"/>
      <c r="K587"/>
      <c r="L587"/>
      <c r="M587"/>
      <c r="N587"/>
      <c r="O587"/>
      <c r="P587"/>
      <c r="Q587"/>
      <c r="R587"/>
      <c r="S587"/>
      <c r="T587"/>
      <c r="U587"/>
      <c r="V587"/>
      <c r="W587"/>
      <c r="X587"/>
      <c r="Y587"/>
      <c r="Z587"/>
      <c r="AA587"/>
      <c r="AB587"/>
      <c r="AC587"/>
      <c r="AD587"/>
      <c r="AE587"/>
      <c r="AF587"/>
      <c r="AG587"/>
      <c r="AH587"/>
      <c r="AI587"/>
      <c r="AJ587"/>
      <c r="AK587"/>
      <c r="AL587"/>
      <c r="AM587"/>
      <c r="AN587"/>
      <c r="AO587"/>
      <c r="AP587"/>
      <c r="AQ587"/>
      <c r="AR587"/>
      <c r="AS587" s="224"/>
      <c r="AT587" s="224"/>
      <c r="AU587"/>
    </row>
    <row r="588" spans="1:47" ht="15" x14ac:dyDescent="0.25">
      <c r="A588"/>
      <c r="B588"/>
      <c r="C588"/>
      <c r="D588"/>
      <c r="E588"/>
      <c r="F588"/>
      <c r="G588"/>
      <c r="H588"/>
      <c r="I588"/>
      <c r="J588"/>
      <c r="K588"/>
      <c r="L588"/>
      <c r="M588"/>
      <c r="N588"/>
      <c r="O588"/>
      <c r="P588"/>
      <c r="Q588"/>
      <c r="R588"/>
      <c r="S588"/>
      <c r="T588"/>
      <c r="U588"/>
      <c r="V588"/>
      <c r="W588"/>
      <c r="X588"/>
      <c r="Y588"/>
      <c r="Z588"/>
      <c r="AA588"/>
      <c r="AB588"/>
      <c r="AC588"/>
      <c r="AD588"/>
      <c r="AE588"/>
      <c r="AF588"/>
      <c r="AG588"/>
      <c r="AH588"/>
      <c r="AI588"/>
      <c r="AJ588"/>
      <c r="AK588"/>
      <c r="AL588"/>
      <c r="AM588"/>
      <c r="AN588"/>
      <c r="AO588"/>
      <c r="AP588"/>
      <c r="AQ588"/>
      <c r="AR588"/>
      <c r="AS588" s="224"/>
      <c r="AT588" s="224"/>
      <c r="AU588"/>
    </row>
    <row r="589" spans="1:47" ht="15" x14ac:dyDescent="0.25">
      <c r="A589"/>
      <c r="B589"/>
      <c r="C589"/>
      <c r="D589"/>
      <c r="E589"/>
      <c r="F589"/>
      <c r="G589"/>
      <c r="H589"/>
      <c r="I589"/>
      <c r="J589"/>
      <c r="K589"/>
      <c r="L589"/>
      <c r="M589"/>
      <c r="N589"/>
      <c r="O589"/>
      <c r="P589"/>
      <c r="Q589"/>
      <c r="R589"/>
      <c r="S589"/>
      <c r="T589"/>
      <c r="U589"/>
      <c r="V589"/>
      <c r="W589"/>
      <c r="X589"/>
      <c r="Y589"/>
      <c r="Z589"/>
      <c r="AA589"/>
      <c r="AB589"/>
      <c r="AC589"/>
      <c r="AD589"/>
      <c r="AE589"/>
      <c r="AF589"/>
      <c r="AG589"/>
      <c r="AH589"/>
      <c r="AI589"/>
      <c r="AJ589"/>
      <c r="AK589"/>
      <c r="AL589"/>
      <c r="AM589"/>
      <c r="AN589"/>
      <c r="AO589"/>
      <c r="AP589"/>
      <c r="AQ589"/>
      <c r="AR589"/>
      <c r="AS589" s="224"/>
      <c r="AT589" s="224"/>
      <c r="AU589"/>
    </row>
    <row r="590" spans="1:47" ht="15" x14ac:dyDescent="0.25">
      <c r="A590"/>
      <c r="B590"/>
      <c r="C590"/>
      <c r="D590"/>
      <c r="E590"/>
      <c r="F590"/>
      <c r="G590"/>
      <c r="H590"/>
      <c r="I590"/>
      <c r="J590"/>
      <c r="K590"/>
      <c r="L590"/>
      <c r="M590"/>
      <c r="N590"/>
      <c r="O590"/>
      <c r="P590"/>
      <c r="Q590"/>
      <c r="R590"/>
      <c r="S590"/>
      <c r="T590"/>
      <c r="U590"/>
      <c r="V590"/>
      <c r="W590"/>
      <c r="X590"/>
      <c r="Y590"/>
      <c r="Z590"/>
      <c r="AA590"/>
      <c r="AB590"/>
      <c r="AC590"/>
      <c r="AD590"/>
      <c r="AE590"/>
      <c r="AF590"/>
      <c r="AG590"/>
      <c r="AH590"/>
      <c r="AI590"/>
      <c r="AJ590"/>
      <c r="AK590"/>
      <c r="AL590"/>
      <c r="AM590"/>
      <c r="AN590"/>
      <c r="AO590"/>
      <c r="AP590"/>
      <c r="AQ590"/>
      <c r="AR590"/>
      <c r="AS590" s="224"/>
      <c r="AT590" s="224"/>
      <c r="AU590"/>
    </row>
    <row r="591" spans="1:47" ht="15" x14ac:dyDescent="0.25">
      <c r="A591"/>
      <c r="B591"/>
      <c r="C591"/>
      <c r="D591"/>
      <c r="E591"/>
      <c r="F591"/>
      <c r="G591"/>
      <c r="H591"/>
      <c r="I591"/>
      <c r="J591"/>
      <c r="K591"/>
      <c r="L591"/>
      <c r="M591"/>
      <c r="N591"/>
      <c r="O591"/>
      <c r="P591"/>
      <c r="Q591"/>
      <c r="R591"/>
      <c r="S591"/>
      <c r="T591"/>
      <c r="U591"/>
      <c r="V591"/>
      <c r="W591"/>
      <c r="X591"/>
      <c r="Y591"/>
      <c r="Z591"/>
      <c r="AA591"/>
      <c r="AB591"/>
      <c r="AC591"/>
      <c r="AD591"/>
      <c r="AE591"/>
      <c r="AF591"/>
      <c r="AG591"/>
      <c r="AH591"/>
      <c r="AI591"/>
      <c r="AJ591"/>
      <c r="AK591"/>
      <c r="AL591"/>
      <c r="AM591"/>
      <c r="AN591"/>
      <c r="AO591"/>
      <c r="AP591"/>
      <c r="AQ591"/>
      <c r="AR591"/>
      <c r="AS591" s="224"/>
      <c r="AT591" s="224"/>
      <c r="AU591"/>
    </row>
    <row r="592" spans="1:47" ht="15" x14ac:dyDescent="0.25">
      <c r="A592"/>
      <c r="B592"/>
      <c r="C592"/>
      <c r="D592"/>
      <c r="E592"/>
      <c r="F592"/>
      <c r="G592"/>
      <c r="H592"/>
      <c r="I592"/>
      <c r="J592"/>
      <c r="K592"/>
      <c r="L592"/>
      <c r="M592"/>
      <c r="N592"/>
      <c r="O592"/>
      <c r="P592"/>
      <c r="Q592"/>
      <c r="R592"/>
      <c r="S592"/>
      <c r="T592"/>
      <c r="U592"/>
      <c r="V592"/>
      <c r="W592"/>
      <c r="X592"/>
      <c r="Y592"/>
      <c r="Z592"/>
      <c r="AA592"/>
      <c r="AB592"/>
      <c r="AC592"/>
      <c r="AD592"/>
      <c r="AE592"/>
      <c r="AF592"/>
      <c r="AG592"/>
      <c r="AH592"/>
      <c r="AI592"/>
      <c r="AJ592"/>
      <c r="AK592"/>
      <c r="AL592"/>
      <c r="AM592"/>
      <c r="AN592"/>
      <c r="AO592"/>
      <c r="AP592"/>
      <c r="AQ592"/>
      <c r="AR592"/>
      <c r="AS592" s="224"/>
      <c r="AT592" s="224"/>
      <c r="AU592"/>
    </row>
    <row r="593" spans="1:47" ht="15" x14ac:dyDescent="0.25">
      <c r="A593"/>
      <c r="B593"/>
      <c r="C593"/>
      <c r="D593"/>
      <c r="E593"/>
      <c r="F593"/>
      <c r="G593"/>
      <c r="H593"/>
      <c r="I593"/>
      <c r="J593"/>
      <c r="K593"/>
      <c r="L593"/>
      <c r="M593"/>
      <c r="N593"/>
      <c r="O593"/>
      <c r="P593"/>
      <c r="Q593"/>
      <c r="R593"/>
      <c r="S593"/>
      <c r="T593"/>
      <c r="U593"/>
      <c r="V593"/>
      <c r="W593"/>
      <c r="X593"/>
      <c r="Y593"/>
      <c r="Z593"/>
      <c r="AA593"/>
      <c r="AB593"/>
      <c r="AC593"/>
      <c r="AD593"/>
      <c r="AE593"/>
      <c r="AF593"/>
      <c r="AG593"/>
      <c r="AH593"/>
      <c r="AI593"/>
      <c r="AJ593"/>
      <c r="AK593"/>
      <c r="AL593"/>
      <c r="AM593"/>
      <c r="AN593"/>
      <c r="AO593"/>
      <c r="AP593"/>
      <c r="AQ593"/>
      <c r="AR593"/>
      <c r="AS593" s="224"/>
      <c r="AT593" s="224"/>
      <c r="AU593"/>
    </row>
    <row r="594" spans="1:47" ht="15" x14ac:dyDescent="0.25">
      <c r="A594"/>
      <c r="B594"/>
      <c r="C594"/>
      <c r="D594"/>
      <c r="E594"/>
      <c r="F594"/>
      <c r="G594"/>
      <c r="H594"/>
      <c r="I594"/>
      <c r="J594"/>
      <c r="K594"/>
      <c r="L594"/>
      <c r="M594"/>
      <c r="N594"/>
      <c r="O594"/>
      <c r="P594"/>
      <c r="Q594"/>
      <c r="R594"/>
      <c r="S594"/>
      <c r="T594"/>
      <c r="U594"/>
      <c r="V594"/>
      <c r="W594"/>
      <c r="X594"/>
      <c r="Y594"/>
      <c r="Z594"/>
      <c r="AA594"/>
      <c r="AB594"/>
      <c r="AC594"/>
      <c r="AD594"/>
      <c r="AE594"/>
      <c r="AF594"/>
      <c r="AG594"/>
      <c r="AH594"/>
      <c r="AI594"/>
      <c r="AJ594"/>
      <c r="AK594"/>
      <c r="AL594"/>
      <c r="AM594"/>
      <c r="AN594"/>
      <c r="AO594"/>
      <c r="AP594"/>
      <c r="AQ594"/>
      <c r="AR594"/>
      <c r="AS594" s="224"/>
      <c r="AT594" s="224"/>
      <c r="AU594"/>
    </row>
    <row r="595" spans="1:47" ht="15" x14ac:dyDescent="0.25">
      <c r="A595"/>
      <c r="B595"/>
      <c r="C595"/>
      <c r="D595"/>
      <c r="E595"/>
      <c r="F595"/>
      <c r="G595"/>
      <c r="H595"/>
      <c r="I595"/>
      <c r="J595"/>
      <c r="K595"/>
      <c r="L595"/>
      <c r="M595"/>
      <c r="N595"/>
      <c r="O595"/>
      <c r="P595"/>
      <c r="Q595"/>
      <c r="R595"/>
      <c r="S595"/>
      <c r="T595"/>
      <c r="U595"/>
      <c r="V595"/>
      <c r="W595"/>
      <c r="X595"/>
      <c r="Y595"/>
      <c r="Z595"/>
      <c r="AA595"/>
      <c r="AB595"/>
      <c r="AC595"/>
      <c r="AD595"/>
      <c r="AE595"/>
      <c r="AF595"/>
      <c r="AG595"/>
      <c r="AH595"/>
      <c r="AI595"/>
      <c r="AJ595"/>
      <c r="AK595"/>
      <c r="AL595"/>
      <c r="AM595"/>
      <c r="AN595"/>
      <c r="AO595"/>
      <c r="AP595"/>
      <c r="AQ595"/>
      <c r="AR595"/>
      <c r="AS595" s="224"/>
      <c r="AT595" s="224"/>
      <c r="AU595"/>
    </row>
    <row r="596" spans="1:47" ht="15" x14ac:dyDescent="0.25">
      <c r="A596"/>
      <c r="B596"/>
      <c r="C596"/>
      <c r="D596"/>
      <c r="E596"/>
      <c r="F596"/>
      <c r="G596"/>
      <c r="H596"/>
      <c r="I596"/>
      <c r="J596"/>
      <c r="K596"/>
      <c r="L596"/>
      <c r="M596"/>
      <c r="N596"/>
      <c r="O596"/>
      <c r="P596"/>
      <c r="Q596"/>
      <c r="R596"/>
      <c r="S596"/>
      <c r="T596"/>
      <c r="U596"/>
      <c r="V596"/>
      <c r="W596"/>
      <c r="X596"/>
      <c r="Y596"/>
      <c r="Z596"/>
      <c r="AA596"/>
      <c r="AB596"/>
      <c r="AC596"/>
      <c r="AD596"/>
      <c r="AE596"/>
      <c r="AF596"/>
      <c r="AG596"/>
      <c r="AH596"/>
      <c r="AI596"/>
      <c r="AJ596"/>
      <c r="AK596"/>
      <c r="AL596"/>
      <c r="AM596"/>
      <c r="AN596"/>
      <c r="AO596"/>
      <c r="AP596"/>
      <c r="AQ596"/>
      <c r="AR596"/>
      <c r="AS596" s="224"/>
      <c r="AT596" s="224"/>
      <c r="AU596"/>
    </row>
    <row r="597" spans="1:47" ht="15" x14ac:dyDescent="0.25">
      <c r="A597"/>
      <c r="B597"/>
      <c r="C597"/>
      <c r="D597"/>
      <c r="E597"/>
      <c r="F597"/>
      <c r="G597"/>
      <c r="H597"/>
      <c r="I597"/>
      <c r="J597"/>
      <c r="K597"/>
      <c r="L597"/>
      <c r="M597"/>
      <c r="N597"/>
      <c r="O597"/>
      <c r="P597"/>
      <c r="Q597"/>
      <c r="R597"/>
      <c r="S597"/>
      <c r="T597"/>
      <c r="U597"/>
      <c r="V597"/>
      <c r="W597"/>
      <c r="X597"/>
      <c r="Y597"/>
      <c r="Z597"/>
      <c r="AA597"/>
      <c r="AB597"/>
      <c r="AC597"/>
      <c r="AD597"/>
      <c r="AE597"/>
      <c r="AF597"/>
      <c r="AG597"/>
      <c r="AH597"/>
      <c r="AI597"/>
      <c r="AJ597"/>
      <c r="AK597"/>
      <c r="AL597"/>
      <c r="AM597"/>
      <c r="AN597"/>
      <c r="AO597"/>
      <c r="AP597"/>
      <c r="AQ597"/>
      <c r="AR597"/>
      <c r="AS597" s="224"/>
      <c r="AT597" s="224"/>
      <c r="AU597"/>
    </row>
    <row r="598" spans="1:47" ht="15" x14ac:dyDescent="0.25">
      <c r="A598"/>
      <c r="B598"/>
      <c r="C598"/>
      <c r="D598"/>
      <c r="E598"/>
      <c r="F598"/>
      <c r="G598"/>
      <c r="H598"/>
      <c r="I598"/>
      <c r="J598"/>
      <c r="K598"/>
      <c r="L598"/>
      <c r="M598"/>
      <c r="N598"/>
      <c r="O598"/>
      <c r="P598"/>
      <c r="Q598"/>
      <c r="R598"/>
      <c r="S598"/>
      <c r="T598"/>
      <c r="U598"/>
      <c r="V598"/>
      <c r="W598"/>
      <c r="X598"/>
      <c r="Y598"/>
      <c r="Z598"/>
      <c r="AA598"/>
      <c r="AB598"/>
      <c r="AC598"/>
      <c r="AD598"/>
      <c r="AE598"/>
      <c r="AF598"/>
      <c r="AG598"/>
      <c r="AH598"/>
      <c r="AI598"/>
      <c r="AJ598"/>
      <c r="AK598"/>
      <c r="AL598"/>
      <c r="AM598"/>
      <c r="AN598"/>
      <c r="AO598"/>
      <c r="AP598"/>
      <c r="AQ598"/>
      <c r="AR598"/>
      <c r="AS598" s="224"/>
      <c r="AT598" s="224"/>
      <c r="AU598"/>
    </row>
    <row r="599" spans="1:47" ht="15" x14ac:dyDescent="0.25">
      <c r="A599"/>
      <c r="B599"/>
      <c r="C599"/>
      <c r="D599"/>
      <c r="E599"/>
      <c r="F599"/>
      <c r="G599"/>
      <c r="H599"/>
      <c r="I599"/>
      <c r="J599"/>
      <c r="K599"/>
      <c r="L599"/>
      <c r="M599"/>
      <c r="N599"/>
      <c r="O599"/>
      <c r="P599"/>
      <c r="Q599"/>
      <c r="R599"/>
      <c r="S599"/>
      <c r="T599"/>
      <c r="U599"/>
      <c r="V599"/>
      <c r="W599"/>
      <c r="X599"/>
      <c r="Y599"/>
      <c r="Z599"/>
      <c r="AA599"/>
      <c r="AB599"/>
      <c r="AC599"/>
      <c r="AD599"/>
      <c r="AE599"/>
      <c r="AF599"/>
      <c r="AG599"/>
      <c r="AH599"/>
      <c r="AI599"/>
      <c r="AJ599"/>
      <c r="AK599"/>
      <c r="AL599"/>
      <c r="AM599"/>
      <c r="AN599"/>
      <c r="AO599"/>
      <c r="AP599"/>
      <c r="AQ599"/>
      <c r="AR599"/>
      <c r="AS599" s="224"/>
      <c r="AT599" s="224"/>
      <c r="AU599"/>
    </row>
    <row r="600" spans="1:47" ht="15" x14ac:dyDescent="0.25">
      <c r="A600"/>
      <c r="B600"/>
      <c r="C600"/>
      <c r="D600"/>
      <c r="E600"/>
      <c r="F600"/>
      <c r="G600"/>
      <c r="H600"/>
      <c r="I600"/>
      <c r="J600"/>
      <c r="K600"/>
      <c r="L600"/>
      <c r="M600"/>
      <c r="N600"/>
      <c r="O600"/>
      <c r="P600"/>
      <c r="Q600"/>
      <c r="R600"/>
      <c r="S600"/>
      <c r="T600"/>
      <c r="U600"/>
      <c r="V600"/>
      <c r="W600"/>
      <c r="X600"/>
      <c r="Y600"/>
      <c r="Z600"/>
      <c r="AA600"/>
      <c r="AB600"/>
      <c r="AC600"/>
      <c r="AD600"/>
      <c r="AE600"/>
      <c r="AF600"/>
      <c r="AG600"/>
      <c r="AH600"/>
      <c r="AI600"/>
      <c r="AJ600"/>
      <c r="AK600"/>
      <c r="AL600"/>
      <c r="AM600"/>
      <c r="AN600"/>
      <c r="AO600"/>
      <c r="AP600"/>
      <c r="AQ600"/>
      <c r="AR600"/>
      <c r="AS600" s="224"/>
      <c r="AT600" s="224"/>
      <c r="AU600"/>
    </row>
    <row r="601" spans="1:47" ht="15" x14ac:dyDescent="0.25">
      <c r="A601"/>
      <c r="B601"/>
      <c r="C601"/>
      <c r="D601"/>
      <c r="E601"/>
      <c r="F601"/>
      <c r="G601"/>
      <c r="H601"/>
      <c r="I601"/>
      <c r="J601"/>
      <c r="K601"/>
      <c r="L601"/>
      <c r="M601"/>
      <c r="N601"/>
      <c r="O601"/>
      <c r="P601"/>
      <c r="Q601"/>
      <c r="R601"/>
      <c r="S601"/>
      <c r="T601"/>
      <c r="U601"/>
      <c r="V601"/>
      <c r="W601"/>
      <c r="X601"/>
      <c r="Y601"/>
      <c r="Z601"/>
      <c r="AA601"/>
      <c r="AB601"/>
      <c r="AC601"/>
      <c r="AD601"/>
      <c r="AE601"/>
      <c r="AF601"/>
      <c r="AG601"/>
      <c r="AH601"/>
      <c r="AI601"/>
      <c r="AJ601"/>
      <c r="AK601"/>
      <c r="AL601"/>
      <c r="AM601"/>
      <c r="AN601"/>
      <c r="AO601"/>
      <c r="AP601"/>
      <c r="AQ601"/>
      <c r="AR601"/>
      <c r="AS601" s="224"/>
      <c r="AT601" s="224"/>
      <c r="AU601"/>
    </row>
    <row r="602" spans="1:47" ht="15" x14ac:dyDescent="0.25">
      <c r="A602"/>
      <c r="B602"/>
      <c r="C602"/>
      <c r="D602"/>
      <c r="E602"/>
      <c r="F602"/>
      <c r="G602"/>
      <c r="H602"/>
      <c r="I602"/>
      <c r="J602"/>
      <c r="K602"/>
      <c r="L602"/>
      <c r="M602"/>
      <c r="N602"/>
      <c r="O602"/>
      <c r="P602"/>
      <c r="Q602"/>
      <c r="R602"/>
      <c r="S602"/>
      <c r="T602"/>
      <c r="U602"/>
      <c r="V602"/>
      <c r="W602"/>
      <c r="X602"/>
      <c r="Y602"/>
      <c r="Z602"/>
      <c r="AA602"/>
      <c r="AB602"/>
      <c r="AC602"/>
      <c r="AD602"/>
      <c r="AE602"/>
      <c r="AF602"/>
      <c r="AG602"/>
      <c r="AH602"/>
      <c r="AI602"/>
      <c r="AJ602"/>
      <c r="AK602"/>
      <c r="AL602"/>
      <c r="AM602"/>
      <c r="AN602"/>
      <c r="AO602"/>
      <c r="AP602"/>
      <c r="AQ602"/>
      <c r="AR602"/>
      <c r="AS602" s="224"/>
      <c r="AT602" s="224"/>
      <c r="AU602"/>
    </row>
    <row r="603" spans="1:47" ht="15" x14ac:dyDescent="0.25">
      <c r="A603"/>
      <c r="B603"/>
      <c r="C603"/>
      <c r="D603"/>
      <c r="E603"/>
      <c r="F603"/>
      <c r="G603"/>
      <c r="H603"/>
      <c r="I603"/>
      <c r="J603"/>
      <c r="K603"/>
      <c r="L603"/>
      <c r="M603"/>
      <c r="N603"/>
      <c r="O603"/>
      <c r="P603"/>
      <c r="Q603"/>
      <c r="R603"/>
      <c r="S603"/>
      <c r="T603"/>
      <c r="U603"/>
      <c r="V603"/>
      <c r="W603"/>
      <c r="X603"/>
      <c r="Y603"/>
      <c r="Z603"/>
      <c r="AA603"/>
      <c r="AB603"/>
      <c r="AC603"/>
      <c r="AD603"/>
      <c r="AE603"/>
      <c r="AF603"/>
      <c r="AG603"/>
      <c r="AH603"/>
      <c r="AI603"/>
      <c r="AJ603"/>
      <c r="AK603"/>
      <c r="AL603"/>
      <c r="AM603"/>
      <c r="AN603"/>
      <c r="AO603"/>
      <c r="AP603"/>
      <c r="AQ603"/>
      <c r="AR603"/>
      <c r="AS603" s="224"/>
      <c r="AT603" s="224"/>
      <c r="AU603"/>
    </row>
    <row r="604" spans="1:47" ht="15" x14ac:dyDescent="0.25">
      <c r="A604"/>
      <c r="B604"/>
      <c r="C604"/>
      <c r="D604"/>
      <c r="E604"/>
      <c r="F604"/>
      <c r="G604"/>
      <c r="H604"/>
      <c r="I604"/>
      <c r="J604"/>
      <c r="K604"/>
      <c r="L604"/>
      <c r="M604"/>
      <c r="N604"/>
      <c r="O604"/>
      <c r="P604"/>
      <c r="Q604"/>
      <c r="R604"/>
      <c r="S604"/>
      <c r="T604"/>
      <c r="U604"/>
      <c r="V604"/>
      <c r="W604"/>
      <c r="X604"/>
      <c r="Y604"/>
      <c r="Z604"/>
      <c r="AA604"/>
      <c r="AB604"/>
      <c r="AC604"/>
      <c r="AD604"/>
      <c r="AE604"/>
      <c r="AF604"/>
      <c r="AG604"/>
      <c r="AH604"/>
      <c r="AI604"/>
      <c r="AJ604"/>
      <c r="AK604"/>
      <c r="AL604"/>
      <c r="AM604"/>
      <c r="AN604"/>
      <c r="AO604"/>
      <c r="AP604"/>
      <c r="AQ604"/>
      <c r="AR604"/>
      <c r="AS604" s="224"/>
      <c r="AT604" s="224"/>
      <c r="AU604"/>
    </row>
    <row r="605" spans="1:47" ht="15" x14ac:dyDescent="0.25">
      <c r="A605"/>
      <c r="B605"/>
      <c r="C605"/>
      <c r="D605"/>
      <c r="E605"/>
      <c r="F605"/>
      <c r="G605"/>
      <c r="H605"/>
      <c r="I605"/>
      <c r="J605"/>
      <c r="K605"/>
      <c r="L605"/>
      <c r="M605"/>
      <c r="N605"/>
      <c r="O605"/>
      <c r="P605"/>
      <c r="Q605"/>
      <c r="R605"/>
      <c r="S605"/>
      <c r="T605"/>
      <c r="U605"/>
      <c r="V605"/>
      <c r="W605"/>
      <c r="X605"/>
      <c r="Y605"/>
      <c r="Z605"/>
      <c r="AA605"/>
      <c r="AB605"/>
      <c r="AC605"/>
      <c r="AD605"/>
      <c r="AE605"/>
      <c r="AF605"/>
      <c r="AG605"/>
      <c r="AH605"/>
      <c r="AI605"/>
      <c r="AJ605"/>
      <c r="AK605"/>
      <c r="AL605"/>
      <c r="AM605"/>
      <c r="AN605"/>
      <c r="AO605"/>
      <c r="AP605"/>
      <c r="AQ605"/>
      <c r="AR605"/>
      <c r="AS605" s="224"/>
      <c r="AT605" s="224"/>
      <c r="AU605"/>
    </row>
    <row r="606" spans="1:47" ht="15" x14ac:dyDescent="0.25">
      <c r="A606"/>
      <c r="B606"/>
      <c r="C606"/>
      <c r="D606"/>
      <c r="E606"/>
      <c r="F606"/>
      <c r="G606"/>
      <c r="H606"/>
      <c r="I606"/>
      <c r="J606"/>
      <c r="K606"/>
      <c r="L606"/>
      <c r="M606"/>
      <c r="N606"/>
      <c r="O606"/>
      <c r="P606"/>
      <c r="Q606"/>
      <c r="R606"/>
      <c r="S606"/>
      <c r="T606"/>
      <c r="U606"/>
      <c r="V606"/>
      <c r="W606"/>
      <c r="X606"/>
      <c r="Y606"/>
      <c r="Z606"/>
      <c r="AA606"/>
      <c r="AB606"/>
      <c r="AC606"/>
      <c r="AD606"/>
      <c r="AE606"/>
      <c r="AF606"/>
      <c r="AG606"/>
      <c r="AH606"/>
      <c r="AI606"/>
      <c r="AJ606"/>
      <c r="AK606"/>
      <c r="AL606"/>
      <c r="AM606"/>
      <c r="AN606"/>
      <c r="AO606"/>
      <c r="AP606"/>
      <c r="AQ606"/>
      <c r="AR606"/>
      <c r="AS606" s="224"/>
      <c r="AT606" s="224"/>
      <c r="AU606"/>
    </row>
    <row r="607" spans="1:47" ht="15" x14ac:dyDescent="0.25">
      <c r="A607"/>
      <c r="B607"/>
      <c r="C607"/>
      <c r="D607"/>
      <c r="E607"/>
      <c r="F607"/>
      <c r="G607"/>
      <c r="H607"/>
      <c r="I607"/>
      <c r="J607"/>
      <c r="K607"/>
      <c r="L607"/>
      <c r="M607"/>
      <c r="N607"/>
      <c r="O607"/>
      <c r="P607"/>
      <c r="Q607"/>
      <c r="R607"/>
      <c r="S607"/>
      <c r="T607"/>
      <c r="U607"/>
      <c r="V607"/>
      <c r="W607"/>
      <c r="X607"/>
      <c r="Y607"/>
      <c r="Z607"/>
      <c r="AA607"/>
      <c r="AB607"/>
      <c r="AC607"/>
      <c r="AD607"/>
      <c r="AE607"/>
      <c r="AF607"/>
      <c r="AG607"/>
      <c r="AH607"/>
      <c r="AI607"/>
      <c r="AJ607"/>
      <c r="AK607"/>
      <c r="AL607"/>
      <c r="AM607"/>
      <c r="AN607"/>
      <c r="AO607"/>
      <c r="AP607"/>
      <c r="AQ607"/>
      <c r="AR607"/>
      <c r="AS607" s="224"/>
      <c r="AT607" s="224"/>
      <c r="AU607"/>
    </row>
    <row r="608" spans="1:47" ht="15" x14ac:dyDescent="0.25">
      <c r="A608"/>
      <c r="B608"/>
      <c r="C608"/>
      <c r="D608"/>
      <c r="E608"/>
      <c r="F608"/>
      <c r="G608"/>
      <c r="H608"/>
      <c r="I608"/>
      <c r="J608"/>
      <c r="K608"/>
      <c r="L608"/>
      <c r="M608"/>
      <c r="N608"/>
      <c r="O608"/>
      <c r="P608"/>
      <c r="Q608"/>
      <c r="R608"/>
      <c r="S608"/>
      <c r="T608"/>
      <c r="U608"/>
      <c r="V608"/>
      <c r="W608"/>
      <c r="X608"/>
      <c r="Y608"/>
      <c r="Z608"/>
      <c r="AA608"/>
      <c r="AB608"/>
      <c r="AC608"/>
      <c r="AD608"/>
      <c r="AE608"/>
      <c r="AF608"/>
      <c r="AG608"/>
      <c r="AH608"/>
      <c r="AI608"/>
      <c r="AJ608"/>
      <c r="AK608"/>
      <c r="AL608"/>
      <c r="AM608"/>
      <c r="AN608"/>
      <c r="AO608"/>
      <c r="AP608"/>
      <c r="AQ608"/>
      <c r="AR608"/>
      <c r="AS608" s="224"/>
      <c r="AT608" s="224"/>
      <c r="AU608"/>
    </row>
    <row r="609" spans="1:47" ht="15" x14ac:dyDescent="0.25">
      <c r="A609"/>
      <c r="B609"/>
      <c r="C609"/>
      <c r="D609"/>
      <c r="E609"/>
      <c r="F609"/>
      <c r="G609"/>
      <c r="H609"/>
      <c r="I609"/>
      <c r="J609"/>
      <c r="K609"/>
      <c r="L609"/>
      <c r="M609"/>
      <c r="N609"/>
      <c r="O609"/>
      <c r="P609"/>
      <c r="Q609"/>
      <c r="R609"/>
      <c r="S609"/>
      <c r="T609"/>
      <c r="U609"/>
      <c r="V609"/>
      <c r="W609"/>
      <c r="X609"/>
      <c r="Y609"/>
      <c r="Z609"/>
      <c r="AA609"/>
      <c r="AB609"/>
      <c r="AC609"/>
      <c r="AD609"/>
      <c r="AE609"/>
      <c r="AF609"/>
      <c r="AG609"/>
      <c r="AH609"/>
      <c r="AI609"/>
      <c r="AJ609"/>
      <c r="AK609"/>
      <c r="AL609"/>
      <c r="AM609"/>
      <c r="AN609"/>
      <c r="AO609"/>
      <c r="AP609"/>
      <c r="AQ609"/>
      <c r="AR609"/>
      <c r="AS609" s="224"/>
      <c r="AT609" s="224"/>
      <c r="AU609"/>
    </row>
    <row r="610" spans="1:47" ht="15" x14ac:dyDescent="0.25">
      <c r="A610"/>
      <c r="B610"/>
      <c r="C610"/>
      <c r="D610"/>
      <c r="E610"/>
      <c r="F610"/>
      <c r="G610"/>
      <c r="H610"/>
      <c r="I610"/>
      <c r="J610"/>
      <c r="K610"/>
      <c r="L610"/>
      <c r="M610"/>
      <c r="N610"/>
      <c r="O610"/>
      <c r="P610"/>
      <c r="Q610"/>
      <c r="R610"/>
      <c r="S610"/>
      <c r="T610"/>
      <c r="U610"/>
      <c r="V610"/>
      <c r="W610"/>
      <c r="X610"/>
      <c r="Y610"/>
      <c r="Z610"/>
      <c r="AA610"/>
      <c r="AB610"/>
      <c r="AC610"/>
      <c r="AD610"/>
      <c r="AE610"/>
      <c r="AF610"/>
      <c r="AG610"/>
      <c r="AH610"/>
      <c r="AI610"/>
      <c r="AJ610"/>
      <c r="AK610"/>
      <c r="AL610"/>
      <c r="AM610"/>
      <c r="AN610"/>
      <c r="AO610"/>
      <c r="AP610"/>
      <c r="AQ610"/>
      <c r="AR610"/>
      <c r="AS610" s="224"/>
      <c r="AT610" s="224"/>
      <c r="AU610"/>
    </row>
    <row r="611" spans="1:47" ht="15" x14ac:dyDescent="0.25">
      <c r="A611"/>
      <c r="B611"/>
      <c r="C611"/>
      <c r="D611"/>
      <c r="E611"/>
      <c r="F611"/>
      <c r="G611"/>
      <c r="H611"/>
      <c r="I611"/>
      <c r="J611"/>
      <c r="K611"/>
      <c r="L611"/>
      <c r="M611"/>
      <c r="N611"/>
      <c r="O611"/>
      <c r="P611"/>
      <c r="Q611"/>
      <c r="R611"/>
      <c r="S611"/>
      <c r="T611"/>
      <c r="U611"/>
      <c r="V611"/>
      <c r="W611"/>
      <c r="X611"/>
      <c r="Y611"/>
      <c r="Z611"/>
      <c r="AA611"/>
      <c r="AB611"/>
      <c r="AC611"/>
      <c r="AD611"/>
      <c r="AE611"/>
      <c r="AF611"/>
      <c r="AG611"/>
      <c r="AH611"/>
      <c r="AI611"/>
      <c r="AJ611"/>
      <c r="AK611"/>
      <c r="AL611"/>
      <c r="AM611"/>
      <c r="AN611"/>
      <c r="AO611"/>
      <c r="AP611"/>
      <c r="AQ611"/>
      <c r="AR611"/>
      <c r="AS611" s="224"/>
      <c r="AT611" s="224"/>
      <c r="AU611"/>
    </row>
    <row r="612" spans="1:47" ht="15" x14ac:dyDescent="0.25">
      <c r="A612"/>
      <c r="B612"/>
      <c r="C612"/>
      <c r="D612"/>
      <c r="E612"/>
      <c r="F612"/>
      <c r="G612"/>
      <c r="H612"/>
      <c r="I612"/>
      <c r="J612"/>
      <c r="K612"/>
      <c r="L612"/>
      <c r="M612"/>
      <c r="N612"/>
      <c r="O612"/>
      <c r="P612"/>
      <c r="Q612"/>
      <c r="R612"/>
      <c r="S612"/>
      <c r="T612"/>
      <c r="U612"/>
      <c r="V612"/>
      <c r="W612"/>
      <c r="X612"/>
      <c r="Y612"/>
      <c r="Z612"/>
      <c r="AA612"/>
      <c r="AB612"/>
      <c r="AC612"/>
      <c r="AD612"/>
      <c r="AE612"/>
      <c r="AF612"/>
      <c r="AG612"/>
      <c r="AH612"/>
      <c r="AI612"/>
      <c r="AJ612"/>
      <c r="AK612"/>
      <c r="AL612"/>
      <c r="AM612"/>
      <c r="AN612"/>
      <c r="AO612"/>
      <c r="AP612"/>
      <c r="AQ612"/>
      <c r="AR612"/>
      <c r="AS612" s="224"/>
      <c r="AT612" s="224"/>
      <c r="AU612"/>
    </row>
    <row r="613" spans="1:47" ht="15" x14ac:dyDescent="0.25">
      <c r="A613"/>
      <c r="B613"/>
      <c r="C613"/>
      <c r="D613"/>
      <c r="E613"/>
      <c r="F613"/>
      <c r="G613"/>
      <c r="H613"/>
      <c r="I613"/>
      <c r="J613"/>
      <c r="K613"/>
      <c r="L613"/>
      <c r="M613"/>
      <c r="N613"/>
      <c r="O613"/>
      <c r="P613"/>
      <c r="Q613"/>
      <c r="R613"/>
      <c r="S613"/>
      <c r="T613"/>
      <c r="U613"/>
      <c r="V613"/>
      <c r="W613"/>
      <c r="X613"/>
      <c r="Y613"/>
      <c r="Z613"/>
      <c r="AA613"/>
      <c r="AB613"/>
      <c r="AC613"/>
      <c r="AD613"/>
      <c r="AE613"/>
      <c r="AF613"/>
      <c r="AG613"/>
      <c r="AH613"/>
      <c r="AI613"/>
      <c r="AJ613"/>
      <c r="AK613"/>
      <c r="AL613"/>
      <c r="AM613"/>
      <c r="AN613"/>
      <c r="AO613"/>
      <c r="AP613"/>
      <c r="AQ613"/>
      <c r="AR613"/>
      <c r="AS613" s="224"/>
      <c r="AT613" s="224"/>
      <c r="AU613"/>
    </row>
    <row r="614" spans="1:47" ht="15" x14ac:dyDescent="0.25">
      <c r="A614"/>
      <c r="B614"/>
      <c r="C614"/>
      <c r="D614"/>
      <c r="E614"/>
      <c r="F614"/>
      <c r="G614"/>
      <c r="H614"/>
      <c r="I614"/>
      <c r="J614"/>
      <c r="K614"/>
      <c r="L614"/>
      <c r="M614"/>
      <c r="N614"/>
      <c r="O614"/>
      <c r="P614"/>
      <c r="Q614"/>
      <c r="R614"/>
      <c r="S614"/>
      <c r="T614"/>
      <c r="U614"/>
      <c r="V614"/>
      <c r="W614"/>
      <c r="X614"/>
      <c r="Y614"/>
      <c r="Z614"/>
      <c r="AA614"/>
      <c r="AB614"/>
      <c r="AC614"/>
      <c r="AD614"/>
      <c r="AE614"/>
      <c r="AF614"/>
      <c r="AG614"/>
      <c r="AH614"/>
      <c r="AI614"/>
      <c r="AJ614"/>
      <c r="AK614"/>
      <c r="AL614"/>
      <c r="AM614"/>
      <c r="AN614"/>
      <c r="AO614"/>
      <c r="AP614"/>
      <c r="AQ614"/>
      <c r="AR614"/>
      <c r="AS614" s="224"/>
      <c r="AT614" s="224"/>
      <c r="AU614"/>
    </row>
    <row r="615" spans="1:47" ht="15" x14ac:dyDescent="0.25">
      <c r="A615"/>
      <c r="B615"/>
      <c r="C615"/>
      <c r="D615"/>
      <c r="E615"/>
      <c r="F615"/>
      <c r="G615"/>
      <c r="H615"/>
      <c r="I615"/>
      <c r="J615"/>
      <c r="K615"/>
      <c r="L615"/>
      <c r="M615"/>
      <c r="N615"/>
      <c r="O615"/>
      <c r="P615"/>
      <c r="Q615"/>
      <c r="R615"/>
      <c r="S615"/>
      <c r="T615"/>
      <c r="U615"/>
      <c r="V615"/>
      <c r="W615"/>
      <c r="X615"/>
      <c r="Y615"/>
      <c r="Z615"/>
      <c r="AA615"/>
      <c r="AB615"/>
      <c r="AC615"/>
      <c r="AD615"/>
      <c r="AE615"/>
      <c r="AF615"/>
      <c r="AG615"/>
      <c r="AH615"/>
      <c r="AI615"/>
      <c r="AJ615"/>
      <c r="AK615"/>
      <c r="AL615"/>
      <c r="AM615"/>
      <c r="AN615"/>
      <c r="AO615"/>
      <c r="AP615"/>
      <c r="AQ615"/>
      <c r="AR615"/>
      <c r="AS615" s="224"/>
      <c r="AT615" s="224"/>
      <c r="AU615"/>
    </row>
    <row r="616" spans="1:47" ht="15" x14ac:dyDescent="0.25">
      <c r="A616"/>
      <c r="B616"/>
      <c r="C616"/>
      <c r="D616"/>
      <c r="E616"/>
      <c r="F616"/>
      <c r="G616"/>
      <c r="H616"/>
      <c r="I616"/>
      <c r="J616"/>
      <c r="K616"/>
      <c r="L616"/>
      <c r="M616"/>
      <c r="N616"/>
      <c r="O616"/>
      <c r="P616"/>
      <c r="Q616"/>
      <c r="R616"/>
      <c r="S616"/>
      <c r="T616"/>
      <c r="U616"/>
      <c r="V616"/>
      <c r="W616"/>
      <c r="X616"/>
      <c r="Y616"/>
      <c r="Z616"/>
      <c r="AA616"/>
      <c r="AB616"/>
      <c r="AC616"/>
      <c r="AD616"/>
      <c r="AE616"/>
      <c r="AF616"/>
      <c r="AG616"/>
      <c r="AH616"/>
      <c r="AI616"/>
      <c r="AJ616"/>
      <c r="AK616"/>
      <c r="AL616"/>
      <c r="AM616"/>
      <c r="AN616"/>
      <c r="AO616"/>
      <c r="AP616"/>
      <c r="AQ616"/>
      <c r="AR616"/>
      <c r="AS616" s="224"/>
      <c r="AT616" s="224"/>
      <c r="AU616"/>
    </row>
    <row r="617" spans="1:47" ht="15" x14ac:dyDescent="0.25">
      <c r="A617"/>
      <c r="B617"/>
      <c r="C617"/>
      <c r="D617"/>
      <c r="E617"/>
      <c r="F617"/>
      <c r="G617"/>
      <c r="H617"/>
      <c r="I617"/>
      <c r="J617"/>
      <c r="K617"/>
      <c r="L617"/>
      <c r="M617"/>
      <c r="N617"/>
      <c r="O617"/>
      <c r="P617"/>
      <c r="Q617"/>
      <c r="R617"/>
      <c r="S617"/>
      <c r="T617"/>
      <c r="U617"/>
      <c r="V617"/>
      <c r="W617"/>
      <c r="X617"/>
      <c r="Y617"/>
      <c r="Z617"/>
      <c r="AA617"/>
      <c r="AB617"/>
      <c r="AC617"/>
      <c r="AD617"/>
      <c r="AE617"/>
      <c r="AF617"/>
      <c r="AG617"/>
      <c r="AH617"/>
      <c r="AI617"/>
      <c r="AJ617"/>
      <c r="AK617"/>
      <c r="AL617"/>
      <c r="AM617"/>
      <c r="AN617"/>
      <c r="AO617"/>
      <c r="AP617"/>
      <c r="AQ617"/>
      <c r="AR617"/>
      <c r="AS617" s="224"/>
      <c r="AT617" s="224"/>
      <c r="AU617"/>
    </row>
    <row r="618" spans="1:47" ht="15" x14ac:dyDescent="0.25">
      <c r="A618"/>
      <c r="B618"/>
      <c r="C618"/>
      <c r="D618"/>
      <c r="E618"/>
      <c r="F618"/>
      <c r="G618"/>
      <c r="H618"/>
      <c r="I618"/>
      <c r="J618"/>
      <c r="K618"/>
      <c r="L618"/>
      <c r="M618"/>
      <c r="N618"/>
      <c r="O618"/>
      <c r="P618"/>
      <c r="Q618"/>
      <c r="R618"/>
      <c r="S618"/>
      <c r="T618"/>
      <c r="U618"/>
      <c r="V618"/>
      <c r="W618"/>
      <c r="X618"/>
      <c r="Y618"/>
      <c r="Z618"/>
      <c r="AA618"/>
      <c r="AB618"/>
      <c r="AC618"/>
      <c r="AD618"/>
      <c r="AE618"/>
      <c r="AF618"/>
      <c r="AG618"/>
      <c r="AH618"/>
      <c r="AI618"/>
      <c r="AJ618"/>
      <c r="AK618"/>
      <c r="AL618"/>
      <c r="AM618"/>
      <c r="AN618"/>
      <c r="AO618"/>
      <c r="AP618"/>
      <c r="AQ618"/>
      <c r="AR618"/>
      <c r="AS618" s="224"/>
      <c r="AT618" s="224"/>
      <c r="AU618"/>
    </row>
    <row r="619" spans="1:47" ht="15" x14ac:dyDescent="0.25">
      <c r="A619"/>
      <c r="B619"/>
      <c r="C619"/>
      <c r="D619"/>
      <c r="E619"/>
      <c r="F619"/>
      <c r="G619"/>
      <c r="H619"/>
      <c r="I619"/>
      <c r="J619"/>
      <c r="K619"/>
      <c r="L619"/>
      <c r="M619"/>
      <c r="N619"/>
      <c r="O619"/>
      <c r="P619"/>
      <c r="Q619"/>
      <c r="R619"/>
      <c r="S619"/>
      <c r="T619"/>
      <c r="U619"/>
      <c r="V619"/>
      <c r="W619"/>
      <c r="X619"/>
      <c r="Y619"/>
      <c r="Z619"/>
      <c r="AA619"/>
      <c r="AB619"/>
      <c r="AC619"/>
      <c r="AD619"/>
      <c r="AE619"/>
      <c r="AF619"/>
      <c r="AG619"/>
      <c r="AH619"/>
      <c r="AI619"/>
      <c r="AJ619"/>
      <c r="AK619"/>
      <c r="AL619"/>
      <c r="AM619"/>
      <c r="AN619"/>
      <c r="AO619"/>
      <c r="AP619"/>
      <c r="AQ619"/>
      <c r="AR619"/>
      <c r="AS619" s="224"/>
      <c r="AT619" s="224"/>
      <c r="AU619"/>
    </row>
    <row r="620" spans="1:47" ht="15" x14ac:dyDescent="0.25">
      <c r="A620"/>
      <c r="B620"/>
      <c r="C620"/>
      <c r="D620"/>
      <c r="E620"/>
      <c r="F620"/>
      <c r="G620"/>
      <c r="H620"/>
      <c r="I620"/>
      <c r="J620"/>
      <c r="K620"/>
      <c r="L620"/>
      <c r="M620"/>
      <c r="N620"/>
      <c r="O620"/>
      <c r="P620"/>
      <c r="Q620"/>
      <c r="R620"/>
      <c r="S620"/>
      <c r="T620"/>
      <c r="U620"/>
      <c r="V620"/>
      <c r="W620"/>
      <c r="X620"/>
      <c r="Y620"/>
      <c r="Z620"/>
      <c r="AA620"/>
      <c r="AB620"/>
      <c r="AC620"/>
      <c r="AD620"/>
      <c r="AE620"/>
      <c r="AF620"/>
      <c r="AG620"/>
      <c r="AH620"/>
      <c r="AI620"/>
      <c r="AJ620"/>
      <c r="AK620"/>
      <c r="AL620"/>
      <c r="AM620"/>
      <c r="AN620"/>
      <c r="AO620"/>
      <c r="AP620"/>
      <c r="AQ620"/>
      <c r="AR620"/>
      <c r="AS620" s="224"/>
      <c r="AT620" s="224"/>
      <c r="AU620"/>
    </row>
    <row r="621" spans="1:47" ht="15" x14ac:dyDescent="0.25">
      <c r="A621"/>
      <c r="B621"/>
      <c r="C621"/>
      <c r="D621"/>
      <c r="E621"/>
      <c r="F621"/>
      <c r="G621"/>
      <c r="H621"/>
      <c r="I621"/>
      <c r="J621"/>
      <c r="K621"/>
      <c r="L621"/>
      <c r="M621"/>
      <c r="N621"/>
      <c r="O621"/>
      <c r="P621"/>
      <c r="Q621"/>
      <c r="R621"/>
      <c r="S621"/>
      <c r="T621"/>
      <c r="U621"/>
      <c r="V621"/>
      <c r="W621"/>
      <c r="X621"/>
      <c r="Y621"/>
      <c r="Z621"/>
      <c r="AA621"/>
      <c r="AB621"/>
      <c r="AC621"/>
      <c r="AD621"/>
      <c r="AE621"/>
      <c r="AF621"/>
      <c r="AG621"/>
      <c r="AH621"/>
      <c r="AI621"/>
      <c r="AJ621"/>
      <c r="AK621"/>
      <c r="AL621"/>
      <c r="AM621"/>
      <c r="AN621"/>
      <c r="AO621"/>
      <c r="AP621"/>
      <c r="AQ621"/>
      <c r="AR621"/>
      <c r="AS621" s="224"/>
      <c r="AT621" s="224"/>
      <c r="AU621"/>
    </row>
    <row r="622" spans="1:47" ht="15" x14ac:dyDescent="0.25">
      <c r="A622"/>
      <c r="B622"/>
      <c r="C622"/>
      <c r="D622"/>
      <c r="E622"/>
      <c r="F622"/>
      <c r="G622"/>
      <c r="H622"/>
      <c r="I622"/>
      <c r="J622"/>
      <c r="K622"/>
      <c r="L622"/>
      <c r="M622"/>
      <c r="N622"/>
      <c r="O622"/>
      <c r="P622"/>
      <c r="Q622"/>
      <c r="R622"/>
      <c r="S622"/>
      <c r="T622"/>
      <c r="U622"/>
      <c r="V622"/>
      <c r="W622"/>
      <c r="X622"/>
      <c r="Y622"/>
      <c r="Z622"/>
      <c r="AA622"/>
      <c r="AB622"/>
      <c r="AC622"/>
      <c r="AD622"/>
      <c r="AE622"/>
      <c r="AF622"/>
      <c r="AG622"/>
      <c r="AH622"/>
      <c r="AI622"/>
      <c r="AJ622"/>
      <c r="AK622"/>
      <c r="AL622"/>
      <c r="AM622"/>
      <c r="AN622"/>
      <c r="AO622"/>
      <c r="AP622"/>
      <c r="AQ622"/>
      <c r="AR622"/>
      <c r="AS622" s="224"/>
      <c r="AT622" s="224"/>
      <c r="AU622"/>
    </row>
    <row r="623" spans="1:47" ht="15" x14ac:dyDescent="0.25">
      <c r="A623"/>
      <c r="B623"/>
      <c r="C623"/>
      <c r="D623"/>
      <c r="E623"/>
      <c r="F623"/>
      <c r="G623"/>
      <c r="H623"/>
      <c r="I623"/>
      <c r="J623"/>
      <c r="K623"/>
      <c r="L623"/>
      <c r="M623"/>
      <c r="N623"/>
      <c r="O623"/>
      <c r="P623"/>
      <c r="Q623"/>
      <c r="R623"/>
      <c r="S623"/>
      <c r="T623"/>
      <c r="U623"/>
      <c r="V623"/>
      <c r="W623"/>
      <c r="X623"/>
      <c r="Y623"/>
      <c r="Z623"/>
      <c r="AA623"/>
      <c r="AB623"/>
      <c r="AC623"/>
      <c r="AD623"/>
      <c r="AE623"/>
      <c r="AF623"/>
      <c r="AG623"/>
      <c r="AH623"/>
      <c r="AI623"/>
      <c r="AJ623"/>
      <c r="AK623"/>
      <c r="AL623"/>
      <c r="AM623"/>
      <c r="AN623"/>
      <c r="AO623"/>
      <c r="AP623"/>
      <c r="AQ623"/>
      <c r="AR623"/>
      <c r="AS623" s="224"/>
      <c r="AT623" s="224"/>
      <c r="AU623"/>
    </row>
    <row r="624" spans="1:47" ht="15" x14ac:dyDescent="0.25">
      <c r="A624"/>
      <c r="B624"/>
      <c r="C624"/>
      <c r="D624"/>
      <c r="E624"/>
      <c r="F624"/>
      <c r="G624"/>
      <c r="H624"/>
      <c r="I624"/>
      <c r="J624"/>
      <c r="K624"/>
      <c r="L624"/>
      <c r="M624"/>
      <c r="N624"/>
      <c r="O624"/>
      <c r="P624"/>
      <c r="Q624"/>
      <c r="R624"/>
      <c r="S624"/>
      <c r="T624"/>
      <c r="U624"/>
      <c r="V624"/>
      <c r="W624"/>
      <c r="X624"/>
      <c r="Y624"/>
      <c r="Z624"/>
      <c r="AA624"/>
      <c r="AB624"/>
      <c r="AC624"/>
      <c r="AD624"/>
      <c r="AE624"/>
      <c r="AF624"/>
      <c r="AG624"/>
      <c r="AH624"/>
      <c r="AI624"/>
      <c r="AJ624"/>
      <c r="AK624"/>
      <c r="AL624"/>
      <c r="AM624"/>
      <c r="AN624"/>
      <c r="AO624"/>
      <c r="AP624"/>
      <c r="AQ624"/>
      <c r="AR624"/>
      <c r="AS624" s="224"/>
      <c r="AT624" s="224"/>
      <c r="AU624"/>
    </row>
    <row r="625" spans="1:47" ht="15" x14ac:dyDescent="0.25">
      <c r="A625"/>
      <c r="B625"/>
      <c r="C625"/>
      <c r="D625"/>
      <c r="E625"/>
      <c r="F625"/>
      <c r="G625"/>
      <c r="H625"/>
      <c r="I625"/>
      <c r="J625"/>
      <c r="K625"/>
      <c r="L625"/>
      <c r="M625"/>
      <c r="N625"/>
      <c r="O625"/>
      <c r="P625"/>
      <c r="Q625"/>
      <c r="R625"/>
      <c r="S625"/>
      <c r="T625"/>
      <c r="U625"/>
      <c r="V625"/>
      <c r="W625"/>
      <c r="X625"/>
      <c r="Y625"/>
      <c r="Z625"/>
      <c r="AA625"/>
      <c r="AB625"/>
      <c r="AC625"/>
      <c r="AD625"/>
      <c r="AE625"/>
      <c r="AF625"/>
      <c r="AG625"/>
      <c r="AH625"/>
      <c r="AI625"/>
      <c r="AJ625"/>
      <c r="AK625"/>
      <c r="AL625"/>
      <c r="AM625"/>
      <c r="AN625"/>
      <c r="AO625"/>
      <c r="AP625"/>
      <c r="AQ625"/>
      <c r="AR625"/>
      <c r="AS625" s="224"/>
      <c r="AT625" s="224"/>
      <c r="AU625"/>
    </row>
    <row r="626" spans="1:47" ht="15" x14ac:dyDescent="0.25">
      <c r="A626"/>
      <c r="B626"/>
      <c r="C626"/>
      <c r="D626"/>
      <c r="E626"/>
      <c r="F626"/>
      <c r="G626"/>
      <c r="H626"/>
      <c r="I626"/>
      <c r="J626"/>
      <c r="K626"/>
      <c r="L626"/>
      <c r="M626"/>
      <c r="N626"/>
      <c r="O626"/>
      <c r="P626"/>
      <c r="Q626"/>
      <c r="R626"/>
      <c r="S626"/>
      <c r="T626"/>
      <c r="U626"/>
      <c r="V626"/>
      <c r="W626"/>
      <c r="X626"/>
      <c r="Y626"/>
      <c r="Z626"/>
      <c r="AA626"/>
      <c r="AB626"/>
      <c r="AC626"/>
      <c r="AD626"/>
      <c r="AE626"/>
      <c r="AF626"/>
      <c r="AG626"/>
      <c r="AH626"/>
      <c r="AI626"/>
      <c r="AJ626"/>
      <c r="AK626"/>
      <c r="AL626"/>
      <c r="AM626"/>
      <c r="AN626"/>
      <c r="AO626"/>
      <c r="AP626"/>
      <c r="AQ626"/>
      <c r="AR626"/>
      <c r="AS626" s="224"/>
      <c r="AT626" s="224"/>
      <c r="AU626"/>
    </row>
    <row r="627" spans="1:47" ht="15" x14ac:dyDescent="0.25">
      <c r="A627"/>
      <c r="B627"/>
      <c r="C627"/>
      <c r="D627"/>
      <c r="E627"/>
      <c r="F627"/>
      <c r="G627"/>
      <c r="H627"/>
      <c r="I627"/>
      <c r="J627"/>
      <c r="K627"/>
      <c r="L627"/>
      <c r="M627"/>
      <c r="N627"/>
      <c r="O627"/>
      <c r="P627"/>
      <c r="Q627"/>
      <c r="R627"/>
      <c r="S627"/>
      <c r="T627"/>
      <c r="U627"/>
      <c r="V627"/>
      <c r="W627"/>
      <c r="X627"/>
      <c r="Y627"/>
      <c r="Z627"/>
      <c r="AA627"/>
      <c r="AB627"/>
      <c r="AC627"/>
      <c r="AD627"/>
      <c r="AE627"/>
      <c r="AF627"/>
      <c r="AG627"/>
      <c r="AH627"/>
      <c r="AI627"/>
      <c r="AJ627"/>
      <c r="AK627"/>
      <c r="AL627"/>
      <c r="AM627"/>
      <c r="AN627"/>
      <c r="AO627"/>
      <c r="AP627"/>
      <c r="AQ627"/>
      <c r="AR627"/>
      <c r="AS627" s="224"/>
      <c r="AT627" s="224"/>
      <c r="AU627"/>
    </row>
    <row r="628" spans="1:47" ht="15" x14ac:dyDescent="0.25">
      <c r="A628"/>
      <c r="B628"/>
      <c r="C628"/>
      <c r="D628"/>
      <c r="E628"/>
      <c r="F628"/>
      <c r="G628"/>
      <c r="H628"/>
      <c r="I628"/>
      <c r="J628"/>
      <c r="K628"/>
      <c r="L628"/>
      <c r="M628"/>
      <c r="N628"/>
      <c r="O628"/>
      <c r="P628"/>
      <c r="Q628"/>
      <c r="R628"/>
      <c r="S628"/>
      <c r="T628"/>
      <c r="U628"/>
      <c r="V628"/>
      <c r="W628"/>
      <c r="X628"/>
      <c r="Y628"/>
      <c r="Z628"/>
      <c r="AA628"/>
      <c r="AB628"/>
      <c r="AC628"/>
      <c r="AD628"/>
      <c r="AE628"/>
      <c r="AF628"/>
      <c r="AG628"/>
      <c r="AH628"/>
      <c r="AI628"/>
      <c r="AJ628"/>
      <c r="AK628"/>
      <c r="AL628"/>
      <c r="AM628"/>
      <c r="AN628"/>
      <c r="AO628"/>
      <c r="AP628"/>
      <c r="AQ628"/>
      <c r="AR628"/>
      <c r="AS628" s="224"/>
      <c r="AT628" s="224"/>
      <c r="AU628"/>
    </row>
    <row r="629" spans="1:47" ht="15" x14ac:dyDescent="0.25">
      <c r="A629"/>
      <c r="B629"/>
      <c r="C629"/>
      <c r="D629"/>
      <c r="E629"/>
      <c r="F629"/>
      <c r="G629"/>
      <c r="H629"/>
      <c r="I629"/>
      <c r="J629"/>
      <c r="K629"/>
      <c r="L629"/>
      <c r="M629"/>
      <c r="N629"/>
      <c r="O629"/>
      <c r="P629"/>
      <c r="Q629"/>
      <c r="R629"/>
      <c r="S629"/>
      <c r="T629"/>
      <c r="U629"/>
      <c r="V629"/>
      <c r="W629"/>
      <c r="X629"/>
      <c r="Y629"/>
      <c r="Z629"/>
      <c r="AA629"/>
      <c r="AB629"/>
      <c r="AC629"/>
      <c r="AD629"/>
      <c r="AE629"/>
      <c r="AF629"/>
      <c r="AG629"/>
      <c r="AH629"/>
      <c r="AI629"/>
      <c r="AJ629"/>
      <c r="AK629"/>
      <c r="AL629"/>
      <c r="AM629"/>
      <c r="AN629"/>
      <c r="AO629"/>
      <c r="AP629"/>
      <c r="AQ629"/>
      <c r="AR629"/>
      <c r="AS629" s="224"/>
      <c r="AT629" s="224"/>
      <c r="AU629"/>
    </row>
    <row r="630" spans="1:47" ht="15" x14ac:dyDescent="0.25">
      <c r="A630"/>
      <c r="B630"/>
      <c r="C630"/>
      <c r="D630"/>
      <c r="E630"/>
      <c r="F630"/>
      <c r="G630"/>
      <c r="H630"/>
      <c r="I630"/>
      <c r="J630"/>
      <c r="K630"/>
      <c r="L630"/>
      <c r="M630"/>
      <c r="N630"/>
      <c r="O630"/>
      <c r="P630"/>
      <c r="Q630"/>
      <c r="R630"/>
      <c r="S630"/>
      <c r="T630"/>
      <c r="U630"/>
      <c r="V630"/>
      <c r="W630"/>
      <c r="X630"/>
      <c r="Y630"/>
      <c r="Z630"/>
      <c r="AA630"/>
      <c r="AB630"/>
      <c r="AC630"/>
      <c r="AD630"/>
      <c r="AE630"/>
      <c r="AF630"/>
      <c r="AG630"/>
      <c r="AH630"/>
      <c r="AI630"/>
      <c r="AJ630"/>
      <c r="AK630"/>
      <c r="AL630"/>
      <c r="AM630"/>
      <c r="AN630"/>
      <c r="AO630"/>
      <c r="AP630"/>
      <c r="AQ630"/>
      <c r="AR630"/>
      <c r="AS630" s="224"/>
      <c r="AT630" s="224"/>
      <c r="AU630"/>
    </row>
    <row r="631" spans="1:47" ht="15" x14ac:dyDescent="0.25">
      <c r="A631"/>
      <c r="B631"/>
      <c r="C631"/>
      <c r="D631"/>
      <c r="E631"/>
      <c r="F631"/>
      <c r="G631"/>
      <c r="H631"/>
      <c r="I631"/>
      <c r="J631"/>
      <c r="K631"/>
      <c r="L631"/>
      <c r="M631"/>
      <c r="N631"/>
      <c r="O631"/>
      <c r="P631"/>
      <c r="Q631"/>
      <c r="R631"/>
      <c r="S631"/>
      <c r="T631"/>
      <c r="U631"/>
      <c r="V631"/>
      <c r="W631"/>
      <c r="X631"/>
      <c r="Y631"/>
      <c r="Z631"/>
      <c r="AA631"/>
      <c r="AB631"/>
      <c r="AC631"/>
      <c r="AD631"/>
      <c r="AE631"/>
      <c r="AF631"/>
      <c r="AG631"/>
      <c r="AH631"/>
      <c r="AI631"/>
      <c r="AJ631"/>
      <c r="AK631"/>
      <c r="AL631"/>
      <c r="AM631"/>
      <c r="AN631"/>
      <c r="AO631"/>
      <c r="AP631"/>
      <c r="AQ631"/>
      <c r="AR631"/>
      <c r="AS631" s="224"/>
      <c r="AT631" s="224"/>
      <c r="AU631"/>
    </row>
    <row r="632" spans="1:47" ht="15" x14ac:dyDescent="0.25">
      <c r="A632"/>
      <c r="B632"/>
      <c r="C632"/>
      <c r="D632"/>
      <c r="E632"/>
      <c r="F632"/>
      <c r="G632"/>
      <c r="H632"/>
      <c r="I632"/>
      <c r="J632"/>
      <c r="K632"/>
      <c r="L632"/>
      <c r="M632"/>
      <c r="N632"/>
      <c r="O632"/>
      <c r="P632"/>
      <c r="Q632"/>
      <c r="R632"/>
      <c r="S632"/>
      <c r="T632"/>
      <c r="U632"/>
      <c r="V632"/>
      <c r="W632"/>
      <c r="X632"/>
      <c r="Y632"/>
      <c r="Z632"/>
      <c r="AA632"/>
      <c r="AB632"/>
      <c r="AC632"/>
      <c r="AD632"/>
      <c r="AE632"/>
      <c r="AF632"/>
      <c r="AG632"/>
      <c r="AH632"/>
      <c r="AI632"/>
      <c r="AJ632"/>
      <c r="AK632"/>
      <c r="AL632"/>
      <c r="AM632"/>
      <c r="AN632"/>
      <c r="AO632"/>
      <c r="AP632"/>
      <c r="AQ632"/>
      <c r="AR632"/>
      <c r="AS632" s="224"/>
      <c r="AT632" s="224"/>
      <c r="AU632"/>
    </row>
    <row r="633" spans="1:47" ht="15" x14ac:dyDescent="0.25">
      <c r="A633"/>
      <c r="B633"/>
      <c r="C633"/>
      <c r="D633"/>
      <c r="E633"/>
      <c r="F633"/>
      <c r="G633"/>
      <c r="H633"/>
      <c r="I633"/>
      <c r="J633"/>
      <c r="K633"/>
      <c r="L633"/>
      <c r="M633"/>
      <c r="N633"/>
      <c r="O633"/>
      <c r="P633"/>
      <c r="Q633"/>
      <c r="R633"/>
      <c r="S633"/>
      <c r="T633"/>
      <c r="U633"/>
      <c r="V633"/>
      <c r="W633"/>
      <c r="X633"/>
      <c r="Y633"/>
      <c r="Z633"/>
      <c r="AA633"/>
      <c r="AB633"/>
      <c r="AC633"/>
      <c r="AD633"/>
      <c r="AE633"/>
      <c r="AF633"/>
      <c r="AG633"/>
      <c r="AH633"/>
      <c r="AI633"/>
      <c r="AJ633"/>
      <c r="AK633"/>
      <c r="AL633"/>
      <c r="AM633"/>
      <c r="AN633"/>
      <c r="AO633"/>
      <c r="AP633"/>
      <c r="AQ633"/>
      <c r="AR633"/>
      <c r="AS633" s="224"/>
      <c r="AT633" s="224"/>
      <c r="AU633"/>
    </row>
    <row r="634" spans="1:47" ht="15" x14ac:dyDescent="0.25">
      <c r="A634"/>
      <c r="B634"/>
      <c r="C634"/>
      <c r="D634"/>
      <c r="E634"/>
      <c r="F634"/>
      <c r="G634"/>
      <c r="H634"/>
      <c r="I634"/>
      <c r="J634"/>
      <c r="K634"/>
      <c r="L634"/>
      <c r="M634"/>
      <c r="N634"/>
      <c r="O634"/>
      <c r="P634"/>
      <c r="Q634"/>
      <c r="R634"/>
      <c r="S634"/>
      <c r="T634"/>
      <c r="U634"/>
      <c r="V634"/>
      <c r="W634"/>
      <c r="X634"/>
      <c r="Y634"/>
      <c r="Z634"/>
      <c r="AA634"/>
      <c r="AB634"/>
      <c r="AC634"/>
      <c r="AD634"/>
      <c r="AE634"/>
      <c r="AF634"/>
      <c r="AG634"/>
      <c r="AH634"/>
      <c r="AI634"/>
      <c r="AJ634"/>
      <c r="AK634"/>
      <c r="AL634"/>
      <c r="AM634"/>
      <c r="AN634"/>
      <c r="AO634"/>
      <c r="AP634"/>
      <c r="AQ634"/>
      <c r="AR634"/>
      <c r="AS634" s="224"/>
      <c r="AT634" s="224"/>
      <c r="AU634"/>
    </row>
    <row r="635" spans="1:47" ht="15" x14ac:dyDescent="0.25">
      <c r="A635"/>
      <c r="B635"/>
      <c r="C635"/>
      <c r="D635"/>
      <c r="E635"/>
      <c r="F635"/>
      <c r="G635"/>
      <c r="H635"/>
      <c r="I635"/>
      <c r="J635"/>
      <c r="K635"/>
      <c r="L635"/>
      <c r="M635"/>
      <c r="N635"/>
      <c r="O635"/>
      <c r="P635"/>
      <c r="Q635"/>
      <c r="R635"/>
      <c r="S635"/>
      <c r="T635"/>
      <c r="U635"/>
      <c r="V635"/>
      <c r="W635"/>
      <c r="X635"/>
      <c r="Y635"/>
      <c r="Z635"/>
      <c r="AA635"/>
      <c r="AB635"/>
      <c r="AC635"/>
      <c r="AD635"/>
      <c r="AE635"/>
      <c r="AF635"/>
      <c r="AG635"/>
      <c r="AH635"/>
      <c r="AI635"/>
      <c r="AJ635"/>
      <c r="AK635"/>
      <c r="AL635"/>
      <c r="AM635"/>
      <c r="AN635"/>
      <c r="AO635"/>
      <c r="AP635"/>
      <c r="AQ635"/>
      <c r="AR635"/>
      <c r="AS635" s="224"/>
      <c r="AT635" s="224"/>
      <c r="AU635"/>
    </row>
    <row r="636" spans="1:47" ht="15" x14ac:dyDescent="0.25">
      <c r="A636"/>
      <c r="B636"/>
      <c r="C636"/>
      <c r="D636"/>
      <c r="E636"/>
      <c r="F636"/>
      <c r="G636"/>
      <c r="H636"/>
      <c r="I636"/>
      <c r="J636"/>
      <c r="K636"/>
      <c r="L636"/>
      <c r="M636"/>
      <c r="N636"/>
      <c r="O636"/>
      <c r="P636"/>
      <c r="Q636"/>
      <c r="R636"/>
      <c r="S636"/>
      <c r="T636"/>
      <c r="U636"/>
      <c r="V636"/>
      <c r="W636"/>
      <c r="X636"/>
      <c r="Y636"/>
      <c r="Z636"/>
      <c r="AA636"/>
      <c r="AB636"/>
      <c r="AC636"/>
      <c r="AD636"/>
      <c r="AE636"/>
      <c r="AF636"/>
      <c r="AG636"/>
      <c r="AH636"/>
      <c r="AI636"/>
      <c r="AJ636"/>
      <c r="AK636"/>
      <c r="AL636"/>
      <c r="AM636"/>
      <c r="AN636"/>
      <c r="AO636"/>
      <c r="AP636"/>
      <c r="AQ636"/>
      <c r="AR636"/>
      <c r="AS636" s="224"/>
      <c r="AT636" s="224"/>
      <c r="AU636"/>
    </row>
    <row r="637" spans="1:47" ht="15" x14ac:dyDescent="0.25">
      <c r="A637"/>
      <c r="B637"/>
      <c r="C637"/>
      <c r="D637"/>
      <c r="E637"/>
      <c r="F637"/>
      <c r="G637"/>
      <c r="H637"/>
      <c r="I637"/>
      <c r="J637"/>
      <c r="K637"/>
      <c r="L637"/>
      <c r="M637"/>
      <c r="N637"/>
      <c r="O637"/>
      <c r="P637"/>
      <c r="Q637"/>
      <c r="R637"/>
      <c r="S637"/>
      <c r="T637"/>
      <c r="U637"/>
      <c r="V637"/>
      <c r="W637"/>
      <c r="X637"/>
      <c r="Y637"/>
      <c r="Z637"/>
      <c r="AA637"/>
      <c r="AB637"/>
      <c r="AC637"/>
      <c r="AD637"/>
      <c r="AE637"/>
      <c r="AF637"/>
      <c r="AG637"/>
      <c r="AH637"/>
      <c r="AI637"/>
      <c r="AJ637"/>
      <c r="AK637"/>
      <c r="AL637"/>
      <c r="AM637"/>
      <c r="AN637"/>
      <c r="AO637"/>
      <c r="AP637"/>
      <c r="AQ637"/>
      <c r="AR637"/>
      <c r="AS637" s="224"/>
      <c r="AT637" s="224"/>
      <c r="AU637"/>
    </row>
    <row r="638" spans="1:47" ht="15" x14ac:dyDescent="0.25">
      <c r="A638"/>
      <c r="B638"/>
      <c r="C638"/>
      <c r="D638"/>
      <c r="E638"/>
      <c r="F638"/>
      <c r="G638"/>
      <c r="H638"/>
      <c r="I638"/>
      <c r="J638"/>
      <c r="K638"/>
      <c r="L638"/>
      <c r="M638"/>
      <c r="N638"/>
      <c r="O638"/>
      <c r="P638"/>
      <c r="Q638"/>
      <c r="R638"/>
      <c r="S638"/>
      <c r="T638"/>
      <c r="U638"/>
      <c r="V638"/>
      <c r="W638"/>
      <c r="X638"/>
      <c r="Y638"/>
      <c r="Z638"/>
      <c r="AA638"/>
      <c r="AB638"/>
      <c r="AC638"/>
      <c r="AD638"/>
      <c r="AE638"/>
      <c r="AF638"/>
      <c r="AG638"/>
      <c r="AH638"/>
      <c r="AI638"/>
      <c r="AJ638"/>
      <c r="AK638"/>
      <c r="AL638"/>
      <c r="AM638"/>
      <c r="AN638"/>
      <c r="AO638"/>
      <c r="AP638"/>
      <c r="AQ638"/>
      <c r="AR638"/>
      <c r="AS638" s="224"/>
      <c r="AT638" s="224"/>
      <c r="AU638"/>
    </row>
    <row r="639" spans="1:47" ht="15" x14ac:dyDescent="0.25">
      <c r="A639"/>
      <c r="B639"/>
      <c r="C639"/>
      <c r="D639"/>
      <c r="E639"/>
      <c r="F639"/>
      <c r="G639"/>
      <c r="H639"/>
      <c r="I639"/>
      <c r="J639"/>
      <c r="K639"/>
      <c r="L639"/>
      <c r="M639"/>
      <c r="N639"/>
      <c r="O639"/>
      <c r="P639"/>
      <c r="Q639"/>
      <c r="R639"/>
      <c r="S639"/>
      <c r="T639"/>
      <c r="U639"/>
      <c r="V639"/>
      <c r="W639"/>
      <c r="X639"/>
      <c r="Y639"/>
      <c r="Z639"/>
      <c r="AA639"/>
      <c r="AB639"/>
      <c r="AC639"/>
      <c r="AD639"/>
      <c r="AE639"/>
      <c r="AF639"/>
      <c r="AG639"/>
      <c r="AH639"/>
      <c r="AI639"/>
      <c r="AJ639"/>
      <c r="AK639"/>
      <c r="AL639"/>
      <c r="AM639"/>
      <c r="AN639"/>
      <c r="AO639"/>
      <c r="AP639"/>
      <c r="AQ639"/>
      <c r="AR639"/>
      <c r="AS639" s="224"/>
      <c r="AT639" s="224"/>
      <c r="AU639"/>
    </row>
    <row r="640" spans="1:47" ht="15" x14ac:dyDescent="0.25">
      <c r="A640"/>
      <c r="B640"/>
      <c r="C640"/>
      <c r="D640"/>
      <c r="E640"/>
      <c r="F640"/>
      <c r="G640"/>
      <c r="H640"/>
      <c r="I640"/>
      <c r="J640"/>
      <c r="K640"/>
      <c r="L640"/>
      <c r="M640"/>
      <c r="N640"/>
      <c r="O640"/>
      <c r="P640"/>
      <c r="Q640"/>
      <c r="R640"/>
      <c r="S640"/>
      <c r="T640"/>
      <c r="U640"/>
      <c r="V640"/>
      <c r="W640"/>
      <c r="X640"/>
      <c r="Y640"/>
      <c r="Z640"/>
      <c r="AA640"/>
      <c r="AB640"/>
      <c r="AC640"/>
      <c r="AD640"/>
      <c r="AE640"/>
      <c r="AF640"/>
      <c r="AG640"/>
      <c r="AH640"/>
      <c r="AI640"/>
      <c r="AJ640"/>
      <c r="AK640"/>
      <c r="AL640"/>
      <c r="AM640"/>
      <c r="AN640"/>
      <c r="AO640"/>
      <c r="AP640"/>
      <c r="AQ640"/>
      <c r="AR640"/>
      <c r="AS640" s="224"/>
      <c r="AT640" s="224"/>
      <c r="AU640"/>
    </row>
    <row r="641" spans="1:47" ht="15" x14ac:dyDescent="0.25">
      <c r="A641"/>
      <c r="B641"/>
      <c r="C641"/>
      <c r="D641"/>
      <c r="E641"/>
      <c r="F641"/>
      <c r="G641"/>
      <c r="H641"/>
      <c r="I641"/>
      <c r="J641"/>
      <c r="K641"/>
      <c r="L641"/>
      <c r="M641"/>
      <c r="N641"/>
      <c r="O641"/>
      <c r="P641"/>
      <c r="Q641"/>
      <c r="R641"/>
      <c r="S641"/>
      <c r="T641"/>
      <c r="U641"/>
      <c r="V641"/>
      <c r="W641"/>
      <c r="X641"/>
      <c r="Y641"/>
      <c r="Z641"/>
      <c r="AA641"/>
      <c r="AB641"/>
      <c r="AC641"/>
      <c r="AD641"/>
      <c r="AE641"/>
      <c r="AF641"/>
      <c r="AG641"/>
      <c r="AH641"/>
      <c r="AI641"/>
      <c r="AJ641"/>
      <c r="AK641"/>
      <c r="AL641"/>
      <c r="AM641"/>
      <c r="AN641"/>
      <c r="AO641"/>
      <c r="AP641"/>
      <c r="AQ641"/>
      <c r="AR641"/>
      <c r="AS641" s="224"/>
      <c r="AT641" s="224"/>
      <c r="AU641"/>
    </row>
    <row r="642" spans="1:47" ht="15" x14ac:dyDescent="0.25">
      <c r="A642"/>
      <c r="B642"/>
      <c r="C642"/>
      <c r="D642"/>
      <c r="E642"/>
      <c r="F642"/>
      <c r="G642"/>
      <c r="H642"/>
      <c r="I642"/>
      <c r="J642"/>
      <c r="K642"/>
      <c r="L642"/>
      <c r="M642"/>
      <c r="N642"/>
      <c r="O642"/>
      <c r="P642"/>
      <c r="Q642"/>
      <c r="R642"/>
      <c r="S642"/>
      <c r="T642"/>
      <c r="U642"/>
      <c r="V642"/>
      <c r="W642"/>
      <c r="X642"/>
      <c r="Y642"/>
      <c r="Z642"/>
      <c r="AA642"/>
      <c r="AB642"/>
      <c r="AC642"/>
      <c r="AD642"/>
      <c r="AE642"/>
      <c r="AF642"/>
      <c r="AG642"/>
      <c r="AH642"/>
      <c r="AI642"/>
      <c r="AJ642"/>
      <c r="AK642"/>
      <c r="AL642"/>
      <c r="AM642"/>
      <c r="AN642"/>
      <c r="AO642"/>
      <c r="AP642"/>
      <c r="AQ642"/>
      <c r="AR642"/>
      <c r="AS642" s="224"/>
      <c r="AT642" s="224"/>
      <c r="AU642"/>
    </row>
    <row r="643" spans="1:47" ht="15" x14ac:dyDescent="0.25">
      <c r="A643"/>
      <c r="B643"/>
      <c r="C643"/>
      <c r="D643"/>
      <c r="E643"/>
      <c r="F643"/>
      <c r="G643"/>
      <c r="H643"/>
      <c r="I643"/>
      <c r="J643"/>
      <c r="K643"/>
      <c r="L643"/>
      <c r="M643"/>
      <c r="N643"/>
      <c r="O643"/>
      <c r="P643"/>
      <c r="Q643"/>
      <c r="R643"/>
      <c r="S643"/>
      <c r="T643"/>
      <c r="U643"/>
      <c r="V643"/>
      <c r="W643"/>
      <c r="X643"/>
      <c r="Y643"/>
      <c r="Z643"/>
      <c r="AA643"/>
      <c r="AB643"/>
      <c r="AC643"/>
      <c r="AD643"/>
      <c r="AE643"/>
      <c r="AF643"/>
      <c r="AG643"/>
      <c r="AH643"/>
      <c r="AI643"/>
      <c r="AJ643"/>
      <c r="AK643"/>
      <c r="AL643"/>
      <c r="AM643"/>
      <c r="AN643"/>
      <c r="AO643"/>
      <c r="AP643"/>
      <c r="AQ643"/>
      <c r="AR643"/>
      <c r="AS643" s="224"/>
      <c r="AT643" s="224"/>
      <c r="AU643"/>
    </row>
    <row r="644" spans="1:47" ht="15" x14ac:dyDescent="0.25">
      <c r="A644"/>
      <c r="B644"/>
      <c r="C644"/>
      <c r="D644"/>
      <c r="E644"/>
      <c r="F644"/>
      <c r="G644"/>
      <c r="H644"/>
      <c r="I644"/>
      <c r="J644"/>
      <c r="K644"/>
      <c r="L644"/>
      <c r="M644"/>
      <c r="N644"/>
      <c r="O644"/>
      <c r="P644"/>
      <c r="Q644"/>
      <c r="R644"/>
      <c r="S644"/>
      <c r="T644"/>
      <c r="U644"/>
      <c r="V644"/>
      <c r="W644"/>
      <c r="X644"/>
      <c r="Y644"/>
      <c r="Z644"/>
      <c r="AA644"/>
      <c r="AB644"/>
      <c r="AC644"/>
      <c r="AD644"/>
      <c r="AE644"/>
      <c r="AF644"/>
      <c r="AG644"/>
      <c r="AH644"/>
      <c r="AI644"/>
      <c r="AJ644"/>
      <c r="AK644"/>
      <c r="AL644"/>
      <c r="AM644"/>
      <c r="AN644"/>
      <c r="AO644"/>
      <c r="AP644"/>
      <c r="AQ644"/>
      <c r="AR644"/>
      <c r="AS644" s="224"/>
      <c r="AT644" s="224"/>
      <c r="AU644"/>
    </row>
    <row r="645" spans="1:47" ht="15" x14ac:dyDescent="0.25">
      <c r="A645"/>
      <c r="B645"/>
      <c r="C645"/>
      <c r="D645"/>
      <c r="E645"/>
      <c r="F645"/>
      <c r="G645"/>
      <c r="H645"/>
      <c r="I645"/>
      <c r="J645"/>
      <c r="K645"/>
      <c r="L645"/>
      <c r="M645"/>
      <c r="N645"/>
      <c r="O645"/>
      <c r="P645"/>
      <c r="Q645"/>
      <c r="R645"/>
      <c r="S645"/>
      <c r="T645"/>
      <c r="U645"/>
      <c r="V645"/>
      <c r="W645"/>
      <c r="X645"/>
      <c r="Y645"/>
      <c r="Z645"/>
      <c r="AA645"/>
      <c r="AB645"/>
      <c r="AC645"/>
      <c r="AD645"/>
      <c r="AE645"/>
      <c r="AF645"/>
      <c r="AG645"/>
      <c r="AH645"/>
      <c r="AI645"/>
      <c r="AJ645"/>
      <c r="AK645"/>
      <c r="AL645"/>
      <c r="AM645"/>
      <c r="AN645"/>
      <c r="AO645"/>
      <c r="AP645"/>
      <c r="AQ645"/>
      <c r="AR645"/>
      <c r="AS645" s="224"/>
      <c r="AT645" s="224"/>
      <c r="AU645"/>
    </row>
    <row r="646" spans="1:47" ht="15" x14ac:dyDescent="0.25">
      <c r="A646"/>
      <c r="B646"/>
      <c r="C646"/>
      <c r="D646"/>
      <c r="E646"/>
      <c r="F646"/>
      <c r="G646"/>
      <c r="H646"/>
      <c r="I646"/>
      <c r="J646"/>
      <c r="K646"/>
      <c r="L646"/>
      <c r="M646"/>
      <c r="N646"/>
      <c r="O646"/>
      <c r="P646"/>
      <c r="Q646"/>
      <c r="R646"/>
      <c r="S646"/>
      <c r="T646"/>
      <c r="U646"/>
      <c r="V646"/>
      <c r="W646"/>
      <c r="X646"/>
      <c r="Y646"/>
      <c r="Z646"/>
      <c r="AA646"/>
      <c r="AB646"/>
      <c r="AC646"/>
      <c r="AD646"/>
      <c r="AE646"/>
      <c r="AF646"/>
      <c r="AG646"/>
      <c r="AH646"/>
      <c r="AI646"/>
      <c r="AJ646"/>
      <c r="AK646"/>
      <c r="AL646"/>
      <c r="AM646"/>
      <c r="AN646"/>
      <c r="AO646"/>
      <c r="AP646"/>
      <c r="AQ646"/>
      <c r="AR646"/>
      <c r="AS646" s="224"/>
      <c r="AT646" s="224"/>
      <c r="AU646"/>
    </row>
    <row r="647" spans="1:47" ht="15" x14ac:dyDescent="0.25">
      <c r="A647"/>
      <c r="B647"/>
      <c r="C647"/>
      <c r="D647"/>
      <c r="E647"/>
      <c r="F647"/>
      <c r="G647"/>
      <c r="H647"/>
      <c r="I647"/>
      <c r="J647"/>
      <c r="K647"/>
      <c r="L647"/>
      <c r="M647"/>
      <c r="N647"/>
      <c r="O647"/>
      <c r="P647"/>
      <c r="Q647"/>
      <c r="R647"/>
      <c r="S647"/>
      <c r="T647"/>
      <c r="U647"/>
      <c r="V647"/>
      <c r="W647"/>
      <c r="X647"/>
      <c r="Y647"/>
      <c r="Z647"/>
      <c r="AA647"/>
      <c r="AB647"/>
      <c r="AC647"/>
      <c r="AD647"/>
      <c r="AE647"/>
      <c r="AF647"/>
      <c r="AG647"/>
      <c r="AH647"/>
      <c r="AI647"/>
      <c r="AJ647"/>
      <c r="AK647"/>
      <c r="AL647"/>
      <c r="AM647"/>
      <c r="AN647"/>
      <c r="AO647"/>
      <c r="AP647"/>
      <c r="AQ647"/>
      <c r="AR647"/>
      <c r="AS647" s="224"/>
      <c r="AT647" s="224"/>
      <c r="AU647"/>
    </row>
    <row r="648" spans="1:47" ht="15" x14ac:dyDescent="0.25">
      <c r="A648"/>
      <c r="B648"/>
      <c r="C648"/>
      <c r="D648"/>
      <c r="E648"/>
      <c r="F648"/>
      <c r="G648"/>
      <c r="H648"/>
      <c r="I648"/>
      <c r="J648"/>
      <c r="K648"/>
      <c r="L648"/>
      <c r="M648"/>
      <c r="N648"/>
      <c r="O648"/>
      <c r="P648"/>
      <c r="Q648"/>
      <c r="R648"/>
      <c r="S648"/>
      <c r="T648"/>
      <c r="U648"/>
      <c r="V648"/>
      <c r="W648"/>
      <c r="X648"/>
      <c r="Y648"/>
      <c r="Z648"/>
      <c r="AA648"/>
      <c r="AB648"/>
      <c r="AC648"/>
      <c r="AD648"/>
      <c r="AE648"/>
      <c r="AF648"/>
      <c r="AG648"/>
      <c r="AH648"/>
      <c r="AI648"/>
      <c r="AJ648"/>
      <c r="AK648"/>
      <c r="AL648"/>
      <c r="AM648"/>
      <c r="AN648"/>
      <c r="AO648"/>
      <c r="AP648"/>
      <c r="AQ648"/>
      <c r="AR648"/>
      <c r="AS648" s="224"/>
      <c r="AT648" s="224"/>
      <c r="AU648"/>
    </row>
    <row r="649" spans="1:47" ht="15" x14ac:dyDescent="0.25">
      <c r="A649"/>
      <c r="B649"/>
      <c r="C649"/>
      <c r="D649"/>
      <c r="E649"/>
      <c r="F649"/>
      <c r="G649"/>
      <c r="H649"/>
      <c r="I649"/>
      <c r="J649"/>
      <c r="K649"/>
      <c r="L649"/>
      <c r="M649"/>
      <c r="N649"/>
      <c r="O649"/>
      <c r="P649"/>
      <c r="Q649"/>
      <c r="R649"/>
      <c r="S649"/>
      <c r="T649"/>
      <c r="U649"/>
      <c r="V649"/>
      <c r="W649"/>
      <c r="X649"/>
      <c r="Y649"/>
      <c r="Z649"/>
      <c r="AA649"/>
      <c r="AB649"/>
      <c r="AC649"/>
      <c r="AD649"/>
      <c r="AE649"/>
      <c r="AF649"/>
      <c r="AG649"/>
      <c r="AH649"/>
      <c r="AI649"/>
      <c r="AJ649"/>
      <c r="AK649"/>
      <c r="AL649"/>
      <c r="AM649"/>
      <c r="AN649"/>
      <c r="AO649"/>
      <c r="AP649"/>
      <c r="AQ649"/>
      <c r="AR649"/>
      <c r="AS649" s="224"/>
      <c r="AT649" s="224"/>
      <c r="AU649"/>
    </row>
    <row r="650" spans="1:47" ht="15" x14ac:dyDescent="0.25">
      <c r="A650"/>
      <c r="B650"/>
      <c r="C650"/>
      <c r="D650"/>
      <c r="E650"/>
      <c r="F650"/>
      <c r="G650"/>
      <c r="H650"/>
      <c r="I650"/>
      <c r="J650"/>
      <c r="K650"/>
      <c r="L650"/>
      <c r="M650"/>
      <c r="N650"/>
      <c r="O650"/>
      <c r="P650"/>
      <c r="Q650"/>
      <c r="R650"/>
      <c r="S650"/>
      <c r="T650"/>
      <c r="U650"/>
      <c r="V650"/>
      <c r="W650"/>
      <c r="X650"/>
      <c r="Y650"/>
      <c r="Z650"/>
      <c r="AA650"/>
      <c r="AB650"/>
      <c r="AC650"/>
      <c r="AD650"/>
      <c r="AE650"/>
      <c r="AF650"/>
      <c r="AG650"/>
      <c r="AH650"/>
      <c r="AI650"/>
      <c r="AJ650"/>
      <c r="AK650"/>
      <c r="AL650"/>
      <c r="AM650"/>
      <c r="AN650"/>
      <c r="AO650"/>
      <c r="AP650"/>
      <c r="AQ650"/>
      <c r="AR650"/>
      <c r="AS650" s="224"/>
      <c r="AT650" s="224"/>
      <c r="AU650"/>
    </row>
    <row r="651" spans="1:47" ht="15" x14ac:dyDescent="0.25">
      <c r="A651"/>
      <c r="B651"/>
      <c r="C651"/>
      <c r="D651"/>
      <c r="E651"/>
      <c r="F651"/>
      <c r="G651"/>
      <c r="H651"/>
      <c r="I651"/>
      <c r="J651"/>
      <c r="K651"/>
      <c r="L651"/>
      <c r="M651"/>
      <c r="N651"/>
      <c r="O651"/>
      <c r="P651"/>
      <c r="Q651"/>
      <c r="R651"/>
      <c r="S651"/>
      <c r="T651"/>
      <c r="U651"/>
      <c r="V651"/>
      <c r="W651"/>
      <c r="X651"/>
      <c r="Y651"/>
      <c r="Z651"/>
      <c r="AA651"/>
      <c r="AB651"/>
      <c r="AC651"/>
      <c r="AD651"/>
      <c r="AE651"/>
      <c r="AF651"/>
      <c r="AG651"/>
      <c r="AH651"/>
      <c r="AI651"/>
      <c r="AJ651"/>
      <c r="AK651"/>
      <c r="AL651"/>
      <c r="AM651"/>
      <c r="AN651"/>
      <c r="AO651"/>
      <c r="AP651"/>
      <c r="AQ651"/>
      <c r="AR651"/>
      <c r="AS651" s="224"/>
      <c r="AT651" s="224"/>
      <c r="AU651"/>
    </row>
    <row r="652" spans="1:47" ht="15" x14ac:dyDescent="0.25">
      <c r="A652"/>
      <c r="B652"/>
      <c r="C652"/>
      <c r="D652"/>
      <c r="E652"/>
      <c r="F652"/>
      <c r="G652"/>
      <c r="H652"/>
      <c r="I652"/>
      <c r="J652"/>
      <c r="K652"/>
      <c r="L652"/>
      <c r="M652"/>
      <c r="N652"/>
      <c r="O652"/>
      <c r="P652"/>
      <c r="Q652"/>
      <c r="R652"/>
      <c r="S652"/>
      <c r="T652"/>
      <c r="U652"/>
      <c r="V652"/>
      <c r="W652"/>
      <c r="X652"/>
      <c r="Y652"/>
      <c r="Z652"/>
      <c r="AA652"/>
      <c r="AB652"/>
      <c r="AC652"/>
      <c r="AD652"/>
      <c r="AE652"/>
      <c r="AF652"/>
      <c r="AG652"/>
      <c r="AH652"/>
      <c r="AI652"/>
      <c r="AJ652"/>
      <c r="AK652"/>
      <c r="AL652"/>
      <c r="AM652"/>
      <c r="AN652"/>
      <c r="AO652"/>
      <c r="AP652"/>
      <c r="AQ652"/>
      <c r="AR652"/>
      <c r="AS652" s="224"/>
      <c r="AT652" s="224"/>
      <c r="AU652"/>
    </row>
    <row r="653" spans="1:47" ht="15" x14ac:dyDescent="0.25">
      <c r="A653"/>
      <c r="B653"/>
      <c r="C653"/>
      <c r="D653"/>
      <c r="E653"/>
      <c r="F653"/>
      <c r="G653"/>
      <c r="H653"/>
      <c r="I653"/>
      <c r="J653"/>
      <c r="K653"/>
      <c r="L653"/>
      <c r="M653"/>
      <c r="N653"/>
      <c r="O653"/>
      <c r="P653"/>
      <c r="Q653"/>
      <c r="R653"/>
      <c r="S653"/>
      <c r="T653"/>
      <c r="U653"/>
      <c r="V653"/>
      <c r="W653"/>
      <c r="X653"/>
      <c r="Y653"/>
      <c r="Z653"/>
      <c r="AA653"/>
      <c r="AB653"/>
      <c r="AC653"/>
      <c r="AD653"/>
      <c r="AE653"/>
      <c r="AF653"/>
      <c r="AG653"/>
      <c r="AH653"/>
      <c r="AI653"/>
      <c r="AJ653"/>
      <c r="AK653"/>
      <c r="AL653"/>
      <c r="AM653"/>
      <c r="AN653"/>
      <c r="AO653"/>
      <c r="AP653"/>
      <c r="AQ653"/>
      <c r="AR653"/>
      <c r="AS653" s="224"/>
      <c r="AT653" s="224"/>
      <c r="AU653"/>
    </row>
    <row r="654" spans="1:47" ht="15" x14ac:dyDescent="0.25">
      <c r="A654"/>
      <c r="B654"/>
      <c r="C654"/>
      <c r="D654"/>
      <c r="E654"/>
      <c r="F654"/>
      <c r="G654"/>
      <c r="H654"/>
      <c r="I654"/>
      <c r="J654"/>
      <c r="K654"/>
      <c r="L654"/>
      <c r="M654"/>
      <c r="N654"/>
      <c r="O654"/>
      <c r="P654"/>
      <c r="Q654"/>
      <c r="R654"/>
      <c r="S654"/>
      <c r="T654"/>
      <c r="U654"/>
      <c r="V654"/>
      <c r="W654"/>
      <c r="X654"/>
      <c r="Y654"/>
      <c r="Z654"/>
      <c r="AA654"/>
      <c r="AB654"/>
      <c r="AC654"/>
      <c r="AD654"/>
      <c r="AE654"/>
      <c r="AF654"/>
      <c r="AG654"/>
      <c r="AH654"/>
      <c r="AI654"/>
      <c r="AJ654"/>
      <c r="AK654"/>
      <c r="AL654"/>
      <c r="AM654"/>
      <c r="AN654"/>
      <c r="AO654"/>
      <c r="AP654"/>
      <c r="AQ654"/>
      <c r="AR654"/>
      <c r="AS654" s="224"/>
      <c r="AT654" s="224"/>
      <c r="AU654"/>
    </row>
    <row r="655" spans="1:47" ht="15" x14ac:dyDescent="0.25">
      <c r="A655"/>
      <c r="B655"/>
      <c r="C655"/>
      <c r="D655"/>
      <c r="E655"/>
      <c r="F655"/>
      <c r="G655"/>
      <c r="H655"/>
      <c r="I655"/>
      <c r="J655"/>
      <c r="K655"/>
      <c r="L655"/>
      <c r="M655"/>
      <c r="N655"/>
      <c r="O655"/>
      <c r="P655"/>
      <c r="Q655"/>
      <c r="R655"/>
      <c r="S655"/>
      <c r="T655"/>
      <c r="U655"/>
      <c r="V655"/>
      <c r="W655"/>
      <c r="X655"/>
      <c r="Y655"/>
      <c r="Z655"/>
      <c r="AA655"/>
      <c r="AB655"/>
      <c r="AC655"/>
      <c r="AD655"/>
      <c r="AE655"/>
      <c r="AF655"/>
      <c r="AG655"/>
      <c r="AH655"/>
      <c r="AI655"/>
      <c r="AJ655"/>
      <c r="AK655"/>
      <c r="AL655"/>
      <c r="AM655"/>
      <c r="AN655"/>
      <c r="AO655"/>
      <c r="AP655"/>
      <c r="AQ655"/>
      <c r="AR655"/>
      <c r="AS655" s="224"/>
      <c r="AT655" s="224"/>
      <c r="AU655"/>
    </row>
    <row r="656" spans="1:47" ht="15" x14ac:dyDescent="0.25">
      <c r="A656"/>
      <c r="B656"/>
      <c r="C656"/>
      <c r="D656"/>
      <c r="E656"/>
      <c r="F656"/>
      <c r="G656"/>
      <c r="H656"/>
      <c r="I656"/>
      <c r="J656"/>
      <c r="K656"/>
      <c r="L656"/>
      <c r="M656"/>
      <c r="N656"/>
      <c r="O656"/>
      <c r="P656"/>
      <c r="Q656"/>
      <c r="R656"/>
      <c r="S656"/>
      <c r="T656"/>
      <c r="U656"/>
      <c r="V656"/>
      <c r="W656"/>
      <c r="X656"/>
      <c r="Y656"/>
      <c r="Z656"/>
      <c r="AA656"/>
      <c r="AB656"/>
      <c r="AC656"/>
      <c r="AD656"/>
      <c r="AE656"/>
      <c r="AF656"/>
      <c r="AG656"/>
      <c r="AH656"/>
      <c r="AI656"/>
      <c r="AJ656"/>
      <c r="AK656"/>
      <c r="AL656"/>
      <c r="AM656"/>
      <c r="AN656"/>
      <c r="AO656"/>
      <c r="AP656"/>
      <c r="AQ656"/>
      <c r="AR656"/>
      <c r="AS656" s="224"/>
      <c r="AT656" s="224"/>
      <c r="AU656"/>
    </row>
    <row r="657" spans="1:47" ht="15" x14ac:dyDescent="0.25">
      <c r="A657"/>
      <c r="B657"/>
      <c r="C657"/>
      <c r="D657"/>
      <c r="E657"/>
      <c r="F657"/>
      <c r="G657"/>
      <c r="H657"/>
      <c r="I657"/>
      <c r="J657"/>
      <c r="K657"/>
      <c r="L657"/>
      <c r="M657"/>
      <c r="N657"/>
      <c r="O657"/>
      <c r="P657"/>
      <c r="Q657"/>
      <c r="R657"/>
      <c r="S657"/>
      <c r="T657"/>
      <c r="U657"/>
      <c r="V657"/>
      <c r="W657"/>
      <c r="X657"/>
      <c r="Y657"/>
      <c r="Z657"/>
      <c r="AA657"/>
      <c r="AB657"/>
      <c r="AC657"/>
      <c r="AD657"/>
      <c r="AE657"/>
      <c r="AF657"/>
      <c r="AG657"/>
      <c r="AH657"/>
      <c r="AI657"/>
      <c r="AJ657"/>
      <c r="AK657"/>
      <c r="AL657"/>
      <c r="AM657"/>
      <c r="AN657"/>
      <c r="AO657"/>
      <c r="AP657"/>
      <c r="AQ657"/>
      <c r="AR657"/>
      <c r="AS657" s="224"/>
      <c r="AT657" s="224"/>
      <c r="AU657"/>
    </row>
    <row r="658" spans="1:47" ht="15" x14ac:dyDescent="0.25">
      <c r="A658"/>
      <c r="B658"/>
      <c r="C658"/>
      <c r="D658"/>
      <c r="E658"/>
      <c r="F658"/>
      <c r="G658"/>
      <c r="H658"/>
      <c r="I658"/>
      <c r="J658"/>
      <c r="K658"/>
      <c r="L658"/>
      <c r="M658"/>
      <c r="N658"/>
      <c r="O658"/>
      <c r="P658"/>
      <c r="Q658"/>
      <c r="R658"/>
      <c r="S658"/>
      <c r="T658"/>
      <c r="U658"/>
      <c r="V658"/>
      <c r="W658"/>
      <c r="X658"/>
      <c r="Y658"/>
      <c r="Z658"/>
      <c r="AA658"/>
      <c r="AB658"/>
      <c r="AC658"/>
      <c r="AD658"/>
      <c r="AE658"/>
      <c r="AF658"/>
      <c r="AG658"/>
      <c r="AH658"/>
      <c r="AI658"/>
      <c r="AJ658"/>
      <c r="AK658"/>
      <c r="AL658"/>
      <c r="AM658"/>
      <c r="AN658"/>
      <c r="AO658"/>
      <c r="AP658"/>
      <c r="AQ658"/>
      <c r="AR658"/>
      <c r="AS658" s="224"/>
      <c r="AT658" s="224"/>
      <c r="AU658"/>
    </row>
    <row r="659" spans="1:47" ht="15" x14ac:dyDescent="0.25">
      <c r="A659"/>
      <c r="B659"/>
      <c r="C659"/>
      <c r="D659"/>
      <c r="E659"/>
      <c r="F659"/>
      <c r="G659"/>
      <c r="H659"/>
      <c r="I659"/>
      <c r="J659"/>
      <c r="K659"/>
      <c r="L659"/>
      <c r="M659"/>
      <c r="N659"/>
      <c r="O659"/>
      <c r="P659"/>
      <c r="Q659"/>
      <c r="R659"/>
      <c r="S659"/>
      <c r="T659"/>
      <c r="U659"/>
      <c r="V659"/>
      <c r="W659"/>
      <c r="X659"/>
      <c r="Y659"/>
      <c r="Z659"/>
      <c r="AA659"/>
      <c r="AB659"/>
      <c r="AC659"/>
      <c r="AD659"/>
      <c r="AE659"/>
      <c r="AF659"/>
      <c r="AG659"/>
      <c r="AH659"/>
      <c r="AI659"/>
      <c r="AJ659"/>
      <c r="AK659"/>
      <c r="AL659"/>
      <c r="AM659"/>
      <c r="AN659"/>
      <c r="AO659"/>
      <c r="AP659"/>
      <c r="AQ659"/>
      <c r="AR659"/>
      <c r="AS659" s="224"/>
      <c r="AT659" s="224"/>
      <c r="AU659"/>
    </row>
    <row r="660" spans="1:47" ht="15" x14ac:dyDescent="0.25">
      <c r="A660"/>
      <c r="B660"/>
      <c r="C660"/>
      <c r="D660"/>
      <c r="E660"/>
      <c r="F660"/>
      <c r="G660"/>
      <c r="H660"/>
      <c r="I660"/>
      <c r="J660"/>
      <c r="K660"/>
      <c r="L660"/>
      <c r="M660"/>
      <c r="N660"/>
      <c r="O660"/>
      <c r="P660"/>
      <c r="Q660"/>
      <c r="R660"/>
      <c r="S660"/>
      <c r="T660"/>
      <c r="U660"/>
      <c r="V660"/>
      <c r="W660"/>
      <c r="X660"/>
      <c r="Y660"/>
      <c r="Z660"/>
      <c r="AA660"/>
      <c r="AB660"/>
      <c r="AC660"/>
      <c r="AD660"/>
      <c r="AE660"/>
      <c r="AF660"/>
      <c r="AG660"/>
      <c r="AH660"/>
      <c r="AI660"/>
      <c r="AJ660"/>
      <c r="AK660"/>
      <c r="AL660"/>
      <c r="AM660"/>
      <c r="AN660"/>
      <c r="AO660"/>
      <c r="AP660"/>
      <c r="AQ660"/>
      <c r="AR660"/>
      <c r="AS660" s="224"/>
      <c r="AT660" s="224"/>
      <c r="AU660"/>
    </row>
    <row r="661" spans="1:47" ht="15" x14ac:dyDescent="0.25">
      <c r="A661"/>
      <c r="B661"/>
      <c r="C661"/>
      <c r="D661"/>
      <c r="E661"/>
      <c r="F661"/>
      <c r="G661"/>
      <c r="H661"/>
      <c r="I661"/>
      <c r="J661"/>
      <c r="K661"/>
      <c r="L661"/>
      <c r="M661"/>
      <c r="N661"/>
      <c r="O661"/>
      <c r="P661"/>
      <c r="Q661"/>
      <c r="R661"/>
      <c r="S661"/>
      <c r="T661"/>
      <c r="U661"/>
      <c r="V661"/>
      <c r="W661"/>
      <c r="X661"/>
      <c r="Y661"/>
      <c r="Z661"/>
      <c r="AA661"/>
      <c r="AB661"/>
      <c r="AC661"/>
      <c r="AD661"/>
      <c r="AE661"/>
      <c r="AF661"/>
      <c r="AG661"/>
      <c r="AH661"/>
      <c r="AI661"/>
      <c r="AJ661"/>
      <c r="AK661"/>
      <c r="AL661"/>
      <c r="AM661"/>
      <c r="AN661"/>
      <c r="AO661"/>
      <c r="AP661"/>
      <c r="AQ661"/>
      <c r="AR661"/>
      <c r="AS661" s="224"/>
      <c r="AT661" s="224"/>
      <c r="AU661"/>
    </row>
    <row r="662" spans="1:47" ht="15" x14ac:dyDescent="0.25">
      <c r="A662"/>
      <c r="B662"/>
      <c r="C662"/>
      <c r="D662"/>
      <c r="E662"/>
      <c r="F662"/>
      <c r="G662"/>
      <c r="H662"/>
      <c r="I662"/>
      <c r="J662"/>
      <c r="K662"/>
      <c r="L662"/>
      <c r="M662"/>
      <c r="N662"/>
      <c r="O662"/>
      <c r="P662"/>
      <c r="Q662"/>
      <c r="R662"/>
      <c r="S662"/>
      <c r="T662"/>
      <c r="U662"/>
      <c r="V662"/>
      <c r="W662"/>
      <c r="X662"/>
      <c r="Y662"/>
      <c r="Z662"/>
      <c r="AA662"/>
      <c r="AB662"/>
      <c r="AC662"/>
      <c r="AD662"/>
      <c r="AE662"/>
      <c r="AF662"/>
      <c r="AG662"/>
      <c r="AH662"/>
      <c r="AI662"/>
      <c r="AJ662"/>
      <c r="AK662"/>
      <c r="AL662"/>
      <c r="AM662"/>
      <c r="AN662"/>
      <c r="AO662"/>
      <c r="AP662"/>
      <c r="AQ662"/>
      <c r="AR662"/>
      <c r="AS662" s="224"/>
      <c r="AT662" s="224"/>
      <c r="AU662"/>
    </row>
    <row r="663" spans="1:47" ht="15" x14ac:dyDescent="0.25">
      <c r="A663"/>
      <c r="B663"/>
      <c r="C663"/>
      <c r="D663"/>
      <c r="E663"/>
      <c r="F663"/>
      <c r="G663"/>
      <c r="H663"/>
      <c r="I663"/>
      <c r="J663"/>
      <c r="K663"/>
      <c r="L663"/>
      <c r="M663"/>
      <c r="N663"/>
      <c r="O663"/>
      <c r="P663"/>
      <c r="Q663"/>
      <c r="R663"/>
      <c r="S663"/>
      <c r="T663"/>
      <c r="U663"/>
      <c r="V663"/>
      <c r="W663"/>
      <c r="X663"/>
      <c r="Y663"/>
      <c r="Z663"/>
      <c r="AA663"/>
      <c r="AB663"/>
      <c r="AC663"/>
      <c r="AD663"/>
      <c r="AE663"/>
      <c r="AF663"/>
      <c r="AG663"/>
      <c r="AH663"/>
      <c r="AI663"/>
      <c r="AJ663"/>
      <c r="AK663"/>
      <c r="AL663"/>
      <c r="AM663"/>
      <c r="AN663"/>
      <c r="AO663"/>
      <c r="AP663"/>
      <c r="AQ663"/>
      <c r="AR663"/>
      <c r="AS663" s="224"/>
      <c r="AT663" s="224"/>
      <c r="AU663"/>
    </row>
    <row r="664" spans="1:47" ht="15" x14ac:dyDescent="0.25">
      <c r="A664"/>
      <c r="B664"/>
      <c r="C664"/>
      <c r="D664"/>
      <c r="E664"/>
      <c r="F664"/>
      <c r="G664"/>
      <c r="H664"/>
      <c r="I664"/>
      <c r="J664"/>
      <c r="K664"/>
      <c r="L664"/>
      <c r="M664"/>
      <c r="N664"/>
      <c r="O664"/>
      <c r="P664"/>
      <c r="Q664"/>
      <c r="R664"/>
      <c r="S664"/>
      <c r="T664"/>
      <c r="U664"/>
      <c r="V664"/>
      <c r="W664"/>
      <c r="X664"/>
      <c r="Y664"/>
      <c r="Z664"/>
      <c r="AA664"/>
      <c r="AB664"/>
      <c r="AC664"/>
      <c r="AD664"/>
      <c r="AE664"/>
      <c r="AF664"/>
      <c r="AG664"/>
      <c r="AH664"/>
      <c r="AI664"/>
      <c r="AJ664"/>
      <c r="AK664"/>
      <c r="AL664"/>
      <c r="AM664"/>
      <c r="AN664"/>
      <c r="AO664"/>
      <c r="AP664"/>
      <c r="AQ664"/>
      <c r="AR664"/>
      <c r="AS664" s="224"/>
      <c r="AT664" s="224"/>
      <c r="AU664"/>
    </row>
    <row r="665" spans="1:47" ht="15" x14ac:dyDescent="0.25">
      <c r="A665"/>
      <c r="B665"/>
      <c r="C665"/>
      <c r="D665"/>
      <c r="E665"/>
      <c r="F665"/>
      <c r="G665"/>
      <c r="H665"/>
      <c r="I665"/>
      <c r="J665"/>
      <c r="K665"/>
      <c r="L665"/>
      <c r="M665"/>
      <c r="N665"/>
      <c r="O665"/>
      <c r="P665"/>
      <c r="Q665"/>
      <c r="R665"/>
      <c r="S665"/>
      <c r="T665"/>
      <c r="U665"/>
      <c r="V665"/>
      <c r="W665"/>
      <c r="X665"/>
      <c r="Y665"/>
      <c r="Z665"/>
      <c r="AA665"/>
      <c r="AB665"/>
      <c r="AC665"/>
      <c r="AD665"/>
      <c r="AE665"/>
      <c r="AF665"/>
      <c r="AG665"/>
      <c r="AH665"/>
      <c r="AI665"/>
      <c r="AJ665"/>
      <c r="AK665"/>
      <c r="AL665"/>
      <c r="AM665"/>
      <c r="AN665"/>
      <c r="AO665"/>
      <c r="AP665"/>
      <c r="AQ665"/>
      <c r="AR665"/>
      <c r="AS665" s="224"/>
      <c r="AT665" s="224"/>
      <c r="AU665"/>
    </row>
    <row r="666" spans="1:47" ht="15" x14ac:dyDescent="0.25">
      <c r="A666"/>
      <c r="B666"/>
      <c r="C666"/>
      <c r="D666"/>
      <c r="E666"/>
      <c r="F666"/>
      <c r="G666"/>
      <c r="H666"/>
      <c r="I666"/>
      <c r="J666"/>
      <c r="K666"/>
      <c r="L666"/>
      <c r="M666"/>
      <c r="N666"/>
      <c r="O666"/>
      <c r="P666"/>
      <c r="Q666"/>
      <c r="R666"/>
      <c r="S666"/>
      <c r="T666"/>
      <c r="U666"/>
      <c r="V666"/>
      <c r="W666"/>
      <c r="X666"/>
      <c r="Y666"/>
      <c r="Z666"/>
      <c r="AA666"/>
      <c r="AB666"/>
      <c r="AC666"/>
      <c r="AD666"/>
      <c r="AE666"/>
      <c r="AF666"/>
      <c r="AG666"/>
      <c r="AH666"/>
      <c r="AI666"/>
      <c r="AJ666"/>
      <c r="AK666"/>
      <c r="AL666"/>
      <c r="AM666"/>
      <c r="AN666"/>
      <c r="AO666"/>
      <c r="AP666"/>
      <c r="AQ666"/>
      <c r="AR666"/>
      <c r="AS666" s="224"/>
      <c r="AT666" s="224"/>
      <c r="AU666"/>
    </row>
    <row r="667" spans="1:47" ht="15" x14ac:dyDescent="0.25">
      <c r="A667"/>
      <c r="B667"/>
      <c r="C667"/>
      <c r="D667"/>
      <c r="E667"/>
      <c r="F667"/>
      <c r="G667"/>
      <c r="H667"/>
      <c r="I667"/>
      <c r="J667"/>
      <c r="K667"/>
      <c r="L667"/>
      <c r="M667"/>
      <c r="N667"/>
      <c r="O667"/>
      <c r="P667"/>
      <c r="Q667"/>
      <c r="R667"/>
      <c r="S667"/>
      <c r="T667"/>
      <c r="U667"/>
      <c r="V667"/>
      <c r="W667"/>
      <c r="X667"/>
      <c r="Y667"/>
      <c r="Z667"/>
      <c r="AA667"/>
      <c r="AB667"/>
      <c r="AC667"/>
      <c r="AD667"/>
      <c r="AE667"/>
      <c r="AF667"/>
      <c r="AG667"/>
      <c r="AH667"/>
      <c r="AI667"/>
      <c r="AJ667"/>
      <c r="AK667"/>
      <c r="AL667"/>
      <c r="AM667"/>
      <c r="AN667"/>
      <c r="AO667"/>
      <c r="AP667"/>
      <c r="AQ667"/>
      <c r="AR667"/>
      <c r="AS667" s="224"/>
      <c r="AT667" s="224"/>
      <c r="AU667"/>
    </row>
    <row r="668" spans="1:47" ht="15" x14ac:dyDescent="0.25">
      <c r="A668"/>
      <c r="B668"/>
      <c r="C668"/>
      <c r="D668"/>
      <c r="E668"/>
      <c r="F668"/>
      <c r="G668"/>
      <c r="H668"/>
      <c r="I668"/>
      <c r="J668"/>
      <c r="K668"/>
      <c r="L668"/>
      <c r="M668"/>
      <c r="N668"/>
      <c r="O668"/>
      <c r="P668"/>
      <c r="Q668"/>
      <c r="R668"/>
      <c r="S668"/>
      <c r="T668"/>
      <c r="U668"/>
      <c r="V668"/>
      <c r="W668"/>
      <c r="X668"/>
      <c r="Y668"/>
      <c r="Z668"/>
      <c r="AA668"/>
      <c r="AB668"/>
      <c r="AC668"/>
      <c r="AD668"/>
      <c r="AE668"/>
      <c r="AF668"/>
      <c r="AG668"/>
      <c r="AH668"/>
      <c r="AI668"/>
      <c r="AJ668"/>
      <c r="AK668"/>
      <c r="AL668"/>
      <c r="AM668"/>
      <c r="AN668"/>
      <c r="AO668"/>
      <c r="AP668"/>
      <c r="AQ668"/>
      <c r="AR668"/>
      <c r="AS668" s="224"/>
      <c r="AT668" s="224"/>
      <c r="AU668"/>
    </row>
    <row r="669" spans="1:47" ht="15" x14ac:dyDescent="0.25">
      <c r="A669"/>
      <c r="B669"/>
      <c r="C669"/>
      <c r="D669"/>
      <c r="E669"/>
      <c r="F669"/>
      <c r="G669"/>
      <c r="H669"/>
      <c r="I669"/>
      <c r="J669"/>
      <c r="K669"/>
      <c r="L669"/>
      <c r="M669"/>
      <c r="N669"/>
      <c r="O669"/>
      <c r="P669"/>
      <c r="Q669"/>
      <c r="R669"/>
      <c r="S669"/>
      <c r="T669"/>
      <c r="U669"/>
      <c r="V669"/>
      <c r="W669"/>
      <c r="X669"/>
      <c r="Y669"/>
      <c r="Z669"/>
      <c r="AA669"/>
      <c r="AB669"/>
      <c r="AC669"/>
      <c r="AD669"/>
      <c r="AE669"/>
      <c r="AF669"/>
      <c r="AG669"/>
      <c r="AH669"/>
      <c r="AI669"/>
      <c r="AJ669"/>
      <c r="AK669"/>
      <c r="AL669"/>
      <c r="AM669"/>
      <c r="AN669"/>
      <c r="AO669"/>
      <c r="AP669"/>
      <c r="AQ669"/>
      <c r="AR669"/>
      <c r="AS669" s="224"/>
      <c r="AT669" s="224"/>
      <c r="AU669"/>
    </row>
    <row r="670" spans="1:47" ht="15" x14ac:dyDescent="0.25">
      <c r="A670"/>
      <c r="B670"/>
      <c r="C670"/>
      <c r="D670"/>
      <c r="E670"/>
      <c r="F670"/>
      <c r="G670"/>
      <c r="H670"/>
      <c r="I670"/>
      <c r="J670"/>
      <c r="K670"/>
      <c r="L670"/>
      <c r="M670"/>
      <c r="N670"/>
      <c r="O670"/>
      <c r="P670"/>
      <c r="Q670"/>
      <c r="R670"/>
      <c r="S670"/>
      <c r="T670"/>
      <c r="U670"/>
      <c r="V670"/>
      <c r="W670"/>
      <c r="X670"/>
      <c r="Y670"/>
      <c r="Z670"/>
      <c r="AA670"/>
      <c r="AB670"/>
      <c r="AC670"/>
      <c r="AD670"/>
      <c r="AE670"/>
      <c r="AF670"/>
      <c r="AG670"/>
      <c r="AH670"/>
      <c r="AI670"/>
      <c r="AJ670"/>
      <c r="AK670"/>
      <c r="AL670"/>
      <c r="AM670"/>
      <c r="AN670"/>
      <c r="AO670"/>
      <c r="AP670"/>
      <c r="AQ670"/>
      <c r="AR670"/>
      <c r="AS670" s="224"/>
      <c r="AT670" s="224"/>
      <c r="AU670"/>
    </row>
    <row r="671" spans="1:47" ht="15" x14ac:dyDescent="0.25">
      <c r="A671"/>
      <c r="B671"/>
      <c r="C671"/>
      <c r="D671"/>
      <c r="E671"/>
      <c r="F671"/>
      <c r="G671"/>
      <c r="H671"/>
      <c r="I671"/>
      <c r="J671"/>
      <c r="K671"/>
      <c r="L671"/>
      <c r="M671"/>
      <c r="N671"/>
      <c r="O671"/>
      <c r="P671"/>
      <c r="Q671"/>
      <c r="R671"/>
      <c r="S671"/>
      <c r="T671"/>
      <c r="U671"/>
      <c r="V671"/>
      <c r="W671"/>
      <c r="X671"/>
      <c r="Y671"/>
      <c r="Z671"/>
      <c r="AA671"/>
      <c r="AB671"/>
      <c r="AC671"/>
      <c r="AD671"/>
      <c r="AE671"/>
      <c r="AF671"/>
      <c r="AG671"/>
      <c r="AH671"/>
      <c r="AI671"/>
      <c r="AJ671"/>
      <c r="AK671"/>
      <c r="AL671"/>
      <c r="AM671"/>
      <c r="AN671"/>
      <c r="AO671"/>
      <c r="AP671"/>
      <c r="AQ671"/>
      <c r="AR671"/>
      <c r="AS671" s="224"/>
      <c r="AT671" s="224"/>
      <c r="AU671"/>
    </row>
    <row r="672" spans="1:47" ht="15" x14ac:dyDescent="0.25">
      <c r="A672"/>
      <c r="B672"/>
      <c r="C672"/>
      <c r="D672"/>
      <c r="E672"/>
      <c r="F672"/>
      <c r="G672"/>
      <c r="H672"/>
      <c r="I672"/>
      <c r="J672"/>
      <c r="K672"/>
      <c r="L672"/>
      <c r="M672"/>
      <c r="N672"/>
      <c r="O672"/>
      <c r="P672"/>
      <c r="Q672"/>
      <c r="R672"/>
      <c r="S672"/>
      <c r="T672"/>
      <c r="U672"/>
      <c r="V672"/>
      <c r="W672"/>
      <c r="X672"/>
      <c r="Y672"/>
      <c r="Z672"/>
      <c r="AA672"/>
      <c r="AB672"/>
      <c r="AC672"/>
      <c r="AD672"/>
      <c r="AE672"/>
      <c r="AF672"/>
      <c r="AG672"/>
      <c r="AH672"/>
      <c r="AI672"/>
      <c r="AJ672"/>
      <c r="AK672"/>
      <c r="AL672"/>
      <c r="AM672"/>
      <c r="AN672"/>
      <c r="AO672"/>
      <c r="AP672"/>
      <c r="AQ672"/>
      <c r="AR672"/>
      <c r="AS672" s="224"/>
      <c r="AT672" s="224"/>
      <c r="AU672"/>
    </row>
    <row r="673" spans="1:47" ht="15" x14ac:dyDescent="0.25">
      <c r="A673"/>
      <c r="B673"/>
      <c r="C673"/>
      <c r="D673"/>
      <c r="E673"/>
      <c r="F673"/>
      <c r="G673"/>
      <c r="H673"/>
      <c r="I673"/>
      <c r="J673"/>
      <c r="K673"/>
      <c r="L673"/>
      <c r="M673"/>
      <c r="N673"/>
      <c r="O673"/>
      <c r="P673"/>
      <c r="Q673"/>
      <c r="R673"/>
      <c r="S673"/>
      <c r="T673"/>
      <c r="U673"/>
      <c r="V673"/>
      <c r="W673"/>
      <c r="X673"/>
      <c r="Y673"/>
      <c r="Z673"/>
      <c r="AA673"/>
      <c r="AB673"/>
      <c r="AC673"/>
      <c r="AD673"/>
      <c r="AE673"/>
      <c r="AF673"/>
      <c r="AG673"/>
      <c r="AH673"/>
      <c r="AI673"/>
      <c r="AJ673"/>
      <c r="AK673"/>
      <c r="AL673"/>
      <c r="AM673"/>
      <c r="AN673"/>
      <c r="AO673"/>
      <c r="AP673"/>
      <c r="AQ673"/>
      <c r="AR673"/>
      <c r="AS673" s="224"/>
      <c r="AT673" s="224"/>
      <c r="AU673"/>
    </row>
    <row r="674" spans="1:47" ht="15" x14ac:dyDescent="0.25">
      <c r="A674"/>
      <c r="B674"/>
      <c r="C674"/>
      <c r="D674"/>
      <c r="E674"/>
      <c r="F674"/>
      <c r="G674"/>
      <c r="H674"/>
      <c r="I674"/>
      <c r="J674"/>
      <c r="K674"/>
      <c r="L674"/>
      <c r="M674"/>
      <c r="N674"/>
      <c r="O674"/>
      <c r="P674"/>
      <c r="Q674"/>
      <c r="R674"/>
      <c r="S674"/>
      <c r="T674"/>
      <c r="U674"/>
      <c r="V674"/>
      <c r="W674"/>
      <c r="X674"/>
      <c r="Y674"/>
      <c r="Z674"/>
      <c r="AA674"/>
      <c r="AB674"/>
      <c r="AC674"/>
      <c r="AD674"/>
      <c r="AE674"/>
      <c r="AF674"/>
      <c r="AG674"/>
      <c r="AH674"/>
      <c r="AI674"/>
      <c r="AJ674"/>
      <c r="AK674"/>
      <c r="AL674"/>
      <c r="AM674"/>
      <c r="AN674"/>
      <c r="AO674"/>
      <c r="AP674"/>
      <c r="AQ674"/>
      <c r="AR674"/>
      <c r="AS674" s="224"/>
      <c r="AT674" s="224"/>
      <c r="AU674"/>
    </row>
    <row r="675" spans="1:47" ht="15" x14ac:dyDescent="0.25">
      <c r="A675"/>
      <c r="B675"/>
      <c r="C675"/>
      <c r="D675"/>
      <c r="E675"/>
      <c r="F675"/>
      <c r="G675"/>
      <c r="H675"/>
      <c r="I675"/>
      <c r="J675"/>
      <c r="K675"/>
      <c r="L675"/>
      <c r="M675"/>
      <c r="N675"/>
      <c r="O675"/>
      <c r="P675"/>
      <c r="Q675"/>
      <c r="R675"/>
      <c r="S675"/>
      <c r="T675"/>
      <c r="U675"/>
      <c r="V675"/>
      <c r="W675"/>
      <c r="X675"/>
      <c r="Y675"/>
      <c r="Z675"/>
      <c r="AA675"/>
      <c r="AB675"/>
      <c r="AC675"/>
      <c r="AD675"/>
      <c r="AE675"/>
      <c r="AF675"/>
      <c r="AG675"/>
      <c r="AH675"/>
      <c r="AI675"/>
      <c r="AJ675"/>
      <c r="AK675"/>
      <c r="AL675"/>
      <c r="AM675"/>
      <c r="AN675"/>
      <c r="AO675"/>
      <c r="AP675"/>
      <c r="AQ675"/>
      <c r="AR675"/>
      <c r="AS675" s="224"/>
      <c r="AT675" s="224"/>
      <c r="AU675"/>
    </row>
    <row r="676" spans="1:47" ht="15" x14ac:dyDescent="0.25">
      <c r="A676"/>
      <c r="B676"/>
      <c r="C676"/>
      <c r="D676"/>
      <c r="E676"/>
      <c r="F676"/>
      <c r="G676"/>
      <c r="H676"/>
      <c r="I676"/>
      <c r="J676"/>
      <c r="K676"/>
      <c r="L676"/>
      <c r="M676"/>
      <c r="N676"/>
      <c r="O676"/>
      <c r="P676"/>
      <c r="Q676"/>
      <c r="R676"/>
      <c r="S676"/>
      <c r="T676"/>
      <c r="U676"/>
      <c r="V676"/>
      <c r="W676"/>
      <c r="X676"/>
      <c r="Y676"/>
      <c r="Z676"/>
      <c r="AA676"/>
      <c r="AB676"/>
      <c r="AC676"/>
      <c r="AD676"/>
      <c r="AE676"/>
      <c r="AF676"/>
      <c r="AG676"/>
      <c r="AH676"/>
      <c r="AI676"/>
      <c r="AJ676"/>
      <c r="AK676"/>
      <c r="AL676"/>
      <c r="AM676"/>
      <c r="AN676"/>
      <c r="AO676"/>
      <c r="AP676"/>
      <c r="AQ676"/>
      <c r="AR676"/>
      <c r="AS676" s="224"/>
      <c r="AT676" s="224"/>
      <c r="AU676"/>
    </row>
    <row r="677" spans="1:47" ht="15" x14ac:dyDescent="0.25">
      <c r="A677"/>
      <c r="B677"/>
      <c r="C677"/>
      <c r="D677"/>
      <c r="E677"/>
      <c r="F677"/>
      <c r="G677"/>
      <c r="H677"/>
      <c r="I677"/>
      <c r="J677"/>
      <c r="K677"/>
      <c r="L677"/>
      <c r="M677"/>
      <c r="N677"/>
      <c r="O677"/>
      <c r="P677"/>
      <c r="Q677"/>
      <c r="R677"/>
      <c r="S677"/>
      <c r="T677"/>
      <c r="U677"/>
      <c r="V677"/>
      <c r="W677"/>
      <c r="X677"/>
      <c r="Y677"/>
      <c r="Z677"/>
      <c r="AA677"/>
      <c r="AB677"/>
      <c r="AC677"/>
      <c r="AD677"/>
      <c r="AE677"/>
      <c r="AF677"/>
      <c r="AG677"/>
      <c r="AH677"/>
      <c r="AI677"/>
      <c r="AJ677"/>
      <c r="AK677"/>
      <c r="AL677"/>
      <c r="AM677"/>
      <c r="AN677"/>
      <c r="AO677"/>
      <c r="AP677"/>
      <c r="AQ677"/>
      <c r="AR677"/>
      <c r="AS677" s="224"/>
      <c r="AT677" s="224"/>
      <c r="AU677"/>
    </row>
    <row r="678" spans="1:47" ht="15" x14ac:dyDescent="0.25">
      <c r="A678"/>
      <c r="B678"/>
      <c r="C678"/>
      <c r="D678"/>
      <c r="E678"/>
      <c r="F678"/>
      <c r="G678"/>
      <c r="H678"/>
      <c r="I678"/>
      <c r="J678"/>
      <c r="K678"/>
      <c r="L678"/>
      <c r="M678"/>
      <c r="N678"/>
      <c r="O678"/>
      <c r="P678"/>
      <c r="Q678"/>
      <c r="R678"/>
      <c r="S678"/>
      <c r="T678"/>
      <c r="U678"/>
      <c r="V678"/>
      <c r="W678"/>
      <c r="X678"/>
      <c r="Y678"/>
      <c r="Z678"/>
      <c r="AA678"/>
      <c r="AB678"/>
      <c r="AC678"/>
      <c r="AD678"/>
      <c r="AE678"/>
      <c r="AF678"/>
      <c r="AG678"/>
      <c r="AH678"/>
      <c r="AI678"/>
      <c r="AJ678"/>
      <c r="AK678"/>
      <c r="AL678"/>
      <c r="AM678"/>
      <c r="AN678"/>
      <c r="AO678"/>
      <c r="AP678"/>
      <c r="AQ678"/>
      <c r="AR678"/>
      <c r="AS678" s="224"/>
      <c r="AT678" s="224"/>
      <c r="AU678"/>
    </row>
    <row r="679" spans="1:47" ht="15" x14ac:dyDescent="0.25">
      <c r="A679"/>
      <c r="B679"/>
      <c r="C679"/>
      <c r="D679"/>
      <c r="E679"/>
      <c r="F679"/>
      <c r="G679"/>
      <c r="H679"/>
      <c r="I679"/>
      <c r="J679"/>
      <c r="K679"/>
      <c r="L679"/>
      <c r="M679"/>
      <c r="N679"/>
      <c r="O679"/>
      <c r="P679"/>
      <c r="Q679"/>
      <c r="R679"/>
      <c r="S679"/>
      <c r="T679"/>
      <c r="U679"/>
      <c r="V679"/>
      <c r="W679"/>
      <c r="X679"/>
      <c r="Y679"/>
      <c r="Z679"/>
      <c r="AA679"/>
      <c r="AB679"/>
      <c r="AC679"/>
      <c r="AD679"/>
      <c r="AE679"/>
      <c r="AF679"/>
      <c r="AG679"/>
      <c r="AH679"/>
      <c r="AI679"/>
      <c r="AJ679"/>
      <c r="AK679"/>
      <c r="AL679"/>
      <c r="AM679"/>
      <c r="AN679"/>
      <c r="AO679"/>
      <c r="AP679"/>
      <c r="AQ679"/>
      <c r="AR679"/>
      <c r="AS679" s="224"/>
      <c r="AT679" s="224"/>
      <c r="AU679"/>
    </row>
    <row r="680" spans="1:47" ht="15" x14ac:dyDescent="0.25">
      <c r="A680"/>
      <c r="B680"/>
      <c r="C680"/>
      <c r="D680"/>
      <c r="E680"/>
      <c r="F680"/>
      <c r="G680"/>
      <c r="H680"/>
      <c r="I680"/>
      <c r="J680"/>
      <c r="K680"/>
      <c r="L680"/>
      <c r="M680"/>
      <c r="N680"/>
      <c r="O680"/>
      <c r="P680"/>
      <c r="Q680"/>
      <c r="R680"/>
      <c r="S680"/>
      <c r="T680"/>
      <c r="U680"/>
      <c r="V680"/>
      <c r="W680"/>
      <c r="X680"/>
      <c r="Y680"/>
      <c r="Z680"/>
      <c r="AA680"/>
      <c r="AB680"/>
      <c r="AC680"/>
      <c r="AD680"/>
      <c r="AE680"/>
      <c r="AF680"/>
      <c r="AG680"/>
      <c r="AH680"/>
      <c r="AI680"/>
      <c r="AJ680"/>
      <c r="AK680"/>
      <c r="AL680"/>
      <c r="AM680"/>
      <c r="AN680"/>
      <c r="AO680"/>
      <c r="AP680"/>
      <c r="AQ680"/>
      <c r="AR680"/>
      <c r="AS680" s="224"/>
      <c r="AT680" s="224"/>
      <c r="AU680"/>
    </row>
    <row r="681" spans="1:47" ht="15" x14ac:dyDescent="0.25">
      <c r="A681"/>
      <c r="B681"/>
      <c r="C681"/>
      <c r="D681"/>
      <c r="E681"/>
      <c r="F681"/>
      <c r="G681"/>
      <c r="H681"/>
      <c r="I681"/>
      <c r="J681"/>
      <c r="K681"/>
      <c r="L681"/>
      <c r="M681"/>
      <c r="N681"/>
      <c r="O681"/>
      <c r="P681"/>
      <c r="Q681"/>
      <c r="R681"/>
      <c r="S681"/>
      <c r="T681"/>
      <c r="U681"/>
      <c r="V681"/>
      <c r="W681"/>
      <c r="X681"/>
      <c r="Y681"/>
      <c r="Z681"/>
      <c r="AA681"/>
      <c r="AB681"/>
      <c r="AC681"/>
      <c r="AD681"/>
      <c r="AE681"/>
      <c r="AF681"/>
      <c r="AG681"/>
      <c r="AH681"/>
      <c r="AI681"/>
      <c r="AJ681"/>
      <c r="AK681"/>
      <c r="AL681"/>
      <c r="AM681"/>
      <c r="AN681"/>
      <c r="AO681"/>
      <c r="AP681"/>
      <c r="AQ681"/>
      <c r="AR681"/>
      <c r="AS681" s="224"/>
      <c r="AT681" s="224"/>
      <c r="AU681"/>
    </row>
    <row r="682" spans="1:47" ht="15" x14ac:dyDescent="0.25">
      <c r="A682"/>
      <c r="B682"/>
      <c r="C682"/>
      <c r="D682"/>
      <c r="E682"/>
      <c r="F682"/>
      <c r="G682"/>
      <c r="H682"/>
      <c r="I682"/>
      <c r="J682"/>
      <c r="K682"/>
      <c r="L682"/>
      <c r="M682"/>
      <c r="N682"/>
      <c r="O682"/>
      <c r="P682"/>
      <c r="Q682"/>
      <c r="R682"/>
      <c r="S682"/>
      <c r="T682"/>
      <c r="U682"/>
      <c r="V682"/>
      <c r="W682"/>
      <c r="X682"/>
      <c r="Y682"/>
      <c r="Z682"/>
      <c r="AA682"/>
      <c r="AB682"/>
      <c r="AC682"/>
      <c r="AD682"/>
      <c r="AE682"/>
      <c r="AF682"/>
      <c r="AG682"/>
      <c r="AH682"/>
      <c r="AI682"/>
      <c r="AJ682"/>
      <c r="AK682"/>
      <c r="AL682"/>
      <c r="AM682"/>
      <c r="AN682"/>
      <c r="AO682"/>
      <c r="AP682"/>
      <c r="AQ682"/>
      <c r="AR682"/>
      <c r="AS682" s="224"/>
      <c r="AT682" s="224"/>
      <c r="AU682"/>
    </row>
    <row r="683" spans="1:47" ht="15" x14ac:dyDescent="0.25">
      <c r="A683"/>
      <c r="B683"/>
      <c r="C683"/>
      <c r="D683"/>
      <c r="E683"/>
      <c r="F683"/>
      <c r="G683"/>
      <c r="H683"/>
      <c r="I683"/>
      <c r="J683"/>
      <c r="K683"/>
      <c r="L683"/>
      <c r="M683"/>
      <c r="N683"/>
      <c r="O683"/>
      <c r="P683"/>
      <c r="Q683"/>
      <c r="R683"/>
      <c r="S683"/>
      <c r="T683"/>
      <c r="U683"/>
      <c r="V683"/>
      <c r="W683"/>
      <c r="X683"/>
      <c r="Y683"/>
      <c r="Z683"/>
      <c r="AA683"/>
      <c r="AB683"/>
      <c r="AC683"/>
      <c r="AD683"/>
      <c r="AE683"/>
      <c r="AF683"/>
      <c r="AG683"/>
      <c r="AH683"/>
      <c r="AI683"/>
      <c r="AJ683"/>
      <c r="AK683"/>
      <c r="AL683"/>
      <c r="AM683"/>
      <c r="AN683"/>
      <c r="AO683"/>
      <c r="AP683"/>
      <c r="AQ683"/>
      <c r="AR683"/>
      <c r="AS683" s="224"/>
      <c r="AT683" s="224"/>
      <c r="AU683"/>
    </row>
    <row r="684" spans="1:47" ht="15" x14ac:dyDescent="0.25">
      <c r="A684"/>
      <c r="B684"/>
      <c r="C684"/>
      <c r="D684"/>
      <c r="E684"/>
      <c r="F684"/>
      <c r="G684"/>
      <c r="H684"/>
      <c r="I684"/>
      <c r="J684"/>
      <c r="K684"/>
      <c r="L684"/>
      <c r="M684"/>
      <c r="N684"/>
      <c r="O684"/>
      <c r="P684"/>
      <c r="Q684"/>
      <c r="R684"/>
      <c r="S684"/>
      <c r="T684"/>
      <c r="U684"/>
      <c r="V684"/>
      <c r="W684"/>
      <c r="X684"/>
      <c r="Y684"/>
      <c r="Z684"/>
      <c r="AA684"/>
      <c r="AB684"/>
      <c r="AC684"/>
      <c r="AD684"/>
      <c r="AE684"/>
      <c r="AF684"/>
      <c r="AG684"/>
      <c r="AH684"/>
      <c r="AI684"/>
      <c r="AJ684"/>
      <c r="AK684"/>
      <c r="AL684"/>
      <c r="AM684"/>
      <c r="AN684"/>
      <c r="AO684"/>
      <c r="AP684"/>
      <c r="AQ684"/>
      <c r="AR684"/>
      <c r="AS684" s="224"/>
      <c r="AT684" s="224"/>
      <c r="AU684"/>
    </row>
    <row r="685" spans="1:47" ht="15" x14ac:dyDescent="0.25">
      <c r="A685"/>
      <c r="B685"/>
      <c r="C685"/>
      <c r="D685"/>
      <c r="E685"/>
      <c r="F685"/>
      <c r="G685"/>
      <c r="H685"/>
      <c r="I685"/>
      <c r="J685"/>
      <c r="K685"/>
      <c r="L685"/>
      <c r="M685"/>
      <c r="N685"/>
      <c r="O685"/>
      <c r="P685"/>
      <c r="Q685"/>
      <c r="R685"/>
      <c r="S685"/>
      <c r="T685"/>
      <c r="U685"/>
      <c r="V685"/>
      <c r="W685"/>
      <c r="X685"/>
      <c r="Y685"/>
      <c r="Z685"/>
      <c r="AA685"/>
      <c r="AB685"/>
      <c r="AC685"/>
      <c r="AD685"/>
      <c r="AE685"/>
      <c r="AF685"/>
      <c r="AG685"/>
      <c r="AH685"/>
      <c r="AI685"/>
      <c r="AJ685"/>
      <c r="AK685"/>
      <c r="AL685"/>
      <c r="AM685"/>
      <c r="AN685"/>
      <c r="AO685"/>
      <c r="AP685"/>
      <c r="AQ685"/>
      <c r="AR685"/>
      <c r="AS685" s="224"/>
      <c r="AT685" s="224"/>
      <c r="AU685"/>
    </row>
    <row r="686" spans="1:47" ht="15" x14ac:dyDescent="0.25">
      <c r="A686"/>
      <c r="B686"/>
      <c r="C686"/>
      <c r="D686"/>
      <c r="E686"/>
      <c r="F686"/>
      <c r="G686"/>
      <c r="H686"/>
      <c r="I686"/>
      <c r="J686"/>
      <c r="K686"/>
      <c r="L686"/>
      <c r="M686"/>
      <c r="N686"/>
      <c r="O686"/>
      <c r="P686"/>
      <c r="Q686"/>
      <c r="R686"/>
      <c r="S686"/>
      <c r="T686"/>
      <c r="U686"/>
      <c r="V686"/>
      <c r="W686"/>
      <c r="X686"/>
      <c r="Y686"/>
      <c r="Z686"/>
      <c r="AA686"/>
      <c r="AB686"/>
      <c r="AC686"/>
      <c r="AD686"/>
      <c r="AE686"/>
      <c r="AF686"/>
      <c r="AG686"/>
      <c r="AH686"/>
      <c r="AI686"/>
      <c r="AJ686"/>
      <c r="AK686"/>
      <c r="AL686"/>
      <c r="AM686"/>
      <c r="AN686"/>
      <c r="AO686"/>
      <c r="AP686"/>
      <c r="AQ686"/>
      <c r="AR686"/>
      <c r="AS686" s="224"/>
      <c r="AT686" s="224"/>
      <c r="AU686"/>
    </row>
    <row r="687" spans="1:47" ht="15" x14ac:dyDescent="0.25">
      <c r="A687"/>
      <c r="B687"/>
      <c r="C687"/>
      <c r="D687"/>
      <c r="E687"/>
      <c r="F687"/>
      <c r="G687"/>
      <c r="H687"/>
      <c r="I687"/>
      <c r="J687"/>
      <c r="K687"/>
      <c r="L687"/>
      <c r="M687"/>
      <c r="N687"/>
      <c r="O687"/>
      <c r="P687"/>
      <c r="Q687"/>
      <c r="R687"/>
      <c r="S687"/>
      <c r="T687"/>
      <c r="U687"/>
      <c r="V687"/>
      <c r="W687"/>
      <c r="X687"/>
      <c r="Y687"/>
      <c r="Z687"/>
      <c r="AA687"/>
      <c r="AB687"/>
      <c r="AC687"/>
      <c r="AD687"/>
      <c r="AE687"/>
      <c r="AF687"/>
      <c r="AG687"/>
      <c r="AH687"/>
      <c r="AI687"/>
      <c r="AJ687"/>
      <c r="AK687"/>
      <c r="AL687"/>
      <c r="AM687"/>
      <c r="AN687"/>
      <c r="AO687"/>
      <c r="AP687"/>
      <c r="AQ687"/>
      <c r="AR687"/>
      <c r="AS687" s="224"/>
      <c r="AT687" s="224"/>
      <c r="AU687"/>
    </row>
    <row r="688" spans="1:47" ht="15" x14ac:dyDescent="0.25">
      <c r="A688"/>
      <c r="B688"/>
      <c r="C688"/>
      <c r="D688"/>
      <c r="E688"/>
      <c r="F688"/>
      <c r="G688"/>
      <c r="H688"/>
      <c r="I688"/>
      <c r="J688"/>
      <c r="K688"/>
      <c r="L688"/>
      <c r="M688"/>
      <c r="N688"/>
      <c r="O688"/>
      <c r="P688"/>
      <c r="Q688"/>
      <c r="R688"/>
      <c r="S688"/>
      <c r="T688"/>
      <c r="U688"/>
      <c r="V688"/>
      <c r="W688"/>
      <c r="X688"/>
      <c r="Y688"/>
      <c r="Z688"/>
      <c r="AA688"/>
      <c r="AB688"/>
      <c r="AC688"/>
      <c r="AD688"/>
      <c r="AE688"/>
      <c r="AF688"/>
      <c r="AG688"/>
      <c r="AH688"/>
      <c r="AI688"/>
      <c r="AJ688"/>
      <c r="AK688"/>
      <c r="AL688"/>
      <c r="AM688"/>
      <c r="AN688"/>
      <c r="AO688"/>
      <c r="AP688"/>
      <c r="AQ688"/>
      <c r="AR688"/>
      <c r="AS688" s="224"/>
      <c r="AT688" s="224"/>
      <c r="AU688"/>
    </row>
    <row r="689" spans="1:47" ht="15" x14ac:dyDescent="0.25">
      <c r="A689"/>
      <c r="B689"/>
      <c r="C689"/>
      <c r="D689"/>
      <c r="E689"/>
      <c r="F689"/>
      <c r="G689"/>
      <c r="H689"/>
      <c r="I689"/>
      <c r="J689"/>
      <c r="K689"/>
      <c r="L689"/>
      <c r="M689"/>
      <c r="N689"/>
      <c r="O689"/>
      <c r="P689"/>
      <c r="Q689"/>
      <c r="R689"/>
      <c r="S689"/>
      <c r="T689"/>
      <c r="U689"/>
      <c r="V689"/>
      <c r="W689"/>
      <c r="X689"/>
      <c r="Y689"/>
      <c r="Z689"/>
      <c r="AA689"/>
      <c r="AB689"/>
      <c r="AC689"/>
      <c r="AD689"/>
      <c r="AE689"/>
      <c r="AF689"/>
      <c r="AG689"/>
      <c r="AH689"/>
      <c r="AI689"/>
      <c r="AJ689"/>
      <c r="AK689"/>
      <c r="AL689"/>
      <c r="AM689"/>
      <c r="AN689"/>
      <c r="AO689"/>
      <c r="AP689"/>
      <c r="AQ689"/>
      <c r="AR689"/>
      <c r="AS689" s="224"/>
      <c r="AT689" s="224"/>
      <c r="AU689"/>
    </row>
    <row r="690" spans="1:47" ht="15" x14ac:dyDescent="0.25">
      <c r="A690"/>
      <c r="B690"/>
      <c r="C690"/>
      <c r="D690"/>
      <c r="E690"/>
      <c r="F690"/>
      <c r="G690"/>
      <c r="H690"/>
      <c r="I690"/>
      <c r="J690"/>
      <c r="K690"/>
      <c r="L690"/>
      <c r="M690"/>
      <c r="N690"/>
      <c r="O690"/>
      <c r="P690"/>
      <c r="Q690"/>
      <c r="R690"/>
      <c r="S690"/>
      <c r="T690"/>
      <c r="U690"/>
      <c r="V690"/>
      <c r="W690"/>
      <c r="X690"/>
      <c r="Y690"/>
      <c r="Z690"/>
      <c r="AA690"/>
      <c r="AB690"/>
      <c r="AC690"/>
      <c r="AD690"/>
      <c r="AE690"/>
      <c r="AF690"/>
      <c r="AG690"/>
      <c r="AH690"/>
      <c r="AI690"/>
      <c r="AJ690"/>
      <c r="AK690"/>
      <c r="AL690"/>
      <c r="AM690"/>
      <c r="AN690"/>
      <c r="AO690"/>
      <c r="AP690"/>
      <c r="AQ690"/>
      <c r="AR690"/>
      <c r="AS690" s="224"/>
      <c r="AT690" s="224"/>
      <c r="AU690"/>
    </row>
    <row r="691" spans="1:47" ht="15" x14ac:dyDescent="0.25">
      <c r="A691"/>
      <c r="B691"/>
      <c r="C691"/>
      <c r="D691"/>
      <c r="E691"/>
      <c r="F691"/>
      <c r="G691"/>
      <c r="H691"/>
      <c r="I691"/>
      <c r="J691"/>
      <c r="K691"/>
      <c r="L691"/>
      <c r="M691"/>
      <c r="N691"/>
      <c r="O691"/>
      <c r="P691"/>
      <c r="Q691"/>
      <c r="R691"/>
      <c r="S691"/>
      <c r="T691"/>
      <c r="U691"/>
      <c r="V691"/>
      <c r="W691"/>
      <c r="X691"/>
      <c r="Y691"/>
      <c r="Z691"/>
      <c r="AA691"/>
      <c r="AB691"/>
      <c r="AC691"/>
      <c r="AD691"/>
      <c r="AE691"/>
      <c r="AF691"/>
      <c r="AG691"/>
      <c r="AH691"/>
      <c r="AI691"/>
      <c r="AJ691"/>
      <c r="AK691"/>
      <c r="AL691"/>
      <c r="AM691"/>
      <c r="AN691"/>
      <c r="AO691"/>
      <c r="AP691"/>
      <c r="AQ691"/>
      <c r="AR691"/>
      <c r="AS691" s="224"/>
      <c r="AT691" s="224"/>
      <c r="AU691"/>
    </row>
    <row r="692" spans="1:47" ht="15" x14ac:dyDescent="0.25">
      <c r="A692"/>
      <c r="B692"/>
      <c r="C692"/>
      <c r="D692"/>
      <c r="E692"/>
      <c r="F692"/>
      <c r="G692"/>
      <c r="H692"/>
      <c r="I692"/>
      <c r="J692"/>
      <c r="K692"/>
      <c r="L692"/>
      <c r="M692"/>
      <c r="N692"/>
      <c r="O692"/>
      <c r="P692"/>
      <c r="Q692"/>
      <c r="R692"/>
      <c r="S692"/>
      <c r="T692"/>
      <c r="U692"/>
      <c r="V692"/>
      <c r="W692"/>
      <c r="X692"/>
      <c r="Y692"/>
      <c r="Z692"/>
      <c r="AA692"/>
      <c r="AB692"/>
      <c r="AC692"/>
      <c r="AD692"/>
      <c r="AE692"/>
      <c r="AF692"/>
      <c r="AG692"/>
      <c r="AH692"/>
      <c r="AI692"/>
      <c r="AJ692"/>
      <c r="AK692"/>
      <c r="AL692"/>
      <c r="AM692"/>
      <c r="AN692"/>
      <c r="AO692"/>
      <c r="AP692"/>
      <c r="AQ692"/>
      <c r="AR692"/>
      <c r="AS692" s="224"/>
      <c r="AT692" s="224"/>
      <c r="AU692"/>
    </row>
    <row r="693" spans="1:47" ht="15" x14ac:dyDescent="0.25">
      <c r="A693"/>
      <c r="B693"/>
      <c r="C693"/>
      <c r="D693"/>
      <c r="E693"/>
      <c r="F693"/>
      <c r="G693"/>
      <c r="H693"/>
      <c r="I693"/>
      <c r="J693"/>
      <c r="K693"/>
      <c r="L693"/>
      <c r="M693"/>
      <c r="N693"/>
      <c r="O693"/>
      <c r="P693"/>
      <c r="Q693"/>
      <c r="R693"/>
      <c r="S693"/>
      <c r="T693"/>
      <c r="U693"/>
      <c r="V693"/>
      <c r="W693"/>
      <c r="X693"/>
      <c r="Y693"/>
      <c r="Z693"/>
      <c r="AA693"/>
      <c r="AB693"/>
      <c r="AC693"/>
      <c r="AD693"/>
      <c r="AE693"/>
      <c r="AF693"/>
      <c r="AG693"/>
      <c r="AH693"/>
      <c r="AI693"/>
      <c r="AJ693"/>
      <c r="AK693"/>
      <c r="AL693"/>
      <c r="AM693"/>
      <c r="AN693"/>
      <c r="AO693"/>
      <c r="AP693"/>
      <c r="AQ693"/>
      <c r="AR693"/>
      <c r="AS693" s="224"/>
      <c r="AT693" s="224"/>
      <c r="AU693"/>
    </row>
    <row r="694" spans="1:47" ht="15" x14ac:dyDescent="0.25">
      <c r="A694"/>
      <c r="B694"/>
      <c r="C694"/>
      <c r="D694"/>
      <c r="E694"/>
      <c r="F694"/>
      <c r="G694"/>
      <c r="H694"/>
      <c r="I694"/>
      <c r="J694"/>
      <c r="K694"/>
      <c r="L694"/>
      <c r="M694"/>
      <c r="N694"/>
      <c r="O694"/>
      <c r="P694"/>
      <c r="Q694"/>
      <c r="R694"/>
      <c r="S694"/>
      <c r="T694"/>
      <c r="U694"/>
      <c r="V694"/>
      <c r="W694"/>
      <c r="X694"/>
      <c r="Y694"/>
      <c r="Z694"/>
      <c r="AA694"/>
      <c r="AB694"/>
      <c r="AC694"/>
      <c r="AD694"/>
      <c r="AE694"/>
      <c r="AF694"/>
      <c r="AG694"/>
      <c r="AH694"/>
      <c r="AI694"/>
      <c r="AJ694"/>
      <c r="AK694"/>
      <c r="AL694"/>
      <c r="AM694"/>
      <c r="AN694"/>
      <c r="AO694"/>
      <c r="AP694"/>
      <c r="AQ694"/>
      <c r="AR694"/>
      <c r="AS694" s="224"/>
      <c r="AT694" s="224"/>
      <c r="AU694"/>
    </row>
    <row r="695" spans="1:47" ht="15" x14ac:dyDescent="0.25">
      <c r="A695"/>
      <c r="B695"/>
      <c r="C695"/>
      <c r="D695"/>
      <c r="E695"/>
      <c r="F695"/>
      <c r="G695"/>
      <c r="H695"/>
      <c r="I695"/>
      <c r="J695"/>
      <c r="K695"/>
      <c r="L695"/>
      <c r="M695"/>
      <c r="N695"/>
      <c r="O695"/>
      <c r="P695"/>
      <c r="Q695"/>
      <c r="R695"/>
      <c r="S695"/>
      <c r="T695"/>
      <c r="U695"/>
      <c r="V695"/>
      <c r="W695"/>
      <c r="X695"/>
      <c r="Y695"/>
      <c r="Z695"/>
      <c r="AA695"/>
      <c r="AB695"/>
      <c r="AC695"/>
      <c r="AD695"/>
      <c r="AE695"/>
      <c r="AF695"/>
      <c r="AG695"/>
      <c r="AH695"/>
      <c r="AI695"/>
      <c r="AJ695"/>
      <c r="AK695"/>
      <c r="AL695"/>
      <c r="AM695"/>
      <c r="AN695"/>
      <c r="AO695"/>
      <c r="AP695"/>
      <c r="AQ695"/>
      <c r="AR695"/>
      <c r="AS695" s="224"/>
      <c r="AT695" s="224"/>
      <c r="AU695"/>
    </row>
    <row r="696" spans="1:47" ht="15" x14ac:dyDescent="0.25">
      <c r="A696"/>
      <c r="B696"/>
      <c r="C696"/>
      <c r="D696"/>
      <c r="E696"/>
      <c r="F696"/>
      <c r="G696"/>
      <c r="H696"/>
      <c r="I696"/>
      <c r="J696"/>
      <c r="K696"/>
      <c r="L696"/>
      <c r="M696"/>
      <c r="N696"/>
      <c r="O696"/>
      <c r="P696"/>
      <c r="Q696"/>
      <c r="R696"/>
      <c r="S696"/>
      <c r="T696"/>
      <c r="U696"/>
      <c r="V696"/>
      <c r="W696"/>
      <c r="X696"/>
      <c r="Y696"/>
      <c r="Z696"/>
      <c r="AA696"/>
      <c r="AB696"/>
      <c r="AC696"/>
      <c r="AD696"/>
      <c r="AE696"/>
      <c r="AF696"/>
      <c r="AG696"/>
      <c r="AH696"/>
      <c r="AI696"/>
      <c r="AJ696"/>
      <c r="AK696"/>
      <c r="AL696"/>
      <c r="AM696"/>
      <c r="AN696"/>
      <c r="AO696"/>
      <c r="AP696"/>
      <c r="AQ696"/>
      <c r="AR696"/>
      <c r="AS696" s="224"/>
      <c r="AT696" s="224"/>
      <c r="AU696"/>
    </row>
    <row r="697" spans="1:47" ht="15" x14ac:dyDescent="0.25">
      <c r="A697"/>
      <c r="B697"/>
      <c r="C697"/>
      <c r="D697"/>
      <c r="E697"/>
      <c r="F697"/>
      <c r="G697"/>
      <c r="H697"/>
      <c r="I697"/>
      <c r="J697"/>
      <c r="K697"/>
      <c r="L697"/>
      <c r="M697"/>
      <c r="N697"/>
      <c r="O697"/>
      <c r="P697"/>
      <c r="Q697"/>
      <c r="R697"/>
      <c r="S697"/>
      <c r="T697"/>
      <c r="U697"/>
      <c r="V697"/>
      <c r="W697"/>
      <c r="X697"/>
      <c r="Y697"/>
      <c r="Z697"/>
      <c r="AA697"/>
      <c r="AB697"/>
      <c r="AC697"/>
      <c r="AD697"/>
      <c r="AE697"/>
      <c r="AF697"/>
      <c r="AG697"/>
      <c r="AH697"/>
      <c r="AI697"/>
      <c r="AJ697"/>
      <c r="AK697"/>
      <c r="AL697"/>
      <c r="AM697"/>
      <c r="AN697"/>
      <c r="AO697"/>
      <c r="AP697"/>
      <c r="AQ697"/>
      <c r="AR697"/>
      <c r="AS697" s="224"/>
      <c r="AT697" s="224"/>
      <c r="AU697"/>
    </row>
    <row r="698" spans="1:47" ht="15" x14ac:dyDescent="0.25">
      <c r="A698"/>
      <c r="B698"/>
      <c r="C698"/>
      <c r="D698"/>
      <c r="E698"/>
      <c r="F698"/>
      <c r="G698"/>
      <c r="H698"/>
      <c r="I698"/>
      <c r="J698"/>
      <c r="K698"/>
      <c r="L698"/>
      <c r="M698"/>
      <c r="N698"/>
      <c r="O698"/>
      <c r="P698"/>
      <c r="Q698"/>
      <c r="R698"/>
      <c r="S698"/>
      <c r="T698"/>
      <c r="U698"/>
      <c r="V698"/>
      <c r="W698"/>
      <c r="X698"/>
      <c r="Y698"/>
      <c r="Z698"/>
      <c r="AA698"/>
      <c r="AB698"/>
      <c r="AC698"/>
      <c r="AD698"/>
      <c r="AE698"/>
      <c r="AF698"/>
      <c r="AG698"/>
      <c r="AH698"/>
      <c r="AI698"/>
      <c r="AJ698"/>
      <c r="AK698"/>
      <c r="AL698"/>
      <c r="AM698"/>
      <c r="AN698"/>
      <c r="AO698"/>
      <c r="AP698"/>
      <c r="AQ698"/>
      <c r="AR698"/>
      <c r="AS698" s="224"/>
      <c r="AT698" s="224"/>
      <c r="AU698"/>
    </row>
    <row r="699" spans="1:47" ht="15" x14ac:dyDescent="0.25">
      <c r="A699"/>
      <c r="B699"/>
      <c r="C699"/>
      <c r="D699"/>
      <c r="E699"/>
      <c r="F699"/>
      <c r="G699"/>
      <c r="H699"/>
      <c r="I699"/>
      <c r="J699"/>
      <c r="K699"/>
      <c r="L699"/>
      <c r="M699"/>
      <c r="N699"/>
      <c r="O699"/>
      <c r="P699"/>
      <c r="Q699"/>
      <c r="R699"/>
      <c r="S699"/>
      <c r="T699"/>
      <c r="U699"/>
      <c r="V699"/>
      <c r="W699"/>
      <c r="X699"/>
      <c r="Y699"/>
      <c r="Z699"/>
      <c r="AA699"/>
      <c r="AB699"/>
      <c r="AC699"/>
      <c r="AD699"/>
      <c r="AE699"/>
      <c r="AF699"/>
      <c r="AG699"/>
      <c r="AH699"/>
      <c r="AI699"/>
      <c r="AJ699"/>
      <c r="AK699"/>
      <c r="AL699"/>
      <c r="AM699"/>
      <c r="AN699"/>
      <c r="AO699"/>
      <c r="AP699"/>
      <c r="AQ699"/>
      <c r="AR699"/>
      <c r="AS699" s="224"/>
      <c r="AT699" s="224"/>
      <c r="AU699"/>
    </row>
    <row r="700" spans="1:47" ht="15" x14ac:dyDescent="0.25">
      <c r="A700"/>
      <c r="B700"/>
      <c r="C700"/>
      <c r="D700"/>
      <c r="E700"/>
      <c r="F700"/>
      <c r="G700"/>
      <c r="H700"/>
      <c r="I700"/>
      <c r="J700"/>
      <c r="K700"/>
      <c r="L700"/>
      <c r="M700"/>
      <c r="N700"/>
      <c r="O700"/>
      <c r="P700"/>
      <c r="Q700"/>
      <c r="R700"/>
      <c r="S700"/>
      <c r="T700"/>
      <c r="U700"/>
      <c r="V700"/>
      <c r="W700"/>
      <c r="X700"/>
      <c r="Y700"/>
      <c r="Z700"/>
      <c r="AA700"/>
      <c r="AB700"/>
      <c r="AC700"/>
      <c r="AD700"/>
      <c r="AE700"/>
      <c r="AF700"/>
      <c r="AG700"/>
      <c r="AH700"/>
      <c r="AI700"/>
      <c r="AJ700"/>
      <c r="AK700"/>
      <c r="AL700"/>
      <c r="AM700"/>
      <c r="AN700"/>
      <c r="AO700"/>
      <c r="AP700"/>
      <c r="AQ700"/>
      <c r="AR700"/>
      <c r="AS700" s="224"/>
      <c r="AT700" s="224"/>
      <c r="AU700"/>
    </row>
    <row r="701" spans="1:47" ht="15" x14ac:dyDescent="0.25">
      <c r="A701"/>
      <c r="B701"/>
      <c r="C701"/>
      <c r="D701"/>
      <c r="E701"/>
      <c r="F701"/>
      <c r="G701"/>
      <c r="H701"/>
      <c r="I701"/>
      <c r="J701"/>
      <c r="K701"/>
      <c r="L701"/>
      <c r="M701"/>
      <c r="N701"/>
      <c r="O701"/>
      <c r="P701"/>
      <c r="Q701"/>
      <c r="R701"/>
      <c r="S701"/>
      <c r="T701"/>
      <c r="U701"/>
      <c r="V701"/>
      <c r="W701"/>
      <c r="X701"/>
      <c r="Y701"/>
      <c r="Z701"/>
      <c r="AA701"/>
      <c r="AB701"/>
      <c r="AC701"/>
      <c r="AD701"/>
      <c r="AE701"/>
      <c r="AF701"/>
      <c r="AG701"/>
      <c r="AH701"/>
      <c r="AI701"/>
      <c r="AJ701"/>
      <c r="AK701"/>
      <c r="AL701"/>
      <c r="AM701"/>
      <c r="AN701"/>
      <c r="AO701"/>
      <c r="AP701"/>
      <c r="AQ701"/>
      <c r="AR701"/>
      <c r="AS701" s="224"/>
      <c r="AT701" s="224"/>
      <c r="AU701"/>
    </row>
    <row r="702" spans="1:47" ht="15" x14ac:dyDescent="0.25">
      <c r="A702"/>
      <c r="B702"/>
      <c r="C702"/>
      <c r="D702"/>
      <c r="E702"/>
      <c r="F702"/>
      <c r="G702"/>
      <c r="H702"/>
      <c r="I702"/>
      <c r="J702"/>
      <c r="K702"/>
      <c r="L702"/>
      <c r="M702"/>
      <c r="N702"/>
      <c r="O702"/>
      <c r="P702"/>
      <c r="Q702"/>
      <c r="R702"/>
      <c r="S702"/>
      <c r="T702"/>
      <c r="U702"/>
      <c r="V702"/>
      <c r="W702"/>
      <c r="X702"/>
      <c r="Y702"/>
      <c r="Z702"/>
      <c r="AA702"/>
      <c r="AB702"/>
      <c r="AC702"/>
      <c r="AD702"/>
      <c r="AE702"/>
      <c r="AF702"/>
      <c r="AG702"/>
      <c r="AH702"/>
      <c r="AI702"/>
      <c r="AJ702"/>
      <c r="AK702"/>
      <c r="AL702"/>
      <c r="AM702"/>
      <c r="AN702"/>
      <c r="AO702"/>
      <c r="AP702"/>
      <c r="AQ702"/>
      <c r="AR702"/>
      <c r="AS702" s="224"/>
      <c r="AT702" s="224"/>
      <c r="AU702"/>
    </row>
    <row r="703" spans="1:47" ht="15" x14ac:dyDescent="0.25">
      <c r="A703"/>
      <c r="B703"/>
      <c r="C703"/>
      <c r="D703"/>
      <c r="E703"/>
      <c r="F703"/>
      <c r="G703"/>
      <c r="H703"/>
      <c r="I703"/>
      <c r="J703"/>
      <c r="K703"/>
      <c r="L703"/>
      <c r="M703"/>
      <c r="N703"/>
      <c r="O703"/>
      <c r="P703"/>
      <c r="Q703"/>
      <c r="R703"/>
      <c r="S703"/>
      <c r="T703"/>
      <c r="U703"/>
      <c r="V703"/>
      <c r="W703"/>
      <c r="X703"/>
      <c r="Y703"/>
      <c r="Z703"/>
      <c r="AA703"/>
      <c r="AB703"/>
      <c r="AC703"/>
      <c r="AD703"/>
      <c r="AE703"/>
      <c r="AF703"/>
      <c r="AG703"/>
      <c r="AH703"/>
      <c r="AI703"/>
      <c r="AJ703"/>
      <c r="AK703"/>
      <c r="AL703"/>
      <c r="AM703"/>
      <c r="AN703"/>
      <c r="AO703"/>
      <c r="AP703"/>
      <c r="AQ703"/>
      <c r="AR703"/>
      <c r="AS703" s="224"/>
      <c r="AT703" s="224"/>
      <c r="AU703"/>
    </row>
    <row r="704" spans="1:47" ht="15" x14ac:dyDescent="0.25">
      <c r="A704"/>
      <c r="B704"/>
      <c r="C704"/>
      <c r="D704"/>
      <c r="E704"/>
      <c r="F704"/>
      <c r="G704"/>
      <c r="H704"/>
      <c r="I704"/>
      <c r="J704"/>
      <c r="K704"/>
      <c r="L704"/>
      <c r="M704"/>
      <c r="N704"/>
      <c r="O704"/>
      <c r="P704"/>
      <c r="Q704"/>
      <c r="R704"/>
      <c r="S704"/>
      <c r="T704"/>
      <c r="U704"/>
      <c r="V704"/>
      <c r="W704"/>
      <c r="X704"/>
      <c r="Y704"/>
      <c r="Z704"/>
      <c r="AA704"/>
      <c r="AB704"/>
      <c r="AC704"/>
      <c r="AD704"/>
      <c r="AE704"/>
      <c r="AF704"/>
      <c r="AG704"/>
      <c r="AH704"/>
      <c r="AI704"/>
      <c r="AJ704"/>
      <c r="AK704"/>
      <c r="AL704"/>
      <c r="AM704"/>
      <c r="AN704"/>
      <c r="AO704"/>
      <c r="AP704"/>
      <c r="AQ704"/>
      <c r="AR704"/>
      <c r="AS704" s="224"/>
      <c r="AT704" s="224"/>
      <c r="AU704"/>
    </row>
    <row r="705" spans="1:47" ht="15" x14ac:dyDescent="0.25">
      <c r="A705"/>
      <c r="B705"/>
      <c r="C705"/>
      <c r="D705"/>
      <c r="E705"/>
      <c r="F705"/>
      <c r="G705"/>
      <c r="H705"/>
      <c r="I705"/>
      <c r="J705"/>
      <c r="K705"/>
      <c r="L705"/>
      <c r="M705"/>
      <c r="N705"/>
      <c r="O705"/>
      <c r="P705"/>
      <c r="Q705"/>
      <c r="R705"/>
      <c r="S705"/>
      <c r="T705"/>
      <c r="U705"/>
      <c r="V705"/>
      <c r="W705"/>
      <c r="X705"/>
      <c r="Y705"/>
      <c r="Z705"/>
      <c r="AA705"/>
      <c r="AB705"/>
      <c r="AC705"/>
      <c r="AD705"/>
      <c r="AE705"/>
      <c r="AF705"/>
      <c r="AG705"/>
      <c r="AH705"/>
      <c r="AI705"/>
      <c r="AJ705"/>
      <c r="AK705"/>
      <c r="AL705"/>
      <c r="AM705"/>
      <c r="AN705"/>
      <c r="AO705"/>
      <c r="AP705"/>
      <c r="AQ705"/>
      <c r="AR705"/>
      <c r="AS705" s="224"/>
      <c r="AT705" s="224"/>
      <c r="AU705"/>
    </row>
    <row r="706" spans="1:47" ht="15" x14ac:dyDescent="0.25">
      <c r="A706"/>
      <c r="B706"/>
      <c r="C706"/>
      <c r="D706"/>
      <c r="E706"/>
      <c r="F706"/>
      <c r="G706"/>
      <c r="H706"/>
      <c r="I706"/>
      <c r="J706"/>
      <c r="K706"/>
      <c r="L706"/>
      <c r="M706"/>
      <c r="N706"/>
      <c r="O706"/>
      <c r="P706"/>
      <c r="Q706"/>
      <c r="R706"/>
      <c r="S706"/>
      <c r="T706"/>
      <c r="U706"/>
      <c r="V706"/>
      <c r="W706"/>
      <c r="X706"/>
      <c r="Y706"/>
      <c r="Z706"/>
      <c r="AA706"/>
      <c r="AB706"/>
      <c r="AC706"/>
      <c r="AD706"/>
      <c r="AE706"/>
      <c r="AF706"/>
      <c r="AG706"/>
      <c r="AH706"/>
      <c r="AI706"/>
      <c r="AJ706"/>
      <c r="AK706"/>
      <c r="AL706"/>
      <c r="AM706"/>
      <c r="AN706"/>
      <c r="AO706"/>
      <c r="AP706"/>
      <c r="AQ706"/>
      <c r="AR706"/>
      <c r="AS706" s="224"/>
      <c r="AT706" s="224"/>
      <c r="AU706"/>
    </row>
    <row r="707" spans="1:47" ht="15" x14ac:dyDescent="0.25">
      <c r="A707"/>
      <c r="B707"/>
      <c r="C707"/>
      <c r="D707"/>
      <c r="E707"/>
      <c r="F707"/>
      <c r="G707"/>
      <c r="H707"/>
      <c r="I707"/>
      <c r="J707"/>
      <c r="K707"/>
      <c r="L707"/>
      <c r="M707"/>
      <c r="N707"/>
      <c r="O707"/>
      <c r="P707"/>
      <c r="Q707"/>
      <c r="R707"/>
      <c r="S707"/>
      <c r="T707"/>
      <c r="U707"/>
      <c r="V707"/>
      <c r="W707"/>
      <c r="X707"/>
      <c r="Y707"/>
      <c r="Z707"/>
      <c r="AA707"/>
      <c r="AB707"/>
      <c r="AC707"/>
      <c r="AD707"/>
      <c r="AE707"/>
      <c r="AF707"/>
      <c r="AG707"/>
      <c r="AH707"/>
      <c r="AI707"/>
      <c r="AJ707"/>
      <c r="AK707"/>
      <c r="AL707"/>
      <c r="AM707"/>
      <c r="AN707"/>
      <c r="AO707"/>
      <c r="AP707"/>
      <c r="AQ707"/>
      <c r="AR707"/>
      <c r="AS707" s="224"/>
      <c r="AT707" s="224"/>
      <c r="AU707"/>
    </row>
    <row r="708" spans="1:47" ht="15" x14ac:dyDescent="0.25">
      <c r="A708"/>
      <c r="B708"/>
      <c r="C708"/>
      <c r="D708"/>
      <c r="E708"/>
      <c r="F708"/>
      <c r="G708"/>
      <c r="H708"/>
      <c r="I708"/>
      <c r="J708"/>
      <c r="K708"/>
      <c r="L708"/>
      <c r="M708"/>
      <c r="N708"/>
      <c r="O708"/>
      <c r="P708"/>
      <c r="Q708"/>
      <c r="R708"/>
      <c r="S708"/>
      <c r="T708"/>
      <c r="U708"/>
      <c r="V708"/>
      <c r="W708"/>
      <c r="X708"/>
      <c r="Y708"/>
      <c r="Z708"/>
      <c r="AA708"/>
      <c r="AB708"/>
      <c r="AC708"/>
      <c r="AD708"/>
      <c r="AE708"/>
      <c r="AF708"/>
      <c r="AG708"/>
      <c r="AH708"/>
      <c r="AI708"/>
      <c r="AJ708"/>
      <c r="AK708"/>
      <c r="AL708"/>
      <c r="AM708"/>
      <c r="AN708"/>
      <c r="AO708"/>
      <c r="AP708"/>
      <c r="AQ708"/>
      <c r="AR708"/>
      <c r="AS708" s="224"/>
      <c r="AT708" s="224"/>
      <c r="AU708"/>
    </row>
    <row r="709" spans="1:47" ht="15" x14ac:dyDescent="0.25">
      <c r="A709"/>
      <c r="B709"/>
      <c r="C709"/>
      <c r="D709"/>
      <c r="E709"/>
      <c r="F709"/>
      <c r="G709"/>
      <c r="H709"/>
      <c r="I709"/>
      <c r="J709"/>
      <c r="K709"/>
      <c r="L709"/>
      <c r="M709"/>
      <c r="N709"/>
      <c r="O709"/>
      <c r="P709"/>
      <c r="Q709"/>
      <c r="R709"/>
      <c r="S709"/>
      <c r="T709"/>
      <c r="U709"/>
      <c r="V709"/>
      <c r="W709"/>
      <c r="X709"/>
      <c r="Y709"/>
      <c r="Z709"/>
      <c r="AA709"/>
      <c r="AB709"/>
      <c r="AC709"/>
      <c r="AD709"/>
      <c r="AE709"/>
      <c r="AF709"/>
      <c r="AG709"/>
      <c r="AH709"/>
      <c r="AI709"/>
      <c r="AJ709"/>
      <c r="AK709"/>
      <c r="AL709"/>
      <c r="AM709"/>
      <c r="AN709"/>
      <c r="AO709"/>
      <c r="AP709"/>
      <c r="AQ709"/>
      <c r="AR709"/>
      <c r="AS709" s="224"/>
      <c r="AT709" s="224"/>
      <c r="AU709"/>
    </row>
    <row r="710" spans="1:47" ht="15" x14ac:dyDescent="0.25">
      <c r="A710"/>
      <c r="B710"/>
      <c r="C710"/>
      <c r="D710"/>
      <c r="E710"/>
      <c r="F710"/>
      <c r="G710"/>
      <c r="H710"/>
      <c r="I710"/>
      <c r="J710"/>
      <c r="K710"/>
      <c r="L710"/>
      <c r="M710"/>
      <c r="N710"/>
      <c r="O710"/>
      <c r="P710"/>
      <c r="Q710"/>
      <c r="R710"/>
      <c r="S710"/>
      <c r="T710"/>
      <c r="U710"/>
      <c r="V710"/>
      <c r="W710"/>
      <c r="X710"/>
      <c r="Y710"/>
      <c r="Z710"/>
      <c r="AA710"/>
      <c r="AB710"/>
      <c r="AC710"/>
      <c r="AD710"/>
      <c r="AE710"/>
      <c r="AF710"/>
      <c r="AG710"/>
      <c r="AH710"/>
      <c r="AI710"/>
      <c r="AJ710"/>
      <c r="AK710"/>
      <c r="AL710"/>
      <c r="AM710"/>
      <c r="AN710"/>
      <c r="AO710"/>
      <c r="AP710"/>
      <c r="AQ710"/>
      <c r="AR710"/>
      <c r="AS710" s="224"/>
      <c r="AT710" s="224"/>
      <c r="AU710"/>
    </row>
    <row r="711" spans="1:47" ht="15" x14ac:dyDescent="0.25">
      <c r="A711"/>
      <c r="B711"/>
      <c r="C711"/>
      <c r="D711"/>
      <c r="E711"/>
      <c r="F711"/>
      <c r="G711"/>
      <c r="H711"/>
      <c r="I711"/>
      <c r="J711"/>
      <c r="K711"/>
      <c r="L711"/>
      <c r="M711"/>
      <c r="N711"/>
      <c r="O711"/>
      <c r="P711"/>
      <c r="Q711"/>
      <c r="R711"/>
      <c r="S711"/>
      <c r="T711"/>
      <c r="U711"/>
      <c r="V711"/>
      <c r="W711"/>
      <c r="X711"/>
      <c r="Y711"/>
      <c r="Z711"/>
      <c r="AA711"/>
      <c r="AB711"/>
      <c r="AC711"/>
      <c r="AD711"/>
      <c r="AE711"/>
      <c r="AF711"/>
      <c r="AG711"/>
      <c r="AH711"/>
      <c r="AI711"/>
      <c r="AJ711"/>
      <c r="AK711"/>
      <c r="AL711"/>
      <c r="AM711"/>
      <c r="AN711"/>
      <c r="AO711"/>
      <c r="AP711"/>
      <c r="AQ711"/>
      <c r="AR711"/>
      <c r="AS711" s="224"/>
      <c r="AT711" s="224"/>
      <c r="AU711"/>
    </row>
    <row r="712" spans="1:47" ht="15" x14ac:dyDescent="0.25">
      <c r="A712"/>
      <c r="B712"/>
      <c r="C712"/>
      <c r="D712"/>
      <c r="E712"/>
      <c r="F712"/>
      <c r="G712"/>
      <c r="H712"/>
      <c r="I712"/>
      <c r="J712"/>
      <c r="K712"/>
      <c r="L712"/>
      <c r="M712"/>
      <c r="N712"/>
      <c r="O712"/>
      <c r="P712"/>
      <c r="Q712"/>
      <c r="R712"/>
      <c r="S712"/>
      <c r="T712"/>
      <c r="U712"/>
      <c r="V712"/>
      <c r="W712"/>
      <c r="X712"/>
      <c r="Y712"/>
      <c r="Z712"/>
      <c r="AA712"/>
      <c r="AB712"/>
      <c r="AC712"/>
      <c r="AD712"/>
      <c r="AE712"/>
      <c r="AF712"/>
      <c r="AG712"/>
      <c r="AH712"/>
      <c r="AI712"/>
      <c r="AJ712"/>
      <c r="AK712"/>
      <c r="AL712"/>
      <c r="AM712"/>
      <c r="AN712"/>
      <c r="AO712"/>
      <c r="AP712"/>
      <c r="AQ712"/>
      <c r="AR712"/>
      <c r="AS712" s="224"/>
      <c r="AT712" s="224"/>
      <c r="AU712"/>
    </row>
    <row r="713" spans="1:47" ht="15" x14ac:dyDescent="0.25">
      <c r="A713"/>
      <c r="B713"/>
      <c r="C713"/>
      <c r="D713"/>
      <c r="E713"/>
      <c r="F713"/>
      <c r="G713"/>
      <c r="H713"/>
      <c r="I713"/>
      <c r="J713"/>
      <c r="K713"/>
      <c r="L713"/>
      <c r="M713"/>
      <c r="N713"/>
      <c r="O713"/>
      <c r="P713"/>
      <c r="Q713"/>
      <c r="R713"/>
      <c r="S713"/>
      <c r="T713"/>
      <c r="U713"/>
      <c r="V713"/>
      <c r="W713"/>
      <c r="X713"/>
      <c r="Y713"/>
      <c r="Z713"/>
      <c r="AA713"/>
      <c r="AB713"/>
      <c r="AC713"/>
      <c r="AD713"/>
      <c r="AE713"/>
      <c r="AF713"/>
      <c r="AG713"/>
      <c r="AH713"/>
      <c r="AI713"/>
      <c r="AJ713"/>
      <c r="AK713"/>
      <c r="AL713"/>
      <c r="AM713"/>
      <c r="AN713"/>
      <c r="AO713"/>
      <c r="AP713"/>
      <c r="AQ713"/>
      <c r="AR713"/>
      <c r="AS713" s="224"/>
      <c r="AT713" s="224"/>
      <c r="AU713"/>
    </row>
    <row r="714" spans="1:47" ht="15" x14ac:dyDescent="0.25">
      <c r="A714"/>
      <c r="B714"/>
      <c r="C714"/>
      <c r="D714"/>
      <c r="E714"/>
      <c r="F714"/>
      <c r="G714"/>
      <c r="H714"/>
      <c r="I714"/>
      <c r="J714"/>
      <c r="K714"/>
      <c r="L714"/>
      <c r="M714"/>
      <c r="N714"/>
      <c r="O714"/>
      <c r="P714"/>
      <c r="Q714"/>
      <c r="R714"/>
      <c r="S714"/>
      <c r="T714"/>
      <c r="U714"/>
      <c r="V714"/>
      <c r="W714"/>
      <c r="X714"/>
      <c r="Y714"/>
      <c r="Z714"/>
      <c r="AA714"/>
      <c r="AB714"/>
      <c r="AC714"/>
      <c r="AD714"/>
      <c r="AE714"/>
      <c r="AF714"/>
      <c r="AG714"/>
      <c r="AH714"/>
      <c r="AI714"/>
      <c r="AJ714"/>
      <c r="AK714"/>
      <c r="AL714"/>
      <c r="AM714"/>
      <c r="AN714"/>
      <c r="AO714"/>
      <c r="AP714"/>
      <c r="AQ714"/>
      <c r="AR714"/>
      <c r="AS714" s="224"/>
      <c r="AT714" s="224"/>
      <c r="AU714"/>
    </row>
    <row r="715" spans="1:47" ht="15" x14ac:dyDescent="0.25">
      <c r="A715"/>
      <c r="B715"/>
      <c r="C715"/>
      <c r="D715"/>
      <c r="E715"/>
      <c r="F715"/>
      <c r="G715"/>
      <c r="H715"/>
      <c r="I715"/>
      <c r="J715"/>
      <c r="K715"/>
      <c r="L715"/>
      <c r="M715"/>
      <c r="N715"/>
      <c r="O715"/>
      <c r="P715"/>
      <c r="Q715"/>
      <c r="R715"/>
      <c r="S715"/>
      <c r="T715"/>
      <c r="U715"/>
      <c r="V715"/>
      <c r="W715"/>
      <c r="X715"/>
      <c r="Y715"/>
      <c r="Z715"/>
      <c r="AA715"/>
      <c r="AB715"/>
      <c r="AC715"/>
      <c r="AD715"/>
      <c r="AE715"/>
      <c r="AF715"/>
      <c r="AG715"/>
      <c r="AH715"/>
      <c r="AI715"/>
      <c r="AJ715"/>
      <c r="AK715"/>
      <c r="AL715"/>
      <c r="AM715"/>
      <c r="AN715"/>
      <c r="AO715"/>
      <c r="AP715"/>
      <c r="AQ715"/>
      <c r="AR715"/>
      <c r="AS715" s="224"/>
      <c r="AT715" s="224"/>
      <c r="AU715"/>
    </row>
    <row r="716" spans="1:47" ht="15" x14ac:dyDescent="0.25">
      <c r="A716"/>
      <c r="B716"/>
      <c r="C716"/>
      <c r="D716"/>
      <c r="E716"/>
      <c r="F716"/>
      <c r="G716"/>
      <c r="H716"/>
      <c r="I716"/>
      <c r="J716"/>
      <c r="K716"/>
      <c r="L716"/>
      <c r="M716"/>
      <c r="N716"/>
      <c r="O716"/>
      <c r="P716"/>
      <c r="Q716"/>
      <c r="R716"/>
      <c r="S716"/>
      <c r="T716"/>
      <c r="U716"/>
      <c r="V716"/>
      <c r="W716"/>
      <c r="X716"/>
      <c r="Y716"/>
      <c r="Z716"/>
      <c r="AA716"/>
      <c r="AB716"/>
      <c r="AC716"/>
      <c r="AD716"/>
      <c r="AE716"/>
      <c r="AF716"/>
      <c r="AG716"/>
      <c r="AH716"/>
      <c r="AI716"/>
      <c r="AJ716"/>
      <c r="AK716"/>
      <c r="AL716"/>
      <c r="AM716"/>
      <c r="AN716"/>
      <c r="AO716"/>
      <c r="AP716"/>
      <c r="AQ716"/>
      <c r="AR716"/>
      <c r="AS716" s="224"/>
      <c r="AT716" s="224"/>
      <c r="AU716"/>
    </row>
    <row r="717" spans="1:47" ht="15" x14ac:dyDescent="0.25">
      <c r="A717"/>
      <c r="B717"/>
      <c r="C717"/>
      <c r="D717"/>
      <c r="E717"/>
      <c r="F717"/>
      <c r="G717"/>
      <c r="H717"/>
      <c r="I717"/>
      <c r="J717"/>
      <c r="K717"/>
      <c r="L717"/>
      <c r="M717"/>
      <c r="N717"/>
      <c r="O717"/>
      <c r="P717"/>
      <c r="Q717"/>
      <c r="R717"/>
      <c r="S717"/>
      <c r="T717"/>
      <c r="U717"/>
      <c r="V717"/>
      <c r="W717"/>
      <c r="X717"/>
      <c r="Y717"/>
      <c r="Z717"/>
      <c r="AA717"/>
      <c r="AB717"/>
      <c r="AC717"/>
      <c r="AD717"/>
      <c r="AE717"/>
      <c r="AF717"/>
      <c r="AG717"/>
      <c r="AH717"/>
      <c r="AI717"/>
      <c r="AJ717"/>
      <c r="AK717"/>
      <c r="AL717"/>
      <c r="AM717"/>
      <c r="AN717"/>
      <c r="AO717"/>
      <c r="AP717"/>
      <c r="AQ717"/>
      <c r="AR717"/>
      <c r="AS717" s="224"/>
      <c r="AT717" s="224"/>
      <c r="AU717"/>
    </row>
    <row r="718" spans="1:47" ht="15" x14ac:dyDescent="0.25">
      <c r="A718"/>
      <c r="B718"/>
      <c r="C718"/>
      <c r="D718"/>
      <c r="E718"/>
      <c r="F718"/>
      <c r="G718"/>
      <c r="H718"/>
      <c r="I718"/>
      <c r="J718"/>
      <c r="K718"/>
      <c r="L718"/>
      <c r="M718"/>
      <c r="N718"/>
      <c r="O718"/>
      <c r="P718"/>
      <c r="Q718"/>
      <c r="R718"/>
      <c r="S718"/>
      <c r="T718"/>
      <c r="U718"/>
      <c r="V718"/>
      <c r="W718"/>
      <c r="X718"/>
      <c r="Y718"/>
      <c r="Z718"/>
      <c r="AA718"/>
      <c r="AB718"/>
      <c r="AC718"/>
      <c r="AD718"/>
      <c r="AE718"/>
      <c r="AF718"/>
      <c r="AG718"/>
      <c r="AH718"/>
      <c r="AI718"/>
      <c r="AJ718"/>
      <c r="AK718"/>
      <c r="AL718"/>
      <c r="AM718"/>
      <c r="AN718"/>
      <c r="AO718"/>
      <c r="AP718"/>
      <c r="AQ718"/>
      <c r="AR718"/>
      <c r="AS718" s="224"/>
      <c r="AT718" s="224"/>
      <c r="AU718"/>
    </row>
    <row r="719" spans="1:47" ht="15" x14ac:dyDescent="0.25">
      <c r="A719"/>
      <c r="B719"/>
      <c r="C719"/>
      <c r="D719"/>
      <c r="E719"/>
      <c r="F719"/>
      <c r="G719"/>
      <c r="H719"/>
      <c r="I719"/>
      <c r="J719"/>
      <c r="K719"/>
      <c r="L719"/>
      <c r="M719"/>
      <c r="N719"/>
      <c r="O719"/>
      <c r="P719"/>
      <c r="Q719"/>
      <c r="R719"/>
      <c r="S719"/>
      <c r="T719"/>
      <c r="U719"/>
      <c r="V719"/>
      <c r="W719"/>
      <c r="X719"/>
      <c r="Y719"/>
      <c r="Z719"/>
      <c r="AA719"/>
      <c r="AB719"/>
      <c r="AC719"/>
      <c r="AD719"/>
      <c r="AE719"/>
      <c r="AF719"/>
      <c r="AG719"/>
      <c r="AH719"/>
      <c r="AI719"/>
      <c r="AJ719"/>
      <c r="AK719"/>
      <c r="AL719"/>
      <c r="AM719"/>
      <c r="AN719"/>
      <c r="AO719"/>
      <c r="AP719"/>
      <c r="AQ719"/>
      <c r="AR719"/>
      <c r="AS719" s="224"/>
      <c r="AT719" s="224"/>
      <c r="AU719"/>
    </row>
    <row r="720" spans="1:47" ht="15" x14ac:dyDescent="0.25">
      <c r="A720"/>
      <c r="B720"/>
      <c r="C720"/>
      <c r="D720"/>
      <c r="E720"/>
      <c r="F720"/>
      <c r="G720"/>
      <c r="H720"/>
      <c r="I720"/>
      <c r="J720"/>
      <c r="K720"/>
      <c r="L720"/>
      <c r="M720"/>
      <c r="N720"/>
      <c r="O720"/>
      <c r="P720"/>
      <c r="Q720"/>
      <c r="R720"/>
      <c r="S720"/>
      <c r="T720"/>
      <c r="U720"/>
      <c r="V720"/>
      <c r="W720"/>
      <c r="X720"/>
      <c r="Y720"/>
      <c r="Z720"/>
      <c r="AA720"/>
      <c r="AB720"/>
      <c r="AC720"/>
      <c r="AD720"/>
      <c r="AE720"/>
      <c r="AF720"/>
      <c r="AG720"/>
      <c r="AH720"/>
      <c r="AI720"/>
      <c r="AJ720"/>
      <c r="AK720"/>
      <c r="AL720"/>
      <c r="AM720"/>
      <c r="AN720"/>
      <c r="AO720"/>
      <c r="AP720"/>
      <c r="AQ720"/>
      <c r="AR720"/>
      <c r="AS720" s="224"/>
      <c r="AT720" s="224"/>
      <c r="AU720"/>
    </row>
    <row r="721" spans="1:47" ht="15" x14ac:dyDescent="0.25">
      <c r="A721"/>
      <c r="B721"/>
      <c r="C721"/>
      <c r="D721"/>
      <c r="E721"/>
      <c r="F721"/>
      <c r="G721"/>
      <c r="H721"/>
      <c r="I721"/>
      <c r="J721"/>
      <c r="K721"/>
      <c r="L721"/>
      <c r="M721"/>
      <c r="N721"/>
      <c r="O721"/>
      <c r="P721"/>
      <c r="Q721"/>
      <c r="R721"/>
      <c r="S721"/>
      <c r="T721"/>
      <c r="U721"/>
      <c r="V721"/>
      <c r="W721"/>
      <c r="X721"/>
      <c r="Y721"/>
      <c r="Z721"/>
      <c r="AA721"/>
      <c r="AB721"/>
      <c r="AC721"/>
      <c r="AD721"/>
      <c r="AE721"/>
      <c r="AF721"/>
      <c r="AG721"/>
      <c r="AH721"/>
      <c r="AI721"/>
      <c r="AJ721"/>
      <c r="AK721"/>
      <c r="AL721"/>
      <c r="AM721"/>
      <c r="AN721"/>
      <c r="AO721"/>
      <c r="AP721"/>
      <c r="AQ721"/>
      <c r="AR721"/>
      <c r="AS721" s="224"/>
      <c r="AT721" s="224"/>
      <c r="AU721"/>
    </row>
    <row r="722" spans="1:47" ht="15" x14ac:dyDescent="0.25">
      <c r="A722"/>
      <c r="B722"/>
      <c r="C722"/>
      <c r="D722"/>
      <c r="E722"/>
      <c r="F722"/>
      <c r="G722"/>
      <c r="H722"/>
      <c r="I722"/>
      <c r="J722"/>
      <c r="K722"/>
      <c r="L722"/>
      <c r="M722"/>
      <c r="N722"/>
      <c r="O722"/>
      <c r="P722"/>
      <c r="Q722"/>
      <c r="R722"/>
      <c r="S722"/>
      <c r="T722"/>
      <c r="U722"/>
      <c r="V722"/>
      <c r="W722"/>
      <c r="X722"/>
      <c r="Y722"/>
      <c r="Z722"/>
      <c r="AA722"/>
      <c r="AB722"/>
      <c r="AC722"/>
      <c r="AD722"/>
      <c r="AE722"/>
      <c r="AF722"/>
      <c r="AG722"/>
      <c r="AH722"/>
      <c r="AI722"/>
      <c r="AJ722"/>
      <c r="AK722"/>
      <c r="AL722"/>
      <c r="AM722"/>
      <c r="AN722"/>
      <c r="AO722"/>
      <c r="AP722"/>
      <c r="AQ722"/>
      <c r="AR722"/>
      <c r="AS722" s="224"/>
      <c r="AT722" s="224"/>
      <c r="AU722"/>
    </row>
    <row r="723" spans="1:47" ht="15" x14ac:dyDescent="0.25">
      <c r="A723"/>
      <c r="B723"/>
      <c r="C723"/>
      <c r="D723"/>
      <c r="E723"/>
      <c r="F723"/>
      <c r="G723"/>
      <c r="H723"/>
      <c r="I723"/>
      <c r="J723"/>
      <c r="K723"/>
      <c r="L723"/>
      <c r="M723"/>
      <c r="N723"/>
      <c r="O723"/>
      <c r="P723"/>
      <c r="Q723"/>
      <c r="R723"/>
      <c r="S723"/>
      <c r="T723"/>
      <c r="U723"/>
      <c r="V723"/>
      <c r="W723"/>
      <c r="X723"/>
      <c r="Y723"/>
      <c r="Z723"/>
      <c r="AA723"/>
      <c r="AB723"/>
      <c r="AC723"/>
      <c r="AD723"/>
      <c r="AE723"/>
      <c r="AF723"/>
      <c r="AG723"/>
      <c r="AH723"/>
      <c r="AI723"/>
      <c r="AJ723"/>
      <c r="AK723"/>
      <c r="AL723"/>
      <c r="AM723"/>
      <c r="AN723"/>
      <c r="AO723"/>
      <c r="AP723"/>
      <c r="AQ723"/>
      <c r="AR723"/>
      <c r="AS723" s="224"/>
      <c r="AT723" s="224"/>
      <c r="AU723"/>
    </row>
    <row r="724" spans="1:47" ht="15" x14ac:dyDescent="0.25">
      <c r="A724"/>
      <c r="B724"/>
      <c r="C724"/>
      <c r="D724"/>
      <c r="E724"/>
      <c r="F724"/>
      <c r="G724"/>
      <c r="H724"/>
      <c r="I724"/>
      <c r="J724"/>
      <c r="K724"/>
      <c r="L724"/>
      <c r="M724"/>
      <c r="N724"/>
      <c r="O724"/>
      <c r="P724"/>
      <c r="Q724"/>
      <c r="R724"/>
      <c r="S724"/>
      <c r="T724"/>
      <c r="U724"/>
      <c r="V724"/>
      <c r="W724"/>
      <c r="X724"/>
      <c r="Y724"/>
      <c r="Z724"/>
      <c r="AA724"/>
      <c r="AB724"/>
      <c r="AC724"/>
      <c r="AD724"/>
      <c r="AE724"/>
      <c r="AF724"/>
      <c r="AG724"/>
      <c r="AH724"/>
      <c r="AI724"/>
      <c r="AJ724"/>
      <c r="AK724"/>
      <c r="AL724"/>
      <c r="AM724"/>
      <c r="AN724"/>
      <c r="AO724"/>
      <c r="AP724"/>
      <c r="AQ724"/>
      <c r="AR724"/>
      <c r="AS724" s="224"/>
      <c r="AT724" s="224"/>
      <c r="AU724"/>
    </row>
    <row r="725" spans="1:47" ht="15" x14ac:dyDescent="0.25">
      <c r="A725"/>
      <c r="B725"/>
      <c r="C725"/>
      <c r="D725"/>
      <c r="E725"/>
      <c r="F725"/>
      <c r="G725"/>
      <c r="H725"/>
      <c r="I725"/>
      <c r="J725"/>
      <c r="K725"/>
      <c r="L725"/>
      <c r="M725"/>
      <c r="N725"/>
      <c r="O725"/>
      <c r="P725"/>
      <c r="Q725"/>
      <c r="R725"/>
      <c r="S725"/>
      <c r="T725"/>
      <c r="U725"/>
      <c r="V725"/>
      <c r="W725"/>
      <c r="X725"/>
      <c r="Y725"/>
      <c r="Z725"/>
      <c r="AA725"/>
      <c r="AB725"/>
      <c r="AC725"/>
      <c r="AD725"/>
      <c r="AE725"/>
      <c r="AF725"/>
      <c r="AG725"/>
      <c r="AH725"/>
      <c r="AI725"/>
      <c r="AJ725"/>
      <c r="AK725"/>
      <c r="AL725"/>
      <c r="AM725"/>
      <c r="AN725"/>
      <c r="AO725"/>
      <c r="AP725"/>
      <c r="AQ725"/>
      <c r="AR725"/>
      <c r="AS725" s="224"/>
      <c r="AT725" s="224"/>
      <c r="AU725"/>
    </row>
    <row r="726" spans="1:47" ht="15" x14ac:dyDescent="0.25">
      <c r="A726"/>
      <c r="B726"/>
      <c r="C726"/>
      <c r="D726"/>
      <c r="E726"/>
      <c r="F726"/>
      <c r="G726"/>
      <c r="H726"/>
      <c r="I726"/>
      <c r="J726"/>
      <c r="K726"/>
      <c r="L726"/>
      <c r="M726"/>
      <c r="N726"/>
      <c r="O726"/>
      <c r="P726"/>
      <c r="Q726"/>
      <c r="R726"/>
      <c r="S726"/>
      <c r="T726"/>
      <c r="U726"/>
      <c r="V726"/>
      <c r="W726"/>
      <c r="X726"/>
      <c r="Y726"/>
      <c r="Z726"/>
      <c r="AA726"/>
      <c r="AB726"/>
      <c r="AC726"/>
      <c r="AD726"/>
      <c r="AE726"/>
      <c r="AF726"/>
      <c r="AG726"/>
      <c r="AH726"/>
      <c r="AI726"/>
      <c r="AJ726"/>
      <c r="AK726"/>
      <c r="AL726"/>
      <c r="AM726"/>
      <c r="AN726"/>
      <c r="AO726"/>
      <c r="AP726"/>
      <c r="AQ726"/>
      <c r="AR726"/>
      <c r="AS726" s="224"/>
      <c r="AT726" s="224"/>
      <c r="AU726"/>
    </row>
    <row r="727" spans="1:47" ht="15" x14ac:dyDescent="0.25">
      <c r="A727"/>
      <c r="B727"/>
      <c r="C727"/>
      <c r="D727"/>
      <c r="E727"/>
      <c r="F727"/>
      <c r="G727"/>
      <c r="H727"/>
      <c r="I727"/>
      <c r="J727"/>
      <c r="K727"/>
      <c r="L727"/>
      <c r="M727"/>
      <c r="N727"/>
      <c r="O727"/>
      <c r="P727"/>
      <c r="Q727"/>
      <c r="R727"/>
      <c r="S727"/>
      <c r="T727"/>
      <c r="U727"/>
      <c r="V727"/>
      <c r="W727"/>
      <c r="X727"/>
      <c r="Y727"/>
      <c r="Z727"/>
      <c r="AA727"/>
      <c r="AB727"/>
      <c r="AC727"/>
      <c r="AD727"/>
      <c r="AE727"/>
      <c r="AF727"/>
      <c r="AG727"/>
      <c r="AH727"/>
      <c r="AI727"/>
      <c r="AJ727"/>
      <c r="AK727"/>
      <c r="AL727"/>
      <c r="AM727"/>
      <c r="AN727"/>
      <c r="AO727"/>
      <c r="AP727"/>
      <c r="AQ727"/>
      <c r="AR727"/>
      <c r="AS727" s="224"/>
      <c r="AT727" s="224"/>
      <c r="AU727"/>
    </row>
    <row r="728" spans="1:47" ht="15" x14ac:dyDescent="0.25">
      <c r="A728"/>
      <c r="B728"/>
      <c r="C728"/>
      <c r="D728"/>
      <c r="E728"/>
      <c r="F728"/>
      <c r="G728"/>
      <c r="H728"/>
      <c r="I728"/>
      <c r="J728"/>
      <c r="K728"/>
      <c r="L728"/>
      <c r="M728"/>
      <c r="N728"/>
      <c r="O728"/>
      <c r="P728"/>
      <c r="Q728"/>
      <c r="R728"/>
      <c r="S728"/>
      <c r="T728"/>
      <c r="U728"/>
      <c r="V728"/>
      <c r="W728"/>
      <c r="X728"/>
      <c r="Y728"/>
      <c r="Z728"/>
      <c r="AA728"/>
      <c r="AB728"/>
      <c r="AC728"/>
      <c r="AD728"/>
      <c r="AE728"/>
      <c r="AF728"/>
      <c r="AG728"/>
      <c r="AH728"/>
      <c r="AI728"/>
      <c r="AJ728"/>
      <c r="AK728"/>
      <c r="AL728"/>
      <c r="AM728"/>
      <c r="AN728"/>
      <c r="AO728"/>
      <c r="AP728"/>
      <c r="AQ728"/>
      <c r="AR728"/>
      <c r="AS728" s="224"/>
      <c r="AT728" s="224"/>
      <c r="AU728"/>
    </row>
    <row r="729" spans="1:47" ht="15" x14ac:dyDescent="0.25">
      <c r="A729"/>
      <c r="B729"/>
      <c r="C729"/>
      <c r="D729"/>
      <c r="E729"/>
      <c r="F729"/>
      <c r="G729"/>
      <c r="H729"/>
      <c r="I729"/>
      <c r="J729"/>
      <c r="K729"/>
      <c r="L729"/>
      <c r="M729"/>
      <c r="N729"/>
      <c r="O729"/>
      <c r="P729"/>
      <c r="Q729"/>
      <c r="R729"/>
      <c r="S729"/>
      <c r="T729"/>
      <c r="U729"/>
      <c r="V729"/>
      <c r="W729"/>
      <c r="X729"/>
      <c r="Y729"/>
      <c r="Z729"/>
      <c r="AA729"/>
      <c r="AB729"/>
      <c r="AC729"/>
      <c r="AD729"/>
      <c r="AE729"/>
      <c r="AF729"/>
      <c r="AG729"/>
      <c r="AH729"/>
      <c r="AI729"/>
      <c r="AJ729"/>
      <c r="AK729"/>
      <c r="AL729"/>
      <c r="AM729"/>
      <c r="AN729"/>
      <c r="AO729"/>
      <c r="AP729"/>
      <c r="AQ729"/>
      <c r="AR729"/>
      <c r="AS729" s="224"/>
      <c r="AT729" s="224"/>
      <c r="AU729"/>
    </row>
    <row r="730" spans="1:47" ht="15" x14ac:dyDescent="0.25">
      <c r="A730"/>
      <c r="B730"/>
      <c r="C730"/>
      <c r="D730"/>
      <c r="E730"/>
      <c r="F730"/>
      <c r="G730"/>
      <c r="H730"/>
      <c r="I730"/>
      <c r="J730"/>
      <c r="K730"/>
      <c r="L730"/>
      <c r="M730"/>
      <c r="N730"/>
      <c r="O730"/>
      <c r="P730"/>
      <c r="Q730"/>
      <c r="R730"/>
      <c r="S730"/>
      <c r="T730"/>
      <c r="U730"/>
      <c r="V730"/>
      <c r="W730"/>
      <c r="X730"/>
      <c r="Y730"/>
      <c r="Z730"/>
      <c r="AA730"/>
      <c r="AB730"/>
      <c r="AC730"/>
      <c r="AD730"/>
      <c r="AE730"/>
      <c r="AF730"/>
      <c r="AG730"/>
      <c r="AH730"/>
      <c r="AI730"/>
      <c r="AJ730"/>
      <c r="AK730"/>
      <c r="AL730"/>
      <c r="AM730"/>
      <c r="AN730"/>
      <c r="AO730"/>
      <c r="AP730"/>
      <c r="AQ730"/>
      <c r="AR730"/>
      <c r="AS730" s="224"/>
      <c r="AT730" s="224"/>
      <c r="AU730"/>
    </row>
    <row r="731" spans="1:47" ht="15" x14ac:dyDescent="0.25">
      <c r="A731"/>
      <c r="B731"/>
      <c r="C731"/>
      <c r="D731"/>
      <c r="E731"/>
      <c r="F731"/>
      <c r="G731"/>
      <c r="H731"/>
      <c r="I731"/>
      <c r="J731"/>
      <c r="K731"/>
      <c r="L731"/>
      <c r="M731"/>
      <c r="N731"/>
      <c r="O731"/>
      <c r="P731"/>
      <c r="Q731"/>
      <c r="R731"/>
      <c r="S731"/>
      <c r="T731"/>
      <c r="U731"/>
      <c r="V731"/>
      <c r="W731"/>
      <c r="X731"/>
      <c r="Y731"/>
      <c r="Z731"/>
      <c r="AA731"/>
      <c r="AB731"/>
      <c r="AC731"/>
      <c r="AD731"/>
      <c r="AE731"/>
      <c r="AF731"/>
      <c r="AG731"/>
      <c r="AH731"/>
      <c r="AI731"/>
      <c r="AJ731"/>
      <c r="AK731"/>
      <c r="AL731"/>
      <c r="AM731"/>
      <c r="AN731"/>
      <c r="AO731"/>
      <c r="AP731"/>
      <c r="AQ731"/>
      <c r="AR731"/>
      <c r="AS731" s="224"/>
      <c r="AT731" s="224"/>
      <c r="AU731"/>
    </row>
    <row r="732" spans="1:47" ht="15" x14ac:dyDescent="0.25">
      <c r="A732"/>
      <c r="B732"/>
      <c r="C732"/>
      <c r="D732"/>
      <c r="E732"/>
      <c r="F732"/>
      <c r="G732"/>
      <c r="H732"/>
      <c r="I732"/>
      <c r="J732"/>
      <c r="K732"/>
      <c r="L732"/>
      <c r="M732"/>
      <c r="N732"/>
      <c r="O732"/>
      <c r="P732"/>
      <c r="Q732"/>
      <c r="R732"/>
      <c r="S732"/>
      <c r="T732"/>
      <c r="U732"/>
      <c r="V732"/>
      <c r="W732"/>
      <c r="X732"/>
      <c r="Y732"/>
      <c r="Z732"/>
      <c r="AA732"/>
      <c r="AB732"/>
      <c r="AC732"/>
      <c r="AD732"/>
      <c r="AE732"/>
      <c r="AF732"/>
      <c r="AG732"/>
      <c r="AH732"/>
      <c r="AI732"/>
      <c r="AJ732"/>
      <c r="AK732"/>
      <c r="AL732"/>
      <c r="AM732"/>
      <c r="AN732"/>
      <c r="AO732"/>
      <c r="AP732"/>
      <c r="AQ732"/>
      <c r="AR732"/>
      <c r="AS732" s="224"/>
      <c r="AT732" s="224"/>
      <c r="AU732"/>
    </row>
    <row r="733" spans="1:47" ht="15" x14ac:dyDescent="0.25">
      <c r="A733"/>
      <c r="B733"/>
      <c r="C733"/>
      <c r="D733"/>
      <c r="E733"/>
      <c r="F733"/>
      <c r="G733"/>
      <c r="H733"/>
      <c r="I733"/>
      <c r="J733"/>
      <c r="K733"/>
      <c r="L733"/>
      <c r="M733"/>
      <c r="N733"/>
      <c r="O733"/>
      <c r="P733"/>
      <c r="Q733"/>
      <c r="R733"/>
      <c r="S733"/>
      <c r="T733"/>
      <c r="U733"/>
      <c r="V733"/>
      <c r="W733"/>
      <c r="X733"/>
      <c r="Y733"/>
      <c r="Z733"/>
      <c r="AA733"/>
      <c r="AB733"/>
      <c r="AC733"/>
      <c r="AD733"/>
      <c r="AE733"/>
      <c r="AF733"/>
      <c r="AG733"/>
      <c r="AH733"/>
      <c r="AI733"/>
      <c r="AJ733"/>
      <c r="AK733"/>
      <c r="AL733"/>
      <c r="AM733"/>
      <c r="AN733"/>
      <c r="AO733"/>
      <c r="AP733"/>
      <c r="AQ733"/>
      <c r="AR733"/>
      <c r="AS733" s="224"/>
      <c r="AT733" s="224"/>
      <c r="AU733"/>
    </row>
    <row r="734" spans="1:47" ht="15" x14ac:dyDescent="0.25">
      <c r="A734"/>
      <c r="B734"/>
      <c r="C734"/>
      <c r="D734"/>
      <c r="E734"/>
      <c r="F734"/>
      <c r="G734"/>
      <c r="H734"/>
      <c r="I734"/>
      <c r="J734"/>
      <c r="K734"/>
      <c r="L734"/>
      <c r="M734"/>
      <c r="N734"/>
      <c r="O734"/>
      <c r="P734"/>
      <c r="Q734"/>
      <c r="R734"/>
      <c r="S734"/>
      <c r="T734"/>
      <c r="U734"/>
      <c r="V734"/>
      <c r="W734"/>
      <c r="X734"/>
      <c r="Y734"/>
      <c r="Z734"/>
      <c r="AA734"/>
      <c r="AB734"/>
      <c r="AC734"/>
      <c r="AD734"/>
      <c r="AE734"/>
      <c r="AF734"/>
      <c r="AG734"/>
      <c r="AH734"/>
      <c r="AI734"/>
      <c r="AJ734"/>
      <c r="AK734"/>
      <c r="AL734"/>
      <c r="AM734"/>
      <c r="AN734"/>
      <c r="AO734"/>
      <c r="AP734"/>
      <c r="AQ734"/>
      <c r="AR734"/>
      <c r="AS734" s="224"/>
      <c r="AT734" s="224"/>
      <c r="AU734"/>
    </row>
    <row r="735" spans="1:47" ht="15" x14ac:dyDescent="0.25">
      <c r="A735"/>
      <c r="B735"/>
      <c r="C735"/>
      <c r="D735"/>
      <c r="E735"/>
      <c r="F735"/>
      <c r="G735"/>
      <c r="H735"/>
      <c r="I735"/>
      <c r="J735"/>
      <c r="K735"/>
      <c r="L735"/>
      <c r="M735"/>
      <c r="N735"/>
      <c r="O735"/>
      <c r="P735"/>
      <c r="Q735"/>
      <c r="R735"/>
      <c r="S735"/>
      <c r="T735"/>
      <c r="U735"/>
      <c r="V735"/>
      <c r="W735"/>
      <c r="X735"/>
      <c r="Y735"/>
      <c r="Z735"/>
      <c r="AA735"/>
      <c r="AB735"/>
      <c r="AC735"/>
      <c r="AD735"/>
      <c r="AE735"/>
      <c r="AF735"/>
      <c r="AG735"/>
      <c r="AH735"/>
      <c r="AI735"/>
      <c r="AJ735"/>
      <c r="AK735"/>
      <c r="AL735"/>
      <c r="AM735"/>
      <c r="AN735"/>
      <c r="AO735"/>
      <c r="AP735"/>
      <c r="AQ735"/>
      <c r="AR735"/>
      <c r="AS735" s="224"/>
      <c r="AT735" s="224"/>
      <c r="AU735"/>
    </row>
    <row r="736" spans="1:47" ht="15" x14ac:dyDescent="0.25">
      <c r="A736"/>
      <c r="B736"/>
      <c r="C736"/>
      <c r="D736"/>
      <c r="E736"/>
      <c r="F736"/>
      <c r="G736"/>
      <c r="H736"/>
      <c r="I736"/>
      <c r="J736"/>
      <c r="K736"/>
      <c r="L736"/>
      <c r="M736"/>
      <c r="N736"/>
      <c r="O736"/>
      <c r="P736"/>
      <c r="Q736"/>
      <c r="R736"/>
      <c r="S736"/>
      <c r="T736"/>
      <c r="U736"/>
      <c r="V736"/>
      <c r="W736"/>
      <c r="X736"/>
      <c r="Y736"/>
      <c r="Z736"/>
      <c r="AA736"/>
      <c r="AB736"/>
      <c r="AC736"/>
      <c r="AD736"/>
      <c r="AE736"/>
      <c r="AF736"/>
      <c r="AG736"/>
      <c r="AH736"/>
      <c r="AI736"/>
      <c r="AJ736"/>
      <c r="AK736"/>
      <c r="AL736"/>
      <c r="AM736"/>
      <c r="AN736"/>
      <c r="AO736"/>
      <c r="AP736"/>
      <c r="AQ736"/>
      <c r="AR736"/>
      <c r="AS736" s="224"/>
      <c r="AT736" s="224"/>
      <c r="AU736"/>
    </row>
    <row r="737" spans="1:47" ht="15" x14ac:dyDescent="0.25">
      <c r="A737"/>
      <c r="B737"/>
      <c r="C737"/>
      <c r="D737"/>
      <c r="E737"/>
      <c r="F737"/>
      <c r="G737"/>
      <c r="H737"/>
      <c r="I737"/>
      <c r="J737"/>
      <c r="K737"/>
      <c r="L737"/>
      <c r="M737"/>
      <c r="N737"/>
      <c r="O737"/>
      <c r="P737"/>
      <c r="Q737"/>
      <c r="R737"/>
      <c r="S737"/>
      <c r="T737"/>
      <c r="U737"/>
      <c r="V737"/>
      <c r="W737"/>
      <c r="X737"/>
      <c r="Y737"/>
      <c r="Z737"/>
      <c r="AA737"/>
      <c r="AB737"/>
      <c r="AC737"/>
      <c r="AD737"/>
      <c r="AE737"/>
      <c r="AF737"/>
      <c r="AG737"/>
      <c r="AH737"/>
      <c r="AI737"/>
      <c r="AJ737"/>
      <c r="AK737"/>
      <c r="AL737"/>
      <c r="AM737"/>
      <c r="AN737"/>
      <c r="AO737"/>
      <c r="AP737"/>
      <c r="AQ737"/>
      <c r="AR737"/>
      <c r="AS737" s="224"/>
      <c r="AT737" s="224"/>
      <c r="AU737"/>
    </row>
    <row r="738" spans="1:47" ht="15" x14ac:dyDescent="0.25">
      <c r="A738"/>
      <c r="B738"/>
      <c r="C738"/>
      <c r="D738"/>
      <c r="E738"/>
      <c r="F738"/>
      <c r="G738"/>
      <c r="H738"/>
      <c r="I738"/>
      <c r="J738"/>
      <c r="K738"/>
      <c r="L738"/>
      <c r="M738"/>
      <c r="N738"/>
      <c r="O738"/>
      <c r="P738"/>
      <c r="Q738"/>
      <c r="R738"/>
      <c r="S738"/>
      <c r="T738"/>
      <c r="U738"/>
      <c r="V738"/>
      <c r="W738"/>
      <c r="X738"/>
      <c r="Y738"/>
      <c r="Z738"/>
      <c r="AA738"/>
      <c r="AB738"/>
      <c r="AC738"/>
      <c r="AD738"/>
      <c r="AE738"/>
      <c r="AF738"/>
      <c r="AG738"/>
      <c r="AH738"/>
      <c r="AI738"/>
      <c r="AJ738"/>
      <c r="AK738"/>
      <c r="AL738"/>
      <c r="AM738"/>
      <c r="AN738"/>
      <c r="AO738"/>
      <c r="AP738"/>
      <c r="AQ738"/>
      <c r="AR738"/>
      <c r="AS738" s="224"/>
      <c r="AT738" s="224"/>
      <c r="AU738"/>
    </row>
    <row r="739" spans="1:47" ht="15" x14ac:dyDescent="0.25">
      <c r="A739"/>
      <c r="B739"/>
      <c r="C739"/>
      <c r="D739"/>
      <c r="E739"/>
      <c r="F739"/>
      <c r="G739"/>
      <c r="H739"/>
      <c r="I739"/>
      <c r="J739"/>
      <c r="K739"/>
      <c r="L739"/>
      <c r="M739"/>
      <c r="N739"/>
      <c r="O739"/>
      <c r="P739"/>
      <c r="Q739"/>
      <c r="R739"/>
      <c r="S739"/>
      <c r="T739"/>
      <c r="U739"/>
      <c r="V739"/>
      <c r="W739"/>
      <c r="X739"/>
      <c r="Y739"/>
      <c r="Z739"/>
      <c r="AA739"/>
      <c r="AB739"/>
      <c r="AC739"/>
      <c r="AD739"/>
      <c r="AE739"/>
      <c r="AF739"/>
      <c r="AG739"/>
      <c r="AH739"/>
      <c r="AI739"/>
      <c r="AJ739"/>
      <c r="AK739"/>
      <c r="AL739"/>
      <c r="AM739"/>
      <c r="AN739"/>
      <c r="AO739"/>
      <c r="AP739"/>
      <c r="AQ739"/>
      <c r="AR739"/>
      <c r="AS739" s="224"/>
      <c r="AT739" s="224"/>
      <c r="AU739"/>
    </row>
    <row r="740" spans="1:47" ht="15" x14ac:dyDescent="0.25">
      <c r="A740"/>
      <c r="B740"/>
      <c r="C740"/>
      <c r="D740"/>
      <c r="E740"/>
      <c r="F740"/>
      <c r="G740"/>
      <c r="H740"/>
      <c r="I740"/>
      <c r="J740"/>
      <c r="K740"/>
      <c r="L740"/>
      <c r="M740"/>
      <c r="N740"/>
      <c r="O740"/>
      <c r="P740"/>
      <c r="Q740"/>
      <c r="R740"/>
      <c r="S740"/>
      <c r="T740"/>
      <c r="U740"/>
      <c r="V740"/>
      <c r="W740"/>
      <c r="X740"/>
      <c r="Y740"/>
      <c r="Z740"/>
      <c r="AA740"/>
      <c r="AB740"/>
      <c r="AC740"/>
      <c r="AD740"/>
      <c r="AE740"/>
      <c r="AF740"/>
      <c r="AG740"/>
      <c r="AH740"/>
      <c r="AI740"/>
      <c r="AJ740"/>
      <c r="AK740"/>
      <c r="AL740"/>
      <c r="AM740"/>
      <c r="AN740"/>
      <c r="AO740"/>
      <c r="AP740"/>
      <c r="AQ740"/>
      <c r="AR740"/>
      <c r="AS740" s="224"/>
      <c r="AT740" s="224"/>
      <c r="AU740"/>
    </row>
    <row r="741" spans="1:47" ht="15" x14ac:dyDescent="0.25">
      <c r="A741"/>
      <c r="B741"/>
      <c r="C741"/>
      <c r="D741"/>
      <c r="E741"/>
      <c r="F741"/>
      <c r="G741"/>
      <c r="H741"/>
      <c r="I741"/>
      <c r="J741"/>
      <c r="K741"/>
      <c r="L741"/>
      <c r="M741"/>
      <c r="N741"/>
      <c r="O741"/>
      <c r="P741"/>
      <c r="Q741"/>
      <c r="R741"/>
      <c r="S741"/>
      <c r="T741"/>
      <c r="U741"/>
      <c r="V741"/>
      <c r="W741"/>
      <c r="X741"/>
      <c r="Y741"/>
      <c r="Z741"/>
      <c r="AA741"/>
      <c r="AB741"/>
      <c r="AC741"/>
      <c r="AD741"/>
      <c r="AE741"/>
      <c r="AF741"/>
      <c r="AG741"/>
      <c r="AH741"/>
      <c r="AI741"/>
      <c r="AJ741"/>
      <c r="AK741"/>
      <c r="AL741"/>
      <c r="AM741"/>
      <c r="AN741"/>
      <c r="AO741"/>
      <c r="AP741"/>
      <c r="AQ741"/>
      <c r="AR741"/>
      <c r="AS741" s="224"/>
      <c r="AT741" s="224"/>
      <c r="AU741"/>
    </row>
    <row r="742" spans="1:47" ht="15" x14ac:dyDescent="0.25">
      <c r="A742"/>
      <c r="B742"/>
      <c r="C742"/>
      <c r="D742"/>
      <c r="E742"/>
      <c r="F742"/>
      <c r="G742"/>
      <c r="H742"/>
      <c r="I742"/>
      <c r="J742"/>
      <c r="K742"/>
      <c r="L742"/>
      <c r="M742"/>
      <c r="N742"/>
      <c r="O742"/>
      <c r="P742"/>
      <c r="Q742"/>
      <c r="R742"/>
      <c r="S742"/>
      <c r="T742"/>
      <c r="U742"/>
      <c r="V742"/>
      <c r="W742"/>
      <c r="X742"/>
      <c r="Y742"/>
      <c r="Z742"/>
      <c r="AA742"/>
      <c r="AB742"/>
      <c r="AC742"/>
      <c r="AD742"/>
      <c r="AE742"/>
      <c r="AF742"/>
      <c r="AG742"/>
      <c r="AH742"/>
      <c r="AI742"/>
      <c r="AJ742"/>
      <c r="AK742"/>
      <c r="AL742"/>
      <c r="AM742"/>
      <c r="AN742"/>
      <c r="AO742"/>
      <c r="AP742"/>
      <c r="AQ742"/>
      <c r="AR742"/>
      <c r="AS742" s="224"/>
      <c r="AT742" s="224"/>
      <c r="AU742"/>
    </row>
    <row r="743" spans="1:47" ht="15" x14ac:dyDescent="0.25">
      <c r="A743"/>
      <c r="B743"/>
      <c r="C743"/>
      <c r="D743"/>
      <c r="E743"/>
      <c r="F743"/>
      <c r="G743"/>
      <c r="H743"/>
      <c r="I743"/>
      <c r="J743"/>
      <c r="K743"/>
      <c r="L743"/>
      <c r="M743"/>
      <c r="N743"/>
      <c r="O743"/>
      <c r="P743"/>
      <c r="Q743"/>
      <c r="R743"/>
      <c r="S743"/>
      <c r="T743"/>
      <c r="U743"/>
      <c r="V743"/>
      <c r="W743"/>
      <c r="X743"/>
      <c r="Y743"/>
      <c r="Z743"/>
      <c r="AA743"/>
      <c r="AB743"/>
      <c r="AC743"/>
      <c r="AD743"/>
      <c r="AE743"/>
      <c r="AF743"/>
      <c r="AG743"/>
      <c r="AH743"/>
      <c r="AI743"/>
      <c r="AJ743"/>
      <c r="AK743"/>
      <c r="AL743"/>
      <c r="AM743"/>
      <c r="AN743"/>
      <c r="AO743"/>
      <c r="AP743"/>
      <c r="AQ743"/>
      <c r="AR743"/>
      <c r="AS743" s="224"/>
      <c r="AT743" s="224"/>
      <c r="AU743"/>
    </row>
    <row r="744" spans="1:47" ht="15" x14ac:dyDescent="0.25">
      <c r="A744"/>
      <c r="B744"/>
      <c r="C744"/>
      <c r="D744"/>
      <c r="E744"/>
      <c r="F744"/>
      <c r="G744"/>
      <c r="H744"/>
      <c r="I744"/>
      <c r="J744"/>
      <c r="K744"/>
      <c r="L744"/>
      <c r="M744"/>
      <c r="N744"/>
      <c r="O744"/>
      <c r="P744"/>
      <c r="Q744"/>
      <c r="R744"/>
      <c r="S744"/>
      <c r="T744"/>
      <c r="U744"/>
      <c r="V744"/>
      <c r="W744"/>
      <c r="X744"/>
      <c r="Y744"/>
      <c r="Z744"/>
      <c r="AA744"/>
      <c r="AB744"/>
      <c r="AC744"/>
      <c r="AD744"/>
      <c r="AE744"/>
      <c r="AF744"/>
      <c r="AG744"/>
      <c r="AH744"/>
      <c r="AI744"/>
      <c r="AJ744"/>
      <c r="AK744"/>
      <c r="AL744"/>
      <c r="AM744"/>
      <c r="AN744"/>
      <c r="AO744"/>
      <c r="AP744"/>
      <c r="AQ744"/>
      <c r="AR744"/>
      <c r="AS744" s="224"/>
      <c r="AT744" s="224"/>
      <c r="AU744"/>
    </row>
    <row r="745" spans="1:47" ht="15" x14ac:dyDescent="0.25">
      <c r="A745"/>
      <c r="B745"/>
      <c r="C745"/>
      <c r="D745"/>
      <c r="E745"/>
      <c r="F745"/>
      <c r="G745"/>
      <c r="H745"/>
      <c r="I745"/>
      <c r="J745"/>
      <c r="K745"/>
      <c r="L745"/>
      <c r="M745"/>
      <c r="N745"/>
      <c r="O745"/>
      <c r="P745"/>
      <c r="Q745"/>
      <c r="R745"/>
      <c r="S745"/>
      <c r="T745"/>
      <c r="U745"/>
      <c r="V745"/>
      <c r="W745"/>
      <c r="X745"/>
      <c r="Y745"/>
      <c r="Z745"/>
      <c r="AA745"/>
      <c r="AB745"/>
      <c r="AC745"/>
      <c r="AD745"/>
      <c r="AE745"/>
      <c r="AF745"/>
      <c r="AG745"/>
      <c r="AH745"/>
      <c r="AI745"/>
      <c r="AJ745"/>
      <c r="AK745"/>
      <c r="AL745"/>
      <c r="AM745"/>
      <c r="AN745"/>
      <c r="AO745"/>
      <c r="AP745"/>
      <c r="AQ745"/>
      <c r="AR745"/>
      <c r="AS745" s="224"/>
      <c r="AT745" s="224"/>
      <c r="AU745"/>
    </row>
    <row r="746" spans="1:47" ht="15" x14ac:dyDescent="0.25">
      <c r="A746"/>
      <c r="B746"/>
      <c r="C746"/>
      <c r="D746"/>
      <c r="E746"/>
      <c r="F746"/>
      <c r="G746"/>
      <c r="H746"/>
      <c r="I746"/>
      <c r="J746"/>
      <c r="K746"/>
      <c r="L746"/>
      <c r="M746"/>
      <c r="N746"/>
      <c r="O746"/>
      <c r="P746"/>
      <c r="Q746"/>
      <c r="R746"/>
      <c r="S746"/>
      <c r="T746"/>
      <c r="U746"/>
      <c r="V746"/>
      <c r="W746"/>
      <c r="X746"/>
      <c r="Y746"/>
      <c r="Z746"/>
      <c r="AA746"/>
      <c r="AB746"/>
      <c r="AC746"/>
      <c r="AD746"/>
      <c r="AE746"/>
      <c r="AF746"/>
      <c r="AG746"/>
      <c r="AH746"/>
      <c r="AI746"/>
      <c r="AJ746"/>
      <c r="AK746"/>
      <c r="AL746"/>
      <c r="AM746"/>
      <c r="AN746"/>
      <c r="AO746"/>
      <c r="AP746"/>
      <c r="AQ746"/>
      <c r="AR746"/>
      <c r="AS746" s="224"/>
      <c r="AT746" s="224"/>
      <c r="AU746"/>
    </row>
    <row r="747" spans="1:47" ht="15" x14ac:dyDescent="0.25">
      <c r="A747"/>
      <c r="B747"/>
      <c r="C747"/>
      <c r="D747"/>
      <c r="E747"/>
      <c r="F747"/>
      <c r="G747"/>
      <c r="H747"/>
      <c r="I747"/>
      <c r="J747"/>
      <c r="K747"/>
      <c r="L747"/>
      <c r="M747"/>
      <c r="N747"/>
      <c r="O747"/>
      <c r="P747"/>
      <c r="Q747"/>
      <c r="R747"/>
      <c r="S747"/>
      <c r="T747"/>
      <c r="U747"/>
      <c r="V747"/>
      <c r="W747"/>
      <c r="X747"/>
      <c r="Y747"/>
      <c r="Z747"/>
      <c r="AA747"/>
      <c r="AB747"/>
      <c r="AC747"/>
      <c r="AD747"/>
      <c r="AE747"/>
      <c r="AF747"/>
      <c r="AG747"/>
      <c r="AH747"/>
      <c r="AI747"/>
      <c r="AJ747"/>
      <c r="AK747"/>
      <c r="AL747"/>
      <c r="AM747"/>
      <c r="AN747"/>
      <c r="AO747"/>
      <c r="AP747"/>
      <c r="AQ747"/>
      <c r="AR747"/>
      <c r="AS747" s="224"/>
      <c r="AT747" s="224"/>
      <c r="AU747"/>
    </row>
    <row r="748" spans="1:47" ht="15" x14ac:dyDescent="0.25">
      <c r="A748"/>
      <c r="B748"/>
      <c r="C748"/>
      <c r="D748"/>
      <c r="E748"/>
      <c r="F748"/>
      <c r="G748"/>
      <c r="H748"/>
      <c r="I748"/>
      <c r="J748"/>
      <c r="K748"/>
      <c r="L748"/>
      <c r="M748"/>
      <c r="N748"/>
      <c r="O748"/>
      <c r="P748"/>
      <c r="Q748"/>
      <c r="R748"/>
      <c r="S748"/>
      <c r="T748"/>
      <c r="U748"/>
      <c r="V748"/>
      <c r="W748"/>
      <c r="X748"/>
      <c r="Y748"/>
      <c r="Z748"/>
      <c r="AA748"/>
      <c r="AB748"/>
      <c r="AC748"/>
      <c r="AD748"/>
      <c r="AE748"/>
      <c r="AF748"/>
      <c r="AG748"/>
      <c r="AH748"/>
      <c r="AI748"/>
      <c r="AJ748"/>
      <c r="AK748"/>
      <c r="AL748"/>
      <c r="AM748"/>
      <c r="AN748"/>
      <c r="AO748"/>
      <c r="AP748"/>
      <c r="AQ748"/>
      <c r="AR748"/>
      <c r="AS748" s="224"/>
      <c r="AT748" s="224"/>
      <c r="AU748"/>
    </row>
    <row r="749" spans="1:47" ht="15" x14ac:dyDescent="0.25">
      <c r="A749"/>
      <c r="B749"/>
      <c r="C749"/>
      <c r="D749"/>
      <c r="E749"/>
      <c r="F749"/>
      <c r="G749"/>
      <c r="H749"/>
      <c r="I749"/>
      <c r="J749"/>
      <c r="K749"/>
      <c r="L749"/>
      <c r="M749"/>
      <c r="N749"/>
      <c r="O749"/>
      <c r="P749"/>
      <c r="Q749"/>
      <c r="R749"/>
      <c r="S749"/>
      <c r="T749"/>
      <c r="U749"/>
      <c r="V749"/>
      <c r="W749"/>
      <c r="X749"/>
      <c r="Y749"/>
      <c r="Z749"/>
      <c r="AA749"/>
      <c r="AB749"/>
      <c r="AC749"/>
      <c r="AD749"/>
      <c r="AE749"/>
      <c r="AF749"/>
      <c r="AG749"/>
      <c r="AH749"/>
      <c r="AI749"/>
      <c r="AJ749"/>
      <c r="AK749"/>
      <c r="AL749"/>
      <c r="AM749"/>
      <c r="AN749"/>
      <c r="AO749"/>
      <c r="AP749"/>
      <c r="AQ749"/>
      <c r="AR749"/>
      <c r="AS749" s="224"/>
      <c r="AT749" s="224"/>
      <c r="AU749"/>
    </row>
    <row r="750" spans="1:47" ht="15" x14ac:dyDescent="0.25">
      <c r="A750"/>
      <c r="B750"/>
      <c r="C750"/>
      <c r="D750"/>
      <c r="E750"/>
      <c r="F750"/>
      <c r="G750"/>
      <c r="H750"/>
      <c r="I750"/>
      <c r="J750"/>
      <c r="K750"/>
      <c r="L750"/>
      <c r="M750"/>
      <c r="N750"/>
      <c r="O750"/>
      <c r="P750"/>
      <c r="Q750"/>
      <c r="R750"/>
      <c r="S750"/>
      <c r="T750"/>
      <c r="U750"/>
      <c r="V750"/>
      <c r="W750"/>
      <c r="X750"/>
      <c r="Y750"/>
      <c r="Z750"/>
      <c r="AA750"/>
      <c r="AB750"/>
      <c r="AC750"/>
      <c r="AD750"/>
      <c r="AE750"/>
      <c r="AF750"/>
      <c r="AG750"/>
      <c r="AH750"/>
      <c r="AI750"/>
      <c r="AJ750"/>
      <c r="AK750"/>
      <c r="AL750"/>
      <c r="AM750"/>
      <c r="AN750"/>
      <c r="AO750"/>
      <c r="AP750"/>
      <c r="AQ750"/>
      <c r="AR750"/>
      <c r="AS750" s="224"/>
      <c r="AT750" s="224"/>
      <c r="AU750"/>
    </row>
    <row r="751" spans="1:47" ht="15" x14ac:dyDescent="0.25">
      <c r="A751"/>
      <c r="B751"/>
      <c r="C751"/>
      <c r="D751"/>
      <c r="E751"/>
      <c r="F751"/>
      <c r="G751"/>
      <c r="H751"/>
      <c r="I751"/>
      <c r="J751"/>
      <c r="K751"/>
      <c r="L751"/>
      <c r="M751"/>
      <c r="N751"/>
      <c r="O751"/>
      <c r="P751"/>
      <c r="Q751"/>
      <c r="R751"/>
      <c r="S751"/>
      <c r="T751"/>
      <c r="U751"/>
      <c r="V751"/>
      <c r="W751"/>
      <c r="X751"/>
      <c r="Y751"/>
      <c r="Z751"/>
      <c r="AA751"/>
      <c r="AB751"/>
      <c r="AC751"/>
      <c r="AD751"/>
      <c r="AE751"/>
      <c r="AF751"/>
      <c r="AG751"/>
      <c r="AH751"/>
      <c r="AI751"/>
      <c r="AJ751"/>
      <c r="AK751"/>
      <c r="AL751"/>
      <c r="AM751"/>
      <c r="AN751"/>
      <c r="AO751"/>
      <c r="AP751"/>
      <c r="AQ751"/>
      <c r="AR751"/>
      <c r="AS751" s="224"/>
      <c r="AT751" s="224"/>
      <c r="AU751"/>
    </row>
    <row r="752" spans="1:47" ht="15" x14ac:dyDescent="0.25">
      <c r="A752"/>
      <c r="B752"/>
      <c r="C752"/>
      <c r="D752"/>
      <c r="E752"/>
      <c r="F752"/>
      <c r="G752"/>
      <c r="H752"/>
      <c r="I752"/>
      <c r="J752"/>
      <c r="K752"/>
      <c r="L752"/>
      <c r="M752"/>
      <c r="N752"/>
      <c r="O752"/>
      <c r="P752"/>
      <c r="Q752"/>
      <c r="R752"/>
      <c r="S752"/>
      <c r="T752"/>
      <c r="U752"/>
      <c r="V752"/>
      <c r="W752"/>
      <c r="X752"/>
      <c r="Y752"/>
      <c r="Z752"/>
      <c r="AA752"/>
      <c r="AB752"/>
      <c r="AC752"/>
      <c r="AD752"/>
      <c r="AE752"/>
      <c r="AF752"/>
      <c r="AG752"/>
      <c r="AH752"/>
      <c r="AI752"/>
      <c r="AJ752"/>
      <c r="AK752"/>
      <c r="AL752"/>
      <c r="AM752"/>
      <c r="AN752"/>
      <c r="AO752"/>
      <c r="AP752"/>
      <c r="AQ752"/>
      <c r="AR752"/>
      <c r="AS752" s="224"/>
      <c r="AT752" s="224"/>
      <c r="AU752"/>
    </row>
    <row r="753" spans="1:47" ht="15" x14ac:dyDescent="0.25">
      <c r="A753"/>
      <c r="B753"/>
      <c r="C753"/>
      <c r="D753"/>
      <c r="E753"/>
      <c r="F753"/>
      <c r="G753"/>
      <c r="H753"/>
      <c r="I753"/>
      <c r="J753"/>
      <c r="K753"/>
      <c r="L753"/>
      <c r="M753"/>
      <c r="N753"/>
      <c r="O753"/>
      <c r="P753"/>
      <c r="Q753"/>
      <c r="R753"/>
      <c r="S753"/>
      <c r="T753"/>
      <c r="U753"/>
      <c r="V753"/>
      <c r="W753"/>
      <c r="X753"/>
      <c r="Y753"/>
      <c r="Z753"/>
      <c r="AA753"/>
      <c r="AB753"/>
      <c r="AC753"/>
      <c r="AD753"/>
      <c r="AE753"/>
      <c r="AF753"/>
      <c r="AG753"/>
      <c r="AH753"/>
      <c r="AI753"/>
      <c r="AJ753"/>
      <c r="AK753"/>
      <c r="AL753"/>
      <c r="AM753"/>
      <c r="AN753"/>
      <c r="AO753"/>
      <c r="AP753"/>
      <c r="AQ753"/>
      <c r="AR753"/>
      <c r="AS753" s="224"/>
      <c r="AT753" s="224"/>
      <c r="AU753"/>
    </row>
    <row r="754" spans="1:47" ht="15" x14ac:dyDescent="0.25">
      <c r="A754"/>
      <c r="B754"/>
      <c r="C754"/>
      <c r="D754"/>
      <c r="E754"/>
      <c r="F754"/>
      <c r="G754"/>
      <c r="H754"/>
      <c r="I754"/>
      <c r="J754"/>
      <c r="K754"/>
      <c r="L754"/>
      <c r="M754"/>
      <c r="N754"/>
      <c r="O754"/>
      <c r="P754"/>
      <c r="Q754"/>
      <c r="R754"/>
      <c r="S754"/>
      <c r="T754"/>
      <c r="U754"/>
      <c r="V754"/>
      <c r="W754"/>
      <c r="X754"/>
      <c r="Y754"/>
      <c r="Z754"/>
      <c r="AA754"/>
      <c r="AB754"/>
      <c r="AC754"/>
      <c r="AD754"/>
      <c r="AE754"/>
      <c r="AF754"/>
      <c r="AG754"/>
      <c r="AH754"/>
      <c r="AI754"/>
      <c r="AJ754"/>
      <c r="AK754"/>
      <c r="AL754"/>
      <c r="AM754"/>
      <c r="AN754"/>
      <c r="AO754"/>
      <c r="AP754"/>
      <c r="AQ754"/>
      <c r="AR754"/>
      <c r="AS754" s="224"/>
      <c r="AT754" s="224"/>
      <c r="AU754"/>
    </row>
    <row r="755" spans="1:47" ht="15" x14ac:dyDescent="0.25">
      <c r="A755"/>
      <c r="B755"/>
      <c r="C755"/>
      <c r="D755"/>
      <c r="E755"/>
      <c r="F755"/>
      <c r="G755"/>
      <c r="H755"/>
      <c r="I755"/>
      <c r="J755"/>
      <c r="K755"/>
      <c r="L755"/>
      <c r="M755"/>
      <c r="N755"/>
      <c r="O755"/>
      <c r="P755"/>
      <c r="Q755"/>
      <c r="R755"/>
      <c r="S755"/>
      <c r="T755"/>
      <c r="U755"/>
      <c r="V755"/>
      <c r="W755"/>
      <c r="X755"/>
      <c r="Y755"/>
      <c r="Z755"/>
      <c r="AA755"/>
      <c r="AB755"/>
      <c r="AC755"/>
      <c r="AD755"/>
      <c r="AE755"/>
      <c r="AF755"/>
      <c r="AG755"/>
      <c r="AH755"/>
      <c r="AI755"/>
      <c r="AJ755"/>
      <c r="AK755"/>
      <c r="AL755"/>
      <c r="AM755"/>
      <c r="AN755"/>
      <c r="AO755"/>
      <c r="AP755"/>
      <c r="AQ755"/>
      <c r="AR755"/>
      <c r="AS755" s="224"/>
      <c r="AT755" s="224"/>
      <c r="AU755"/>
    </row>
    <row r="756" spans="1:47" ht="15" x14ac:dyDescent="0.25">
      <c r="A756"/>
      <c r="B756"/>
      <c r="C756"/>
      <c r="D756"/>
      <c r="E756"/>
      <c r="F756"/>
      <c r="G756"/>
      <c r="H756"/>
      <c r="I756"/>
      <c r="J756"/>
      <c r="K756"/>
      <c r="L756"/>
      <c r="M756"/>
      <c r="N756"/>
      <c r="O756"/>
      <c r="P756"/>
      <c r="Q756"/>
      <c r="R756"/>
      <c r="S756"/>
      <c r="T756"/>
      <c r="U756"/>
      <c r="V756"/>
      <c r="W756"/>
      <c r="X756"/>
      <c r="Y756"/>
      <c r="Z756"/>
      <c r="AA756"/>
      <c r="AB756"/>
      <c r="AC756"/>
      <c r="AD756"/>
      <c r="AE756"/>
      <c r="AF756"/>
      <c r="AG756"/>
      <c r="AH756"/>
      <c r="AI756"/>
      <c r="AJ756"/>
      <c r="AK756"/>
      <c r="AL756"/>
      <c r="AM756"/>
      <c r="AN756"/>
      <c r="AO756"/>
      <c r="AP756"/>
      <c r="AQ756"/>
      <c r="AR756"/>
      <c r="AS756" s="224"/>
      <c r="AT756" s="224"/>
      <c r="AU756"/>
    </row>
    <row r="757" spans="1:47" ht="15" x14ac:dyDescent="0.25">
      <c r="A757"/>
      <c r="B757"/>
      <c r="C757"/>
      <c r="D757"/>
      <c r="E757"/>
      <c r="F757"/>
      <c r="G757"/>
      <c r="H757"/>
      <c r="I757"/>
      <c r="J757"/>
      <c r="K757"/>
      <c r="L757"/>
      <c r="M757"/>
      <c r="N757"/>
      <c r="O757"/>
      <c r="P757"/>
      <c r="Q757"/>
      <c r="R757"/>
      <c r="S757"/>
      <c r="T757"/>
      <c r="U757"/>
      <c r="V757"/>
      <c r="W757"/>
      <c r="X757"/>
      <c r="Y757"/>
      <c r="Z757"/>
      <c r="AA757"/>
      <c r="AB757"/>
      <c r="AC757"/>
      <c r="AD757"/>
      <c r="AE757"/>
      <c r="AF757"/>
      <c r="AG757"/>
      <c r="AH757"/>
      <c r="AI757"/>
      <c r="AJ757"/>
      <c r="AK757"/>
      <c r="AL757"/>
      <c r="AM757"/>
      <c r="AN757"/>
      <c r="AO757"/>
      <c r="AP757"/>
      <c r="AQ757"/>
      <c r="AR757"/>
      <c r="AS757" s="224"/>
      <c r="AT757" s="224"/>
      <c r="AU757"/>
    </row>
    <row r="758" spans="1:47" ht="15" x14ac:dyDescent="0.25">
      <c r="A758"/>
      <c r="B758"/>
      <c r="C758"/>
      <c r="D758"/>
      <c r="E758"/>
      <c r="F758"/>
      <c r="G758"/>
      <c r="H758"/>
      <c r="I758"/>
      <c r="J758"/>
      <c r="K758"/>
      <c r="L758"/>
      <c r="M758"/>
      <c r="N758"/>
      <c r="O758"/>
      <c r="P758"/>
      <c r="Q758"/>
      <c r="R758"/>
      <c r="S758"/>
      <c r="T758"/>
      <c r="U758"/>
      <c r="V758"/>
      <c r="W758"/>
      <c r="X758"/>
      <c r="Y758"/>
      <c r="Z758"/>
      <c r="AA758"/>
      <c r="AB758"/>
      <c r="AC758"/>
      <c r="AD758"/>
      <c r="AE758"/>
      <c r="AF758"/>
      <c r="AG758"/>
      <c r="AH758"/>
      <c r="AI758"/>
      <c r="AJ758"/>
      <c r="AK758"/>
      <c r="AL758"/>
      <c r="AM758"/>
      <c r="AN758"/>
      <c r="AO758"/>
      <c r="AP758"/>
      <c r="AQ758"/>
      <c r="AR758"/>
      <c r="AS758" s="224"/>
      <c r="AT758" s="224"/>
      <c r="AU758"/>
    </row>
    <row r="759" spans="1:47" ht="15" x14ac:dyDescent="0.25">
      <c r="A759"/>
      <c r="B759"/>
      <c r="C759"/>
      <c r="D759"/>
      <c r="E759"/>
      <c r="F759"/>
      <c r="G759"/>
      <c r="H759"/>
      <c r="I759"/>
      <c r="J759"/>
      <c r="K759"/>
      <c r="L759"/>
      <c r="M759"/>
      <c r="N759"/>
      <c r="O759"/>
      <c r="P759"/>
      <c r="Q759"/>
      <c r="R759"/>
      <c r="S759"/>
      <c r="T759"/>
      <c r="U759"/>
      <c r="V759"/>
      <c r="W759"/>
      <c r="X759"/>
      <c r="Y759"/>
      <c r="Z759"/>
      <c r="AA759"/>
      <c r="AB759"/>
      <c r="AC759"/>
      <c r="AD759"/>
      <c r="AE759"/>
      <c r="AF759"/>
      <c r="AG759"/>
      <c r="AH759"/>
      <c r="AI759"/>
      <c r="AJ759"/>
      <c r="AK759"/>
      <c r="AL759"/>
      <c r="AM759"/>
      <c r="AN759"/>
      <c r="AO759"/>
      <c r="AP759"/>
      <c r="AQ759"/>
      <c r="AR759"/>
      <c r="AS759" s="224"/>
      <c r="AT759" s="224"/>
      <c r="AU759"/>
    </row>
    <row r="760" spans="1:47" ht="15" x14ac:dyDescent="0.25">
      <c r="A760"/>
      <c r="B760"/>
      <c r="C760"/>
      <c r="D760"/>
      <c r="E760"/>
      <c r="F760"/>
      <c r="G760"/>
      <c r="H760"/>
      <c r="I760"/>
      <c r="J760"/>
      <c r="K760"/>
      <c r="L760"/>
      <c r="M760"/>
      <c r="N760"/>
      <c r="O760"/>
      <c r="P760"/>
      <c r="Q760"/>
      <c r="R760"/>
      <c r="S760"/>
      <c r="T760"/>
      <c r="U760"/>
      <c r="V760"/>
      <c r="W760"/>
      <c r="X760"/>
      <c r="Y760"/>
      <c r="Z760"/>
      <c r="AA760"/>
      <c r="AB760"/>
      <c r="AC760"/>
      <c r="AD760"/>
      <c r="AE760"/>
      <c r="AF760"/>
      <c r="AG760"/>
      <c r="AH760"/>
      <c r="AI760"/>
      <c r="AJ760"/>
      <c r="AK760"/>
      <c r="AL760"/>
      <c r="AM760"/>
      <c r="AN760"/>
      <c r="AO760"/>
      <c r="AP760"/>
      <c r="AQ760"/>
      <c r="AR760"/>
      <c r="AS760" s="224"/>
      <c r="AT760" s="224"/>
      <c r="AU760"/>
    </row>
    <row r="761" spans="1:47" ht="15" x14ac:dyDescent="0.25">
      <c r="A761"/>
      <c r="B761"/>
      <c r="C761"/>
      <c r="D761"/>
      <c r="E761"/>
      <c r="F761"/>
      <c r="G761"/>
      <c r="H761"/>
      <c r="I761"/>
      <c r="J761"/>
      <c r="K761"/>
      <c r="L761"/>
      <c r="M761"/>
      <c r="N761"/>
      <c r="O761"/>
      <c r="P761"/>
      <c r="Q761"/>
      <c r="R761"/>
      <c r="S761"/>
      <c r="T761"/>
      <c r="U761"/>
      <c r="V761"/>
      <c r="W761"/>
      <c r="X761"/>
      <c r="Y761"/>
      <c r="Z761"/>
      <c r="AA761"/>
      <c r="AB761"/>
      <c r="AC761"/>
      <c r="AD761"/>
      <c r="AE761"/>
      <c r="AF761"/>
      <c r="AG761"/>
      <c r="AH761"/>
      <c r="AI761"/>
      <c r="AJ761"/>
      <c r="AK761"/>
      <c r="AL761"/>
      <c r="AM761"/>
      <c r="AN761"/>
      <c r="AO761"/>
      <c r="AP761"/>
      <c r="AQ761"/>
      <c r="AR761"/>
      <c r="AS761" s="224"/>
      <c r="AT761" s="224"/>
      <c r="AU761"/>
    </row>
    <row r="762" spans="1:47" ht="15" x14ac:dyDescent="0.25">
      <c r="A762"/>
      <c r="B762"/>
      <c r="C762"/>
      <c r="D762"/>
      <c r="E762"/>
      <c r="F762"/>
      <c r="G762"/>
      <c r="H762"/>
      <c r="I762"/>
      <c r="J762"/>
      <c r="K762"/>
      <c r="L762"/>
      <c r="M762"/>
      <c r="N762"/>
      <c r="O762"/>
      <c r="P762"/>
      <c r="Q762"/>
      <c r="R762"/>
      <c r="S762"/>
      <c r="T762"/>
      <c r="U762"/>
      <c r="V762"/>
      <c r="W762"/>
      <c r="X762"/>
      <c r="Y762"/>
      <c r="Z762"/>
      <c r="AA762"/>
      <c r="AB762"/>
      <c r="AC762"/>
      <c r="AD762"/>
      <c r="AE762"/>
      <c r="AF762"/>
      <c r="AG762"/>
      <c r="AH762"/>
      <c r="AI762"/>
      <c r="AJ762"/>
      <c r="AK762"/>
      <c r="AL762"/>
      <c r="AM762"/>
      <c r="AN762"/>
      <c r="AO762"/>
      <c r="AP762"/>
      <c r="AQ762"/>
      <c r="AR762"/>
      <c r="AS762" s="224"/>
      <c r="AT762" s="224"/>
      <c r="AU762"/>
    </row>
    <row r="763" spans="1:47" ht="15" x14ac:dyDescent="0.25">
      <c r="A763"/>
      <c r="B763"/>
      <c r="C763"/>
      <c r="D763"/>
      <c r="E763"/>
      <c r="F763"/>
      <c r="G763"/>
      <c r="H763"/>
      <c r="I763"/>
      <c r="J763"/>
      <c r="K763"/>
      <c r="L763"/>
      <c r="M763"/>
      <c r="N763"/>
      <c r="O763"/>
      <c r="P763"/>
      <c r="Q763"/>
      <c r="R763"/>
      <c r="S763"/>
      <c r="T763"/>
      <c r="U763"/>
      <c r="V763"/>
      <c r="W763"/>
      <c r="X763"/>
      <c r="Y763"/>
      <c r="Z763"/>
      <c r="AA763"/>
      <c r="AB763"/>
      <c r="AC763"/>
      <c r="AD763"/>
      <c r="AE763"/>
      <c r="AF763"/>
      <c r="AG763"/>
      <c r="AH763"/>
      <c r="AI763"/>
      <c r="AJ763"/>
      <c r="AK763"/>
      <c r="AL763"/>
      <c r="AM763"/>
      <c r="AN763"/>
      <c r="AO763"/>
      <c r="AP763"/>
      <c r="AQ763"/>
      <c r="AR763"/>
      <c r="AS763" s="224"/>
      <c r="AT763" s="224"/>
      <c r="AU763"/>
    </row>
    <row r="764" spans="1:47" ht="15" x14ac:dyDescent="0.25">
      <c r="A764"/>
      <c r="B764"/>
      <c r="C764"/>
      <c r="D764"/>
      <c r="E764"/>
      <c r="F764"/>
      <c r="G764"/>
      <c r="H764"/>
      <c r="I764"/>
      <c r="J764"/>
      <c r="K764"/>
      <c r="L764"/>
      <c r="M764"/>
      <c r="N764"/>
      <c r="O764"/>
      <c r="P764"/>
      <c r="Q764"/>
      <c r="R764"/>
      <c r="S764"/>
      <c r="T764"/>
      <c r="U764"/>
      <c r="V764"/>
      <c r="W764"/>
      <c r="X764"/>
      <c r="Y764"/>
      <c r="Z764"/>
      <c r="AA764"/>
      <c r="AB764"/>
      <c r="AC764"/>
      <c r="AD764"/>
      <c r="AE764"/>
      <c r="AF764"/>
      <c r="AG764"/>
      <c r="AH764"/>
      <c r="AI764"/>
      <c r="AJ764"/>
      <c r="AK764"/>
      <c r="AL764"/>
      <c r="AM764"/>
      <c r="AN764"/>
      <c r="AO764"/>
      <c r="AP764"/>
      <c r="AQ764"/>
      <c r="AR764"/>
      <c r="AS764" s="224"/>
      <c r="AT764" s="224"/>
      <c r="AU764"/>
    </row>
    <row r="765" spans="1:47" ht="15" x14ac:dyDescent="0.25">
      <c r="A765"/>
      <c r="B765"/>
      <c r="C765"/>
      <c r="D765"/>
      <c r="E765"/>
      <c r="F765"/>
      <c r="G765"/>
      <c r="H765"/>
      <c r="I765"/>
      <c r="J765"/>
      <c r="K765"/>
      <c r="L765"/>
      <c r="M765"/>
      <c r="N765"/>
      <c r="O765"/>
      <c r="P765"/>
      <c r="Q765"/>
      <c r="R765"/>
      <c r="S765"/>
      <c r="T765"/>
      <c r="U765"/>
      <c r="V765"/>
      <c r="W765"/>
      <c r="X765"/>
      <c r="Y765"/>
      <c r="Z765"/>
      <c r="AA765"/>
      <c r="AB765"/>
      <c r="AC765"/>
      <c r="AD765"/>
      <c r="AE765"/>
      <c r="AF765"/>
      <c r="AG765"/>
      <c r="AH765"/>
      <c r="AI765"/>
      <c r="AJ765"/>
      <c r="AK765"/>
      <c r="AL765"/>
      <c r="AM765"/>
      <c r="AN765"/>
      <c r="AO765"/>
      <c r="AP765"/>
      <c r="AQ765"/>
      <c r="AR765"/>
      <c r="AS765" s="224"/>
      <c r="AT765" s="224"/>
      <c r="AU765"/>
    </row>
    <row r="766" spans="1:47" ht="15" x14ac:dyDescent="0.25">
      <c r="A766"/>
      <c r="B766"/>
      <c r="C766"/>
      <c r="D766"/>
      <c r="E766"/>
      <c r="F766"/>
      <c r="G766"/>
      <c r="H766"/>
      <c r="I766"/>
      <c r="J766"/>
      <c r="K766"/>
      <c r="L766"/>
      <c r="M766"/>
      <c r="N766"/>
      <c r="O766"/>
      <c r="P766"/>
      <c r="Q766"/>
      <c r="R766"/>
      <c r="S766"/>
      <c r="T766"/>
      <c r="U766"/>
      <c r="V766"/>
      <c r="W766"/>
      <c r="X766"/>
      <c r="Y766"/>
      <c r="Z766"/>
      <c r="AA766"/>
      <c r="AB766"/>
      <c r="AC766"/>
      <c r="AD766"/>
      <c r="AE766"/>
      <c r="AF766"/>
      <c r="AG766"/>
      <c r="AH766"/>
      <c r="AI766"/>
      <c r="AJ766"/>
      <c r="AK766"/>
      <c r="AL766"/>
      <c r="AM766"/>
      <c r="AN766"/>
      <c r="AO766"/>
      <c r="AP766"/>
      <c r="AQ766"/>
      <c r="AR766"/>
      <c r="AS766" s="224"/>
      <c r="AT766" s="224"/>
      <c r="AU766"/>
    </row>
    <row r="767" spans="1:47" ht="15" x14ac:dyDescent="0.25">
      <c r="A767"/>
      <c r="B767"/>
      <c r="C767"/>
      <c r="D767"/>
      <c r="E767"/>
      <c r="F767"/>
      <c r="G767"/>
      <c r="H767"/>
      <c r="I767"/>
      <c r="J767"/>
      <c r="K767"/>
      <c r="L767"/>
      <c r="M767"/>
      <c r="N767"/>
      <c r="O767"/>
      <c r="P767"/>
      <c r="Q767"/>
      <c r="R767"/>
      <c r="S767"/>
      <c r="T767"/>
      <c r="U767"/>
      <c r="V767"/>
      <c r="W767"/>
      <c r="X767"/>
      <c r="Y767"/>
      <c r="Z767"/>
      <c r="AA767"/>
      <c r="AB767"/>
      <c r="AC767"/>
      <c r="AD767"/>
      <c r="AE767"/>
      <c r="AF767"/>
      <c r="AG767"/>
      <c r="AH767"/>
      <c r="AI767"/>
      <c r="AJ767"/>
      <c r="AK767"/>
      <c r="AL767"/>
      <c r="AM767"/>
      <c r="AN767"/>
      <c r="AO767"/>
      <c r="AP767"/>
      <c r="AQ767"/>
      <c r="AR767"/>
      <c r="AS767" s="224"/>
      <c r="AT767" s="224"/>
      <c r="AU767"/>
    </row>
    <row r="768" spans="1:47" ht="15" x14ac:dyDescent="0.25">
      <c r="A768"/>
      <c r="B768"/>
      <c r="C768"/>
      <c r="D768"/>
      <c r="E768"/>
      <c r="F768"/>
      <c r="G768"/>
      <c r="H768"/>
      <c r="I768"/>
      <c r="J768"/>
      <c r="K768"/>
      <c r="L768"/>
      <c r="M768"/>
      <c r="N768"/>
      <c r="O768"/>
      <c r="P768"/>
      <c r="Q768"/>
      <c r="R768"/>
      <c r="S768"/>
      <c r="T768"/>
      <c r="U768"/>
      <c r="V768"/>
      <c r="W768"/>
      <c r="X768"/>
      <c r="Y768"/>
      <c r="Z768"/>
      <c r="AA768"/>
      <c r="AB768"/>
      <c r="AC768"/>
      <c r="AD768"/>
      <c r="AE768"/>
      <c r="AF768"/>
      <c r="AG768"/>
      <c r="AH768"/>
      <c r="AI768"/>
      <c r="AJ768"/>
      <c r="AK768"/>
      <c r="AL768"/>
      <c r="AM768"/>
      <c r="AN768"/>
      <c r="AO768"/>
      <c r="AP768"/>
      <c r="AQ768"/>
      <c r="AR768"/>
      <c r="AS768" s="224"/>
      <c r="AT768" s="224"/>
      <c r="AU768"/>
    </row>
    <row r="769" spans="1:47" ht="15" x14ac:dyDescent="0.25">
      <c r="A769"/>
      <c r="B769"/>
      <c r="C769"/>
      <c r="D769"/>
      <c r="E769"/>
      <c r="F769"/>
      <c r="G769"/>
      <c r="H769"/>
      <c r="I769"/>
      <c r="J769"/>
      <c r="K769"/>
      <c r="L769"/>
      <c r="M769"/>
      <c r="N769"/>
      <c r="O769"/>
      <c r="P769"/>
      <c r="Q769"/>
      <c r="R769"/>
      <c r="S769"/>
      <c r="T769"/>
      <c r="U769"/>
      <c r="V769"/>
      <c r="W769"/>
      <c r="X769"/>
      <c r="Y769"/>
      <c r="Z769"/>
      <c r="AA769"/>
      <c r="AB769"/>
      <c r="AC769"/>
      <c r="AD769"/>
      <c r="AE769"/>
      <c r="AF769"/>
      <c r="AG769"/>
      <c r="AH769"/>
      <c r="AI769"/>
      <c r="AJ769"/>
      <c r="AK769"/>
      <c r="AL769"/>
      <c r="AM769"/>
      <c r="AN769"/>
      <c r="AO769"/>
      <c r="AP769"/>
      <c r="AQ769"/>
      <c r="AR769"/>
      <c r="AS769" s="224"/>
      <c r="AT769" s="224"/>
      <c r="AU769"/>
    </row>
    <row r="770" spans="1:47" ht="15" x14ac:dyDescent="0.25">
      <c r="A770"/>
      <c r="B770"/>
      <c r="C770"/>
      <c r="D770"/>
      <c r="E770"/>
      <c r="F770"/>
      <c r="G770"/>
      <c r="H770"/>
      <c r="I770"/>
      <c r="J770"/>
      <c r="K770"/>
      <c r="L770"/>
      <c r="M770"/>
      <c r="N770"/>
      <c r="O770"/>
      <c r="P770"/>
      <c r="Q770"/>
      <c r="R770"/>
      <c r="S770"/>
      <c r="T770"/>
      <c r="U770"/>
      <c r="V770"/>
      <c r="W770"/>
      <c r="X770"/>
      <c r="Y770"/>
      <c r="Z770"/>
      <c r="AA770"/>
      <c r="AB770"/>
      <c r="AC770"/>
      <c r="AD770"/>
      <c r="AE770"/>
      <c r="AF770"/>
      <c r="AG770"/>
      <c r="AH770"/>
      <c r="AI770"/>
      <c r="AJ770"/>
      <c r="AK770"/>
      <c r="AL770"/>
      <c r="AM770"/>
      <c r="AN770"/>
      <c r="AO770"/>
      <c r="AP770"/>
      <c r="AQ770"/>
      <c r="AR770"/>
      <c r="AS770" s="224"/>
      <c r="AT770" s="224"/>
      <c r="AU770"/>
    </row>
    <row r="771" spans="1:47" ht="15" x14ac:dyDescent="0.25">
      <c r="A771"/>
      <c r="B771"/>
      <c r="C771"/>
      <c r="D771"/>
      <c r="E771"/>
      <c r="F771"/>
      <c r="G771"/>
      <c r="H771"/>
      <c r="I771"/>
      <c r="J771"/>
      <c r="K771"/>
      <c r="L771"/>
      <c r="M771"/>
      <c r="N771"/>
      <c r="O771"/>
      <c r="P771"/>
      <c r="Q771"/>
      <c r="R771"/>
      <c r="S771"/>
      <c r="T771"/>
      <c r="U771"/>
      <c r="V771"/>
      <c r="W771"/>
      <c r="X771"/>
      <c r="Y771"/>
      <c r="Z771"/>
      <c r="AA771"/>
      <c r="AB771"/>
      <c r="AC771"/>
      <c r="AD771"/>
      <c r="AE771"/>
      <c r="AF771"/>
      <c r="AG771"/>
      <c r="AH771"/>
      <c r="AI771"/>
      <c r="AJ771"/>
      <c r="AK771"/>
      <c r="AL771"/>
      <c r="AM771"/>
      <c r="AN771"/>
      <c r="AO771"/>
      <c r="AP771"/>
      <c r="AQ771"/>
      <c r="AR771"/>
      <c r="AS771" s="224"/>
      <c r="AT771" s="224"/>
      <c r="AU771"/>
    </row>
    <row r="772" spans="1:47" ht="15" x14ac:dyDescent="0.25">
      <c r="A772"/>
      <c r="B772"/>
      <c r="C772"/>
      <c r="D772"/>
      <c r="E772"/>
      <c r="F772"/>
      <c r="G772"/>
      <c r="H772"/>
      <c r="I772"/>
      <c r="J772"/>
      <c r="K772"/>
      <c r="L772"/>
      <c r="M772"/>
      <c r="N772"/>
      <c r="O772"/>
      <c r="P772"/>
      <c r="Q772"/>
      <c r="R772"/>
      <c r="S772"/>
      <c r="T772"/>
      <c r="U772"/>
      <c r="V772"/>
      <c r="W772"/>
      <c r="X772"/>
      <c r="Y772"/>
      <c r="Z772"/>
      <c r="AA772"/>
      <c r="AB772"/>
      <c r="AC772"/>
      <c r="AD772"/>
      <c r="AE772"/>
      <c r="AF772"/>
      <c r="AG772"/>
      <c r="AH772"/>
      <c r="AI772"/>
      <c r="AJ772"/>
      <c r="AK772"/>
      <c r="AL772"/>
      <c r="AM772"/>
      <c r="AN772"/>
      <c r="AO772"/>
      <c r="AP772"/>
      <c r="AQ772"/>
      <c r="AR772"/>
      <c r="AS772" s="224"/>
      <c r="AT772" s="224"/>
      <c r="AU772"/>
    </row>
    <row r="773" spans="1:47" ht="15" x14ac:dyDescent="0.25">
      <c r="A773"/>
      <c r="B773"/>
      <c r="C773"/>
      <c r="D773"/>
      <c r="E773"/>
      <c r="F773"/>
      <c r="G773"/>
      <c r="H773"/>
      <c r="I773"/>
      <c r="J773"/>
      <c r="K773"/>
      <c r="L773"/>
      <c r="M773"/>
      <c r="N773"/>
      <c r="O773"/>
      <c r="P773"/>
      <c r="Q773"/>
      <c r="R773"/>
      <c r="S773"/>
      <c r="T773"/>
      <c r="U773"/>
      <c r="V773"/>
      <c r="W773"/>
      <c r="X773"/>
      <c r="Y773"/>
      <c r="Z773"/>
      <c r="AA773"/>
      <c r="AB773"/>
      <c r="AC773"/>
      <c r="AD773"/>
      <c r="AE773"/>
      <c r="AF773"/>
      <c r="AG773"/>
      <c r="AH773"/>
      <c r="AI773"/>
      <c r="AJ773"/>
      <c r="AK773"/>
      <c r="AL773"/>
      <c r="AM773"/>
      <c r="AN773"/>
      <c r="AO773"/>
      <c r="AP773"/>
      <c r="AQ773"/>
      <c r="AR773"/>
      <c r="AS773" s="224"/>
      <c r="AT773" s="224"/>
      <c r="AU773"/>
    </row>
    <row r="774" spans="1:47" ht="15" x14ac:dyDescent="0.25">
      <c r="A774"/>
      <c r="B774"/>
      <c r="C774"/>
      <c r="D774"/>
      <c r="E774"/>
      <c r="F774"/>
      <c r="G774"/>
      <c r="H774"/>
      <c r="I774"/>
      <c r="J774"/>
      <c r="K774"/>
      <c r="L774"/>
      <c r="M774"/>
      <c r="N774"/>
      <c r="O774"/>
      <c r="P774"/>
      <c r="Q774"/>
      <c r="R774"/>
      <c r="S774"/>
      <c r="T774"/>
      <c r="U774"/>
      <c r="V774"/>
      <c r="W774"/>
      <c r="X774"/>
      <c r="Y774"/>
      <c r="Z774"/>
      <c r="AA774"/>
      <c r="AB774"/>
      <c r="AC774"/>
      <c r="AD774"/>
      <c r="AE774"/>
      <c r="AF774"/>
      <c r="AG774"/>
      <c r="AH774"/>
      <c r="AI774"/>
      <c r="AJ774"/>
      <c r="AK774"/>
      <c r="AL774"/>
      <c r="AM774"/>
      <c r="AN774"/>
      <c r="AO774"/>
      <c r="AP774"/>
      <c r="AQ774"/>
      <c r="AR774"/>
      <c r="AS774" s="224"/>
      <c r="AT774" s="224"/>
      <c r="AU774"/>
    </row>
    <row r="775" spans="1:47" ht="15" x14ac:dyDescent="0.25">
      <c r="A775"/>
      <c r="B775"/>
      <c r="C775"/>
      <c r="D775"/>
      <c r="E775"/>
      <c r="F775"/>
      <c r="G775"/>
      <c r="H775"/>
      <c r="I775"/>
      <c r="J775"/>
      <c r="K775"/>
      <c r="L775"/>
      <c r="M775"/>
      <c r="N775"/>
      <c r="O775"/>
      <c r="P775"/>
      <c r="Q775"/>
      <c r="R775"/>
      <c r="S775"/>
      <c r="T775"/>
      <c r="U775"/>
      <c r="V775"/>
      <c r="W775"/>
      <c r="X775"/>
      <c r="Y775"/>
      <c r="Z775"/>
      <c r="AA775"/>
      <c r="AB775"/>
      <c r="AC775"/>
      <c r="AD775"/>
      <c r="AE775"/>
      <c r="AF775"/>
      <c r="AG775"/>
      <c r="AH775"/>
      <c r="AI775"/>
      <c r="AJ775"/>
      <c r="AK775"/>
      <c r="AL775"/>
      <c r="AM775"/>
      <c r="AN775"/>
      <c r="AO775"/>
      <c r="AP775"/>
      <c r="AQ775"/>
      <c r="AR775"/>
      <c r="AS775" s="224"/>
      <c r="AT775" s="224"/>
      <c r="AU775"/>
    </row>
    <row r="776" spans="1:47" ht="15" x14ac:dyDescent="0.25">
      <c r="A776"/>
      <c r="B776"/>
      <c r="C776"/>
      <c r="D776"/>
      <c r="E776"/>
      <c r="F776"/>
      <c r="G776"/>
      <c r="H776"/>
      <c r="I776"/>
      <c r="J776"/>
      <c r="K776"/>
      <c r="L776"/>
      <c r="M776"/>
      <c r="N776"/>
      <c r="O776"/>
      <c r="P776"/>
      <c r="Q776"/>
      <c r="R776"/>
      <c r="S776"/>
      <c r="T776"/>
      <c r="U776"/>
      <c r="V776"/>
      <c r="W776"/>
      <c r="X776"/>
      <c r="Y776"/>
      <c r="Z776"/>
      <c r="AA776"/>
      <c r="AB776"/>
      <c r="AC776"/>
      <c r="AD776"/>
      <c r="AE776"/>
      <c r="AF776"/>
      <c r="AG776"/>
      <c r="AH776"/>
      <c r="AI776"/>
      <c r="AJ776"/>
      <c r="AK776"/>
      <c r="AL776"/>
      <c r="AM776"/>
      <c r="AN776"/>
      <c r="AO776"/>
      <c r="AP776"/>
      <c r="AQ776"/>
      <c r="AR776"/>
      <c r="AS776" s="224"/>
      <c r="AT776" s="224"/>
      <c r="AU776"/>
    </row>
    <row r="777" spans="1:47" ht="15" x14ac:dyDescent="0.25">
      <c r="A777"/>
      <c r="B777"/>
      <c r="C777"/>
      <c r="D777"/>
      <c r="E777"/>
      <c r="F777"/>
      <c r="G777"/>
      <c r="H777"/>
      <c r="I777"/>
      <c r="J777"/>
      <c r="K777"/>
      <c r="L777"/>
      <c r="M777"/>
      <c r="N777"/>
      <c r="O777"/>
      <c r="P777"/>
      <c r="Q777"/>
      <c r="R777"/>
      <c r="S777"/>
      <c r="T777"/>
      <c r="U777"/>
      <c r="V777"/>
      <c r="W777"/>
      <c r="X777"/>
      <c r="Y777"/>
      <c r="Z777"/>
      <c r="AA777"/>
      <c r="AB777"/>
      <c r="AC777"/>
      <c r="AD777"/>
      <c r="AE777"/>
      <c r="AF777"/>
      <c r="AG777"/>
      <c r="AH777"/>
      <c r="AI777"/>
      <c r="AJ777"/>
      <c r="AK777"/>
      <c r="AL777"/>
      <c r="AM777"/>
      <c r="AN777"/>
      <c r="AO777"/>
      <c r="AP777"/>
      <c r="AQ777"/>
      <c r="AR777"/>
      <c r="AS777" s="224"/>
      <c r="AT777" s="224"/>
      <c r="AU777"/>
    </row>
    <row r="778" spans="1:47" ht="15" x14ac:dyDescent="0.25">
      <c r="A778"/>
      <c r="B778"/>
      <c r="C778"/>
      <c r="D778"/>
      <c r="E778"/>
      <c r="F778"/>
      <c r="G778"/>
      <c r="H778"/>
      <c r="I778"/>
      <c r="J778"/>
      <c r="K778"/>
      <c r="L778"/>
      <c r="M778"/>
      <c r="N778"/>
      <c r="O778"/>
      <c r="P778"/>
      <c r="Q778"/>
      <c r="R778"/>
      <c r="S778"/>
      <c r="T778"/>
      <c r="U778"/>
      <c r="V778"/>
      <c r="W778"/>
      <c r="X778"/>
      <c r="Y778"/>
      <c r="Z778"/>
      <c r="AA778"/>
      <c r="AB778"/>
      <c r="AC778"/>
      <c r="AD778"/>
      <c r="AE778"/>
      <c r="AF778"/>
      <c r="AG778"/>
      <c r="AH778"/>
      <c r="AI778"/>
      <c r="AJ778"/>
      <c r="AK778"/>
      <c r="AL778"/>
      <c r="AM778"/>
      <c r="AN778"/>
      <c r="AO778"/>
      <c r="AP778"/>
      <c r="AQ778"/>
      <c r="AR778"/>
      <c r="AS778" s="224"/>
      <c r="AT778" s="224"/>
      <c r="AU778"/>
    </row>
    <row r="779" spans="1:47" ht="15" x14ac:dyDescent="0.25">
      <c r="A779"/>
      <c r="B779"/>
      <c r="C779"/>
      <c r="D779"/>
      <c r="E779"/>
      <c r="F779"/>
      <c r="G779"/>
      <c r="H779"/>
      <c r="I779"/>
      <c r="J779"/>
      <c r="K779"/>
      <c r="L779"/>
      <c r="M779"/>
      <c r="N779"/>
      <c r="O779"/>
      <c r="P779"/>
      <c r="Q779"/>
      <c r="R779"/>
      <c r="S779"/>
      <c r="T779"/>
      <c r="U779"/>
      <c r="V779"/>
      <c r="W779"/>
      <c r="X779"/>
      <c r="Y779"/>
      <c r="Z779"/>
      <c r="AA779"/>
      <c r="AB779"/>
      <c r="AC779"/>
      <c r="AD779"/>
      <c r="AE779"/>
      <c r="AF779"/>
      <c r="AG779"/>
      <c r="AH779"/>
      <c r="AI779"/>
      <c r="AJ779"/>
      <c r="AK779"/>
      <c r="AL779"/>
      <c r="AM779"/>
      <c r="AN779"/>
      <c r="AO779"/>
      <c r="AP779"/>
      <c r="AQ779"/>
      <c r="AR779"/>
      <c r="AS779" s="224"/>
      <c r="AT779" s="224"/>
      <c r="AU779"/>
    </row>
    <row r="780" spans="1:47" ht="15" x14ac:dyDescent="0.25">
      <c r="A780"/>
      <c r="B780"/>
      <c r="C780"/>
      <c r="D780"/>
      <c r="E780"/>
      <c r="F780"/>
      <c r="G780"/>
      <c r="H780"/>
      <c r="I780"/>
      <c r="J780"/>
      <c r="K780"/>
      <c r="L780"/>
      <c r="M780"/>
      <c r="N780"/>
      <c r="O780"/>
      <c r="P780"/>
      <c r="Q780"/>
      <c r="R780"/>
      <c r="S780"/>
      <c r="T780"/>
      <c r="U780"/>
      <c r="V780"/>
      <c r="W780"/>
      <c r="X780"/>
      <c r="Y780"/>
      <c r="Z780"/>
      <c r="AA780"/>
      <c r="AB780"/>
      <c r="AC780"/>
      <c r="AD780"/>
      <c r="AE780"/>
      <c r="AF780"/>
      <c r="AG780"/>
      <c r="AH780"/>
      <c r="AI780"/>
      <c r="AJ780"/>
      <c r="AK780"/>
      <c r="AL780"/>
      <c r="AM780"/>
      <c r="AN780"/>
      <c r="AO780"/>
      <c r="AP780"/>
      <c r="AQ780"/>
      <c r="AR780"/>
      <c r="AS780" s="224"/>
      <c r="AT780" s="224"/>
      <c r="AU780"/>
    </row>
    <row r="781" spans="1:47" ht="15" x14ac:dyDescent="0.25">
      <c r="A781"/>
      <c r="B781"/>
      <c r="C781"/>
      <c r="D781"/>
      <c r="E781"/>
      <c r="F781"/>
      <c r="G781"/>
      <c r="H781"/>
      <c r="I781"/>
      <c r="J781"/>
      <c r="K781"/>
      <c r="L781"/>
      <c r="M781"/>
      <c r="N781"/>
      <c r="O781"/>
      <c r="P781"/>
      <c r="Q781"/>
      <c r="R781"/>
      <c r="S781"/>
      <c r="T781"/>
      <c r="U781"/>
      <c r="V781"/>
      <c r="W781"/>
      <c r="X781"/>
      <c r="Y781"/>
      <c r="Z781"/>
      <c r="AA781"/>
      <c r="AB781"/>
      <c r="AC781"/>
      <c r="AD781"/>
      <c r="AE781"/>
      <c r="AF781"/>
      <c r="AG781"/>
      <c r="AH781"/>
      <c r="AI781"/>
      <c r="AJ781"/>
      <c r="AK781"/>
      <c r="AL781"/>
      <c r="AM781"/>
      <c r="AN781"/>
      <c r="AO781"/>
      <c r="AP781"/>
      <c r="AQ781"/>
      <c r="AR781"/>
      <c r="AS781" s="224"/>
      <c r="AT781" s="224"/>
      <c r="AU781"/>
    </row>
    <row r="782" spans="1:47" ht="15" x14ac:dyDescent="0.25">
      <c r="A782"/>
      <c r="B782"/>
      <c r="C782"/>
      <c r="D782"/>
      <c r="E782"/>
      <c r="F782"/>
      <c r="G782"/>
      <c r="H782"/>
      <c r="I782"/>
      <c r="J782"/>
      <c r="K782"/>
      <c r="L782"/>
      <c r="M782"/>
      <c r="N782"/>
      <c r="O782"/>
      <c r="P782"/>
      <c r="Q782"/>
      <c r="R782"/>
      <c r="S782"/>
      <c r="T782"/>
      <c r="U782"/>
      <c r="V782"/>
      <c r="W782"/>
      <c r="X782"/>
      <c r="Y782"/>
      <c r="Z782"/>
      <c r="AA782"/>
      <c r="AB782"/>
      <c r="AC782"/>
      <c r="AD782"/>
      <c r="AE782"/>
      <c r="AF782"/>
      <c r="AG782"/>
      <c r="AH782"/>
      <c r="AI782"/>
      <c r="AJ782"/>
      <c r="AK782"/>
      <c r="AL782"/>
      <c r="AM782"/>
      <c r="AN782"/>
      <c r="AO782"/>
      <c r="AP782"/>
      <c r="AQ782"/>
      <c r="AR782"/>
      <c r="AS782" s="224"/>
      <c r="AT782" s="224"/>
      <c r="AU782"/>
    </row>
    <row r="783" spans="1:47" ht="15" x14ac:dyDescent="0.25">
      <c r="A783"/>
      <c r="B783"/>
      <c r="C783"/>
      <c r="D783"/>
      <c r="E783"/>
      <c r="F783"/>
      <c r="G783"/>
      <c r="H783"/>
      <c r="I783"/>
      <c r="J783"/>
      <c r="K783"/>
      <c r="L783"/>
      <c r="M783"/>
      <c r="N783"/>
      <c r="O783"/>
      <c r="P783"/>
      <c r="Q783"/>
      <c r="R783"/>
      <c r="S783"/>
      <c r="T783"/>
      <c r="U783"/>
      <c r="V783"/>
      <c r="W783"/>
      <c r="X783"/>
      <c r="Y783"/>
      <c r="Z783"/>
      <c r="AA783"/>
      <c r="AB783"/>
      <c r="AC783"/>
      <c r="AD783"/>
      <c r="AE783"/>
      <c r="AF783"/>
      <c r="AG783"/>
      <c r="AH783"/>
      <c r="AI783"/>
      <c r="AJ783"/>
      <c r="AK783"/>
      <c r="AL783"/>
      <c r="AM783"/>
      <c r="AN783"/>
      <c r="AO783"/>
      <c r="AP783"/>
      <c r="AQ783"/>
      <c r="AR783"/>
      <c r="AS783" s="224"/>
      <c r="AT783" s="224"/>
      <c r="AU783"/>
    </row>
    <row r="784" spans="1:47" ht="15" x14ac:dyDescent="0.25">
      <c r="A784"/>
      <c r="B784"/>
      <c r="C784"/>
      <c r="D784"/>
      <c r="E784"/>
      <c r="F784"/>
      <c r="G784"/>
      <c r="H784"/>
      <c r="I784"/>
      <c r="J784"/>
      <c r="K784"/>
      <c r="L784"/>
      <c r="M784"/>
      <c r="N784"/>
      <c r="O784"/>
      <c r="P784"/>
      <c r="Q784"/>
      <c r="R784"/>
      <c r="S784"/>
      <c r="T784"/>
      <c r="U784"/>
      <c r="V784"/>
      <c r="W784"/>
      <c r="X784"/>
      <c r="Y784"/>
      <c r="Z784"/>
      <c r="AA784"/>
      <c r="AB784"/>
      <c r="AC784"/>
      <c r="AD784"/>
      <c r="AE784"/>
      <c r="AF784"/>
      <c r="AG784"/>
      <c r="AH784"/>
      <c r="AI784"/>
      <c r="AJ784"/>
      <c r="AK784"/>
      <c r="AL784"/>
      <c r="AM784"/>
      <c r="AN784"/>
      <c r="AO784"/>
      <c r="AP784"/>
      <c r="AQ784"/>
      <c r="AR784"/>
      <c r="AS784" s="224"/>
      <c r="AT784" s="224"/>
      <c r="AU784"/>
    </row>
    <row r="785" spans="1:47" ht="15" x14ac:dyDescent="0.25">
      <c r="A785"/>
      <c r="B785"/>
      <c r="C785"/>
      <c r="D785"/>
      <c r="E785"/>
      <c r="F785"/>
      <c r="G785"/>
      <c r="H785"/>
      <c r="I785"/>
      <c r="J785"/>
      <c r="K785"/>
      <c r="L785"/>
      <c r="M785"/>
      <c r="N785"/>
      <c r="O785"/>
      <c r="P785"/>
      <c r="Q785"/>
      <c r="R785"/>
      <c r="S785"/>
      <c r="T785"/>
      <c r="U785"/>
      <c r="V785"/>
      <c r="W785"/>
      <c r="X785"/>
      <c r="Y785"/>
      <c r="Z785"/>
      <c r="AA785"/>
      <c r="AB785"/>
      <c r="AC785"/>
      <c r="AD785"/>
      <c r="AE785"/>
      <c r="AF785"/>
      <c r="AG785"/>
      <c r="AH785"/>
      <c r="AI785"/>
      <c r="AJ785"/>
      <c r="AK785"/>
      <c r="AL785"/>
      <c r="AM785"/>
      <c r="AN785"/>
      <c r="AO785"/>
      <c r="AP785"/>
      <c r="AQ785"/>
      <c r="AR785"/>
      <c r="AS785" s="224"/>
      <c r="AT785" s="224"/>
      <c r="AU785"/>
    </row>
    <row r="786" spans="1:47" ht="15" x14ac:dyDescent="0.25">
      <c r="A786"/>
      <c r="B786"/>
      <c r="C786"/>
      <c r="D786"/>
      <c r="E786"/>
      <c r="F786"/>
      <c r="G786"/>
      <c r="H786"/>
      <c r="I786"/>
      <c r="J786"/>
      <c r="K786"/>
      <c r="L786"/>
      <c r="M786"/>
      <c r="N786"/>
      <c r="O786"/>
      <c r="P786"/>
      <c r="Q786"/>
      <c r="R786"/>
      <c r="S786"/>
      <c r="T786"/>
      <c r="U786"/>
      <c r="V786"/>
      <c r="W786"/>
      <c r="X786"/>
      <c r="Y786"/>
      <c r="Z786"/>
      <c r="AA786"/>
      <c r="AB786"/>
      <c r="AC786"/>
      <c r="AD786"/>
      <c r="AE786"/>
      <c r="AF786"/>
      <c r="AG786"/>
      <c r="AH786"/>
      <c r="AI786"/>
      <c r="AJ786"/>
      <c r="AK786"/>
      <c r="AL786"/>
      <c r="AM786"/>
      <c r="AN786"/>
      <c r="AO786"/>
      <c r="AP786"/>
      <c r="AQ786"/>
      <c r="AR786"/>
      <c r="AS786" s="224"/>
      <c r="AT786" s="224"/>
      <c r="AU786"/>
    </row>
    <row r="787" spans="1:47" ht="15" x14ac:dyDescent="0.25">
      <c r="A787"/>
      <c r="B787"/>
      <c r="C787"/>
      <c r="D787"/>
      <c r="E787"/>
      <c r="F787"/>
      <c r="G787"/>
      <c r="H787"/>
      <c r="I787"/>
      <c r="J787"/>
      <c r="K787"/>
      <c r="L787"/>
      <c r="M787"/>
      <c r="N787"/>
      <c r="O787"/>
      <c r="P787"/>
      <c r="Q787"/>
      <c r="R787"/>
      <c r="S787"/>
      <c r="T787"/>
      <c r="U787"/>
      <c r="V787"/>
      <c r="W787"/>
      <c r="X787"/>
      <c r="Y787"/>
      <c r="Z787"/>
      <c r="AA787"/>
      <c r="AB787"/>
      <c r="AC787"/>
      <c r="AD787"/>
      <c r="AE787"/>
      <c r="AF787"/>
      <c r="AG787"/>
      <c r="AH787"/>
      <c r="AI787"/>
      <c r="AJ787"/>
      <c r="AK787"/>
      <c r="AL787"/>
      <c r="AM787"/>
      <c r="AN787"/>
      <c r="AO787"/>
      <c r="AP787"/>
      <c r="AQ787"/>
      <c r="AR787"/>
      <c r="AS787" s="224"/>
      <c r="AT787" s="224"/>
      <c r="AU787"/>
    </row>
    <row r="788" spans="1:47" ht="15" x14ac:dyDescent="0.25">
      <c r="A788"/>
      <c r="B788"/>
      <c r="C788"/>
      <c r="D788"/>
      <c r="E788"/>
      <c r="F788"/>
      <c r="G788"/>
      <c r="H788"/>
      <c r="I788"/>
      <c r="J788"/>
      <c r="K788"/>
      <c r="L788"/>
      <c r="M788"/>
      <c r="N788"/>
      <c r="O788"/>
      <c r="P788"/>
      <c r="Q788"/>
      <c r="R788"/>
      <c r="S788"/>
      <c r="T788"/>
      <c r="U788"/>
      <c r="V788"/>
      <c r="W788"/>
      <c r="X788"/>
      <c r="Y788"/>
      <c r="Z788"/>
      <c r="AA788"/>
      <c r="AB788"/>
      <c r="AC788"/>
      <c r="AD788"/>
      <c r="AE788"/>
      <c r="AF788"/>
      <c r="AG788"/>
      <c r="AH788"/>
      <c r="AI788"/>
      <c r="AJ788"/>
      <c r="AK788"/>
      <c r="AL788"/>
      <c r="AM788"/>
      <c r="AN788"/>
      <c r="AO788"/>
      <c r="AP788"/>
      <c r="AQ788"/>
      <c r="AR788"/>
      <c r="AS788" s="224"/>
      <c r="AT788" s="224"/>
      <c r="AU788"/>
    </row>
    <row r="789" spans="1:47" ht="15" x14ac:dyDescent="0.25">
      <c r="A789"/>
      <c r="B789"/>
      <c r="C789"/>
      <c r="D789"/>
      <c r="E789"/>
      <c r="F789"/>
      <c r="G789"/>
      <c r="H789"/>
      <c r="I789"/>
      <c r="J789"/>
      <c r="K789"/>
      <c r="L789"/>
      <c r="M789"/>
      <c r="N789"/>
      <c r="O789"/>
      <c r="P789"/>
      <c r="Q789"/>
      <c r="R789"/>
      <c r="S789"/>
      <c r="T789"/>
      <c r="U789"/>
      <c r="V789"/>
      <c r="W789"/>
      <c r="X789"/>
      <c r="Y789"/>
      <c r="Z789"/>
      <c r="AA789"/>
      <c r="AB789"/>
      <c r="AC789"/>
      <c r="AD789"/>
      <c r="AE789"/>
      <c r="AF789"/>
      <c r="AG789"/>
      <c r="AH789"/>
      <c r="AI789"/>
      <c r="AJ789"/>
      <c r="AK789"/>
      <c r="AL789"/>
      <c r="AM789"/>
      <c r="AN789"/>
      <c r="AO789"/>
      <c r="AP789"/>
      <c r="AQ789"/>
      <c r="AR789"/>
      <c r="AS789" s="224"/>
      <c r="AT789" s="224"/>
      <c r="AU789"/>
    </row>
    <row r="790" spans="1:47" ht="15" x14ac:dyDescent="0.25">
      <c r="A790"/>
      <c r="B790"/>
      <c r="C790"/>
      <c r="D790"/>
      <c r="E790"/>
      <c r="F790"/>
      <c r="G790"/>
      <c r="H790"/>
      <c r="I790"/>
      <c r="J790"/>
      <c r="K790"/>
      <c r="L790"/>
      <c r="M790"/>
      <c r="N790"/>
      <c r="O790"/>
      <c r="P790"/>
      <c r="Q790"/>
      <c r="R790"/>
      <c r="S790"/>
      <c r="T790"/>
      <c r="U790"/>
      <c r="V790"/>
      <c r="W790"/>
      <c r="X790"/>
      <c r="Y790"/>
      <c r="Z790"/>
      <c r="AA790"/>
      <c r="AB790"/>
      <c r="AC790"/>
      <c r="AD790"/>
      <c r="AE790"/>
      <c r="AF790"/>
      <c r="AG790"/>
      <c r="AH790"/>
      <c r="AI790"/>
      <c r="AJ790"/>
      <c r="AK790"/>
      <c r="AL790"/>
      <c r="AM790"/>
      <c r="AN790"/>
      <c r="AO790"/>
      <c r="AP790"/>
      <c r="AQ790"/>
      <c r="AR790"/>
      <c r="AS790" s="224"/>
      <c r="AT790" s="224"/>
      <c r="AU790"/>
    </row>
    <row r="791" spans="1:47" ht="15" x14ac:dyDescent="0.25">
      <c r="A791"/>
      <c r="B791"/>
      <c r="C791"/>
      <c r="D791"/>
      <c r="E791"/>
      <c r="F791"/>
      <c r="G791"/>
      <c r="H791"/>
      <c r="I791"/>
      <c r="J791"/>
      <c r="K791"/>
      <c r="L791"/>
      <c r="M791"/>
      <c r="N791"/>
      <c r="O791"/>
      <c r="P791"/>
      <c r="Q791"/>
      <c r="R791"/>
      <c r="S791"/>
      <c r="T791"/>
      <c r="U791"/>
      <c r="V791"/>
      <c r="W791"/>
      <c r="X791"/>
      <c r="Y791"/>
      <c r="Z791"/>
      <c r="AA791"/>
      <c r="AB791"/>
      <c r="AC791"/>
      <c r="AD791"/>
      <c r="AE791"/>
      <c r="AF791"/>
      <c r="AG791"/>
      <c r="AH791"/>
      <c r="AI791"/>
      <c r="AJ791"/>
      <c r="AK791"/>
      <c r="AL791"/>
      <c r="AM791"/>
      <c r="AN791"/>
      <c r="AO791"/>
      <c r="AP791"/>
      <c r="AQ791"/>
      <c r="AR791"/>
      <c r="AS791" s="224"/>
      <c r="AT791" s="224"/>
      <c r="AU791"/>
    </row>
    <row r="792" spans="1:47" ht="15" x14ac:dyDescent="0.25">
      <c r="A792"/>
      <c r="B792"/>
      <c r="C792"/>
      <c r="D792"/>
      <c r="E792"/>
      <c r="F792"/>
      <c r="G792"/>
      <c r="H792"/>
      <c r="I792"/>
      <c r="J792"/>
      <c r="K792"/>
      <c r="L792"/>
      <c r="M792"/>
      <c r="N792"/>
      <c r="O792"/>
      <c r="P792"/>
      <c r="Q792"/>
      <c r="R792"/>
      <c r="S792"/>
      <c r="T792"/>
      <c r="U792"/>
      <c r="V792"/>
      <c r="W792"/>
      <c r="X792"/>
      <c r="Y792"/>
      <c r="Z792"/>
      <c r="AA792"/>
      <c r="AB792"/>
      <c r="AC792"/>
      <c r="AD792"/>
      <c r="AE792"/>
      <c r="AF792"/>
      <c r="AG792"/>
      <c r="AH792"/>
      <c r="AI792"/>
      <c r="AJ792"/>
      <c r="AK792"/>
      <c r="AL792"/>
      <c r="AM792"/>
      <c r="AN792"/>
      <c r="AO792"/>
      <c r="AP792"/>
      <c r="AQ792"/>
      <c r="AR792"/>
      <c r="AS792" s="224"/>
      <c r="AT792" s="224"/>
      <c r="AU792"/>
    </row>
    <row r="793" spans="1:47" ht="15" x14ac:dyDescent="0.25">
      <c r="A793"/>
      <c r="B793"/>
      <c r="C793"/>
      <c r="D793"/>
      <c r="E793"/>
      <c r="F793"/>
      <c r="G793"/>
      <c r="H793"/>
      <c r="I793"/>
      <c r="J793"/>
      <c r="K793"/>
      <c r="L793"/>
      <c r="M793"/>
      <c r="N793"/>
      <c r="O793"/>
      <c r="P793"/>
      <c r="Q793"/>
      <c r="R793"/>
      <c r="S793"/>
      <c r="T793"/>
      <c r="U793"/>
      <c r="V793"/>
      <c r="W793"/>
      <c r="X793"/>
      <c r="Y793"/>
      <c r="Z793"/>
      <c r="AA793"/>
      <c r="AB793"/>
      <c r="AC793"/>
      <c r="AD793"/>
      <c r="AE793"/>
      <c r="AF793"/>
      <c r="AG793"/>
      <c r="AH793"/>
      <c r="AI793"/>
      <c r="AJ793"/>
      <c r="AK793"/>
      <c r="AL793"/>
      <c r="AM793"/>
      <c r="AN793"/>
      <c r="AO793"/>
      <c r="AP793"/>
      <c r="AQ793"/>
      <c r="AR793"/>
      <c r="AS793" s="224"/>
      <c r="AT793" s="224"/>
      <c r="AU793"/>
    </row>
    <row r="794" spans="1:47" ht="15" x14ac:dyDescent="0.25">
      <c r="A794"/>
      <c r="B794"/>
      <c r="C794"/>
      <c r="D794"/>
      <c r="E794"/>
      <c r="F794"/>
      <c r="G794"/>
      <c r="H794"/>
      <c r="I794"/>
      <c r="J794"/>
      <c r="K794"/>
      <c r="L794"/>
      <c r="M794"/>
      <c r="N794"/>
      <c r="O794"/>
      <c r="P794"/>
      <c r="Q794"/>
      <c r="R794"/>
      <c r="S794"/>
      <c r="T794"/>
      <c r="U794"/>
      <c r="V794"/>
      <c r="W794"/>
      <c r="X794"/>
      <c r="Y794"/>
      <c r="Z794"/>
      <c r="AA794"/>
      <c r="AB794"/>
      <c r="AC794"/>
      <c r="AD794"/>
      <c r="AE794"/>
      <c r="AF794"/>
      <c r="AG794"/>
      <c r="AH794"/>
      <c r="AI794"/>
      <c r="AJ794"/>
      <c r="AK794"/>
      <c r="AL794"/>
      <c r="AM794"/>
      <c r="AN794"/>
      <c r="AO794"/>
      <c r="AP794"/>
      <c r="AQ794"/>
      <c r="AR794"/>
      <c r="AS794" s="224"/>
      <c r="AT794" s="224"/>
      <c r="AU794"/>
    </row>
    <row r="795" spans="1:47" ht="15" x14ac:dyDescent="0.25">
      <c r="A795"/>
      <c r="B795"/>
      <c r="C795"/>
      <c r="D795"/>
      <c r="E795"/>
      <c r="F795"/>
      <c r="G795"/>
      <c r="H795"/>
      <c r="I795"/>
      <c r="J795"/>
      <c r="K795"/>
      <c r="L795"/>
      <c r="M795"/>
      <c r="N795"/>
      <c r="O795"/>
      <c r="P795"/>
      <c r="Q795"/>
      <c r="R795"/>
      <c r="S795"/>
      <c r="T795"/>
      <c r="U795"/>
      <c r="V795"/>
      <c r="W795"/>
      <c r="X795"/>
      <c r="Y795"/>
      <c r="Z795"/>
      <c r="AA795"/>
      <c r="AB795"/>
      <c r="AC795"/>
      <c r="AD795"/>
      <c r="AE795"/>
      <c r="AF795"/>
      <c r="AG795"/>
      <c r="AH795"/>
      <c r="AI795"/>
      <c r="AJ795"/>
      <c r="AK795"/>
      <c r="AL795"/>
      <c r="AM795"/>
      <c r="AN795"/>
      <c r="AO795"/>
      <c r="AP795"/>
      <c r="AQ795"/>
      <c r="AR795"/>
      <c r="AS795" s="224"/>
      <c r="AT795" s="224"/>
      <c r="AU795"/>
    </row>
    <row r="796" spans="1:47" ht="15" x14ac:dyDescent="0.25">
      <c r="A796"/>
      <c r="B796"/>
      <c r="C796"/>
      <c r="D796"/>
      <c r="E796"/>
      <c r="F796"/>
      <c r="G796"/>
      <c r="H796"/>
      <c r="I796"/>
      <c r="J796"/>
      <c r="K796"/>
      <c r="L796"/>
      <c r="M796"/>
      <c r="N796"/>
      <c r="O796"/>
      <c r="P796"/>
      <c r="Q796"/>
      <c r="R796"/>
      <c r="S796"/>
      <c r="T796"/>
      <c r="U796"/>
      <c r="V796"/>
      <c r="W796"/>
      <c r="X796"/>
      <c r="Y796"/>
      <c r="Z796"/>
      <c r="AA796"/>
      <c r="AB796"/>
      <c r="AC796"/>
      <c r="AD796"/>
      <c r="AE796"/>
      <c r="AF796"/>
      <c r="AG796"/>
      <c r="AH796"/>
      <c r="AI796"/>
      <c r="AJ796"/>
      <c r="AK796"/>
      <c r="AL796"/>
      <c r="AM796"/>
      <c r="AN796"/>
      <c r="AO796"/>
      <c r="AP796"/>
      <c r="AQ796"/>
      <c r="AR796"/>
      <c r="AS796" s="224"/>
      <c r="AT796" s="224"/>
      <c r="AU796"/>
    </row>
    <row r="797" spans="1:47" ht="15" x14ac:dyDescent="0.25">
      <c r="A797"/>
      <c r="B797"/>
      <c r="C797"/>
      <c r="D797"/>
      <c r="E797"/>
      <c r="F797"/>
      <c r="G797"/>
      <c r="H797"/>
      <c r="I797"/>
      <c r="J797"/>
      <c r="K797"/>
      <c r="L797"/>
      <c r="M797"/>
      <c r="N797"/>
      <c r="O797"/>
      <c r="P797"/>
      <c r="Q797"/>
      <c r="R797"/>
      <c r="S797"/>
      <c r="T797"/>
      <c r="U797"/>
      <c r="V797"/>
      <c r="W797"/>
      <c r="X797"/>
      <c r="Y797"/>
      <c r="Z797"/>
      <c r="AA797"/>
      <c r="AB797"/>
      <c r="AC797"/>
      <c r="AD797"/>
      <c r="AE797"/>
      <c r="AF797"/>
      <c r="AG797"/>
      <c r="AH797"/>
      <c r="AI797"/>
      <c r="AJ797"/>
      <c r="AK797"/>
      <c r="AL797"/>
      <c r="AM797"/>
      <c r="AN797"/>
      <c r="AO797"/>
      <c r="AP797"/>
      <c r="AQ797"/>
      <c r="AR797"/>
      <c r="AS797" s="224"/>
      <c r="AT797" s="224"/>
      <c r="AU797"/>
    </row>
    <row r="798" spans="1:47" ht="15" x14ac:dyDescent="0.25">
      <c r="A798"/>
      <c r="B798"/>
      <c r="C798"/>
      <c r="D798"/>
      <c r="E798"/>
      <c r="F798"/>
      <c r="G798"/>
      <c r="H798"/>
      <c r="I798"/>
      <c r="J798"/>
      <c r="K798"/>
      <c r="L798"/>
      <c r="M798"/>
      <c r="N798"/>
      <c r="O798"/>
      <c r="P798"/>
      <c r="Q798"/>
      <c r="R798"/>
      <c r="S798"/>
      <c r="T798"/>
      <c r="U798"/>
      <c r="V798"/>
      <c r="W798"/>
      <c r="X798"/>
      <c r="Y798"/>
      <c r="Z798"/>
      <c r="AA798"/>
      <c r="AB798"/>
      <c r="AC798"/>
      <c r="AD798"/>
      <c r="AE798"/>
      <c r="AF798"/>
      <c r="AG798"/>
      <c r="AH798"/>
      <c r="AI798"/>
      <c r="AJ798"/>
      <c r="AK798"/>
      <c r="AL798"/>
      <c r="AM798"/>
      <c r="AN798"/>
      <c r="AO798"/>
      <c r="AP798"/>
      <c r="AQ798"/>
      <c r="AR798"/>
      <c r="AS798" s="224"/>
      <c r="AT798" s="224"/>
      <c r="AU798"/>
    </row>
    <row r="799" spans="1:47" ht="15" x14ac:dyDescent="0.25">
      <c r="A799"/>
      <c r="B799"/>
      <c r="C799"/>
      <c r="D799"/>
      <c r="E799"/>
      <c r="F799"/>
      <c r="G799"/>
      <c r="H799"/>
      <c r="I799"/>
      <c r="J799"/>
      <c r="K799"/>
      <c r="L799"/>
      <c r="M799"/>
      <c r="N799"/>
      <c r="O799"/>
      <c r="P799"/>
      <c r="Q799"/>
      <c r="R799"/>
      <c r="S799"/>
      <c r="T799"/>
      <c r="U799"/>
      <c r="V799"/>
      <c r="W799"/>
      <c r="X799"/>
      <c r="Y799"/>
      <c r="Z799"/>
      <c r="AA799"/>
      <c r="AB799"/>
      <c r="AC799"/>
      <c r="AD799"/>
      <c r="AE799"/>
      <c r="AF799"/>
      <c r="AG799"/>
      <c r="AH799"/>
      <c r="AI799"/>
      <c r="AJ799"/>
      <c r="AK799"/>
      <c r="AL799"/>
      <c r="AM799"/>
      <c r="AN799"/>
      <c r="AO799"/>
      <c r="AP799"/>
      <c r="AQ799"/>
      <c r="AR799"/>
      <c r="AS799" s="224"/>
      <c r="AT799" s="224"/>
      <c r="AU799"/>
    </row>
    <row r="800" spans="1:47" ht="15" x14ac:dyDescent="0.25">
      <c r="A800"/>
      <c r="B800"/>
      <c r="C800"/>
      <c r="D800"/>
      <c r="E800"/>
      <c r="F800"/>
      <c r="G800"/>
      <c r="H800"/>
      <c r="I800"/>
      <c r="J800"/>
      <c r="K800"/>
      <c r="L800"/>
      <c r="M800"/>
      <c r="N800"/>
      <c r="O800"/>
      <c r="P800"/>
      <c r="Q800"/>
      <c r="R800"/>
      <c r="S800"/>
      <c r="T800"/>
      <c r="U800"/>
      <c r="V800"/>
      <c r="W800"/>
      <c r="X800"/>
      <c r="Y800"/>
      <c r="Z800"/>
      <c r="AA800"/>
      <c r="AB800"/>
      <c r="AC800"/>
      <c r="AD800"/>
      <c r="AE800"/>
      <c r="AF800"/>
      <c r="AG800"/>
      <c r="AH800"/>
      <c r="AI800"/>
      <c r="AJ800"/>
      <c r="AK800"/>
      <c r="AL800"/>
      <c r="AM800"/>
      <c r="AN800"/>
      <c r="AO800"/>
      <c r="AP800"/>
      <c r="AQ800"/>
      <c r="AR800"/>
      <c r="AS800" s="224"/>
      <c r="AT800" s="224"/>
      <c r="AU800"/>
    </row>
    <row r="801" spans="1:47" ht="15" x14ac:dyDescent="0.25">
      <c r="A801"/>
      <c r="B801"/>
      <c r="C801"/>
      <c r="D801"/>
      <c r="E801"/>
      <c r="F801"/>
      <c r="G801"/>
      <c r="H801"/>
      <c r="I801"/>
      <c r="J801"/>
      <c r="K801"/>
      <c r="L801"/>
      <c r="M801"/>
      <c r="N801"/>
      <c r="O801"/>
      <c r="P801"/>
      <c r="Q801"/>
      <c r="R801"/>
      <c r="S801"/>
      <c r="T801"/>
      <c r="U801"/>
      <c r="V801"/>
      <c r="W801"/>
      <c r="X801"/>
      <c r="Y801"/>
      <c r="Z801"/>
      <c r="AA801"/>
      <c r="AB801"/>
      <c r="AC801"/>
      <c r="AD801"/>
      <c r="AE801"/>
      <c r="AF801"/>
      <c r="AG801"/>
      <c r="AH801"/>
      <c r="AI801"/>
      <c r="AJ801"/>
      <c r="AK801"/>
      <c r="AL801"/>
      <c r="AM801"/>
      <c r="AN801"/>
      <c r="AO801"/>
      <c r="AP801"/>
      <c r="AQ801"/>
      <c r="AR801"/>
      <c r="AS801" s="224"/>
      <c r="AT801" s="224"/>
      <c r="AU801"/>
    </row>
    <row r="802" spans="1:47" ht="15" x14ac:dyDescent="0.25">
      <c r="A802"/>
      <c r="B802"/>
      <c r="C802"/>
      <c r="D802"/>
      <c r="E802"/>
      <c r="F802"/>
      <c r="G802"/>
      <c r="H802"/>
      <c r="I802"/>
      <c r="J802"/>
      <c r="K802"/>
      <c r="L802"/>
      <c r="M802"/>
      <c r="N802"/>
      <c r="O802"/>
      <c r="P802"/>
      <c r="Q802"/>
      <c r="R802"/>
      <c r="S802"/>
      <c r="T802"/>
      <c r="U802"/>
      <c r="V802"/>
      <c r="W802"/>
      <c r="X802"/>
      <c r="Y802"/>
      <c r="Z802"/>
      <c r="AA802"/>
      <c r="AB802"/>
      <c r="AC802"/>
      <c r="AD802"/>
      <c r="AE802"/>
      <c r="AF802"/>
      <c r="AG802"/>
      <c r="AH802"/>
      <c r="AI802"/>
      <c r="AJ802"/>
      <c r="AK802"/>
      <c r="AL802"/>
      <c r="AM802"/>
      <c r="AN802"/>
      <c r="AO802"/>
      <c r="AP802"/>
      <c r="AQ802"/>
      <c r="AR802"/>
      <c r="AS802" s="224"/>
      <c r="AT802" s="224"/>
      <c r="AU802"/>
    </row>
    <row r="803" spans="1:47" ht="15" x14ac:dyDescent="0.25">
      <c r="A803"/>
      <c r="B803"/>
      <c r="C803"/>
      <c r="D803"/>
      <c r="E803"/>
      <c r="F803"/>
      <c r="G803"/>
      <c r="H803"/>
      <c r="I803"/>
      <c r="J803"/>
      <c r="K803"/>
      <c r="L803"/>
      <c r="M803"/>
      <c r="N803"/>
      <c r="O803"/>
      <c r="P803"/>
      <c r="Q803"/>
      <c r="R803"/>
      <c r="S803"/>
      <c r="T803"/>
      <c r="U803"/>
      <c r="V803"/>
      <c r="W803"/>
      <c r="X803"/>
      <c r="Y803"/>
      <c r="Z803"/>
      <c r="AA803"/>
      <c r="AB803"/>
      <c r="AC803"/>
      <c r="AD803"/>
      <c r="AE803"/>
      <c r="AF803"/>
      <c r="AG803"/>
      <c r="AH803"/>
      <c r="AI803"/>
      <c r="AJ803"/>
      <c r="AK803"/>
      <c r="AL803"/>
      <c r="AM803"/>
      <c r="AN803"/>
      <c r="AO803"/>
      <c r="AP803"/>
      <c r="AQ803"/>
      <c r="AR803"/>
      <c r="AS803" s="224"/>
      <c r="AT803" s="224"/>
      <c r="AU803"/>
    </row>
    <row r="804" spans="1:47" ht="15" x14ac:dyDescent="0.25">
      <c r="A804"/>
      <c r="B804"/>
      <c r="C804"/>
      <c r="D804"/>
      <c r="E804"/>
      <c r="F804"/>
      <c r="G804"/>
      <c r="H804"/>
      <c r="I804"/>
      <c r="J804"/>
      <c r="K804"/>
      <c r="L804"/>
      <c r="M804"/>
      <c r="N804"/>
      <c r="O804"/>
      <c r="P804"/>
      <c r="Q804"/>
      <c r="R804"/>
      <c r="S804"/>
      <c r="T804"/>
      <c r="U804"/>
      <c r="V804"/>
      <c r="W804"/>
      <c r="X804"/>
      <c r="Y804"/>
      <c r="Z804"/>
      <c r="AA804"/>
      <c r="AB804"/>
      <c r="AC804"/>
      <c r="AD804"/>
      <c r="AE804"/>
      <c r="AF804"/>
      <c r="AG804"/>
      <c r="AH804"/>
      <c r="AI804"/>
      <c r="AJ804"/>
      <c r="AK804"/>
      <c r="AL804"/>
      <c r="AM804"/>
      <c r="AN804"/>
      <c r="AO804"/>
      <c r="AP804"/>
      <c r="AQ804"/>
      <c r="AR804"/>
      <c r="AS804" s="224"/>
      <c r="AT804" s="224"/>
      <c r="AU804"/>
    </row>
    <row r="805" spans="1:47" ht="15" x14ac:dyDescent="0.25">
      <c r="A805"/>
      <c r="B805"/>
      <c r="C805"/>
      <c r="D805"/>
      <c r="E805"/>
      <c r="F805"/>
      <c r="G805"/>
      <c r="H805"/>
      <c r="I805"/>
      <c r="J805"/>
      <c r="K805"/>
      <c r="L805"/>
      <c r="M805"/>
      <c r="N805"/>
      <c r="O805"/>
      <c r="P805"/>
      <c r="Q805"/>
      <c r="R805"/>
      <c r="S805"/>
      <c r="T805"/>
      <c r="U805"/>
      <c r="V805"/>
      <c r="W805"/>
      <c r="X805"/>
      <c r="Y805"/>
      <c r="Z805"/>
      <c r="AA805"/>
      <c r="AB805"/>
      <c r="AC805"/>
      <c r="AD805"/>
      <c r="AE805"/>
      <c r="AF805"/>
      <c r="AG805"/>
      <c r="AH805"/>
      <c r="AI805"/>
      <c r="AJ805"/>
      <c r="AK805"/>
      <c r="AL805"/>
      <c r="AM805"/>
      <c r="AN805"/>
      <c r="AO805"/>
      <c r="AP805"/>
      <c r="AQ805"/>
      <c r="AR805"/>
      <c r="AS805" s="224"/>
      <c r="AT805" s="224"/>
      <c r="AU805"/>
    </row>
    <row r="806" spans="1:47" ht="15" x14ac:dyDescent="0.25">
      <c r="A806"/>
      <c r="B806"/>
      <c r="C806"/>
      <c r="D806"/>
      <c r="E806"/>
      <c r="F806"/>
      <c r="G806"/>
      <c r="H806"/>
      <c r="I806"/>
      <c r="J806"/>
      <c r="K806"/>
      <c r="L806"/>
      <c r="M806"/>
      <c r="N806"/>
      <c r="O806"/>
      <c r="P806"/>
      <c r="Q806"/>
      <c r="R806"/>
      <c r="S806"/>
      <c r="T806"/>
      <c r="U806"/>
      <c r="V806"/>
      <c r="W806"/>
      <c r="X806"/>
      <c r="Y806"/>
      <c r="Z806"/>
      <c r="AA806"/>
      <c r="AB806"/>
      <c r="AC806"/>
      <c r="AD806"/>
      <c r="AE806"/>
      <c r="AF806"/>
      <c r="AG806"/>
      <c r="AH806"/>
      <c r="AI806"/>
      <c r="AJ806"/>
      <c r="AK806"/>
      <c r="AL806"/>
      <c r="AM806"/>
      <c r="AN806"/>
      <c r="AO806"/>
      <c r="AP806"/>
      <c r="AQ806"/>
      <c r="AR806"/>
      <c r="AS806" s="224"/>
      <c r="AT806" s="224"/>
      <c r="AU806"/>
    </row>
    <row r="807" spans="1:47" ht="15" x14ac:dyDescent="0.25">
      <c r="A807"/>
      <c r="B807"/>
      <c r="C807"/>
      <c r="D807"/>
      <c r="E807"/>
      <c r="F807"/>
      <c r="G807"/>
      <c r="H807"/>
      <c r="I807"/>
      <c r="J807"/>
      <c r="K807"/>
      <c r="L807"/>
      <c r="M807"/>
      <c r="N807"/>
      <c r="O807"/>
      <c r="P807"/>
      <c r="Q807"/>
      <c r="R807"/>
      <c r="S807"/>
      <c r="T807"/>
      <c r="U807"/>
      <c r="V807"/>
      <c r="W807"/>
      <c r="X807"/>
      <c r="Y807"/>
      <c r="Z807"/>
      <c r="AA807"/>
      <c r="AB807"/>
      <c r="AC807"/>
      <c r="AD807"/>
      <c r="AE807"/>
      <c r="AF807"/>
      <c r="AG807"/>
      <c r="AH807"/>
      <c r="AI807"/>
      <c r="AJ807"/>
      <c r="AK807"/>
      <c r="AL807"/>
      <c r="AM807"/>
      <c r="AN807"/>
      <c r="AO807"/>
      <c r="AP807"/>
      <c r="AQ807"/>
      <c r="AR807"/>
      <c r="AS807" s="224"/>
      <c r="AT807" s="224"/>
      <c r="AU807"/>
    </row>
    <row r="808" spans="1:47" ht="15" x14ac:dyDescent="0.25">
      <c r="A808"/>
      <c r="B808"/>
      <c r="C808"/>
      <c r="D808"/>
      <c r="E808"/>
      <c r="F808"/>
      <c r="G808"/>
      <c r="H808"/>
      <c r="I808"/>
      <c r="J808"/>
      <c r="K808"/>
      <c r="L808"/>
      <c r="M808"/>
      <c r="N808"/>
      <c r="O808"/>
      <c r="P808"/>
      <c r="Q808"/>
      <c r="R808"/>
      <c r="S808"/>
      <c r="T808"/>
      <c r="U808"/>
      <c r="V808"/>
      <c r="W808"/>
      <c r="X808"/>
      <c r="Y808"/>
      <c r="Z808"/>
      <c r="AA808"/>
      <c r="AB808"/>
      <c r="AC808"/>
      <c r="AD808"/>
      <c r="AE808"/>
      <c r="AF808"/>
      <c r="AG808"/>
      <c r="AH808"/>
      <c r="AI808"/>
      <c r="AJ808"/>
      <c r="AK808"/>
      <c r="AL808"/>
      <c r="AM808"/>
      <c r="AN808"/>
      <c r="AO808"/>
      <c r="AP808"/>
      <c r="AQ808"/>
      <c r="AR808"/>
      <c r="AS808" s="224"/>
      <c r="AT808" s="224"/>
      <c r="AU808"/>
    </row>
    <row r="809" spans="1:47" ht="15" x14ac:dyDescent="0.25">
      <c r="A809"/>
      <c r="B809"/>
      <c r="C809"/>
      <c r="D809"/>
      <c r="E809"/>
      <c r="F809"/>
      <c r="G809"/>
      <c r="H809"/>
      <c r="I809"/>
      <c r="J809"/>
      <c r="K809"/>
      <c r="L809"/>
      <c r="M809"/>
      <c r="N809"/>
      <c r="O809"/>
      <c r="P809"/>
      <c r="Q809"/>
      <c r="R809"/>
      <c r="S809"/>
      <c r="T809"/>
      <c r="U809"/>
      <c r="V809"/>
      <c r="W809"/>
      <c r="X809"/>
      <c r="Y809"/>
      <c r="Z809"/>
      <c r="AA809"/>
      <c r="AB809"/>
      <c r="AC809"/>
      <c r="AD809"/>
      <c r="AE809"/>
      <c r="AF809"/>
      <c r="AG809"/>
      <c r="AH809"/>
      <c r="AI809"/>
      <c r="AJ809"/>
      <c r="AK809"/>
      <c r="AL809"/>
      <c r="AM809"/>
      <c r="AN809"/>
      <c r="AO809"/>
      <c r="AP809"/>
      <c r="AQ809"/>
      <c r="AR809"/>
      <c r="AS809" s="224"/>
      <c r="AT809" s="224"/>
      <c r="AU809"/>
    </row>
    <row r="810" spans="1:47" ht="15" x14ac:dyDescent="0.25">
      <c r="A810"/>
      <c r="B810"/>
      <c r="C810"/>
      <c r="D810"/>
      <c r="E810"/>
      <c r="F810"/>
      <c r="G810"/>
      <c r="H810"/>
      <c r="I810"/>
      <c r="J810"/>
      <c r="K810"/>
      <c r="L810"/>
      <c r="M810"/>
      <c r="N810"/>
      <c r="O810"/>
      <c r="P810"/>
      <c r="Q810"/>
      <c r="R810"/>
      <c r="S810"/>
      <c r="T810"/>
      <c r="U810"/>
      <c r="V810"/>
      <c r="W810"/>
      <c r="X810"/>
      <c r="Y810"/>
      <c r="Z810"/>
      <c r="AA810"/>
      <c r="AB810"/>
      <c r="AC810"/>
      <c r="AD810"/>
      <c r="AE810"/>
      <c r="AF810"/>
      <c r="AG810"/>
      <c r="AH810"/>
      <c r="AI810"/>
      <c r="AJ810"/>
      <c r="AK810"/>
      <c r="AL810"/>
      <c r="AM810"/>
      <c r="AN810"/>
      <c r="AO810"/>
      <c r="AP810"/>
      <c r="AQ810"/>
      <c r="AR810"/>
      <c r="AS810" s="224"/>
      <c r="AT810" s="224"/>
      <c r="AU810"/>
    </row>
    <row r="811" spans="1:47" ht="15" x14ac:dyDescent="0.25">
      <c r="A811"/>
      <c r="B811"/>
      <c r="C811"/>
      <c r="D811"/>
      <c r="E811"/>
      <c r="F811"/>
      <c r="G811"/>
      <c r="H811"/>
      <c r="I811"/>
      <c r="J811"/>
      <c r="K811"/>
      <c r="L811"/>
      <c r="M811"/>
      <c r="N811"/>
      <c r="O811"/>
      <c r="P811"/>
      <c r="Q811"/>
      <c r="R811"/>
      <c r="S811"/>
      <c r="T811"/>
      <c r="U811"/>
      <c r="V811"/>
      <c r="W811"/>
      <c r="X811"/>
      <c r="Y811"/>
      <c r="Z811"/>
      <c r="AA811"/>
      <c r="AB811"/>
      <c r="AC811"/>
      <c r="AD811"/>
      <c r="AE811"/>
      <c r="AF811"/>
      <c r="AG811"/>
      <c r="AH811"/>
      <c r="AI811"/>
      <c r="AJ811"/>
      <c r="AK811"/>
      <c r="AL811"/>
      <c r="AM811"/>
      <c r="AN811"/>
      <c r="AO811"/>
      <c r="AP811"/>
      <c r="AQ811"/>
      <c r="AR811"/>
      <c r="AS811" s="224"/>
      <c r="AT811" s="224"/>
      <c r="AU811"/>
    </row>
    <row r="812" spans="1:47" ht="15" x14ac:dyDescent="0.25">
      <c r="A812"/>
      <c r="B812"/>
      <c r="C812"/>
      <c r="D812"/>
      <c r="E812"/>
      <c r="F812"/>
      <c r="G812"/>
      <c r="H812"/>
      <c r="I812"/>
      <c r="J812"/>
      <c r="K812"/>
      <c r="L812"/>
      <c r="M812"/>
      <c r="N812"/>
      <c r="O812"/>
      <c r="P812"/>
      <c r="Q812"/>
      <c r="R812"/>
      <c r="S812"/>
      <c r="T812"/>
      <c r="U812"/>
      <c r="V812"/>
      <c r="W812"/>
      <c r="X812"/>
      <c r="Y812"/>
      <c r="Z812"/>
      <c r="AA812"/>
      <c r="AB812"/>
      <c r="AC812"/>
      <c r="AD812"/>
      <c r="AE812"/>
      <c r="AF812"/>
      <c r="AG812"/>
      <c r="AH812"/>
      <c r="AI812"/>
      <c r="AJ812"/>
      <c r="AK812"/>
      <c r="AL812"/>
      <c r="AM812"/>
      <c r="AN812"/>
      <c r="AO812"/>
      <c r="AP812"/>
      <c r="AQ812"/>
      <c r="AR812"/>
      <c r="AS812" s="224"/>
      <c r="AT812" s="224"/>
      <c r="AU812"/>
    </row>
    <row r="813" spans="1:47" ht="15" x14ac:dyDescent="0.25">
      <c r="A813"/>
      <c r="B813"/>
      <c r="C813"/>
      <c r="D813"/>
      <c r="E813"/>
      <c r="F813"/>
      <c r="G813"/>
      <c r="H813"/>
      <c r="I813"/>
      <c r="J813"/>
      <c r="K813"/>
      <c r="L813"/>
      <c r="M813"/>
      <c r="N813"/>
      <c r="O813"/>
      <c r="P813"/>
      <c r="Q813"/>
      <c r="R813"/>
      <c r="S813"/>
      <c r="T813"/>
      <c r="U813"/>
      <c r="V813"/>
      <c r="W813"/>
      <c r="X813"/>
      <c r="Y813"/>
      <c r="Z813"/>
      <c r="AA813"/>
      <c r="AB813"/>
      <c r="AC813"/>
      <c r="AD813"/>
      <c r="AE813"/>
      <c r="AF813"/>
      <c r="AG813"/>
      <c r="AH813"/>
      <c r="AI813"/>
      <c r="AJ813"/>
      <c r="AK813"/>
      <c r="AL813"/>
      <c r="AM813"/>
      <c r="AN813"/>
      <c r="AO813"/>
      <c r="AP813"/>
      <c r="AQ813"/>
      <c r="AR813"/>
      <c r="AS813" s="224"/>
      <c r="AT813" s="224"/>
      <c r="AU813"/>
    </row>
    <row r="814" spans="1:47" ht="15" x14ac:dyDescent="0.25">
      <c r="A814"/>
      <c r="B814"/>
      <c r="C814"/>
      <c r="D814"/>
      <c r="E814"/>
      <c r="F814"/>
      <c r="G814"/>
      <c r="H814"/>
      <c r="I814"/>
      <c r="J814"/>
      <c r="K814"/>
      <c r="L814"/>
      <c r="M814"/>
      <c r="N814"/>
      <c r="O814"/>
      <c r="P814"/>
      <c r="Q814"/>
      <c r="R814"/>
      <c r="S814"/>
      <c r="T814"/>
      <c r="U814"/>
      <c r="V814"/>
      <c r="W814"/>
      <c r="X814"/>
      <c r="Y814"/>
      <c r="Z814"/>
      <c r="AA814"/>
      <c r="AB814"/>
      <c r="AC814"/>
      <c r="AD814"/>
      <c r="AE814"/>
      <c r="AF814"/>
      <c r="AG814"/>
      <c r="AH814"/>
      <c r="AI814"/>
      <c r="AJ814"/>
      <c r="AK814"/>
      <c r="AL814"/>
      <c r="AM814"/>
      <c r="AN814"/>
      <c r="AO814"/>
      <c r="AP814"/>
      <c r="AQ814"/>
      <c r="AR814"/>
      <c r="AS814" s="224"/>
      <c r="AT814" s="224"/>
      <c r="AU814"/>
    </row>
    <row r="815" spans="1:47" ht="15" x14ac:dyDescent="0.25">
      <c r="A815"/>
      <c r="B815"/>
      <c r="C815"/>
      <c r="D815"/>
      <c r="E815"/>
      <c r="F815"/>
      <c r="G815"/>
      <c r="H815"/>
      <c r="I815"/>
      <c r="J815"/>
      <c r="K815"/>
      <c r="L815"/>
      <c r="M815"/>
      <c r="N815"/>
      <c r="O815"/>
      <c r="P815"/>
      <c r="Q815"/>
      <c r="R815"/>
      <c r="S815"/>
      <c r="T815"/>
      <c r="U815"/>
      <c r="V815"/>
      <c r="W815"/>
      <c r="X815"/>
      <c r="Y815"/>
      <c r="Z815"/>
      <c r="AA815"/>
      <c r="AB815"/>
      <c r="AC815"/>
      <c r="AD815"/>
      <c r="AE815"/>
      <c r="AF815"/>
      <c r="AG815"/>
      <c r="AH815"/>
      <c r="AI815"/>
      <c r="AJ815"/>
      <c r="AK815"/>
      <c r="AL815"/>
      <c r="AM815"/>
      <c r="AN815"/>
      <c r="AO815"/>
      <c r="AP815"/>
      <c r="AQ815"/>
      <c r="AR815"/>
      <c r="AS815" s="224"/>
      <c r="AT815" s="224"/>
      <c r="AU815"/>
    </row>
    <row r="816" spans="1:47" ht="15" x14ac:dyDescent="0.25">
      <c r="A816"/>
      <c r="B816"/>
      <c r="C816"/>
      <c r="D816"/>
      <c r="E816"/>
      <c r="F816"/>
      <c r="G816"/>
      <c r="H816"/>
      <c r="I816"/>
      <c r="J816"/>
      <c r="K816"/>
      <c r="L816"/>
      <c r="M816"/>
      <c r="N816"/>
      <c r="O816"/>
      <c r="P816"/>
      <c r="Q816"/>
      <c r="R816"/>
      <c r="S816"/>
      <c r="T816"/>
      <c r="U816"/>
      <c r="V816"/>
      <c r="W816"/>
      <c r="X816"/>
      <c r="Y816"/>
      <c r="Z816"/>
      <c r="AA816"/>
      <c r="AB816"/>
      <c r="AC816"/>
      <c r="AD816"/>
      <c r="AE816"/>
      <c r="AF816"/>
      <c r="AG816"/>
      <c r="AH816"/>
      <c r="AI816"/>
      <c r="AJ816"/>
      <c r="AK816"/>
      <c r="AL816"/>
      <c r="AM816"/>
      <c r="AN816"/>
      <c r="AO816"/>
      <c r="AP816"/>
      <c r="AQ816"/>
      <c r="AR816"/>
      <c r="AS816" s="224"/>
      <c r="AT816" s="224"/>
      <c r="AU816"/>
    </row>
    <row r="817" spans="1:47" ht="15" x14ac:dyDescent="0.25">
      <c r="A817"/>
      <c r="B817"/>
      <c r="C817"/>
      <c r="D817"/>
      <c r="E817"/>
      <c r="F817"/>
      <c r="G817"/>
      <c r="H817"/>
      <c r="I817"/>
      <c r="J817"/>
      <c r="K817"/>
      <c r="L817"/>
      <c r="M817"/>
      <c r="N817"/>
      <c r="O817"/>
      <c r="P817"/>
      <c r="Q817"/>
      <c r="R817"/>
      <c r="S817"/>
      <c r="T817"/>
      <c r="U817"/>
      <c r="V817"/>
      <c r="W817"/>
      <c r="X817"/>
      <c r="Y817"/>
      <c r="Z817"/>
      <c r="AA817"/>
      <c r="AB817"/>
      <c r="AC817"/>
      <c r="AD817"/>
      <c r="AE817"/>
      <c r="AF817"/>
      <c r="AG817"/>
      <c r="AH817"/>
      <c r="AI817"/>
      <c r="AJ817"/>
      <c r="AK817"/>
      <c r="AL817"/>
      <c r="AM817"/>
      <c r="AN817"/>
      <c r="AO817"/>
      <c r="AP817"/>
      <c r="AQ817"/>
      <c r="AR817"/>
      <c r="AS817" s="224"/>
      <c r="AT817" s="224"/>
      <c r="AU817"/>
    </row>
    <row r="818" spans="1:47" ht="15" x14ac:dyDescent="0.25">
      <c r="A818"/>
      <c r="B818"/>
      <c r="C818"/>
      <c r="D818"/>
      <c r="E818"/>
      <c r="F818"/>
      <c r="G818"/>
      <c r="H818"/>
      <c r="I818"/>
      <c r="J818"/>
      <c r="K818"/>
      <c r="L818"/>
      <c r="M818"/>
      <c r="N818"/>
      <c r="O818"/>
      <c r="P818"/>
      <c r="Q818"/>
      <c r="R818"/>
      <c r="S818"/>
      <c r="T818"/>
      <c r="U818"/>
      <c r="V818"/>
      <c r="W818"/>
      <c r="X818"/>
      <c r="Y818"/>
      <c r="Z818"/>
      <c r="AA818"/>
      <c r="AB818"/>
      <c r="AC818"/>
      <c r="AD818"/>
      <c r="AE818"/>
      <c r="AF818"/>
      <c r="AG818"/>
      <c r="AH818"/>
      <c r="AI818"/>
      <c r="AJ818"/>
      <c r="AK818"/>
      <c r="AL818"/>
      <c r="AM818"/>
      <c r="AN818"/>
      <c r="AO818"/>
      <c r="AP818"/>
      <c r="AQ818"/>
      <c r="AR818"/>
      <c r="AS818" s="224"/>
      <c r="AT818" s="224"/>
      <c r="AU818"/>
    </row>
    <row r="819" spans="1:47" ht="15" x14ac:dyDescent="0.25">
      <c r="A819"/>
      <c r="B819"/>
      <c r="C819"/>
      <c r="D819"/>
      <c r="E819"/>
      <c r="F819"/>
      <c r="G819"/>
      <c r="H819"/>
      <c r="I819"/>
      <c r="J819"/>
      <c r="K819"/>
      <c r="L819"/>
      <c r="M819"/>
      <c r="N819"/>
      <c r="O819"/>
      <c r="P819"/>
      <c r="Q819"/>
      <c r="R819"/>
      <c r="S819"/>
      <c r="T819"/>
      <c r="U819"/>
      <c r="V819"/>
      <c r="W819"/>
      <c r="X819"/>
      <c r="Y819"/>
      <c r="Z819"/>
      <c r="AA819"/>
      <c r="AB819"/>
      <c r="AC819"/>
      <c r="AD819"/>
      <c r="AE819"/>
      <c r="AF819"/>
      <c r="AG819"/>
      <c r="AH819"/>
      <c r="AI819"/>
      <c r="AJ819"/>
      <c r="AK819"/>
      <c r="AL819"/>
      <c r="AM819"/>
      <c r="AN819"/>
      <c r="AO819"/>
      <c r="AP819"/>
      <c r="AQ819"/>
      <c r="AR819"/>
      <c r="AS819" s="224"/>
      <c r="AT819" s="224"/>
      <c r="AU819"/>
    </row>
    <row r="820" spans="1:47" ht="15" x14ac:dyDescent="0.25">
      <c r="A820"/>
      <c r="B820"/>
      <c r="C820"/>
      <c r="D820"/>
      <c r="E820"/>
      <c r="F820"/>
      <c r="G820"/>
      <c r="H820"/>
      <c r="I820"/>
      <c r="J820"/>
      <c r="K820"/>
      <c r="L820"/>
      <c r="M820"/>
      <c r="N820"/>
      <c r="O820"/>
      <c r="P820"/>
      <c r="Q820"/>
      <c r="R820"/>
      <c r="S820"/>
      <c r="T820"/>
      <c r="U820"/>
      <c r="V820"/>
      <c r="W820"/>
      <c r="X820"/>
      <c r="Y820"/>
      <c r="Z820"/>
      <c r="AA820"/>
      <c r="AB820"/>
      <c r="AC820"/>
      <c r="AD820"/>
      <c r="AE820"/>
      <c r="AF820"/>
      <c r="AG820"/>
      <c r="AH820"/>
      <c r="AI820"/>
      <c r="AJ820"/>
      <c r="AK820"/>
      <c r="AL820"/>
      <c r="AM820"/>
      <c r="AN820"/>
      <c r="AO820"/>
      <c r="AP820"/>
      <c r="AQ820"/>
      <c r="AR820"/>
      <c r="AS820" s="224"/>
      <c r="AT820" s="224"/>
      <c r="AU820"/>
    </row>
    <row r="821" spans="1:47" ht="15" x14ac:dyDescent="0.25">
      <c r="A821"/>
      <c r="B821"/>
      <c r="C821"/>
      <c r="D821"/>
      <c r="E821"/>
      <c r="F821"/>
      <c r="G821"/>
      <c r="H821"/>
      <c r="I821"/>
      <c r="J821"/>
      <c r="K821"/>
      <c r="L821"/>
      <c r="M821"/>
      <c r="N821"/>
      <c r="O821"/>
      <c r="P821"/>
      <c r="Q821"/>
      <c r="R821"/>
      <c r="S821"/>
      <c r="T821"/>
      <c r="U821"/>
      <c r="V821"/>
      <c r="W821"/>
      <c r="X821"/>
      <c r="Y821"/>
      <c r="Z821"/>
      <c r="AA821"/>
      <c r="AB821"/>
      <c r="AC821"/>
      <c r="AD821"/>
      <c r="AE821"/>
      <c r="AF821"/>
      <c r="AG821"/>
      <c r="AH821"/>
      <c r="AI821"/>
      <c r="AJ821"/>
      <c r="AK821"/>
      <c r="AL821"/>
      <c r="AM821"/>
      <c r="AN821"/>
      <c r="AO821"/>
      <c r="AP821"/>
      <c r="AQ821"/>
      <c r="AR821"/>
      <c r="AS821" s="224"/>
      <c r="AT821" s="224"/>
      <c r="AU821"/>
    </row>
    <row r="822" spans="1:47" ht="15" x14ac:dyDescent="0.25">
      <c r="A822"/>
      <c r="B822"/>
      <c r="C822"/>
      <c r="D822"/>
      <c r="E822"/>
      <c r="F822"/>
      <c r="G822"/>
      <c r="H822"/>
      <c r="I822"/>
      <c r="J822"/>
      <c r="K822"/>
      <c r="L822"/>
      <c r="M822"/>
      <c r="N822"/>
      <c r="O822"/>
      <c r="P822"/>
      <c r="Q822"/>
      <c r="R822"/>
      <c r="S822"/>
      <c r="T822"/>
      <c r="U822"/>
      <c r="V822"/>
      <c r="W822"/>
      <c r="X822"/>
      <c r="Y822"/>
      <c r="Z822"/>
      <c r="AA822"/>
      <c r="AB822"/>
      <c r="AC822"/>
      <c r="AD822"/>
      <c r="AE822"/>
      <c r="AF822"/>
      <c r="AG822"/>
      <c r="AH822"/>
      <c r="AI822"/>
      <c r="AJ822"/>
      <c r="AK822"/>
      <c r="AL822"/>
      <c r="AM822"/>
      <c r="AN822"/>
      <c r="AO822"/>
      <c r="AP822"/>
      <c r="AQ822"/>
      <c r="AR822"/>
      <c r="AS822" s="224"/>
      <c r="AT822" s="224"/>
      <c r="AU822"/>
    </row>
    <row r="823" spans="1:47" ht="15" x14ac:dyDescent="0.25">
      <c r="A823"/>
      <c r="B823"/>
      <c r="C823"/>
      <c r="D823"/>
      <c r="E823"/>
      <c r="F823"/>
      <c r="G823"/>
      <c r="H823"/>
      <c r="I823"/>
      <c r="J823"/>
      <c r="K823"/>
      <c r="L823"/>
      <c r="M823"/>
      <c r="N823"/>
      <c r="O823"/>
      <c r="P823"/>
      <c r="Q823"/>
      <c r="R823"/>
      <c r="S823"/>
      <c r="T823"/>
      <c r="U823"/>
      <c r="V823"/>
      <c r="W823"/>
      <c r="X823"/>
      <c r="Y823"/>
      <c r="Z823"/>
      <c r="AA823"/>
      <c r="AB823"/>
      <c r="AC823"/>
      <c r="AD823"/>
      <c r="AE823"/>
      <c r="AF823"/>
      <c r="AG823"/>
      <c r="AH823"/>
      <c r="AI823"/>
      <c r="AJ823"/>
      <c r="AK823"/>
      <c r="AL823"/>
      <c r="AM823"/>
      <c r="AN823"/>
      <c r="AO823"/>
      <c r="AP823"/>
      <c r="AQ823"/>
      <c r="AR823"/>
      <c r="AS823" s="224"/>
      <c r="AT823" s="224"/>
      <c r="AU823"/>
    </row>
    <row r="824" spans="1:47" ht="15" x14ac:dyDescent="0.25">
      <c r="A824"/>
      <c r="B824"/>
      <c r="C824"/>
      <c r="D824"/>
      <c r="E824"/>
      <c r="F824"/>
      <c r="G824"/>
      <c r="H824"/>
      <c r="I824"/>
      <c r="J824"/>
      <c r="K824"/>
      <c r="L824"/>
      <c r="M824"/>
      <c r="N824"/>
      <c r="O824"/>
      <c r="P824"/>
      <c r="Q824"/>
      <c r="R824"/>
      <c r="S824"/>
      <c r="T824"/>
      <c r="U824"/>
      <c r="V824"/>
      <c r="W824"/>
      <c r="X824"/>
      <c r="Y824"/>
      <c r="Z824"/>
      <c r="AA824"/>
      <c r="AB824"/>
      <c r="AC824"/>
      <c r="AD824"/>
      <c r="AE824"/>
      <c r="AF824"/>
      <c r="AG824"/>
      <c r="AH824"/>
      <c r="AI824"/>
      <c r="AJ824"/>
      <c r="AK824"/>
      <c r="AL824"/>
      <c r="AM824"/>
      <c r="AN824"/>
      <c r="AO824"/>
      <c r="AP824"/>
      <c r="AQ824"/>
      <c r="AR824"/>
      <c r="AS824" s="224"/>
      <c r="AT824" s="224"/>
      <c r="AU824"/>
    </row>
    <row r="825" spans="1:47" ht="15" x14ac:dyDescent="0.25">
      <c r="A825"/>
      <c r="B825"/>
      <c r="C825"/>
      <c r="D825"/>
      <c r="E825"/>
      <c r="F825"/>
      <c r="G825"/>
      <c r="H825"/>
      <c r="I825"/>
      <c r="J825"/>
      <c r="K825"/>
      <c r="L825"/>
      <c r="M825"/>
      <c r="N825"/>
      <c r="O825"/>
      <c r="P825"/>
      <c r="Q825"/>
      <c r="R825"/>
      <c r="S825"/>
      <c r="T825"/>
      <c r="U825"/>
      <c r="V825"/>
      <c r="W825"/>
      <c r="X825"/>
      <c r="Y825"/>
      <c r="Z825"/>
      <c r="AA825"/>
      <c r="AB825"/>
      <c r="AC825"/>
      <c r="AD825"/>
      <c r="AE825"/>
      <c r="AF825"/>
      <c r="AG825"/>
      <c r="AH825"/>
      <c r="AI825"/>
      <c r="AJ825"/>
      <c r="AK825"/>
      <c r="AL825"/>
      <c r="AM825"/>
      <c r="AN825"/>
      <c r="AO825"/>
      <c r="AP825"/>
      <c r="AQ825"/>
      <c r="AR825"/>
      <c r="AS825" s="224"/>
      <c r="AT825" s="224"/>
      <c r="AU825"/>
    </row>
    <row r="826" spans="1:47" ht="15" x14ac:dyDescent="0.25">
      <c r="A826"/>
      <c r="B826"/>
      <c r="C826"/>
      <c r="D826"/>
      <c r="E826"/>
      <c r="F826"/>
      <c r="G826"/>
      <c r="H826"/>
      <c r="I826"/>
      <c r="J826"/>
      <c r="K826"/>
      <c r="L826"/>
      <c r="M826"/>
      <c r="N826"/>
      <c r="O826"/>
      <c r="P826"/>
      <c r="Q826"/>
      <c r="R826"/>
      <c r="S826"/>
      <c r="T826"/>
      <c r="U826"/>
      <c r="V826"/>
      <c r="W826"/>
      <c r="X826"/>
      <c r="Y826"/>
      <c r="Z826"/>
      <c r="AA826"/>
      <c r="AB826"/>
      <c r="AC826"/>
      <c r="AD826"/>
      <c r="AE826"/>
      <c r="AF826"/>
      <c r="AG826"/>
      <c r="AH826"/>
      <c r="AI826"/>
      <c r="AJ826"/>
      <c r="AK826"/>
      <c r="AL826"/>
      <c r="AM826"/>
      <c r="AN826"/>
      <c r="AO826"/>
      <c r="AP826"/>
      <c r="AQ826"/>
      <c r="AR826"/>
      <c r="AS826" s="224"/>
      <c r="AT826" s="224"/>
      <c r="AU826"/>
    </row>
    <row r="827" spans="1:47" ht="15" x14ac:dyDescent="0.25">
      <c r="A827"/>
      <c r="B827"/>
      <c r="C827"/>
      <c r="D827"/>
      <c r="E827"/>
      <c r="F827"/>
      <c r="G827"/>
      <c r="H827"/>
      <c r="I827"/>
      <c r="J827"/>
      <c r="K827"/>
      <c r="L827"/>
      <c r="M827"/>
      <c r="N827"/>
      <c r="O827"/>
      <c r="P827"/>
      <c r="Q827"/>
      <c r="R827"/>
      <c r="S827"/>
      <c r="T827"/>
      <c r="U827"/>
      <c r="V827"/>
      <c r="W827"/>
      <c r="X827"/>
      <c r="Y827"/>
      <c r="Z827"/>
      <c r="AA827"/>
      <c r="AB827"/>
      <c r="AC827"/>
      <c r="AD827"/>
      <c r="AE827"/>
      <c r="AF827"/>
      <c r="AG827"/>
      <c r="AH827"/>
      <c r="AI827"/>
      <c r="AJ827"/>
      <c r="AK827"/>
      <c r="AL827"/>
      <c r="AM827"/>
      <c r="AN827"/>
      <c r="AO827"/>
      <c r="AP827"/>
      <c r="AQ827"/>
      <c r="AR827"/>
      <c r="AS827" s="224"/>
      <c r="AT827" s="224"/>
      <c r="AU827"/>
    </row>
    <row r="828" spans="1:47" ht="15" x14ac:dyDescent="0.25">
      <c r="A828"/>
      <c r="B828"/>
      <c r="C828"/>
      <c r="D828"/>
      <c r="E828"/>
      <c r="F828"/>
      <c r="G828"/>
      <c r="H828"/>
      <c r="I828"/>
      <c r="J828"/>
      <c r="K828"/>
      <c r="L828"/>
      <c r="M828"/>
      <c r="N828"/>
      <c r="O828"/>
      <c r="P828"/>
      <c r="Q828"/>
      <c r="R828"/>
      <c r="S828"/>
      <c r="T828"/>
      <c r="U828"/>
      <c r="V828"/>
      <c r="W828"/>
      <c r="X828"/>
      <c r="Y828"/>
      <c r="Z828"/>
      <c r="AA828"/>
      <c r="AB828"/>
      <c r="AC828"/>
      <c r="AD828"/>
      <c r="AE828"/>
      <c r="AF828"/>
      <c r="AG828"/>
      <c r="AH828"/>
      <c r="AI828"/>
      <c r="AJ828"/>
      <c r="AK828"/>
      <c r="AL828"/>
      <c r="AM828"/>
      <c r="AN828"/>
      <c r="AO828"/>
      <c r="AP828"/>
      <c r="AQ828"/>
      <c r="AR828"/>
      <c r="AS828" s="224"/>
      <c r="AT828" s="224"/>
      <c r="AU828"/>
    </row>
    <row r="829" spans="1:47" ht="15" x14ac:dyDescent="0.25">
      <c r="A829"/>
      <c r="B829"/>
      <c r="C829"/>
      <c r="D829"/>
      <c r="E829"/>
      <c r="F829"/>
      <c r="G829"/>
      <c r="H829"/>
      <c r="I829"/>
      <c r="J829"/>
      <c r="K829"/>
      <c r="L829"/>
      <c r="M829"/>
      <c r="N829"/>
      <c r="O829"/>
      <c r="P829"/>
      <c r="Q829"/>
      <c r="R829"/>
      <c r="S829"/>
      <c r="T829"/>
      <c r="U829"/>
      <c r="V829"/>
      <c r="W829"/>
      <c r="X829"/>
      <c r="Y829"/>
      <c r="Z829"/>
      <c r="AA829"/>
      <c r="AB829"/>
      <c r="AC829"/>
      <c r="AD829"/>
      <c r="AE829"/>
      <c r="AF829"/>
      <c r="AG829"/>
      <c r="AH829"/>
      <c r="AI829"/>
      <c r="AJ829"/>
      <c r="AK829"/>
      <c r="AL829"/>
      <c r="AM829"/>
      <c r="AN829"/>
      <c r="AO829"/>
      <c r="AP829"/>
      <c r="AQ829"/>
      <c r="AR829"/>
      <c r="AS829" s="224"/>
      <c r="AT829" s="224"/>
      <c r="AU829"/>
    </row>
    <row r="830" spans="1:47" ht="15" x14ac:dyDescent="0.25">
      <c r="A830"/>
      <c r="B830"/>
      <c r="C830"/>
      <c r="D830"/>
      <c r="E830"/>
      <c r="F830"/>
      <c r="G830"/>
      <c r="H830"/>
      <c r="I830"/>
      <c r="J830"/>
      <c r="K830"/>
      <c r="L830"/>
      <c r="M830"/>
      <c r="N830"/>
      <c r="O830"/>
      <c r="P830"/>
      <c r="Q830"/>
      <c r="R830"/>
      <c r="S830"/>
      <c r="T830"/>
      <c r="U830"/>
      <c r="V830"/>
      <c r="W830"/>
      <c r="X830"/>
      <c r="Y830"/>
      <c r="Z830"/>
      <c r="AA830"/>
      <c r="AB830"/>
      <c r="AC830"/>
      <c r="AD830"/>
      <c r="AE830"/>
      <c r="AF830"/>
      <c r="AG830"/>
      <c r="AH830"/>
      <c r="AI830"/>
      <c r="AJ830"/>
      <c r="AK830"/>
      <c r="AL830"/>
      <c r="AM830"/>
      <c r="AN830"/>
      <c r="AO830"/>
      <c r="AP830"/>
      <c r="AQ830"/>
      <c r="AR830"/>
      <c r="AS830" s="224"/>
      <c r="AT830" s="224"/>
      <c r="AU830"/>
    </row>
    <row r="831" spans="1:47" ht="15" x14ac:dyDescent="0.25">
      <c r="A831"/>
      <c r="B831"/>
      <c r="C831"/>
      <c r="D831"/>
      <c r="E831"/>
      <c r="F831"/>
      <c r="G831"/>
      <c r="H831"/>
      <c r="I831"/>
      <c r="J831"/>
      <c r="K831"/>
      <c r="L831"/>
      <c r="M831"/>
      <c r="N831"/>
      <c r="O831"/>
      <c r="P831"/>
      <c r="Q831"/>
      <c r="R831"/>
      <c r="S831"/>
      <c r="T831"/>
      <c r="U831"/>
      <c r="V831"/>
      <c r="W831"/>
      <c r="X831"/>
      <c r="Y831"/>
      <c r="Z831"/>
      <c r="AA831"/>
      <c r="AB831"/>
      <c r="AC831"/>
      <c r="AD831"/>
      <c r="AE831"/>
      <c r="AF831"/>
      <c r="AG831"/>
      <c r="AH831"/>
      <c r="AI831"/>
      <c r="AJ831"/>
      <c r="AK831"/>
      <c r="AL831"/>
      <c r="AM831"/>
      <c r="AN831"/>
      <c r="AO831"/>
      <c r="AP831"/>
      <c r="AQ831"/>
      <c r="AR831"/>
      <c r="AS831" s="224"/>
      <c r="AT831" s="224"/>
      <c r="AU831"/>
    </row>
    <row r="832" spans="1:47" ht="15" x14ac:dyDescent="0.25">
      <c r="A832"/>
      <c r="B832"/>
      <c r="C832"/>
      <c r="D832"/>
      <c r="E832"/>
      <c r="F832"/>
      <c r="G832"/>
      <c r="H832"/>
      <c r="I832"/>
      <c r="J832"/>
      <c r="K832"/>
      <c r="L832"/>
      <c r="M832"/>
      <c r="N832"/>
      <c r="O832"/>
      <c r="P832"/>
      <c r="Q832"/>
      <c r="R832"/>
      <c r="S832"/>
      <c r="T832"/>
      <c r="U832"/>
      <c r="V832"/>
      <c r="W832"/>
      <c r="X832"/>
      <c r="Y832"/>
      <c r="Z832"/>
      <c r="AA832"/>
      <c r="AB832"/>
      <c r="AC832"/>
      <c r="AD832"/>
      <c r="AE832"/>
      <c r="AF832"/>
      <c r="AG832"/>
      <c r="AH832"/>
      <c r="AI832"/>
      <c r="AJ832"/>
      <c r="AK832"/>
      <c r="AL832"/>
      <c r="AM832"/>
      <c r="AN832"/>
      <c r="AO832"/>
      <c r="AP832"/>
      <c r="AQ832"/>
      <c r="AR832"/>
      <c r="AS832" s="224"/>
      <c r="AT832" s="224"/>
      <c r="AU832"/>
    </row>
    <row r="833" spans="1:47" ht="15" x14ac:dyDescent="0.25">
      <c r="A833"/>
      <c r="B833"/>
      <c r="C833"/>
      <c r="D833"/>
      <c r="E833"/>
      <c r="F833"/>
      <c r="G833"/>
      <c r="H833"/>
      <c r="I833"/>
      <c r="J833"/>
      <c r="K833"/>
      <c r="L833"/>
      <c r="M833"/>
      <c r="N833"/>
      <c r="O833"/>
      <c r="P833"/>
      <c r="Q833"/>
      <c r="R833"/>
      <c r="S833"/>
      <c r="T833"/>
      <c r="U833"/>
      <c r="V833"/>
      <c r="W833"/>
      <c r="X833"/>
      <c r="Y833"/>
      <c r="Z833"/>
      <c r="AA833"/>
      <c r="AB833"/>
      <c r="AC833"/>
      <c r="AD833"/>
      <c r="AE833"/>
      <c r="AF833"/>
      <c r="AG833"/>
      <c r="AH833"/>
      <c r="AI833"/>
      <c r="AJ833"/>
      <c r="AK833"/>
      <c r="AL833"/>
      <c r="AM833"/>
      <c r="AN833"/>
      <c r="AO833"/>
      <c r="AP833"/>
      <c r="AQ833"/>
      <c r="AR833"/>
      <c r="AS833" s="224"/>
      <c r="AT833" s="224"/>
      <c r="AU833"/>
    </row>
    <row r="834" spans="1:47" ht="15" x14ac:dyDescent="0.25">
      <c r="A834"/>
      <c r="B834"/>
      <c r="C834"/>
      <c r="D834"/>
      <c r="E834"/>
      <c r="F834"/>
      <c r="G834"/>
      <c r="H834"/>
      <c r="I834"/>
      <c r="J834"/>
      <c r="K834"/>
      <c r="L834"/>
      <c r="M834"/>
      <c r="N834"/>
      <c r="O834"/>
      <c r="P834"/>
      <c r="Q834"/>
      <c r="R834"/>
      <c r="S834"/>
      <c r="T834"/>
      <c r="U834"/>
      <c r="V834"/>
      <c r="W834"/>
      <c r="X834"/>
      <c r="Y834"/>
      <c r="Z834"/>
      <c r="AA834"/>
      <c r="AB834"/>
      <c r="AC834"/>
      <c r="AD834"/>
      <c r="AE834"/>
      <c r="AF834"/>
      <c r="AG834"/>
      <c r="AH834"/>
      <c r="AI834"/>
      <c r="AJ834"/>
      <c r="AK834"/>
      <c r="AL834"/>
      <c r="AM834"/>
      <c r="AN834"/>
      <c r="AO834"/>
      <c r="AP834"/>
      <c r="AQ834"/>
      <c r="AR834"/>
      <c r="AS834" s="224"/>
      <c r="AT834" s="224"/>
      <c r="AU834"/>
    </row>
    <row r="835" spans="1:47" ht="15" x14ac:dyDescent="0.25">
      <c r="A835"/>
      <c r="B835"/>
      <c r="C835"/>
      <c r="D835"/>
      <c r="E835"/>
      <c r="F835"/>
      <c r="G835"/>
      <c r="H835"/>
      <c r="I835"/>
      <c r="J835"/>
      <c r="K835"/>
      <c r="L835"/>
      <c r="M835"/>
      <c r="N835"/>
      <c r="O835"/>
      <c r="P835"/>
      <c r="Q835"/>
      <c r="R835"/>
      <c r="S835"/>
      <c r="T835"/>
      <c r="U835"/>
      <c r="V835"/>
      <c r="W835"/>
      <c r="X835"/>
      <c r="Y835"/>
      <c r="Z835"/>
      <c r="AA835"/>
      <c r="AB835"/>
      <c r="AC835"/>
      <c r="AD835"/>
      <c r="AE835"/>
      <c r="AF835"/>
      <c r="AG835"/>
      <c r="AH835"/>
      <c r="AI835"/>
      <c r="AJ835"/>
      <c r="AK835"/>
      <c r="AL835"/>
      <c r="AM835"/>
      <c r="AN835"/>
      <c r="AO835"/>
      <c r="AP835"/>
      <c r="AQ835"/>
      <c r="AR835"/>
      <c r="AS835" s="224"/>
      <c r="AT835" s="224"/>
      <c r="AU835"/>
    </row>
    <row r="836" spans="1:47" ht="15" x14ac:dyDescent="0.25">
      <c r="A836"/>
      <c r="B836"/>
      <c r="C836"/>
      <c r="D836"/>
      <c r="E836"/>
      <c r="F836"/>
      <c r="G836"/>
      <c r="H836"/>
      <c r="I836"/>
      <c r="J836"/>
      <c r="K836"/>
      <c r="L836"/>
      <c r="M836"/>
      <c r="N836"/>
      <c r="O836"/>
      <c r="P836"/>
      <c r="Q836"/>
      <c r="R836"/>
      <c r="S836"/>
      <c r="T836"/>
      <c r="U836"/>
      <c r="V836"/>
      <c r="W836"/>
      <c r="X836"/>
      <c r="Y836"/>
      <c r="Z836"/>
      <c r="AA836"/>
      <c r="AB836"/>
      <c r="AC836"/>
      <c r="AD836"/>
      <c r="AE836"/>
      <c r="AF836"/>
      <c r="AG836"/>
      <c r="AH836"/>
      <c r="AI836"/>
      <c r="AJ836"/>
      <c r="AK836"/>
      <c r="AL836"/>
      <c r="AM836"/>
      <c r="AN836"/>
      <c r="AO836"/>
      <c r="AP836"/>
      <c r="AQ836"/>
      <c r="AR836"/>
      <c r="AS836" s="224"/>
      <c r="AT836" s="224"/>
      <c r="AU836"/>
    </row>
    <row r="837" spans="1:47" ht="15" x14ac:dyDescent="0.25">
      <c r="A837"/>
      <c r="B837"/>
      <c r="C837"/>
      <c r="D837"/>
      <c r="E837"/>
      <c r="F837"/>
      <c r="G837"/>
      <c r="H837"/>
      <c r="I837"/>
      <c r="J837"/>
      <c r="K837"/>
      <c r="L837"/>
      <c r="M837"/>
      <c r="N837"/>
      <c r="O837"/>
      <c r="P837"/>
      <c r="Q837"/>
      <c r="R837"/>
      <c r="S837"/>
      <c r="T837"/>
      <c r="U837"/>
      <c r="V837"/>
      <c r="W837"/>
      <c r="X837"/>
      <c r="Y837"/>
      <c r="Z837"/>
      <c r="AA837"/>
      <c r="AB837"/>
      <c r="AC837"/>
      <c r="AD837"/>
      <c r="AE837"/>
      <c r="AF837"/>
      <c r="AG837"/>
      <c r="AH837"/>
      <c r="AI837"/>
      <c r="AJ837"/>
      <c r="AK837"/>
      <c r="AL837"/>
      <c r="AM837"/>
      <c r="AN837"/>
      <c r="AO837"/>
      <c r="AP837"/>
      <c r="AQ837"/>
      <c r="AR837"/>
      <c r="AS837" s="224"/>
      <c r="AT837" s="224"/>
      <c r="AU837"/>
    </row>
    <row r="838" spans="1:47" ht="15" x14ac:dyDescent="0.25">
      <c r="A838"/>
      <c r="B838"/>
      <c r="C838"/>
      <c r="D838"/>
      <c r="E838"/>
      <c r="F838"/>
      <c r="G838"/>
      <c r="H838"/>
      <c r="I838"/>
      <c r="J838"/>
      <c r="K838"/>
      <c r="L838"/>
      <c r="M838"/>
      <c r="N838"/>
      <c r="O838"/>
      <c r="P838"/>
      <c r="Q838"/>
      <c r="R838"/>
      <c r="S838"/>
      <c r="T838"/>
      <c r="U838"/>
      <c r="V838"/>
      <c r="W838"/>
      <c r="X838"/>
      <c r="Y838"/>
      <c r="Z838"/>
      <c r="AA838"/>
      <c r="AB838"/>
      <c r="AC838"/>
      <c r="AD838"/>
      <c r="AE838"/>
      <c r="AF838"/>
      <c r="AG838"/>
      <c r="AH838"/>
      <c r="AI838"/>
      <c r="AJ838"/>
      <c r="AK838"/>
      <c r="AL838"/>
      <c r="AM838"/>
      <c r="AN838"/>
      <c r="AO838"/>
      <c r="AP838"/>
      <c r="AQ838"/>
      <c r="AR838"/>
      <c r="AS838" s="224"/>
      <c r="AT838" s="224"/>
      <c r="AU838"/>
    </row>
    <row r="839" spans="1:47" ht="15" x14ac:dyDescent="0.25">
      <c r="A839"/>
      <c r="B839"/>
      <c r="C839"/>
      <c r="D839"/>
      <c r="E839"/>
      <c r="F839"/>
      <c r="G839"/>
      <c r="H839"/>
      <c r="I839"/>
      <c r="J839"/>
      <c r="K839"/>
      <c r="L839"/>
      <c r="M839"/>
      <c r="N839"/>
      <c r="O839"/>
      <c r="P839"/>
      <c r="Q839"/>
      <c r="R839"/>
      <c r="S839"/>
      <c r="T839"/>
      <c r="U839"/>
      <c r="V839"/>
      <c r="W839"/>
      <c r="X839"/>
      <c r="Y839"/>
      <c r="Z839"/>
      <c r="AA839"/>
      <c r="AB839"/>
      <c r="AC839"/>
      <c r="AD839"/>
      <c r="AE839"/>
      <c r="AF839"/>
      <c r="AG839"/>
      <c r="AH839"/>
      <c r="AI839"/>
      <c r="AJ839"/>
      <c r="AK839"/>
      <c r="AL839"/>
      <c r="AM839"/>
      <c r="AN839"/>
      <c r="AO839"/>
      <c r="AP839"/>
      <c r="AQ839"/>
      <c r="AR839"/>
      <c r="AS839" s="224"/>
      <c r="AT839" s="224"/>
      <c r="AU839"/>
    </row>
    <row r="840" spans="1:47" ht="15" x14ac:dyDescent="0.25">
      <c r="A840"/>
      <c r="B840"/>
      <c r="C840"/>
      <c r="D840"/>
      <c r="E840"/>
      <c r="F840"/>
      <c r="G840"/>
      <c r="H840"/>
      <c r="I840"/>
      <c r="J840"/>
      <c r="K840"/>
      <c r="L840"/>
      <c r="M840"/>
      <c r="N840"/>
      <c r="O840"/>
      <c r="P840"/>
      <c r="Q840"/>
      <c r="R840"/>
      <c r="S840"/>
      <c r="T840"/>
      <c r="U840"/>
      <c r="V840"/>
      <c r="W840"/>
      <c r="X840"/>
      <c r="Y840"/>
      <c r="Z840"/>
      <c r="AA840"/>
      <c r="AB840"/>
      <c r="AC840"/>
      <c r="AD840"/>
      <c r="AE840"/>
      <c r="AF840"/>
      <c r="AG840"/>
      <c r="AH840"/>
      <c r="AI840"/>
      <c r="AJ840"/>
      <c r="AK840"/>
      <c r="AL840"/>
      <c r="AM840"/>
      <c r="AN840"/>
      <c r="AO840"/>
      <c r="AP840"/>
      <c r="AQ840"/>
      <c r="AR840"/>
      <c r="AS840" s="224"/>
      <c r="AT840" s="224"/>
      <c r="AU840"/>
    </row>
    <row r="841" spans="1:47" ht="15" x14ac:dyDescent="0.25">
      <c r="A841"/>
      <c r="B841"/>
      <c r="C841"/>
      <c r="D841"/>
      <c r="E841"/>
      <c r="F841"/>
      <c r="G841"/>
      <c r="H841"/>
      <c r="I841"/>
      <c r="J841"/>
      <c r="K841"/>
      <c r="L841"/>
      <c r="M841"/>
      <c r="N841"/>
      <c r="O841"/>
      <c r="P841"/>
      <c r="Q841"/>
      <c r="R841"/>
      <c r="S841"/>
      <c r="T841"/>
      <c r="U841"/>
      <c r="V841"/>
      <c r="W841"/>
      <c r="X841"/>
      <c r="Y841"/>
      <c r="Z841"/>
      <c r="AA841"/>
      <c r="AB841"/>
      <c r="AC841"/>
      <c r="AD841"/>
      <c r="AE841"/>
      <c r="AF841"/>
      <c r="AG841"/>
      <c r="AH841"/>
      <c r="AI841"/>
      <c r="AJ841"/>
      <c r="AK841"/>
      <c r="AL841"/>
      <c r="AM841"/>
      <c r="AN841"/>
      <c r="AO841"/>
      <c r="AP841"/>
      <c r="AQ841"/>
      <c r="AR841"/>
      <c r="AS841" s="224"/>
      <c r="AT841" s="224"/>
      <c r="AU841"/>
    </row>
    <row r="842" spans="1:47" ht="15" x14ac:dyDescent="0.25">
      <c r="A842"/>
      <c r="B842"/>
      <c r="C842"/>
      <c r="D842"/>
      <c r="E842"/>
      <c r="F842"/>
      <c r="G842"/>
      <c r="H842"/>
      <c r="I842"/>
      <c r="J842"/>
      <c r="K842"/>
      <c r="L842"/>
      <c r="M842"/>
      <c r="N842"/>
      <c r="O842"/>
      <c r="P842"/>
      <c r="Q842"/>
      <c r="R842"/>
      <c r="S842"/>
      <c r="T842"/>
      <c r="U842"/>
      <c r="V842"/>
      <c r="W842"/>
      <c r="X842"/>
      <c r="Y842"/>
      <c r="Z842"/>
      <c r="AA842"/>
      <c r="AB842"/>
      <c r="AC842"/>
      <c r="AD842"/>
      <c r="AE842"/>
      <c r="AF842"/>
      <c r="AG842"/>
      <c r="AH842"/>
      <c r="AI842"/>
      <c r="AJ842"/>
      <c r="AK842"/>
      <c r="AL842"/>
      <c r="AM842"/>
      <c r="AN842"/>
      <c r="AO842"/>
      <c r="AP842"/>
      <c r="AQ842"/>
      <c r="AR842"/>
      <c r="AS842" s="224"/>
      <c r="AT842" s="224"/>
      <c r="AU842"/>
    </row>
    <row r="843" spans="1:47" ht="15" x14ac:dyDescent="0.25">
      <c r="A843"/>
      <c r="B843"/>
      <c r="C843"/>
      <c r="D843"/>
      <c r="E843"/>
      <c r="F843"/>
      <c r="G843"/>
      <c r="H843"/>
      <c r="I843"/>
      <c r="J843"/>
      <c r="K843"/>
      <c r="L843"/>
      <c r="M843"/>
      <c r="N843"/>
      <c r="O843"/>
      <c r="P843"/>
      <c r="Q843"/>
      <c r="R843"/>
      <c r="S843"/>
      <c r="T843"/>
      <c r="U843"/>
      <c r="V843"/>
      <c r="W843"/>
      <c r="X843"/>
      <c r="Y843"/>
      <c r="Z843"/>
      <c r="AA843"/>
      <c r="AB843"/>
      <c r="AC843"/>
      <c r="AD843"/>
      <c r="AE843"/>
      <c r="AF843"/>
      <c r="AG843"/>
      <c r="AH843"/>
      <c r="AI843"/>
      <c r="AJ843"/>
      <c r="AK843"/>
      <c r="AL843"/>
      <c r="AM843"/>
      <c r="AN843"/>
      <c r="AO843"/>
      <c r="AP843"/>
      <c r="AQ843"/>
      <c r="AR843"/>
      <c r="AS843" s="224"/>
      <c r="AT843" s="224"/>
      <c r="AU843"/>
    </row>
    <row r="844" spans="1:47" ht="15" x14ac:dyDescent="0.25">
      <c r="A844"/>
      <c r="B844"/>
      <c r="C844"/>
      <c r="D844"/>
      <c r="E844"/>
      <c r="F844"/>
      <c r="G844"/>
      <c r="H844"/>
      <c r="I844"/>
      <c r="J844"/>
      <c r="K844"/>
      <c r="L844"/>
      <c r="M844"/>
      <c r="N844"/>
      <c r="O844"/>
      <c r="P844"/>
      <c r="Q844"/>
      <c r="R844"/>
      <c r="S844"/>
      <c r="T844"/>
      <c r="U844"/>
      <c r="V844"/>
      <c r="W844"/>
      <c r="X844"/>
      <c r="Y844"/>
      <c r="Z844"/>
      <c r="AA844"/>
      <c r="AB844"/>
      <c r="AC844"/>
      <c r="AD844"/>
      <c r="AE844"/>
      <c r="AF844"/>
      <c r="AG844"/>
      <c r="AH844"/>
      <c r="AI844"/>
      <c r="AJ844"/>
      <c r="AK844"/>
      <c r="AL844"/>
      <c r="AM844"/>
      <c r="AN844"/>
      <c r="AO844"/>
      <c r="AP844"/>
      <c r="AQ844"/>
      <c r="AR844"/>
      <c r="AS844" s="224"/>
      <c r="AT844" s="224"/>
      <c r="AU844"/>
    </row>
    <row r="845" spans="1:47" ht="15" x14ac:dyDescent="0.25">
      <c r="A845"/>
      <c r="B845"/>
      <c r="C845"/>
      <c r="D845"/>
      <c r="E845"/>
      <c r="F845"/>
      <c r="G845"/>
      <c r="H845"/>
      <c r="I845"/>
      <c r="J845"/>
      <c r="K845"/>
      <c r="L845"/>
      <c r="M845"/>
      <c r="N845"/>
      <c r="O845"/>
      <c r="P845"/>
      <c r="Q845"/>
      <c r="R845"/>
      <c r="S845"/>
      <c r="T845"/>
      <c r="U845"/>
      <c r="V845"/>
      <c r="W845"/>
      <c r="X845"/>
      <c r="Y845"/>
      <c r="Z845"/>
      <c r="AA845"/>
      <c r="AB845"/>
      <c r="AC845"/>
      <c r="AD845"/>
      <c r="AE845"/>
      <c r="AF845"/>
      <c r="AG845"/>
      <c r="AH845"/>
      <c r="AI845"/>
      <c r="AJ845"/>
      <c r="AK845"/>
      <c r="AL845"/>
      <c r="AM845"/>
      <c r="AN845"/>
      <c r="AO845"/>
      <c r="AP845"/>
      <c r="AQ845"/>
      <c r="AR845"/>
      <c r="AS845" s="224"/>
      <c r="AT845" s="224"/>
      <c r="AU845"/>
    </row>
    <row r="846" spans="1:47" ht="15" x14ac:dyDescent="0.25">
      <c r="A846"/>
      <c r="B846"/>
      <c r="C846"/>
      <c r="D846"/>
      <c r="E846"/>
      <c r="F846"/>
      <c r="G846"/>
      <c r="H846"/>
      <c r="I846"/>
      <c r="J846"/>
      <c r="K846"/>
      <c r="L846"/>
      <c r="M846"/>
      <c r="N846"/>
      <c r="O846"/>
      <c r="P846"/>
      <c r="Q846"/>
      <c r="R846"/>
      <c r="S846"/>
      <c r="T846"/>
      <c r="U846"/>
      <c r="V846"/>
      <c r="W846"/>
      <c r="X846"/>
      <c r="Y846"/>
      <c r="Z846"/>
      <c r="AA846"/>
      <c r="AB846"/>
      <c r="AC846"/>
      <c r="AD846"/>
      <c r="AE846"/>
      <c r="AF846"/>
      <c r="AG846"/>
      <c r="AH846"/>
      <c r="AI846"/>
      <c r="AJ846"/>
      <c r="AK846"/>
      <c r="AL846"/>
      <c r="AM846"/>
      <c r="AN846"/>
      <c r="AO846"/>
      <c r="AP846"/>
      <c r="AQ846"/>
      <c r="AR846"/>
      <c r="AS846" s="224"/>
      <c r="AT846" s="224"/>
      <c r="AU846"/>
    </row>
    <row r="847" spans="1:47" ht="15" x14ac:dyDescent="0.25">
      <c r="A847"/>
      <c r="B847"/>
      <c r="C847"/>
      <c r="D847"/>
      <c r="E847"/>
      <c r="F847"/>
      <c r="G847"/>
      <c r="H847"/>
      <c r="I847"/>
      <c r="J847"/>
      <c r="K847"/>
      <c r="L847"/>
      <c r="M847"/>
      <c r="N847"/>
      <c r="O847"/>
      <c r="P847"/>
      <c r="Q847"/>
      <c r="R847"/>
      <c r="S847"/>
      <c r="T847"/>
      <c r="U847"/>
      <c r="V847"/>
      <c r="W847"/>
      <c r="X847"/>
      <c r="Y847"/>
      <c r="Z847"/>
      <c r="AA847"/>
      <c r="AB847"/>
      <c r="AC847"/>
      <c r="AD847"/>
      <c r="AE847"/>
      <c r="AF847"/>
      <c r="AG847"/>
      <c r="AH847"/>
      <c r="AI847"/>
      <c r="AJ847"/>
      <c r="AK847"/>
      <c r="AL847"/>
      <c r="AM847"/>
      <c r="AN847"/>
      <c r="AO847"/>
      <c r="AP847"/>
      <c r="AQ847"/>
      <c r="AR847"/>
      <c r="AS847" s="224"/>
      <c r="AT847" s="224"/>
      <c r="AU847"/>
    </row>
    <row r="848" spans="1:47" ht="15" x14ac:dyDescent="0.25">
      <c r="A848"/>
      <c r="B848"/>
      <c r="C848"/>
      <c r="D848"/>
      <c r="E848"/>
      <c r="F848"/>
      <c r="G848"/>
      <c r="H848"/>
      <c r="I848"/>
      <c r="J848"/>
      <c r="K848"/>
      <c r="L848"/>
      <c r="M848"/>
      <c r="N848"/>
      <c r="O848"/>
      <c r="P848"/>
      <c r="Q848"/>
      <c r="R848"/>
      <c r="S848"/>
      <c r="T848"/>
      <c r="U848"/>
      <c r="V848"/>
      <c r="W848"/>
      <c r="X848"/>
      <c r="Y848"/>
      <c r="Z848"/>
      <c r="AA848"/>
      <c r="AB848"/>
      <c r="AC848"/>
      <c r="AD848"/>
      <c r="AE848"/>
      <c r="AF848"/>
      <c r="AG848"/>
      <c r="AH848"/>
      <c r="AI848"/>
      <c r="AJ848"/>
      <c r="AK848"/>
      <c r="AL848"/>
      <c r="AM848"/>
      <c r="AN848"/>
      <c r="AO848"/>
      <c r="AP848"/>
      <c r="AQ848"/>
      <c r="AR848"/>
      <c r="AS848" s="224"/>
      <c r="AT848" s="224"/>
      <c r="AU848"/>
    </row>
    <row r="849" spans="1:47" ht="15" x14ac:dyDescent="0.25">
      <c r="A849"/>
      <c r="B849"/>
      <c r="C849"/>
      <c r="D849"/>
      <c r="E849"/>
      <c r="F849"/>
      <c r="G849"/>
      <c r="H849"/>
      <c r="I849"/>
      <c r="J849"/>
      <c r="K849"/>
      <c r="L849"/>
      <c r="M849"/>
      <c r="N849"/>
      <c r="O849"/>
      <c r="P849"/>
      <c r="Q849"/>
      <c r="R849"/>
      <c r="S849"/>
      <c r="T849"/>
      <c r="U849"/>
      <c r="V849"/>
      <c r="W849"/>
      <c r="X849"/>
      <c r="Y849"/>
      <c r="Z849"/>
      <c r="AA849"/>
      <c r="AB849"/>
      <c r="AC849"/>
      <c r="AD849"/>
      <c r="AE849"/>
      <c r="AF849"/>
      <c r="AG849"/>
      <c r="AH849"/>
      <c r="AI849"/>
      <c r="AJ849"/>
      <c r="AK849"/>
      <c r="AL849"/>
      <c r="AM849"/>
      <c r="AN849"/>
      <c r="AO849"/>
      <c r="AP849"/>
      <c r="AQ849"/>
      <c r="AR849"/>
      <c r="AS849" s="224"/>
      <c r="AT849" s="224"/>
      <c r="AU849"/>
    </row>
    <row r="850" spans="1:47" ht="15" x14ac:dyDescent="0.25">
      <c r="A850"/>
      <c r="B850"/>
      <c r="C850"/>
      <c r="D850"/>
      <c r="E850"/>
      <c r="F850"/>
      <c r="G850"/>
      <c r="H850"/>
      <c r="I850"/>
      <c r="J850"/>
      <c r="K850"/>
      <c r="L850"/>
      <c r="M850"/>
      <c r="N850"/>
      <c r="O850"/>
      <c r="P850"/>
      <c r="Q850"/>
      <c r="R850"/>
      <c r="S850"/>
      <c r="T850"/>
      <c r="U850"/>
      <c r="V850"/>
      <c r="W850"/>
      <c r="X850"/>
      <c r="Y850"/>
      <c r="Z850"/>
      <c r="AA850"/>
      <c r="AB850"/>
      <c r="AC850"/>
      <c r="AD850"/>
      <c r="AE850"/>
      <c r="AF850"/>
      <c r="AG850"/>
      <c r="AH850"/>
      <c r="AI850"/>
      <c r="AJ850"/>
      <c r="AK850"/>
      <c r="AL850"/>
      <c r="AM850"/>
      <c r="AN850"/>
      <c r="AO850"/>
      <c r="AP850"/>
      <c r="AQ850"/>
      <c r="AR850"/>
      <c r="AS850" s="224"/>
      <c r="AT850" s="224"/>
      <c r="AU850"/>
    </row>
    <row r="851" spans="1:47" ht="15" x14ac:dyDescent="0.25">
      <c r="A851"/>
      <c r="B851"/>
      <c r="C851"/>
      <c r="D851"/>
      <c r="E851"/>
      <c r="F851"/>
      <c r="G851"/>
      <c r="H851"/>
      <c r="I851"/>
      <c r="J851"/>
      <c r="K851"/>
      <c r="L851"/>
      <c r="M851"/>
      <c r="N851"/>
      <c r="O851"/>
      <c r="P851"/>
      <c r="Q851"/>
      <c r="R851"/>
      <c r="S851"/>
      <c r="T851"/>
      <c r="U851"/>
      <c r="V851"/>
      <c r="W851"/>
      <c r="X851"/>
      <c r="Y851"/>
      <c r="Z851"/>
      <c r="AA851"/>
      <c r="AB851"/>
      <c r="AC851"/>
      <c r="AD851"/>
      <c r="AE851"/>
      <c r="AF851"/>
      <c r="AG851"/>
      <c r="AH851"/>
      <c r="AI851"/>
      <c r="AJ851"/>
      <c r="AK851"/>
      <c r="AL851"/>
      <c r="AM851"/>
      <c r="AN851"/>
      <c r="AO851"/>
      <c r="AP851"/>
      <c r="AQ851"/>
      <c r="AR851"/>
      <c r="AS851" s="224"/>
      <c r="AT851" s="224"/>
      <c r="AU851"/>
    </row>
    <row r="852" spans="1:47" ht="15" x14ac:dyDescent="0.25">
      <c r="A852"/>
      <c r="B852"/>
      <c r="C852"/>
      <c r="D852"/>
      <c r="E852"/>
      <c r="F852"/>
      <c r="G852"/>
      <c r="H852"/>
      <c r="I852"/>
      <c r="J852"/>
      <c r="K852"/>
      <c r="L852"/>
      <c r="M852"/>
      <c r="N852"/>
      <c r="O852"/>
      <c r="P852"/>
      <c r="Q852"/>
      <c r="R852"/>
      <c r="S852"/>
      <c r="T852"/>
      <c r="U852"/>
      <c r="V852"/>
      <c r="W852"/>
      <c r="X852"/>
      <c r="Y852"/>
      <c r="Z852"/>
      <c r="AA852"/>
      <c r="AB852"/>
      <c r="AC852"/>
      <c r="AD852"/>
      <c r="AE852"/>
      <c r="AF852"/>
      <c r="AG852"/>
      <c r="AH852"/>
      <c r="AI852"/>
      <c r="AJ852"/>
      <c r="AK852"/>
      <c r="AL852"/>
      <c r="AM852"/>
      <c r="AN852"/>
      <c r="AO852"/>
      <c r="AP852"/>
      <c r="AQ852"/>
      <c r="AR852"/>
      <c r="AS852" s="224"/>
      <c r="AT852" s="224"/>
      <c r="AU852"/>
    </row>
    <row r="853" spans="1:47" ht="15" x14ac:dyDescent="0.25">
      <c r="A853"/>
      <c r="B853"/>
      <c r="C853"/>
      <c r="D853"/>
      <c r="E853"/>
      <c r="F853"/>
      <c r="G853"/>
      <c r="H853"/>
      <c r="I853"/>
      <c r="J853"/>
      <c r="K853"/>
      <c r="L853"/>
      <c r="M853"/>
      <c r="N853"/>
      <c r="O853"/>
      <c r="P853"/>
      <c r="Q853"/>
      <c r="R853"/>
      <c r="S853"/>
      <c r="T853"/>
      <c r="U853"/>
      <c r="V853"/>
      <c r="W853"/>
      <c r="X853"/>
      <c r="Y853"/>
      <c r="Z853"/>
      <c r="AA853"/>
      <c r="AB853"/>
      <c r="AC853"/>
      <c r="AD853"/>
      <c r="AE853"/>
      <c r="AF853"/>
      <c r="AG853"/>
      <c r="AH853"/>
      <c r="AI853"/>
      <c r="AJ853"/>
      <c r="AK853"/>
      <c r="AL853"/>
      <c r="AM853"/>
      <c r="AN853"/>
      <c r="AO853"/>
      <c r="AP853"/>
      <c r="AQ853"/>
      <c r="AR853"/>
      <c r="AS853" s="224"/>
      <c r="AT853" s="224"/>
      <c r="AU853"/>
    </row>
    <row r="854" spans="1:47" ht="15" x14ac:dyDescent="0.25">
      <c r="A854"/>
      <c r="B854"/>
      <c r="C854"/>
      <c r="D854"/>
      <c r="E854"/>
      <c r="F854"/>
      <c r="G854"/>
      <c r="H854"/>
      <c r="I854"/>
      <c r="J854"/>
      <c r="K854"/>
      <c r="L854"/>
      <c r="M854"/>
      <c r="N854"/>
      <c r="O854"/>
      <c r="P854"/>
      <c r="Q854"/>
      <c r="R854"/>
      <c r="S854"/>
      <c r="T854"/>
      <c r="U854"/>
      <c r="V854"/>
      <c r="W854"/>
      <c r="X854"/>
      <c r="Y854"/>
      <c r="Z854"/>
      <c r="AA854"/>
      <c r="AB854"/>
      <c r="AC854"/>
      <c r="AD854"/>
      <c r="AE854"/>
      <c r="AF854"/>
      <c r="AG854"/>
      <c r="AH854"/>
      <c r="AI854"/>
      <c r="AJ854"/>
      <c r="AK854"/>
      <c r="AL854"/>
      <c r="AM854"/>
      <c r="AN854"/>
      <c r="AO854"/>
      <c r="AP854"/>
      <c r="AQ854"/>
      <c r="AR854"/>
      <c r="AS854" s="224"/>
      <c r="AT854" s="224"/>
      <c r="AU854"/>
    </row>
    <row r="855" spans="1:47" ht="15" x14ac:dyDescent="0.25">
      <c r="A855"/>
      <c r="B855"/>
      <c r="C855"/>
      <c r="D855"/>
      <c r="E855"/>
      <c r="F855"/>
      <c r="G855"/>
      <c r="H855"/>
      <c r="I855"/>
      <c r="J855"/>
      <c r="K855"/>
      <c r="L855"/>
      <c r="M855"/>
      <c r="N855"/>
      <c r="O855"/>
      <c r="P855"/>
      <c r="Q855"/>
      <c r="R855"/>
      <c r="S855"/>
      <c r="T855"/>
      <c r="U855"/>
      <c r="V855"/>
      <c r="W855"/>
      <c r="X855"/>
      <c r="Y855"/>
      <c r="Z855"/>
      <c r="AA855"/>
      <c r="AB855"/>
      <c r="AC855"/>
      <c r="AD855"/>
      <c r="AE855"/>
      <c r="AF855"/>
      <c r="AG855"/>
      <c r="AH855"/>
      <c r="AI855"/>
      <c r="AJ855"/>
      <c r="AK855"/>
      <c r="AL855"/>
      <c r="AM855"/>
      <c r="AN855"/>
      <c r="AO855"/>
      <c r="AP855"/>
      <c r="AQ855"/>
      <c r="AR855"/>
      <c r="AS855" s="224"/>
      <c r="AT855" s="224"/>
      <c r="AU855"/>
    </row>
    <row r="856" spans="1:47" ht="15" x14ac:dyDescent="0.25">
      <c r="A856"/>
      <c r="B856"/>
      <c r="C856"/>
      <c r="D856"/>
      <c r="E856"/>
      <c r="F856"/>
      <c r="G856"/>
      <c r="H856"/>
      <c r="I856"/>
      <c r="J856"/>
      <c r="K856"/>
      <c r="L856"/>
      <c r="M856"/>
      <c r="N856"/>
      <c r="O856"/>
      <c r="P856"/>
      <c r="Q856"/>
      <c r="R856"/>
      <c r="S856"/>
      <c r="T856"/>
      <c r="U856"/>
      <c r="V856"/>
      <c r="W856"/>
      <c r="X856"/>
      <c r="Y856"/>
      <c r="Z856"/>
      <c r="AA856"/>
      <c r="AB856"/>
      <c r="AC856"/>
      <c r="AD856"/>
      <c r="AE856"/>
      <c r="AF856"/>
      <c r="AG856"/>
      <c r="AH856"/>
      <c r="AI856"/>
      <c r="AJ856"/>
      <c r="AK856"/>
      <c r="AL856"/>
      <c r="AM856"/>
      <c r="AN856"/>
      <c r="AO856"/>
      <c r="AP856"/>
      <c r="AQ856"/>
      <c r="AR856"/>
      <c r="AS856" s="224"/>
      <c r="AT856" s="224"/>
      <c r="AU856"/>
    </row>
    <row r="857" spans="1:47" ht="15" x14ac:dyDescent="0.25">
      <c r="A857"/>
      <c r="B857"/>
      <c r="C857"/>
      <c r="D857"/>
      <c r="E857"/>
      <c r="F857"/>
      <c r="G857"/>
      <c r="H857"/>
      <c r="I857"/>
      <c r="J857"/>
      <c r="K857"/>
      <c r="L857"/>
      <c r="M857"/>
      <c r="N857"/>
      <c r="O857"/>
      <c r="P857"/>
      <c r="Q857"/>
      <c r="R857"/>
      <c r="S857"/>
      <c r="T857"/>
      <c r="U857"/>
      <c r="V857"/>
      <c r="W857"/>
      <c r="X857"/>
      <c r="Y857"/>
      <c r="Z857"/>
      <c r="AA857"/>
      <c r="AB857"/>
      <c r="AC857"/>
      <c r="AD857"/>
      <c r="AE857"/>
      <c r="AF857"/>
      <c r="AG857"/>
      <c r="AH857"/>
      <c r="AI857"/>
      <c r="AJ857"/>
      <c r="AK857"/>
      <c r="AL857"/>
      <c r="AM857"/>
      <c r="AN857"/>
      <c r="AO857"/>
      <c r="AP857"/>
      <c r="AQ857"/>
      <c r="AR857"/>
      <c r="AS857" s="224"/>
      <c r="AT857" s="224"/>
      <c r="AU857"/>
    </row>
    <row r="858" spans="1:47" ht="15" x14ac:dyDescent="0.25">
      <c r="A858"/>
      <c r="B858"/>
      <c r="C858"/>
      <c r="D858"/>
      <c r="E858"/>
      <c r="F858"/>
      <c r="G858"/>
      <c r="H858"/>
      <c r="I858"/>
      <c r="J858"/>
      <c r="K858"/>
      <c r="L858"/>
      <c r="M858"/>
      <c r="N858"/>
      <c r="O858"/>
      <c r="P858"/>
      <c r="Q858"/>
      <c r="R858"/>
      <c r="S858"/>
      <c r="T858"/>
      <c r="U858"/>
      <c r="V858"/>
      <c r="W858"/>
      <c r="X858"/>
      <c r="Y858"/>
      <c r="Z858"/>
      <c r="AA858"/>
      <c r="AB858"/>
      <c r="AC858"/>
      <c r="AD858"/>
      <c r="AE858"/>
      <c r="AF858"/>
      <c r="AG858"/>
      <c r="AH858"/>
      <c r="AI858"/>
      <c r="AJ858"/>
      <c r="AK858"/>
      <c r="AL858"/>
      <c r="AM858"/>
      <c r="AN858"/>
      <c r="AO858"/>
      <c r="AP858"/>
      <c r="AQ858"/>
      <c r="AR858"/>
      <c r="AS858" s="224"/>
      <c r="AT858" s="224"/>
      <c r="AU858"/>
    </row>
    <row r="859" spans="1:47" ht="15" x14ac:dyDescent="0.25">
      <c r="A859"/>
      <c r="B859"/>
      <c r="C859"/>
      <c r="D859"/>
      <c r="E859"/>
      <c r="F859"/>
      <c r="G859"/>
      <c r="H859"/>
      <c r="I859"/>
      <c r="J859"/>
      <c r="K859"/>
      <c r="L859"/>
      <c r="M859"/>
      <c r="N859"/>
      <c r="O859"/>
      <c r="P859"/>
      <c r="Q859"/>
      <c r="R859"/>
      <c r="S859"/>
      <c r="T859"/>
      <c r="U859"/>
      <c r="V859"/>
      <c r="W859"/>
      <c r="X859"/>
      <c r="Y859"/>
      <c r="Z859"/>
      <c r="AA859"/>
      <c r="AB859"/>
      <c r="AC859"/>
      <c r="AD859"/>
      <c r="AE859"/>
      <c r="AF859"/>
      <c r="AG859"/>
      <c r="AH859"/>
      <c r="AI859"/>
      <c r="AJ859"/>
      <c r="AK859"/>
      <c r="AL859"/>
      <c r="AM859"/>
      <c r="AN859"/>
      <c r="AO859"/>
      <c r="AP859"/>
      <c r="AQ859"/>
      <c r="AR859"/>
      <c r="AS859" s="224"/>
      <c r="AT859" s="224"/>
      <c r="AU859"/>
    </row>
    <row r="860" spans="1:47" ht="15" x14ac:dyDescent="0.25">
      <c r="A860"/>
      <c r="B860"/>
      <c r="C860"/>
      <c r="D860"/>
      <c r="E860"/>
      <c r="F860"/>
      <c r="G860"/>
      <c r="H860"/>
      <c r="I860"/>
      <c r="J860"/>
      <c r="K860"/>
      <c r="L860"/>
      <c r="M860"/>
      <c r="N860"/>
      <c r="O860"/>
      <c r="P860"/>
      <c r="Q860"/>
      <c r="R860"/>
      <c r="S860"/>
      <c r="T860"/>
      <c r="U860"/>
      <c r="V860"/>
      <c r="W860"/>
      <c r="X860"/>
      <c r="Y860"/>
      <c r="Z860"/>
      <c r="AA860"/>
      <c r="AB860"/>
      <c r="AC860"/>
      <c r="AD860"/>
      <c r="AE860"/>
      <c r="AF860"/>
      <c r="AG860"/>
      <c r="AH860"/>
      <c r="AI860"/>
      <c r="AJ860"/>
      <c r="AK860"/>
      <c r="AL860"/>
      <c r="AM860"/>
      <c r="AN860"/>
      <c r="AO860"/>
      <c r="AP860"/>
      <c r="AQ860"/>
      <c r="AR860"/>
      <c r="AS860" s="224"/>
      <c r="AT860" s="224"/>
      <c r="AU860"/>
    </row>
    <row r="861" spans="1:47" ht="15" x14ac:dyDescent="0.25">
      <c r="A861"/>
      <c r="B861"/>
      <c r="C861"/>
      <c r="D861"/>
      <c r="E861"/>
      <c r="F861"/>
      <c r="G861"/>
      <c r="H861"/>
      <c r="I861"/>
      <c r="J861"/>
      <c r="K861"/>
      <c r="L861"/>
      <c r="M861"/>
      <c r="N861"/>
      <c r="O861"/>
      <c r="P861"/>
      <c r="Q861"/>
      <c r="R861"/>
      <c r="S861"/>
      <c r="T861"/>
      <c r="U861"/>
      <c r="V861"/>
      <c r="W861"/>
      <c r="X861"/>
      <c r="Y861"/>
      <c r="Z861"/>
      <c r="AA861"/>
      <c r="AB861"/>
      <c r="AC861"/>
      <c r="AD861"/>
      <c r="AE861"/>
      <c r="AF861"/>
      <c r="AG861"/>
      <c r="AH861"/>
      <c r="AI861"/>
      <c r="AJ861"/>
      <c r="AK861"/>
      <c r="AL861"/>
      <c r="AM861"/>
      <c r="AN861"/>
      <c r="AO861"/>
      <c r="AP861"/>
      <c r="AQ861"/>
      <c r="AR861"/>
      <c r="AS861" s="224"/>
      <c r="AT861" s="224"/>
      <c r="AU861"/>
    </row>
    <row r="862" spans="1:47" ht="15" x14ac:dyDescent="0.25">
      <c r="A862"/>
      <c r="B862"/>
      <c r="C862"/>
      <c r="D862"/>
      <c r="E862"/>
      <c r="F862"/>
      <c r="G862"/>
      <c r="H862"/>
      <c r="I862"/>
      <c r="J862"/>
      <c r="K862"/>
      <c r="L862"/>
      <c r="M862"/>
      <c r="N862"/>
      <c r="O862"/>
      <c r="P862"/>
      <c r="Q862"/>
      <c r="R862"/>
      <c r="S862"/>
      <c r="T862"/>
      <c r="U862"/>
      <c r="V862"/>
      <c r="W862"/>
      <c r="X862"/>
      <c r="Y862"/>
      <c r="Z862"/>
      <c r="AA862"/>
      <c r="AB862"/>
      <c r="AC862"/>
      <c r="AD862"/>
      <c r="AE862"/>
      <c r="AF862"/>
      <c r="AG862"/>
      <c r="AH862"/>
      <c r="AI862"/>
      <c r="AJ862"/>
      <c r="AK862"/>
      <c r="AL862"/>
      <c r="AM862"/>
      <c r="AN862"/>
      <c r="AO862"/>
      <c r="AP862"/>
      <c r="AQ862"/>
      <c r="AR862"/>
      <c r="AS862" s="224"/>
      <c r="AT862" s="224"/>
      <c r="AU862"/>
    </row>
    <row r="863" spans="1:47" ht="15" x14ac:dyDescent="0.25">
      <c r="A863"/>
      <c r="B863"/>
      <c r="C863"/>
      <c r="D863"/>
      <c r="E863"/>
      <c r="F863"/>
      <c r="G863"/>
      <c r="H863"/>
      <c r="I863"/>
      <c r="J863"/>
      <c r="K863"/>
      <c r="L863"/>
      <c r="M863"/>
      <c r="N863"/>
      <c r="O863"/>
      <c r="P863"/>
      <c r="Q863"/>
      <c r="R863"/>
      <c r="S863"/>
      <c r="T863"/>
      <c r="U863"/>
      <c r="V863"/>
      <c r="W863"/>
      <c r="X863"/>
      <c r="Y863"/>
      <c r="Z863"/>
      <c r="AA863"/>
      <c r="AB863"/>
      <c r="AC863"/>
      <c r="AD863"/>
      <c r="AE863"/>
      <c r="AF863"/>
      <c r="AG863"/>
      <c r="AH863"/>
      <c r="AI863"/>
      <c r="AJ863"/>
      <c r="AK863"/>
      <c r="AL863"/>
      <c r="AM863"/>
      <c r="AN863"/>
      <c r="AO863"/>
      <c r="AP863"/>
      <c r="AQ863"/>
      <c r="AR863"/>
      <c r="AS863" s="224"/>
      <c r="AT863" s="224"/>
      <c r="AU863"/>
    </row>
    <row r="864" spans="1:47" ht="15" x14ac:dyDescent="0.25">
      <c r="A864"/>
      <c r="B864"/>
      <c r="C864"/>
      <c r="D864"/>
      <c r="E864"/>
      <c r="F864"/>
      <c r="G864"/>
      <c r="H864"/>
      <c r="I864"/>
      <c r="J864"/>
      <c r="K864"/>
      <c r="L864"/>
      <c r="M864"/>
      <c r="N864"/>
      <c r="O864"/>
      <c r="P864"/>
      <c r="Q864"/>
      <c r="R864"/>
      <c r="S864"/>
      <c r="T864"/>
      <c r="U864"/>
      <c r="V864"/>
      <c r="W864"/>
      <c r="X864"/>
      <c r="Y864"/>
      <c r="Z864"/>
      <c r="AA864"/>
      <c r="AB864"/>
      <c r="AC864"/>
      <c r="AD864"/>
      <c r="AE864"/>
      <c r="AF864"/>
      <c r="AG864"/>
      <c r="AH864"/>
      <c r="AI864"/>
      <c r="AJ864"/>
      <c r="AK864"/>
      <c r="AL864"/>
      <c r="AM864"/>
      <c r="AN864"/>
      <c r="AO864"/>
      <c r="AP864"/>
      <c r="AQ864"/>
      <c r="AR864"/>
      <c r="AS864" s="224"/>
      <c r="AT864" s="224"/>
      <c r="AU864"/>
    </row>
    <row r="865" spans="1:47" ht="15" x14ac:dyDescent="0.25">
      <c r="A865"/>
      <c r="B865"/>
      <c r="C865"/>
      <c r="D865"/>
      <c r="E865"/>
      <c r="F865"/>
      <c r="G865"/>
      <c r="H865"/>
      <c r="I865"/>
      <c r="J865"/>
      <c r="K865"/>
      <c r="L865"/>
      <c r="M865"/>
      <c r="N865"/>
      <c r="O865"/>
      <c r="P865"/>
      <c r="Q865"/>
      <c r="R865"/>
      <c r="S865"/>
      <c r="T865"/>
      <c r="U865"/>
      <c r="V865"/>
      <c r="W865"/>
      <c r="X865"/>
      <c r="Y865"/>
      <c r="Z865"/>
      <c r="AA865"/>
      <c r="AB865"/>
      <c r="AC865"/>
      <c r="AD865"/>
      <c r="AE865"/>
      <c r="AF865"/>
      <c r="AG865"/>
      <c r="AH865"/>
      <c r="AI865"/>
      <c r="AJ865"/>
      <c r="AK865"/>
      <c r="AL865"/>
      <c r="AM865"/>
      <c r="AN865"/>
      <c r="AO865"/>
      <c r="AP865"/>
      <c r="AQ865"/>
      <c r="AR865"/>
      <c r="AS865" s="224"/>
      <c r="AT865" s="224"/>
      <c r="AU865"/>
    </row>
    <row r="866" spans="1:47" ht="15" x14ac:dyDescent="0.25">
      <c r="A866"/>
      <c r="B866"/>
      <c r="C866"/>
      <c r="D866"/>
      <c r="E866"/>
      <c r="F866"/>
      <c r="G866"/>
      <c r="H866"/>
      <c r="I866"/>
      <c r="J866"/>
      <c r="K866"/>
      <c r="L866"/>
      <c r="M866"/>
      <c r="N866"/>
      <c r="O866"/>
      <c r="P866"/>
      <c r="Q866"/>
      <c r="R866"/>
      <c r="S866"/>
      <c r="T866"/>
      <c r="U866"/>
      <c r="V866"/>
      <c r="W866"/>
      <c r="X866"/>
      <c r="Y866"/>
      <c r="Z866"/>
      <c r="AA866"/>
      <c r="AB866"/>
      <c r="AC866"/>
      <c r="AD866"/>
      <c r="AE866"/>
      <c r="AF866"/>
      <c r="AG866"/>
      <c r="AH866"/>
      <c r="AI866"/>
      <c r="AJ866"/>
      <c r="AK866"/>
      <c r="AL866"/>
      <c r="AM866"/>
      <c r="AN866"/>
      <c r="AO866"/>
      <c r="AP866"/>
      <c r="AQ866"/>
      <c r="AR866"/>
      <c r="AS866" s="224"/>
      <c r="AT866" s="224"/>
      <c r="AU866"/>
    </row>
    <row r="867" spans="1:47" ht="15" x14ac:dyDescent="0.25">
      <c r="A867"/>
      <c r="B867"/>
      <c r="C867"/>
      <c r="D867"/>
      <c r="E867"/>
      <c r="F867"/>
      <c r="G867"/>
      <c r="H867"/>
      <c r="I867"/>
      <c r="J867"/>
      <c r="K867"/>
      <c r="L867"/>
      <c r="M867"/>
      <c r="N867"/>
      <c r="O867"/>
      <c r="P867"/>
      <c r="Q867"/>
      <c r="R867"/>
      <c r="S867"/>
      <c r="T867"/>
      <c r="U867"/>
      <c r="V867"/>
      <c r="W867"/>
      <c r="X867"/>
      <c r="Y867"/>
      <c r="Z867"/>
      <c r="AA867"/>
      <c r="AB867"/>
      <c r="AC867"/>
      <c r="AD867"/>
      <c r="AE867"/>
      <c r="AF867"/>
      <c r="AG867"/>
      <c r="AH867"/>
      <c r="AI867"/>
      <c r="AJ867"/>
      <c r="AK867"/>
      <c r="AL867"/>
      <c r="AM867"/>
      <c r="AN867"/>
      <c r="AO867"/>
      <c r="AP867"/>
      <c r="AQ867"/>
      <c r="AR867"/>
      <c r="AS867" s="224"/>
      <c r="AT867" s="224"/>
      <c r="AU867"/>
    </row>
    <row r="868" spans="1:47" ht="15" x14ac:dyDescent="0.25">
      <c r="A868"/>
      <c r="B868"/>
      <c r="C868"/>
      <c r="D868"/>
      <c r="E868"/>
      <c r="F868"/>
      <c r="G868"/>
      <c r="H868"/>
      <c r="I868"/>
      <c r="J868"/>
      <c r="K868"/>
      <c r="L868"/>
      <c r="M868"/>
      <c r="N868"/>
      <c r="O868"/>
      <c r="P868"/>
      <c r="Q868"/>
      <c r="R868"/>
      <c r="S868"/>
      <c r="T868"/>
      <c r="U868"/>
      <c r="V868"/>
      <c r="W868"/>
      <c r="X868"/>
      <c r="Y868"/>
      <c r="Z868"/>
      <c r="AA868"/>
      <c r="AB868"/>
      <c r="AC868"/>
      <c r="AD868"/>
      <c r="AE868"/>
      <c r="AF868"/>
      <c r="AG868"/>
      <c r="AH868"/>
      <c r="AI868"/>
      <c r="AJ868"/>
      <c r="AK868"/>
      <c r="AL868"/>
      <c r="AM868"/>
      <c r="AN868"/>
      <c r="AO868"/>
      <c r="AP868"/>
      <c r="AQ868"/>
      <c r="AR868"/>
      <c r="AS868" s="224"/>
      <c r="AT868" s="224"/>
      <c r="AU868"/>
    </row>
    <row r="869" spans="1:47" ht="15" x14ac:dyDescent="0.25">
      <c r="A869"/>
      <c r="B869"/>
      <c r="C869"/>
      <c r="D869"/>
      <c r="E869"/>
      <c r="F869"/>
      <c r="G869"/>
      <c r="H869"/>
      <c r="I869"/>
      <c r="J869"/>
      <c r="K869"/>
      <c r="L869"/>
      <c r="M869"/>
      <c r="N869"/>
      <c r="O869"/>
      <c r="P869"/>
      <c r="Q869"/>
      <c r="R869"/>
      <c r="S869"/>
      <c r="T869"/>
      <c r="U869"/>
      <c r="V869"/>
      <c r="W869"/>
      <c r="X869"/>
      <c r="Y869"/>
      <c r="Z869"/>
      <c r="AA869"/>
      <c r="AB869"/>
      <c r="AC869"/>
      <c r="AD869"/>
      <c r="AE869"/>
      <c r="AF869"/>
      <c r="AG869"/>
      <c r="AH869"/>
      <c r="AI869"/>
      <c r="AJ869"/>
      <c r="AK869"/>
      <c r="AL869"/>
      <c r="AM869"/>
      <c r="AN869"/>
      <c r="AO869"/>
      <c r="AP869"/>
      <c r="AQ869"/>
      <c r="AR869"/>
      <c r="AS869" s="224"/>
      <c r="AT869" s="224"/>
      <c r="AU869"/>
    </row>
    <row r="870" spans="1:47" ht="15" x14ac:dyDescent="0.25">
      <c r="A870"/>
      <c r="B870"/>
      <c r="C870"/>
      <c r="D870"/>
      <c r="E870"/>
      <c r="F870"/>
      <c r="G870"/>
      <c r="H870"/>
      <c r="I870"/>
      <c r="J870"/>
      <c r="K870"/>
      <c r="L870"/>
      <c r="M870"/>
      <c r="N870"/>
      <c r="O870"/>
      <c r="P870"/>
      <c r="Q870"/>
      <c r="R870"/>
      <c r="S870"/>
      <c r="T870"/>
      <c r="U870"/>
      <c r="V870"/>
      <c r="W870"/>
      <c r="X870"/>
      <c r="Y870"/>
      <c r="Z870"/>
      <c r="AA870"/>
      <c r="AB870"/>
      <c r="AC870"/>
      <c r="AD870"/>
      <c r="AE870"/>
      <c r="AF870"/>
      <c r="AG870"/>
      <c r="AH870"/>
      <c r="AI870"/>
      <c r="AJ870"/>
      <c r="AK870"/>
      <c r="AL870"/>
      <c r="AM870"/>
      <c r="AN870"/>
      <c r="AO870"/>
      <c r="AP870"/>
      <c r="AQ870"/>
      <c r="AR870"/>
      <c r="AS870" s="224"/>
      <c r="AT870" s="224"/>
      <c r="AU870"/>
    </row>
    <row r="871" spans="1:47" ht="15" x14ac:dyDescent="0.25">
      <c r="A871"/>
      <c r="B871"/>
      <c r="C871"/>
      <c r="D871"/>
      <c r="E871"/>
      <c r="F871"/>
      <c r="G871"/>
      <c r="H871"/>
      <c r="I871"/>
      <c r="J871"/>
      <c r="K871"/>
      <c r="L871"/>
      <c r="M871"/>
      <c r="N871"/>
      <c r="O871"/>
      <c r="P871"/>
      <c r="Q871"/>
      <c r="R871"/>
      <c r="S871"/>
      <c r="T871"/>
      <c r="U871"/>
      <c r="V871"/>
      <c r="W871"/>
      <c r="X871"/>
      <c r="Y871"/>
      <c r="Z871"/>
      <c r="AA871"/>
      <c r="AB871"/>
      <c r="AC871"/>
      <c r="AD871"/>
      <c r="AE871"/>
      <c r="AF871"/>
      <c r="AG871"/>
      <c r="AH871"/>
      <c r="AI871"/>
      <c r="AJ871"/>
      <c r="AK871"/>
      <c r="AL871"/>
      <c r="AM871"/>
      <c r="AN871"/>
      <c r="AO871"/>
      <c r="AP871"/>
      <c r="AQ871"/>
      <c r="AR871"/>
      <c r="AS871" s="224"/>
      <c r="AT871" s="224"/>
      <c r="AU871"/>
    </row>
    <row r="872" spans="1:47" ht="15" x14ac:dyDescent="0.25">
      <c r="A872"/>
      <c r="B872"/>
      <c r="C872"/>
      <c r="D872"/>
      <c r="E872"/>
      <c r="F872"/>
      <c r="G872"/>
      <c r="H872"/>
      <c r="I872"/>
      <c r="J872"/>
      <c r="K872"/>
      <c r="L872"/>
      <c r="M872"/>
      <c r="N872"/>
      <c r="O872"/>
      <c r="P872"/>
      <c r="Q872"/>
      <c r="R872"/>
      <c r="S872"/>
      <c r="T872"/>
      <c r="U872"/>
      <c r="V872"/>
      <c r="W872"/>
      <c r="X872"/>
      <c r="Y872"/>
      <c r="Z872"/>
      <c r="AA872"/>
      <c r="AB872"/>
      <c r="AC872"/>
      <c r="AD872"/>
      <c r="AE872"/>
      <c r="AF872"/>
      <c r="AG872"/>
      <c r="AH872"/>
      <c r="AI872"/>
      <c r="AJ872"/>
      <c r="AK872"/>
      <c r="AL872"/>
      <c r="AM872"/>
      <c r="AN872"/>
      <c r="AO872"/>
      <c r="AP872"/>
      <c r="AQ872"/>
      <c r="AR872"/>
      <c r="AS872" s="224"/>
      <c r="AT872" s="224"/>
      <c r="AU872"/>
    </row>
    <row r="873" spans="1:47" ht="15" x14ac:dyDescent="0.25">
      <c r="A873"/>
      <c r="B873"/>
      <c r="C873"/>
      <c r="D873"/>
      <c r="E873"/>
      <c r="F873"/>
      <c r="G873"/>
      <c r="H873"/>
      <c r="I873"/>
      <c r="J873"/>
      <c r="K873"/>
      <c r="L873"/>
      <c r="M873"/>
      <c r="N873"/>
      <c r="O873"/>
      <c r="P873"/>
      <c r="Q873"/>
      <c r="R873"/>
      <c r="S873"/>
      <c r="T873"/>
      <c r="U873"/>
      <c r="V873"/>
      <c r="W873"/>
      <c r="X873"/>
      <c r="Y873"/>
      <c r="Z873"/>
      <c r="AA873"/>
      <c r="AB873"/>
      <c r="AC873"/>
      <c r="AD873"/>
      <c r="AE873"/>
      <c r="AF873"/>
      <c r="AG873"/>
      <c r="AH873"/>
      <c r="AI873"/>
      <c r="AJ873"/>
      <c r="AK873"/>
      <c r="AL873"/>
      <c r="AM873"/>
      <c r="AN873"/>
      <c r="AO873"/>
      <c r="AP873"/>
      <c r="AQ873"/>
      <c r="AR873"/>
      <c r="AS873" s="224"/>
      <c r="AT873" s="224"/>
      <c r="AU873"/>
    </row>
    <row r="874" spans="1:47" ht="15" x14ac:dyDescent="0.25">
      <c r="A874"/>
      <c r="B874"/>
      <c r="C874"/>
      <c r="D874"/>
      <c r="E874"/>
      <c r="F874"/>
      <c r="G874"/>
      <c r="H874"/>
      <c r="I874"/>
      <c r="J874"/>
      <c r="K874"/>
      <c r="L874"/>
      <c r="M874"/>
      <c r="N874"/>
      <c r="O874"/>
      <c r="P874"/>
      <c r="Q874"/>
      <c r="R874"/>
      <c r="S874"/>
      <c r="T874"/>
      <c r="U874"/>
      <c r="V874"/>
      <c r="W874"/>
      <c r="X874"/>
      <c r="Y874"/>
      <c r="Z874"/>
      <c r="AA874"/>
      <c r="AB874"/>
      <c r="AC874"/>
      <c r="AD874"/>
      <c r="AE874"/>
      <c r="AF874"/>
      <c r="AG874"/>
      <c r="AH874"/>
      <c r="AI874"/>
      <c r="AJ874"/>
      <c r="AK874"/>
      <c r="AL874"/>
      <c r="AM874"/>
      <c r="AN874"/>
      <c r="AO874"/>
      <c r="AP874"/>
      <c r="AQ874"/>
      <c r="AR874"/>
      <c r="AS874" s="224"/>
      <c r="AT874" s="224"/>
      <c r="AU874"/>
    </row>
    <row r="875" spans="1:47" ht="15" x14ac:dyDescent="0.25">
      <c r="A875"/>
      <c r="B875"/>
      <c r="C875"/>
      <c r="D875"/>
      <c r="E875"/>
      <c r="F875"/>
      <c r="G875"/>
      <c r="H875"/>
      <c r="I875"/>
      <c r="J875"/>
      <c r="K875"/>
      <c r="L875"/>
      <c r="M875"/>
      <c r="N875"/>
      <c r="O875"/>
      <c r="P875"/>
      <c r="Q875"/>
      <c r="R875"/>
      <c r="S875"/>
      <c r="T875"/>
      <c r="U875"/>
      <c r="V875"/>
      <c r="W875"/>
      <c r="X875"/>
      <c r="Y875"/>
      <c r="Z875"/>
      <c r="AA875"/>
      <c r="AB875"/>
      <c r="AC875"/>
      <c r="AD875"/>
      <c r="AE875"/>
      <c r="AF875"/>
      <c r="AG875"/>
      <c r="AH875"/>
      <c r="AI875"/>
      <c r="AJ875"/>
      <c r="AK875"/>
      <c r="AL875"/>
      <c r="AM875"/>
      <c r="AN875"/>
      <c r="AO875"/>
      <c r="AP875"/>
      <c r="AQ875"/>
      <c r="AR875"/>
      <c r="AS875" s="224"/>
      <c r="AT875" s="224"/>
      <c r="AU875"/>
    </row>
    <row r="876" spans="1:47" ht="15" x14ac:dyDescent="0.25">
      <c r="A876"/>
      <c r="B876"/>
      <c r="C876"/>
      <c r="D876"/>
      <c r="E876"/>
      <c r="F876"/>
      <c r="G876"/>
      <c r="H876"/>
      <c r="I876"/>
      <c r="J876"/>
      <c r="K876"/>
      <c r="L876"/>
      <c r="M876"/>
      <c r="N876"/>
      <c r="O876"/>
      <c r="P876"/>
      <c r="Q876"/>
      <c r="R876"/>
      <c r="S876"/>
      <c r="T876"/>
      <c r="U876"/>
      <c r="V876"/>
      <c r="W876"/>
      <c r="X876"/>
      <c r="Y876"/>
      <c r="Z876"/>
      <c r="AA876"/>
      <c r="AB876"/>
      <c r="AC876"/>
      <c r="AD876"/>
      <c r="AE876"/>
      <c r="AF876"/>
      <c r="AG876"/>
      <c r="AH876"/>
      <c r="AI876"/>
      <c r="AJ876"/>
      <c r="AK876"/>
      <c r="AL876"/>
      <c r="AM876"/>
      <c r="AN876"/>
      <c r="AO876"/>
      <c r="AP876"/>
      <c r="AQ876"/>
      <c r="AR876"/>
      <c r="AS876" s="224"/>
      <c r="AT876" s="224"/>
      <c r="AU876"/>
    </row>
    <row r="877" spans="1:47" ht="15" x14ac:dyDescent="0.25">
      <c r="A877"/>
      <c r="B877"/>
      <c r="C877"/>
      <c r="D877"/>
      <c r="E877"/>
      <c r="F877"/>
      <c r="G877"/>
      <c r="H877"/>
      <c r="I877"/>
      <c r="J877"/>
      <c r="K877"/>
      <c r="L877"/>
      <c r="M877"/>
      <c r="N877"/>
      <c r="O877"/>
      <c r="P877"/>
      <c r="Q877"/>
      <c r="R877"/>
      <c r="S877"/>
      <c r="T877"/>
      <c r="U877"/>
      <c r="V877"/>
      <c r="W877"/>
      <c r="X877"/>
      <c r="Y877"/>
      <c r="Z877"/>
      <c r="AA877"/>
      <c r="AB877"/>
      <c r="AC877"/>
      <c r="AD877"/>
      <c r="AE877"/>
      <c r="AF877"/>
      <c r="AG877"/>
      <c r="AH877"/>
      <c r="AI877"/>
      <c r="AJ877"/>
      <c r="AK877"/>
      <c r="AL877"/>
      <c r="AM877"/>
      <c r="AN877"/>
      <c r="AO877"/>
      <c r="AP877"/>
      <c r="AQ877"/>
      <c r="AR877"/>
      <c r="AS877" s="224"/>
      <c r="AT877" s="224"/>
      <c r="AU877"/>
    </row>
    <row r="878" spans="1:47" ht="15" x14ac:dyDescent="0.25">
      <c r="A878"/>
      <c r="B878"/>
      <c r="C878"/>
      <c r="D878"/>
      <c r="E878"/>
      <c r="F878"/>
      <c r="G878"/>
      <c r="H878"/>
      <c r="I878"/>
      <c r="J878"/>
      <c r="K878"/>
      <c r="L878"/>
      <c r="M878"/>
      <c r="N878"/>
      <c r="O878"/>
      <c r="P878"/>
      <c r="Q878"/>
      <c r="R878"/>
      <c r="S878"/>
      <c r="T878"/>
      <c r="U878"/>
      <c r="V878"/>
      <c r="W878"/>
      <c r="X878"/>
      <c r="Y878"/>
      <c r="Z878"/>
      <c r="AA878"/>
      <c r="AB878"/>
      <c r="AC878"/>
      <c r="AD878"/>
      <c r="AE878"/>
      <c r="AF878"/>
      <c r="AG878"/>
      <c r="AH878"/>
      <c r="AI878"/>
      <c r="AJ878"/>
      <c r="AK878"/>
      <c r="AL878"/>
      <c r="AM878"/>
      <c r="AN878"/>
      <c r="AO878"/>
      <c r="AP878"/>
      <c r="AQ878"/>
      <c r="AR878"/>
      <c r="AS878" s="224"/>
      <c r="AT878" s="224"/>
      <c r="AU878"/>
    </row>
    <row r="879" spans="1:47" ht="15" x14ac:dyDescent="0.25">
      <c r="A879"/>
      <c r="B879"/>
      <c r="C879"/>
      <c r="D879"/>
      <c r="E879"/>
      <c r="F879"/>
      <c r="G879"/>
      <c r="H879"/>
      <c r="I879"/>
      <c r="J879"/>
      <c r="K879"/>
      <c r="L879"/>
      <c r="M879"/>
      <c r="N879"/>
      <c r="O879"/>
      <c r="P879"/>
      <c r="Q879"/>
      <c r="R879"/>
      <c r="S879"/>
      <c r="T879"/>
      <c r="U879"/>
      <c r="V879"/>
      <c r="W879"/>
      <c r="X879"/>
      <c r="Y879"/>
      <c r="Z879"/>
      <c r="AA879"/>
      <c r="AB879"/>
      <c r="AC879"/>
      <c r="AD879"/>
      <c r="AE879"/>
      <c r="AF879"/>
      <c r="AG879"/>
      <c r="AH879"/>
      <c r="AI879"/>
      <c r="AJ879"/>
      <c r="AK879"/>
      <c r="AL879"/>
      <c r="AM879"/>
      <c r="AN879"/>
      <c r="AO879"/>
      <c r="AP879"/>
      <c r="AQ879"/>
      <c r="AR879"/>
      <c r="AS879" s="224"/>
      <c r="AT879" s="224"/>
      <c r="AU879"/>
    </row>
    <row r="880" spans="1:47" ht="15" x14ac:dyDescent="0.25">
      <c r="A880"/>
      <c r="B880"/>
      <c r="C880"/>
      <c r="D880"/>
      <c r="E880"/>
      <c r="F880"/>
      <c r="G880"/>
      <c r="H880"/>
      <c r="I880"/>
      <c r="J880"/>
      <c r="K880"/>
      <c r="L880"/>
      <c r="M880"/>
      <c r="N880"/>
      <c r="O880"/>
      <c r="P880"/>
      <c r="Q880"/>
      <c r="R880"/>
      <c r="S880"/>
      <c r="T880"/>
      <c r="U880"/>
      <c r="V880"/>
      <c r="W880"/>
      <c r="X880"/>
      <c r="Y880"/>
      <c r="Z880"/>
      <c r="AA880"/>
      <c r="AB880"/>
      <c r="AC880"/>
      <c r="AD880"/>
      <c r="AE880"/>
      <c r="AF880"/>
      <c r="AG880"/>
      <c r="AH880"/>
      <c r="AI880"/>
      <c r="AJ880"/>
      <c r="AK880"/>
      <c r="AL880"/>
      <c r="AM880"/>
      <c r="AN880"/>
      <c r="AO880"/>
      <c r="AP880"/>
      <c r="AQ880"/>
      <c r="AR880"/>
      <c r="AS880" s="224"/>
      <c r="AT880" s="224"/>
      <c r="AU880"/>
    </row>
    <row r="881" spans="1:47" ht="15" x14ac:dyDescent="0.25">
      <c r="A881"/>
      <c r="B881"/>
      <c r="C881"/>
      <c r="D881"/>
      <c r="E881"/>
      <c r="F881"/>
      <c r="G881"/>
      <c r="H881"/>
      <c r="I881"/>
      <c r="J881"/>
      <c r="K881"/>
      <c r="L881"/>
      <c r="M881"/>
      <c r="N881"/>
      <c r="O881"/>
      <c r="P881"/>
      <c r="Q881"/>
      <c r="R881"/>
      <c r="S881"/>
      <c r="T881"/>
      <c r="U881"/>
      <c r="V881"/>
      <c r="W881"/>
      <c r="X881"/>
      <c r="Y881"/>
      <c r="Z881"/>
      <c r="AA881"/>
      <c r="AB881"/>
      <c r="AC881"/>
      <c r="AD881"/>
      <c r="AE881"/>
      <c r="AF881"/>
      <c r="AG881"/>
      <c r="AH881"/>
      <c r="AI881"/>
      <c r="AJ881"/>
      <c r="AK881"/>
      <c r="AL881"/>
      <c r="AM881"/>
      <c r="AN881"/>
      <c r="AO881"/>
      <c r="AP881"/>
      <c r="AQ881"/>
      <c r="AR881"/>
      <c r="AS881" s="224"/>
      <c r="AT881" s="224"/>
      <c r="AU881"/>
    </row>
    <row r="882" spans="1:47" ht="15" x14ac:dyDescent="0.25">
      <c r="A882"/>
      <c r="B882"/>
      <c r="C882"/>
      <c r="D882"/>
      <c r="E882"/>
      <c r="F882"/>
      <c r="G882"/>
      <c r="H882"/>
      <c r="I882"/>
      <c r="J882"/>
      <c r="K882"/>
      <c r="L882"/>
      <c r="M882"/>
      <c r="N882"/>
      <c r="O882"/>
      <c r="P882"/>
      <c r="Q882"/>
      <c r="R882"/>
      <c r="S882"/>
      <c r="T882"/>
      <c r="U882"/>
      <c r="V882"/>
      <c r="W882"/>
      <c r="X882"/>
      <c r="Y882"/>
      <c r="Z882"/>
      <c r="AA882"/>
      <c r="AB882"/>
      <c r="AC882"/>
      <c r="AD882"/>
      <c r="AE882"/>
      <c r="AF882"/>
      <c r="AG882"/>
      <c r="AH882"/>
      <c r="AI882"/>
      <c r="AJ882"/>
      <c r="AK882"/>
      <c r="AL882"/>
      <c r="AM882"/>
      <c r="AN882"/>
      <c r="AO882"/>
      <c r="AP882"/>
      <c r="AQ882"/>
      <c r="AR882"/>
      <c r="AS882" s="224"/>
      <c r="AT882" s="224"/>
      <c r="AU882"/>
    </row>
    <row r="883" spans="1:47" ht="15" x14ac:dyDescent="0.25">
      <c r="A883"/>
      <c r="B883"/>
      <c r="C883"/>
      <c r="D883"/>
      <c r="E883"/>
      <c r="F883"/>
      <c r="G883"/>
      <c r="H883"/>
      <c r="I883"/>
      <c r="J883"/>
      <c r="K883"/>
      <c r="L883"/>
      <c r="M883"/>
      <c r="N883"/>
      <c r="O883"/>
      <c r="P883"/>
      <c r="Q883"/>
      <c r="R883"/>
      <c r="S883"/>
      <c r="T883"/>
      <c r="U883"/>
      <c r="V883"/>
      <c r="W883"/>
      <c r="X883"/>
      <c r="Y883"/>
      <c r="Z883"/>
      <c r="AA883"/>
      <c r="AB883"/>
      <c r="AC883"/>
      <c r="AD883"/>
      <c r="AE883"/>
      <c r="AF883"/>
      <c r="AG883"/>
      <c r="AH883"/>
      <c r="AI883"/>
      <c r="AJ883"/>
      <c r="AK883"/>
      <c r="AL883"/>
      <c r="AM883"/>
      <c r="AN883"/>
      <c r="AO883"/>
      <c r="AP883"/>
      <c r="AQ883"/>
      <c r="AR883"/>
      <c r="AS883" s="224"/>
      <c r="AT883" s="224"/>
      <c r="AU883"/>
    </row>
    <row r="884" spans="1:47" ht="15" x14ac:dyDescent="0.25">
      <c r="A884"/>
      <c r="B884"/>
      <c r="C884"/>
      <c r="D884"/>
      <c r="E884"/>
      <c r="F884"/>
      <c r="G884"/>
      <c r="H884"/>
      <c r="I884"/>
      <c r="J884"/>
      <c r="K884"/>
      <c r="L884"/>
      <c r="M884"/>
      <c r="N884"/>
      <c r="O884"/>
      <c r="P884"/>
      <c r="Q884"/>
      <c r="R884"/>
      <c r="S884"/>
      <c r="T884"/>
      <c r="U884"/>
      <c r="V884"/>
      <c r="W884"/>
      <c r="X884"/>
      <c r="Y884"/>
      <c r="Z884"/>
      <c r="AA884"/>
      <c r="AB884"/>
      <c r="AC884"/>
      <c r="AD884"/>
      <c r="AE884"/>
      <c r="AF884"/>
      <c r="AG884"/>
      <c r="AH884"/>
      <c r="AI884"/>
      <c r="AJ884"/>
      <c r="AK884"/>
      <c r="AL884"/>
      <c r="AM884"/>
      <c r="AN884"/>
      <c r="AO884"/>
      <c r="AP884"/>
      <c r="AQ884"/>
      <c r="AR884"/>
      <c r="AS884" s="224"/>
      <c r="AT884" s="224"/>
      <c r="AU884"/>
    </row>
    <row r="885" spans="1:47" ht="15" x14ac:dyDescent="0.25">
      <c r="A885"/>
      <c r="B885"/>
      <c r="C885"/>
      <c r="D885"/>
      <c r="E885"/>
      <c r="F885"/>
      <c r="G885"/>
      <c r="H885"/>
      <c r="I885"/>
      <c r="J885"/>
      <c r="K885"/>
      <c r="L885"/>
      <c r="M885"/>
      <c r="N885"/>
      <c r="O885"/>
      <c r="P885"/>
      <c r="Q885"/>
      <c r="R885"/>
      <c r="S885"/>
      <c r="T885"/>
      <c r="U885"/>
      <c r="V885"/>
      <c r="W885"/>
      <c r="X885"/>
      <c r="Y885"/>
      <c r="Z885"/>
      <c r="AA885"/>
      <c r="AB885"/>
      <c r="AC885"/>
      <c r="AD885"/>
      <c r="AE885"/>
      <c r="AF885"/>
      <c r="AG885"/>
      <c r="AH885"/>
      <c r="AI885"/>
      <c r="AJ885"/>
      <c r="AK885"/>
      <c r="AL885"/>
      <c r="AM885"/>
      <c r="AN885"/>
      <c r="AO885"/>
      <c r="AP885"/>
      <c r="AQ885"/>
      <c r="AR885"/>
      <c r="AS885" s="224"/>
      <c r="AT885" s="224"/>
      <c r="AU885"/>
    </row>
    <row r="886" spans="1:47" ht="15" x14ac:dyDescent="0.25">
      <c r="A886"/>
      <c r="B886"/>
      <c r="C886"/>
      <c r="D886"/>
      <c r="E886"/>
      <c r="F886"/>
      <c r="G886"/>
      <c r="H886"/>
      <c r="I886"/>
      <c r="J886"/>
      <c r="K886"/>
      <c r="L886"/>
      <c r="M886"/>
      <c r="N886"/>
      <c r="O886"/>
      <c r="P886"/>
      <c r="Q886"/>
      <c r="R886"/>
      <c r="S886"/>
      <c r="T886"/>
      <c r="U886"/>
      <c r="V886"/>
      <c r="W886"/>
      <c r="X886"/>
      <c r="Y886"/>
      <c r="Z886"/>
      <c r="AA886"/>
      <c r="AB886"/>
      <c r="AC886"/>
      <c r="AD886"/>
      <c r="AE886"/>
      <c r="AF886"/>
      <c r="AG886"/>
      <c r="AH886"/>
      <c r="AI886"/>
      <c r="AJ886"/>
      <c r="AK886"/>
      <c r="AL886"/>
      <c r="AM886"/>
      <c r="AN886"/>
      <c r="AO886"/>
      <c r="AP886"/>
      <c r="AQ886"/>
      <c r="AR886"/>
      <c r="AS886" s="224"/>
      <c r="AT886" s="224"/>
      <c r="AU886"/>
    </row>
    <row r="887" spans="1:47" ht="15" x14ac:dyDescent="0.25">
      <c r="A887"/>
      <c r="B887"/>
      <c r="C887"/>
      <c r="D887"/>
      <c r="E887"/>
      <c r="F887"/>
      <c r="G887"/>
      <c r="H887"/>
      <c r="I887"/>
      <c r="J887"/>
      <c r="K887"/>
      <c r="L887"/>
      <c r="M887"/>
      <c r="N887"/>
      <c r="O887"/>
      <c r="P887"/>
      <c r="Q887"/>
      <c r="R887"/>
      <c r="S887"/>
      <c r="T887"/>
      <c r="U887"/>
      <c r="V887"/>
      <c r="W887"/>
      <c r="X887"/>
      <c r="Y887"/>
      <c r="Z887"/>
      <c r="AA887"/>
      <c r="AB887"/>
      <c r="AC887"/>
      <c r="AD887"/>
      <c r="AE887"/>
      <c r="AF887"/>
      <c r="AG887"/>
      <c r="AH887"/>
      <c r="AI887"/>
      <c r="AJ887"/>
      <c r="AK887"/>
      <c r="AL887"/>
      <c r="AM887"/>
      <c r="AN887"/>
      <c r="AO887"/>
      <c r="AP887"/>
      <c r="AQ887"/>
      <c r="AR887"/>
      <c r="AS887" s="224"/>
      <c r="AT887" s="224"/>
      <c r="AU887"/>
    </row>
    <row r="888" spans="1:47" ht="15" x14ac:dyDescent="0.25">
      <c r="A888"/>
      <c r="B888"/>
      <c r="C888"/>
      <c r="D888"/>
      <c r="E888"/>
      <c r="F888"/>
      <c r="G888"/>
      <c r="H888"/>
      <c r="I888"/>
      <c r="J888"/>
      <c r="K888"/>
      <c r="L888"/>
      <c r="M888"/>
      <c r="N888"/>
      <c r="O888"/>
      <c r="P888"/>
      <c r="Q888"/>
      <c r="R888"/>
      <c r="S888"/>
      <c r="T888"/>
      <c r="U888"/>
      <c r="V888"/>
      <c r="W888"/>
      <c r="X888"/>
      <c r="Y888"/>
      <c r="Z888"/>
      <c r="AA888"/>
      <c r="AB888"/>
      <c r="AC888"/>
      <c r="AD888"/>
      <c r="AE888"/>
      <c r="AF888"/>
      <c r="AG888"/>
      <c r="AH888"/>
      <c r="AI888"/>
      <c r="AJ888"/>
      <c r="AK888"/>
      <c r="AL888"/>
      <c r="AM888"/>
      <c r="AN888"/>
      <c r="AO888"/>
      <c r="AP888"/>
      <c r="AQ888"/>
      <c r="AR888"/>
      <c r="AS888" s="224"/>
      <c r="AT888" s="224"/>
      <c r="AU888"/>
    </row>
    <row r="889" spans="1:47" ht="15" x14ac:dyDescent="0.25">
      <c r="A889"/>
      <c r="B889"/>
      <c r="C889"/>
      <c r="D889"/>
      <c r="E889"/>
      <c r="F889"/>
      <c r="G889"/>
      <c r="H889"/>
      <c r="I889"/>
      <c r="J889"/>
      <c r="K889"/>
      <c r="L889"/>
      <c r="M889"/>
      <c r="N889"/>
      <c r="O889"/>
      <c r="P889"/>
      <c r="Q889"/>
      <c r="R889"/>
      <c r="S889"/>
      <c r="T889"/>
      <c r="U889"/>
      <c r="V889"/>
      <c r="W889"/>
      <c r="X889"/>
      <c r="Y889"/>
      <c r="Z889"/>
      <c r="AA889"/>
      <c r="AB889"/>
      <c r="AC889"/>
      <c r="AD889"/>
      <c r="AE889"/>
      <c r="AF889"/>
      <c r="AG889"/>
      <c r="AH889"/>
      <c r="AI889"/>
      <c r="AJ889"/>
      <c r="AK889"/>
      <c r="AL889"/>
      <c r="AM889"/>
      <c r="AN889"/>
      <c r="AO889"/>
      <c r="AP889"/>
      <c r="AQ889"/>
      <c r="AR889"/>
      <c r="AS889" s="224"/>
      <c r="AT889" s="224"/>
      <c r="AU889"/>
    </row>
    <row r="890" spans="1:47" ht="15" x14ac:dyDescent="0.25">
      <c r="A890"/>
      <c r="B890"/>
      <c r="C890"/>
      <c r="D890"/>
      <c r="E890"/>
      <c r="F890"/>
      <c r="G890"/>
      <c r="H890"/>
      <c r="I890"/>
      <c r="J890"/>
      <c r="K890"/>
      <c r="L890"/>
      <c r="M890"/>
      <c r="N890"/>
      <c r="O890"/>
      <c r="P890"/>
      <c r="Q890"/>
      <c r="R890"/>
      <c r="S890"/>
      <c r="T890"/>
      <c r="U890"/>
      <c r="V890"/>
      <c r="W890"/>
      <c r="X890"/>
      <c r="Y890"/>
      <c r="Z890"/>
      <c r="AA890"/>
      <c r="AB890"/>
      <c r="AC890"/>
      <c r="AD890"/>
      <c r="AE890"/>
      <c r="AF890"/>
      <c r="AG890"/>
      <c r="AH890"/>
      <c r="AI890"/>
      <c r="AJ890"/>
      <c r="AK890"/>
      <c r="AL890"/>
      <c r="AM890"/>
      <c r="AN890"/>
      <c r="AO890"/>
      <c r="AP890"/>
      <c r="AQ890"/>
      <c r="AR890"/>
      <c r="AS890" s="224"/>
      <c r="AT890" s="224"/>
      <c r="AU890"/>
    </row>
    <row r="891" spans="1:47" ht="15" x14ac:dyDescent="0.25">
      <c r="A891"/>
      <c r="B891"/>
      <c r="C891"/>
      <c r="D891"/>
      <c r="E891"/>
      <c r="F891"/>
      <c r="G891"/>
      <c r="H891"/>
      <c r="I891"/>
      <c r="J891"/>
      <c r="K891"/>
      <c r="L891"/>
      <c r="M891"/>
      <c r="N891"/>
      <c r="O891"/>
      <c r="P891"/>
      <c r="Q891"/>
      <c r="R891"/>
      <c r="S891"/>
      <c r="T891"/>
      <c r="U891"/>
      <c r="V891"/>
      <c r="W891"/>
      <c r="X891"/>
      <c r="Y891"/>
      <c r="Z891"/>
      <c r="AA891"/>
      <c r="AB891"/>
      <c r="AC891"/>
      <c r="AD891"/>
      <c r="AE891"/>
      <c r="AF891"/>
      <c r="AG891"/>
      <c r="AH891"/>
      <c r="AI891"/>
      <c r="AJ891"/>
      <c r="AK891"/>
      <c r="AL891"/>
      <c r="AM891"/>
      <c r="AN891"/>
      <c r="AO891"/>
      <c r="AP891"/>
      <c r="AQ891"/>
      <c r="AR891"/>
      <c r="AS891" s="224"/>
      <c r="AT891" s="224"/>
      <c r="AU891"/>
    </row>
    <row r="892" spans="1:47" ht="15" x14ac:dyDescent="0.25">
      <c r="A892"/>
      <c r="B892"/>
      <c r="C892"/>
      <c r="D892"/>
      <c r="E892"/>
      <c r="F892"/>
      <c r="G892"/>
      <c r="H892"/>
      <c r="I892"/>
      <c r="J892"/>
      <c r="K892"/>
      <c r="L892"/>
      <c r="M892"/>
      <c r="N892"/>
      <c r="O892"/>
      <c r="P892"/>
      <c r="Q892"/>
      <c r="R892"/>
      <c r="S892"/>
      <c r="T892"/>
      <c r="U892"/>
      <c r="V892"/>
      <c r="W892"/>
      <c r="X892"/>
      <c r="Y892"/>
      <c r="Z892"/>
      <c r="AA892"/>
      <c r="AB892"/>
      <c r="AC892"/>
      <c r="AD892"/>
      <c r="AE892"/>
      <c r="AF892"/>
      <c r="AG892"/>
      <c r="AH892"/>
      <c r="AI892"/>
      <c r="AJ892"/>
      <c r="AK892"/>
      <c r="AL892"/>
      <c r="AM892"/>
      <c r="AN892"/>
      <c r="AO892"/>
      <c r="AP892"/>
      <c r="AQ892"/>
      <c r="AR892"/>
      <c r="AS892" s="224"/>
      <c r="AT892" s="224"/>
      <c r="AU892"/>
    </row>
    <row r="893" spans="1:47" ht="15" x14ac:dyDescent="0.25">
      <c r="A893"/>
      <c r="B893"/>
      <c r="C893"/>
      <c r="D893"/>
      <c r="E893"/>
      <c r="F893"/>
      <c r="G893"/>
      <c r="H893"/>
      <c r="I893"/>
      <c r="J893"/>
      <c r="K893"/>
      <c r="L893"/>
      <c r="M893"/>
      <c r="N893"/>
      <c r="O893"/>
      <c r="P893"/>
      <c r="Q893"/>
      <c r="R893"/>
      <c r="S893"/>
      <c r="T893"/>
      <c r="U893"/>
      <c r="V893"/>
      <c r="W893"/>
      <c r="X893"/>
      <c r="Y893"/>
      <c r="Z893"/>
      <c r="AA893"/>
      <c r="AB893"/>
      <c r="AC893"/>
      <c r="AD893"/>
      <c r="AE893"/>
      <c r="AF893"/>
      <c r="AG893"/>
      <c r="AH893"/>
      <c r="AI893"/>
      <c r="AJ893"/>
      <c r="AK893"/>
      <c r="AL893"/>
      <c r="AM893"/>
      <c r="AN893"/>
      <c r="AO893"/>
      <c r="AP893"/>
      <c r="AQ893"/>
      <c r="AR893"/>
      <c r="AS893" s="224"/>
      <c r="AT893" s="224"/>
      <c r="AU893"/>
    </row>
    <row r="894" spans="1:47" ht="15" x14ac:dyDescent="0.25">
      <c r="A894"/>
      <c r="B894"/>
      <c r="C894"/>
      <c r="D894"/>
      <c r="E894"/>
      <c r="F894"/>
      <c r="G894"/>
      <c r="H894"/>
      <c r="I894"/>
      <c r="J894"/>
      <c r="K894"/>
      <c r="L894"/>
      <c r="M894"/>
      <c r="N894"/>
      <c r="O894"/>
      <c r="P894"/>
      <c r="Q894"/>
      <c r="R894"/>
      <c r="S894"/>
      <c r="T894"/>
      <c r="U894"/>
      <c r="V894"/>
      <c r="W894"/>
      <c r="X894"/>
      <c r="Y894"/>
      <c r="Z894"/>
      <c r="AA894"/>
      <c r="AB894"/>
      <c r="AC894"/>
      <c r="AD894"/>
      <c r="AE894"/>
      <c r="AF894"/>
      <c r="AG894"/>
      <c r="AH894"/>
      <c r="AI894"/>
      <c r="AJ894"/>
      <c r="AK894"/>
      <c r="AL894"/>
      <c r="AM894"/>
      <c r="AN894"/>
      <c r="AO894"/>
      <c r="AP894"/>
      <c r="AQ894"/>
      <c r="AR894"/>
      <c r="AS894" s="224"/>
      <c r="AT894" s="224"/>
      <c r="AU894"/>
    </row>
    <row r="895" spans="1:47" ht="15" x14ac:dyDescent="0.25">
      <c r="A895"/>
      <c r="B895"/>
      <c r="C895"/>
      <c r="D895"/>
      <c r="E895"/>
      <c r="F895"/>
      <c r="G895"/>
      <c r="H895"/>
      <c r="I895"/>
      <c r="J895"/>
      <c r="K895"/>
      <c r="L895"/>
      <c r="M895"/>
      <c r="N895"/>
      <c r="O895"/>
      <c r="P895"/>
      <c r="Q895"/>
      <c r="R895"/>
      <c r="S895"/>
      <c r="T895"/>
      <c r="U895"/>
      <c r="V895"/>
      <c r="W895"/>
      <c r="X895"/>
      <c r="Y895"/>
      <c r="Z895"/>
      <c r="AA895"/>
      <c r="AB895"/>
      <c r="AC895"/>
      <c r="AD895"/>
      <c r="AE895"/>
      <c r="AF895"/>
      <c r="AG895"/>
      <c r="AH895"/>
      <c r="AI895"/>
      <c r="AJ895"/>
      <c r="AK895"/>
      <c r="AL895"/>
      <c r="AM895"/>
      <c r="AN895"/>
      <c r="AO895"/>
      <c r="AP895"/>
      <c r="AQ895"/>
      <c r="AR895"/>
      <c r="AS895" s="224"/>
      <c r="AT895" s="224"/>
      <c r="AU895"/>
    </row>
    <row r="896" spans="1:47" ht="15" x14ac:dyDescent="0.25">
      <c r="A896"/>
      <c r="B896"/>
      <c r="C896"/>
      <c r="D896"/>
      <c r="E896"/>
      <c r="F896"/>
      <c r="G896"/>
      <c r="H896"/>
      <c r="I896"/>
      <c r="J896"/>
      <c r="K896"/>
      <c r="L896"/>
      <c r="M896"/>
      <c r="N896"/>
      <c r="O896"/>
      <c r="P896"/>
      <c r="Q896"/>
      <c r="R896"/>
      <c r="S896"/>
      <c r="T896"/>
      <c r="U896"/>
      <c r="V896"/>
      <c r="W896"/>
      <c r="X896"/>
      <c r="Y896"/>
      <c r="Z896"/>
      <c r="AA896"/>
      <c r="AB896"/>
      <c r="AC896"/>
      <c r="AD896"/>
      <c r="AE896"/>
      <c r="AF896"/>
      <c r="AG896"/>
      <c r="AH896"/>
      <c r="AI896"/>
      <c r="AJ896"/>
      <c r="AK896"/>
      <c r="AL896"/>
      <c r="AM896"/>
      <c r="AN896"/>
      <c r="AO896"/>
      <c r="AP896"/>
      <c r="AQ896"/>
      <c r="AR896"/>
      <c r="AS896" s="224"/>
      <c r="AT896" s="224"/>
      <c r="AU896"/>
    </row>
    <row r="897" spans="1:47" ht="15" x14ac:dyDescent="0.25">
      <c r="A897"/>
      <c r="B897"/>
      <c r="C897"/>
      <c r="D897"/>
      <c r="E897"/>
      <c r="F897"/>
      <c r="G897"/>
      <c r="H897"/>
      <c r="I897"/>
      <c r="J897"/>
      <c r="K897"/>
      <c r="L897"/>
      <c r="M897"/>
      <c r="N897"/>
      <c r="O897"/>
      <c r="P897"/>
      <c r="Q897"/>
      <c r="R897"/>
      <c r="S897"/>
      <c r="T897"/>
      <c r="U897"/>
      <c r="V897"/>
      <c r="W897"/>
      <c r="X897"/>
      <c r="Y897"/>
      <c r="Z897"/>
      <c r="AA897"/>
      <c r="AB897"/>
      <c r="AC897"/>
      <c r="AD897"/>
      <c r="AE897"/>
      <c r="AF897"/>
      <c r="AG897"/>
      <c r="AH897"/>
      <c r="AI897"/>
      <c r="AJ897"/>
      <c r="AK897"/>
      <c r="AL897"/>
      <c r="AM897"/>
      <c r="AN897"/>
      <c r="AO897"/>
      <c r="AP897"/>
      <c r="AQ897"/>
      <c r="AR897"/>
      <c r="AS897" s="224"/>
      <c r="AT897" s="224"/>
      <c r="AU897"/>
    </row>
    <row r="898" spans="1:47" ht="15" x14ac:dyDescent="0.25">
      <c r="A898"/>
      <c r="B898"/>
      <c r="C898"/>
      <c r="D898"/>
      <c r="E898"/>
      <c r="F898"/>
      <c r="G898"/>
      <c r="H898"/>
      <c r="I898"/>
      <c r="J898"/>
      <c r="K898"/>
      <c r="L898"/>
      <c r="M898"/>
      <c r="N898"/>
      <c r="O898"/>
      <c r="P898"/>
      <c r="Q898"/>
      <c r="R898"/>
      <c r="S898"/>
      <c r="T898"/>
      <c r="U898"/>
      <c r="V898"/>
      <c r="W898"/>
      <c r="X898"/>
      <c r="Y898"/>
      <c r="Z898"/>
      <c r="AA898"/>
      <c r="AB898"/>
      <c r="AC898"/>
      <c r="AD898"/>
      <c r="AE898"/>
      <c r="AF898"/>
      <c r="AG898"/>
      <c r="AH898"/>
      <c r="AI898"/>
      <c r="AJ898"/>
      <c r="AK898"/>
      <c r="AL898"/>
      <c r="AM898"/>
      <c r="AN898"/>
      <c r="AO898"/>
      <c r="AP898"/>
      <c r="AQ898"/>
      <c r="AR898"/>
      <c r="AS898" s="224"/>
      <c r="AT898" s="224"/>
      <c r="AU898"/>
    </row>
    <row r="899" spans="1:47" ht="15" x14ac:dyDescent="0.25">
      <c r="A899"/>
      <c r="B899"/>
      <c r="C899"/>
      <c r="D899"/>
      <c r="E899"/>
      <c r="F899"/>
      <c r="G899"/>
      <c r="H899"/>
      <c r="I899"/>
      <c r="J899"/>
      <c r="K899"/>
      <c r="L899"/>
      <c r="M899"/>
      <c r="N899"/>
      <c r="O899"/>
      <c r="P899"/>
      <c r="Q899"/>
      <c r="R899"/>
      <c r="S899"/>
      <c r="T899"/>
      <c r="U899"/>
      <c r="V899"/>
      <c r="W899"/>
      <c r="X899"/>
      <c r="Y899"/>
      <c r="Z899"/>
      <c r="AA899"/>
      <c r="AB899"/>
      <c r="AC899"/>
      <c r="AD899"/>
      <c r="AE899"/>
      <c r="AF899"/>
      <c r="AG899"/>
      <c r="AH899"/>
      <c r="AI899"/>
      <c r="AJ899"/>
      <c r="AK899"/>
      <c r="AL899"/>
      <c r="AM899"/>
      <c r="AN899"/>
      <c r="AO899"/>
      <c r="AP899"/>
      <c r="AQ899"/>
      <c r="AR899"/>
      <c r="AS899" s="224"/>
      <c r="AT899" s="224"/>
      <c r="AU899"/>
    </row>
    <row r="900" spans="1:47" ht="15" x14ac:dyDescent="0.25">
      <c r="A900"/>
      <c r="B900"/>
      <c r="C900"/>
      <c r="D900"/>
      <c r="E900"/>
      <c r="F900"/>
      <c r="G900"/>
      <c r="H900"/>
      <c r="I900"/>
      <c r="J900"/>
      <c r="K900"/>
      <c r="L900"/>
      <c r="M900"/>
      <c r="N900"/>
      <c r="O900"/>
      <c r="P900"/>
      <c r="Q900"/>
      <c r="R900"/>
      <c r="S900"/>
      <c r="T900"/>
      <c r="U900"/>
      <c r="V900"/>
      <c r="W900"/>
      <c r="X900"/>
      <c r="Y900"/>
      <c r="Z900"/>
      <c r="AA900"/>
      <c r="AB900"/>
      <c r="AC900"/>
      <c r="AD900"/>
      <c r="AE900"/>
      <c r="AF900"/>
      <c r="AG900"/>
      <c r="AH900"/>
      <c r="AI900"/>
      <c r="AJ900"/>
      <c r="AK900"/>
      <c r="AL900"/>
      <c r="AM900"/>
      <c r="AN900"/>
      <c r="AO900"/>
      <c r="AP900"/>
      <c r="AQ900"/>
      <c r="AR900"/>
      <c r="AS900" s="224"/>
      <c r="AT900" s="224"/>
      <c r="AU900"/>
    </row>
    <row r="901" spans="1:47" ht="15" x14ac:dyDescent="0.25">
      <c r="A901"/>
      <c r="B901"/>
      <c r="C901"/>
      <c r="D901"/>
      <c r="E901"/>
      <c r="F901"/>
      <c r="G901"/>
      <c r="H901"/>
      <c r="I901"/>
      <c r="J901"/>
      <c r="K901"/>
      <c r="L901"/>
      <c r="M901"/>
      <c r="N901"/>
      <c r="O901"/>
      <c r="P901"/>
      <c r="Q901"/>
      <c r="R901"/>
      <c r="S901"/>
      <c r="T901"/>
      <c r="U901"/>
      <c r="V901"/>
      <c r="W901"/>
      <c r="X901"/>
      <c r="Y901"/>
      <c r="Z901"/>
      <c r="AA901"/>
      <c r="AB901"/>
      <c r="AC901"/>
      <c r="AD901"/>
      <c r="AE901"/>
      <c r="AF901"/>
      <c r="AG901"/>
      <c r="AH901"/>
      <c r="AI901"/>
      <c r="AJ901"/>
      <c r="AK901"/>
      <c r="AL901"/>
      <c r="AM901"/>
      <c r="AN901"/>
      <c r="AO901"/>
      <c r="AP901"/>
      <c r="AQ901"/>
      <c r="AR901"/>
      <c r="AS901" s="224"/>
      <c r="AT901" s="224"/>
      <c r="AU901"/>
    </row>
    <row r="902" spans="1:47" ht="15" x14ac:dyDescent="0.25">
      <c r="A902"/>
      <c r="B902"/>
      <c r="C902"/>
      <c r="D902"/>
      <c r="E902"/>
      <c r="F902"/>
      <c r="G902"/>
      <c r="H902"/>
      <c r="I902"/>
      <c r="J902"/>
      <c r="K902"/>
      <c r="L902"/>
      <c r="M902"/>
      <c r="N902"/>
      <c r="O902"/>
      <c r="P902"/>
      <c r="Q902"/>
      <c r="R902"/>
      <c r="S902"/>
      <c r="T902"/>
      <c r="U902"/>
      <c r="V902"/>
      <c r="W902"/>
      <c r="X902"/>
      <c r="Y902"/>
      <c r="Z902"/>
      <c r="AA902"/>
      <c r="AB902"/>
      <c r="AC902"/>
      <c r="AD902"/>
      <c r="AE902"/>
      <c r="AF902"/>
      <c r="AG902"/>
      <c r="AH902"/>
      <c r="AI902"/>
      <c r="AJ902"/>
      <c r="AK902"/>
      <c r="AL902"/>
      <c r="AM902"/>
      <c r="AN902"/>
      <c r="AO902"/>
      <c r="AP902"/>
      <c r="AQ902"/>
      <c r="AR902"/>
      <c r="AS902" s="224"/>
      <c r="AT902" s="224"/>
      <c r="AU902"/>
    </row>
    <row r="903" spans="1:47" ht="15" x14ac:dyDescent="0.25">
      <c r="A903"/>
      <c r="B903"/>
      <c r="C903"/>
      <c r="D903"/>
      <c r="E903"/>
      <c r="F903"/>
      <c r="G903"/>
      <c r="H903"/>
      <c r="I903"/>
      <c r="J903"/>
      <c r="K903"/>
      <c r="L903"/>
      <c r="M903"/>
      <c r="N903"/>
      <c r="O903"/>
      <c r="P903"/>
      <c r="Q903"/>
      <c r="R903"/>
      <c r="S903"/>
      <c r="T903"/>
      <c r="U903"/>
      <c r="V903"/>
      <c r="W903"/>
      <c r="X903"/>
      <c r="Y903"/>
      <c r="Z903"/>
      <c r="AA903"/>
      <c r="AB903"/>
      <c r="AC903"/>
      <c r="AD903"/>
      <c r="AE903"/>
      <c r="AF903"/>
      <c r="AG903"/>
      <c r="AH903"/>
      <c r="AI903"/>
      <c r="AJ903"/>
      <c r="AK903"/>
      <c r="AL903"/>
      <c r="AM903"/>
      <c r="AN903"/>
      <c r="AO903"/>
      <c r="AP903"/>
      <c r="AQ903"/>
      <c r="AR903"/>
      <c r="AS903" s="224"/>
      <c r="AT903" s="224"/>
      <c r="AU903"/>
    </row>
    <row r="904" spans="1:47" ht="15" x14ac:dyDescent="0.25">
      <c r="A904"/>
      <c r="B904"/>
      <c r="C904"/>
      <c r="D904"/>
      <c r="E904"/>
      <c r="F904"/>
      <c r="G904"/>
      <c r="H904"/>
      <c r="I904"/>
      <c r="J904"/>
      <c r="K904"/>
      <c r="L904"/>
      <c r="M904"/>
      <c r="N904"/>
      <c r="O904"/>
      <c r="P904"/>
      <c r="Q904"/>
      <c r="R904"/>
      <c r="S904"/>
      <c r="T904"/>
      <c r="U904"/>
      <c r="V904"/>
      <c r="W904"/>
      <c r="X904"/>
      <c r="Y904"/>
      <c r="Z904"/>
      <c r="AA904"/>
      <c r="AB904"/>
      <c r="AC904"/>
      <c r="AD904"/>
      <c r="AE904"/>
      <c r="AF904"/>
      <c r="AG904"/>
      <c r="AH904"/>
      <c r="AI904"/>
      <c r="AJ904"/>
      <c r="AK904"/>
      <c r="AL904"/>
      <c r="AM904"/>
      <c r="AN904"/>
      <c r="AO904"/>
      <c r="AP904"/>
      <c r="AQ904"/>
      <c r="AR904"/>
      <c r="AS904" s="224"/>
      <c r="AT904" s="224"/>
      <c r="AU904"/>
    </row>
    <row r="905" spans="1:47" ht="15" x14ac:dyDescent="0.25">
      <c r="A905"/>
      <c r="B905"/>
      <c r="C905"/>
      <c r="D905"/>
      <c r="E905"/>
      <c r="F905"/>
      <c r="G905"/>
      <c r="H905"/>
      <c r="I905"/>
      <c r="J905"/>
      <c r="K905"/>
      <c r="L905"/>
      <c r="M905"/>
      <c r="N905"/>
      <c r="O905"/>
      <c r="P905"/>
      <c r="Q905"/>
      <c r="R905"/>
      <c r="S905"/>
      <c r="T905"/>
      <c r="U905"/>
      <c r="V905"/>
      <c r="W905"/>
      <c r="X905"/>
      <c r="Y905"/>
      <c r="Z905"/>
      <c r="AA905"/>
      <c r="AB905"/>
      <c r="AC905"/>
      <c r="AD905"/>
      <c r="AE905"/>
      <c r="AF905"/>
      <c r="AG905"/>
      <c r="AH905"/>
      <c r="AI905"/>
      <c r="AJ905"/>
      <c r="AK905"/>
      <c r="AL905"/>
      <c r="AM905"/>
      <c r="AN905"/>
      <c r="AO905"/>
      <c r="AP905"/>
      <c r="AQ905"/>
      <c r="AR905"/>
      <c r="AS905" s="224"/>
      <c r="AT905" s="224"/>
      <c r="AU905"/>
    </row>
  </sheetData>
  <autoFilter ref="A3:AU78"/>
  <mergeCells count="1">
    <mergeCell ref="B2:K2"/>
  </mergeCells>
  <conditionalFormatting sqref="AS1:AS71 AS73:AS1048576">
    <cfRule type="cellIs" dxfId="17" priority="10" operator="equal">
      <formula>"SIN CLASIFICACIÓN"</formula>
    </cfRule>
    <cfRule type="cellIs" dxfId="16" priority="11" operator="equal">
      <formula>"SOSPECHOSO"</formula>
    </cfRule>
    <cfRule type="cellIs" dxfId="15" priority="12" operator="equal">
      <formula>"CONFIRMADO"</formula>
    </cfRule>
  </conditionalFormatting>
  <conditionalFormatting sqref="AT1:AT71 AT73:AT1048576">
    <cfRule type="cellIs" dxfId="14" priority="9" operator="equal">
      <formula>"NO"</formula>
    </cfRule>
  </conditionalFormatting>
  <conditionalFormatting sqref="AS72">
    <cfRule type="cellIs" dxfId="13" priority="6" operator="equal">
      <formula>"SIN CLASIFICACIÓN"</formula>
    </cfRule>
    <cfRule type="cellIs" dxfId="12" priority="7" operator="equal">
      <formula>"SOSPECHOSO"</formula>
    </cfRule>
    <cfRule type="cellIs" dxfId="11" priority="8" operator="equal">
      <formula>"CONFIRMADO"</formula>
    </cfRule>
  </conditionalFormatting>
  <conditionalFormatting sqref="AT72">
    <cfRule type="cellIs" dxfId="10" priority="5" operator="equal">
      <formula>"NO"</formula>
    </cfRule>
  </conditionalFormatting>
  <conditionalFormatting sqref="AO1:AO77 AO80:AO1048576">
    <cfRule type="cellIs" dxfId="9" priority="3" operator="equal">
      <formula>"INDETERMINADO"</formula>
    </cfRule>
    <cfRule type="cellIs" dxfId="8" priority="4" operator="equal">
      <formula>"REACTIVO"</formula>
    </cfRule>
  </conditionalFormatting>
  <conditionalFormatting sqref="AP1:AP78 AP80:AP1048576">
    <cfRule type="cellIs" dxfId="7" priority="2" operator="equal">
      <formula>"DETECTADO"</formula>
    </cfRule>
  </conditionalFormatting>
  <conditionalFormatting sqref="AP79">
    <cfRule type="cellIs" dxfId="6" priority="1" operator="equal">
      <formula>"DETECTADO"</formula>
    </cfRule>
  </conditionalFormatting>
  <dataValidations count="12">
    <dataValidation type="list" allowBlank="1" showInputMessage="1" showErrorMessage="1" sqref="G906:G1048576 G4:G71">
      <formula1>"COEX, EMERGENCIA"</formula1>
    </dataValidation>
    <dataValidation type="list" allowBlank="1" showInputMessage="1" showErrorMessage="1" sqref="L906:L1048576 L78 L4:L72">
      <formula1>"MASCULINO, FEMENINO"</formula1>
    </dataValidation>
    <dataValidation type="list" allowBlank="1" showInputMessage="1" showErrorMessage="1" sqref="O906:O1048576 O78 O4:O69 O71">
      <formula1>"SI, NO, N/A"</formula1>
    </dataValidation>
    <dataValidation type="list" allowBlank="1" showInputMessage="1" showErrorMessage="1" sqref="R4:R7 R12:R13 R16:R18 R20 R23:R24 R26 R34 V32:V35 V37:V46 R39:R40 V53 V55:V62 R61:R62 R58:R59 R55:R56 R28:R32 R906:R1048576 R36:R37 V48:V49 R49 V51 R52:R53 V64:V79 R70 R73 R78:R79">
      <formula1>"SI, NO,N/S"</formula1>
    </dataValidation>
    <dataValidation type="list" allowBlank="1" showInputMessage="1" showErrorMessage="1" sqref="AI906:AI1048576 V906:V1048576 X906:AF1048576 V4:V31 V36 V47 V50 V52 V54 AI4:AI63 V63 AI65:AI69 X4:AF79 AI71:AI78">
      <formula1>"SI, NO, N/S"</formula1>
    </dataValidation>
    <dataValidation type="list" allowBlank="1" showInputMessage="1" showErrorMessage="1" sqref="AP906:AP1048576 AP4:AP79">
      <formula1>"DETECTADO, NO DETECTADO, "</formula1>
    </dataValidation>
    <dataValidation type="list" allowBlank="1" showInputMessage="1" showErrorMessage="1" sqref="AH1:AH1048576">
      <formula1>"MEJORADO, GRAVE, MUERTO,N/A"</formula1>
    </dataValidation>
    <dataValidation type="list" allowBlank="1" showInputMessage="1" showErrorMessage="1" sqref="AM1:AM1048576 AO1:AO1048576">
      <formula1>"REACTIVO, NO REACTIVO, INDETERMINADO, N/A"</formula1>
    </dataValidation>
    <dataValidation type="list" allowBlank="1" showInputMessage="1" showErrorMessage="1" sqref="AS1:AS1048576">
      <formula1>"SOSPECHOSO, CONFIRMADO, DESCARTADO, CLÍNICO, FALSO, ERROR DIAGNÓSTICO"</formula1>
    </dataValidation>
    <dataValidation type="list" allowBlank="1" showInputMessage="1" showErrorMessage="1" sqref="AT1:AT1048576">
      <formula1>"SI, NO, N/S, N/A"</formula1>
    </dataValidation>
    <dataValidation type="list" allowBlank="1" showInputMessage="1" showErrorMessage="1" sqref="B72 B75:B76">
      <formula1>#REF!</formula1>
    </dataValidation>
    <dataValidation type="list" allowBlank="1" showInputMessage="1" showErrorMessage="1" sqref="AK1:AK1048576">
      <formula1>"SUERO, HISOPADO NASOFARINGEO, ORINA, SUERO/HISOPADO/ORINA, SUERO/HISOPADO, SUERO/ORINA, HISOPADO/ORINA, OTRO, N/A"</formula1>
    </dataValidation>
  </dataValidations>
  <pageMargins left="0.7" right="0.7" top="0.75" bottom="0.75" header="0.3" footer="0.3"/>
  <pageSetup paperSize="11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Códigos!$D$23:$D$34</xm:f>
          </x14:formula1>
          <xm:sqref>B906:B1048576 B73 B4:B71 B77:B79</xm:sqref>
        </x14:dataValidation>
        <x14:dataValidation type="list" allowBlank="1" showInputMessage="1" showErrorMessage="1">
          <x14:formula1>
            <xm:f>'Unidades medicas'!$C$30:$C$101</xm:f>
          </x14:formula1>
          <xm:sqref>D906:D1048576 D71 D4:D69 D77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tabColor rgb="FFFFC000"/>
  </sheetPr>
  <dimension ref="A1:AS1055"/>
  <sheetViews>
    <sheetView workbookViewId="0">
      <selection activeCell="H13" sqref="H13"/>
    </sheetView>
  </sheetViews>
  <sheetFormatPr baseColWidth="10" defaultRowHeight="12" x14ac:dyDescent="0.2"/>
  <cols>
    <col min="1" max="1" width="4.85546875" style="1" customWidth="1"/>
    <col min="2" max="2" width="26.85546875" style="1" customWidth="1"/>
    <col min="3" max="3" width="11.42578125" style="1"/>
    <col min="4" max="4" width="50.7109375" style="1" customWidth="1"/>
    <col min="5" max="5" width="11.42578125" style="1"/>
    <col min="6" max="6" width="13.140625" style="1" customWidth="1"/>
    <col min="7" max="7" width="23.5703125" style="1" customWidth="1"/>
    <col min="8" max="8" width="18" style="1" customWidth="1"/>
    <col min="9" max="9" width="50.7109375" style="1" customWidth="1"/>
    <col min="10" max="12" width="11.42578125" style="1"/>
    <col min="13" max="13" width="21.5703125" style="1" customWidth="1"/>
    <col min="14" max="14" width="18.7109375" style="1" customWidth="1"/>
    <col min="15" max="29" width="11.42578125" style="1"/>
    <col min="30" max="30" width="13.140625" style="1" customWidth="1"/>
    <col min="31" max="31" width="23.7109375" style="1" customWidth="1"/>
    <col min="32" max="39" width="11.42578125" style="1"/>
    <col min="40" max="40" width="14.42578125" style="1" bestFit="1" customWidth="1"/>
    <col min="41" max="42" width="11.42578125" style="1"/>
    <col min="43" max="43" width="13.140625" style="1" bestFit="1" customWidth="1"/>
    <col min="44" max="44" width="13.42578125" style="1" customWidth="1"/>
    <col min="45" max="45" width="18.85546875" style="1" customWidth="1"/>
    <col min="46" max="16384" width="11.42578125" style="1"/>
  </cols>
  <sheetData>
    <row r="1" spans="1:45" ht="12.75" thickBot="1" x14ac:dyDescent="0.25"/>
    <row r="2" spans="1:45" ht="15.75" thickBot="1" x14ac:dyDescent="0.3">
      <c r="B2" s="234" t="s">
        <v>1092</v>
      </c>
      <c r="C2" s="235"/>
      <c r="D2" s="235"/>
      <c r="E2" s="235"/>
      <c r="F2" s="235"/>
      <c r="G2" s="235"/>
      <c r="H2" s="235"/>
      <c r="I2" s="235"/>
      <c r="J2" s="235"/>
      <c r="K2" s="236"/>
    </row>
    <row r="3" spans="1:45" s="201" customFormat="1" ht="84.75" thickBot="1" x14ac:dyDescent="0.25">
      <c r="A3" s="185" t="s">
        <v>791</v>
      </c>
      <c r="B3" s="186" t="s">
        <v>792</v>
      </c>
      <c r="C3" s="186" t="s">
        <v>1095</v>
      </c>
      <c r="D3" s="186" t="s">
        <v>794</v>
      </c>
      <c r="E3" s="186" t="s">
        <v>795</v>
      </c>
      <c r="F3" s="186" t="s">
        <v>796</v>
      </c>
      <c r="G3" s="186" t="s">
        <v>797</v>
      </c>
      <c r="H3" s="187" t="s">
        <v>798</v>
      </c>
      <c r="I3" s="186" t="s">
        <v>799</v>
      </c>
      <c r="J3" s="186" t="s">
        <v>800</v>
      </c>
      <c r="K3" s="186" t="s">
        <v>801</v>
      </c>
      <c r="L3" s="187" t="s">
        <v>802</v>
      </c>
      <c r="M3" s="186" t="s">
        <v>803</v>
      </c>
      <c r="N3" s="186" t="s">
        <v>804</v>
      </c>
      <c r="O3" s="186" t="s">
        <v>1059</v>
      </c>
      <c r="P3" s="186" t="s">
        <v>1060</v>
      </c>
      <c r="Q3" s="186" t="s">
        <v>1061</v>
      </c>
      <c r="R3" s="186" t="s">
        <v>809</v>
      </c>
      <c r="S3" s="189" t="s">
        <v>810</v>
      </c>
      <c r="T3" s="186" t="s">
        <v>811</v>
      </c>
      <c r="U3" s="190" t="s">
        <v>1062</v>
      </c>
      <c r="V3" s="190" t="s">
        <v>813</v>
      </c>
      <c r="W3" s="191" t="s">
        <v>1063</v>
      </c>
      <c r="X3" s="191" t="s">
        <v>1064</v>
      </c>
      <c r="Y3" s="191" t="s">
        <v>1065</v>
      </c>
      <c r="Z3" s="191" t="s">
        <v>1066</v>
      </c>
      <c r="AA3" s="191" t="s">
        <v>1067</v>
      </c>
      <c r="AB3" s="191" t="s">
        <v>1068</v>
      </c>
      <c r="AC3" s="191" t="s">
        <v>1069</v>
      </c>
      <c r="AD3" s="190" t="s">
        <v>823</v>
      </c>
      <c r="AE3" s="186" t="s">
        <v>824</v>
      </c>
      <c r="AF3" s="190" t="s">
        <v>825</v>
      </c>
      <c r="AG3" s="190" t="s">
        <v>826</v>
      </c>
      <c r="AH3" s="189" t="s">
        <v>827</v>
      </c>
      <c r="AI3" s="189" t="s">
        <v>1053</v>
      </c>
      <c r="AJ3" s="189" t="s">
        <v>1070</v>
      </c>
      <c r="AK3" s="190" t="s">
        <v>1055</v>
      </c>
      <c r="AL3" s="189" t="s">
        <v>1056</v>
      </c>
      <c r="AM3" s="189" t="s">
        <v>1057</v>
      </c>
      <c r="AN3" s="190" t="s">
        <v>1058</v>
      </c>
      <c r="AO3" s="190" t="s">
        <v>1071</v>
      </c>
      <c r="AP3" s="186" t="s">
        <v>1072</v>
      </c>
      <c r="AQ3" s="190" t="s">
        <v>832</v>
      </c>
      <c r="AR3" s="190" t="s">
        <v>833</v>
      </c>
      <c r="AS3" s="202" t="s">
        <v>834</v>
      </c>
    </row>
    <row r="4" spans="1:45" x14ac:dyDescent="0.2">
      <c r="A4" s="217">
        <v>1</v>
      </c>
      <c r="B4" s="1" t="s">
        <v>113</v>
      </c>
      <c r="C4" s="205" t="s">
        <v>114</v>
      </c>
      <c r="D4" s="215" t="s">
        <v>101</v>
      </c>
      <c r="E4" s="194">
        <v>45707</v>
      </c>
      <c r="G4" s="1" t="s">
        <v>951</v>
      </c>
      <c r="H4" s="207">
        <v>4152772130101</v>
      </c>
      <c r="I4" s="205" t="s">
        <v>112</v>
      </c>
      <c r="J4" s="205">
        <v>0</v>
      </c>
      <c r="K4" s="205">
        <v>10</v>
      </c>
      <c r="L4" s="205" t="s">
        <v>962</v>
      </c>
      <c r="M4" s="1" t="s">
        <v>1127</v>
      </c>
      <c r="N4" s="1" t="s">
        <v>1097</v>
      </c>
      <c r="O4" s="1" t="s">
        <v>955</v>
      </c>
      <c r="P4" s="1" t="s">
        <v>1096</v>
      </c>
      <c r="Q4" s="1" t="s">
        <v>955</v>
      </c>
      <c r="R4" s="1" t="s">
        <v>1096</v>
      </c>
      <c r="S4" s="215" t="s">
        <v>115</v>
      </c>
      <c r="U4" s="1" t="s">
        <v>955</v>
      </c>
      <c r="V4" s="1" t="s">
        <v>1096</v>
      </c>
      <c r="W4" s="1" t="s">
        <v>39</v>
      </c>
      <c r="X4" s="1" t="s">
        <v>39</v>
      </c>
      <c r="Y4" s="1" t="s">
        <v>39</v>
      </c>
      <c r="Z4" s="1" t="s">
        <v>39</v>
      </c>
      <c r="AA4" s="1" t="s">
        <v>39</v>
      </c>
      <c r="AB4" s="1" t="s">
        <v>39</v>
      </c>
      <c r="AC4" s="1" t="s">
        <v>39</v>
      </c>
      <c r="AD4" s="1" t="s">
        <v>39</v>
      </c>
      <c r="AE4" s="1" t="s">
        <v>1096</v>
      </c>
      <c r="AG4" s="1" t="s">
        <v>398</v>
      </c>
      <c r="AH4" s="208">
        <v>45695</v>
      </c>
      <c r="AI4" s="1" t="s">
        <v>1098</v>
      </c>
      <c r="AJ4" s="206">
        <v>45.1</v>
      </c>
      <c r="AL4" s="205">
        <v>0.26</v>
      </c>
      <c r="AN4" s="1" t="s">
        <v>967</v>
      </c>
    </row>
    <row r="5" spans="1:45" x14ac:dyDescent="0.2">
      <c r="A5" s="217">
        <v>2</v>
      </c>
      <c r="B5" s="1" t="s">
        <v>113</v>
      </c>
      <c r="C5" s="205" t="s">
        <v>114</v>
      </c>
      <c r="D5" s="215" t="s">
        <v>150</v>
      </c>
      <c r="E5" s="194">
        <v>45664</v>
      </c>
      <c r="G5" s="1" t="s">
        <v>951</v>
      </c>
      <c r="H5" s="207">
        <v>4107668281211</v>
      </c>
      <c r="I5" s="205" t="s">
        <v>149</v>
      </c>
      <c r="J5" s="205">
        <v>1</v>
      </c>
      <c r="K5" s="205">
        <v>11</v>
      </c>
      <c r="L5" s="205" t="s">
        <v>962</v>
      </c>
      <c r="M5" s="1" t="s">
        <v>1128</v>
      </c>
      <c r="N5" s="1" t="s">
        <v>1129</v>
      </c>
      <c r="O5" s="1" t="s">
        <v>955</v>
      </c>
      <c r="P5" s="1" t="s">
        <v>1096</v>
      </c>
      <c r="Q5" s="1" t="s">
        <v>955</v>
      </c>
      <c r="R5" s="1" t="s">
        <v>1096</v>
      </c>
      <c r="S5" s="215" t="s">
        <v>151</v>
      </c>
      <c r="T5" s="194">
        <v>45664</v>
      </c>
      <c r="U5" s="1" t="s">
        <v>955</v>
      </c>
      <c r="V5" s="1" t="s">
        <v>1096</v>
      </c>
      <c r="W5" s="1" t="s">
        <v>39</v>
      </c>
      <c r="X5" s="1" t="s">
        <v>39</v>
      </c>
      <c r="Y5" s="1" t="s">
        <v>39</v>
      </c>
      <c r="Z5" s="1" t="s">
        <v>39</v>
      </c>
      <c r="AA5" s="1" t="s">
        <v>39</v>
      </c>
      <c r="AB5" s="1" t="s">
        <v>39</v>
      </c>
      <c r="AC5" s="1" t="s">
        <v>39</v>
      </c>
      <c r="AD5" s="1" t="s">
        <v>39</v>
      </c>
      <c r="AE5" s="1" t="s">
        <v>1096</v>
      </c>
      <c r="AG5" s="1" t="s">
        <v>398</v>
      </c>
      <c r="AH5" s="208">
        <v>45597</v>
      </c>
      <c r="AI5" s="1" t="s">
        <v>1098</v>
      </c>
      <c r="AJ5" s="206">
        <v>286</v>
      </c>
      <c r="AL5" s="205">
        <v>0.30499999999999999</v>
      </c>
      <c r="AN5" s="1" t="s">
        <v>967</v>
      </c>
    </row>
    <row r="6" spans="1:45" x14ac:dyDescent="0.2">
      <c r="A6" s="217">
        <v>3</v>
      </c>
      <c r="B6" s="1" t="s">
        <v>113</v>
      </c>
      <c r="C6" s="205" t="s">
        <v>114</v>
      </c>
      <c r="D6" s="215" t="s">
        <v>161</v>
      </c>
      <c r="E6" s="194">
        <v>45706</v>
      </c>
      <c r="G6" s="1" t="s">
        <v>951</v>
      </c>
      <c r="H6" s="207">
        <v>3859400681001</v>
      </c>
      <c r="I6" s="205" t="s">
        <v>165</v>
      </c>
      <c r="J6" s="205">
        <v>6</v>
      </c>
      <c r="K6" s="205">
        <v>3</v>
      </c>
      <c r="L6" s="205" t="s">
        <v>952</v>
      </c>
      <c r="M6" s="1" t="s">
        <v>1102</v>
      </c>
      <c r="N6" s="1" t="s">
        <v>1130</v>
      </c>
      <c r="O6" s="1" t="s">
        <v>955</v>
      </c>
      <c r="P6" s="1" t="s">
        <v>1096</v>
      </c>
      <c r="Q6" s="1" t="s">
        <v>955</v>
      </c>
      <c r="R6" s="1" t="s">
        <v>1096</v>
      </c>
      <c r="S6" s="215" t="s">
        <v>167</v>
      </c>
      <c r="T6" s="194">
        <v>45706</v>
      </c>
      <c r="U6" s="1" t="s">
        <v>955</v>
      </c>
      <c r="V6" s="1" t="s">
        <v>1096</v>
      </c>
      <c r="W6" s="1" t="s">
        <v>39</v>
      </c>
      <c r="X6" s="1" t="s">
        <v>39</v>
      </c>
      <c r="Y6" s="1" t="s">
        <v>39</v>
      </c>
      <c r="Z6" s="1" t="s">
        <v>39</v>
      </c>
      <c r="AA6" s="1" t="s">
        <v>39</v>
      </c>
      <c r="AB6" s="1" t="s">
        <v>39</v>
      </c>
      <c r="AC6" s="1" t="s">
        <v>39</v>
      </c>
      <c r="AD6" s="1" t="s">
        <v>39</v>
      </c>
      <c r="AE6" s="1" t="s">
        <v>1096</v>
      </c>
      <c r="AG6" s="1" t="s">
        <v>39</v>
      </c>
      <c r="AH6" s="208" t="s">
        <v>1096</v>
      </c>
      <c r="AI6" s="208" t="s">
        <v>1144</v>
      </c>
      <c r="AJ6" s="208" t="s">
        <v>1096</v>
      </c>
      <c r="AK6" s="208" t="s">
        <v>1144</v>
      </c>
      <c r="AL6" s="208" t="s">
        <v>1096</v>
      </c>
      <c r="AM6" s="208" t="s">
        <v>1144</v>
      </c>
      <c r="AN6" s="1" t="s">
        <v>967</v>
      </c>
    </row>
    <row r="7" spans="1:45" x14ac:dyDescent="0.2">
      <c r="A7" s="217">
        <v>4</v>
      </c>
      <c r="B7" s="1" t="s">
        <v>113</v>
      </c>
      <c r="C7" s="205" t="s">
        <v>114</v>
      </c>
      <c r="D7" s="215" t="s">
        <v>170</v>
      </c>
      <c r="E7" s="194">
        <v>45713</v>
      </c>
      <c r="G7" s="1" t="s">
        <v>951</v>
      </c>
      <c r="H7" s="207">
        <v>4162456171804</v>
      </c>
      <c r="I7" s="205" t="s">
        <v>169</v>
      </c>
      <c r="J7" s="205">
        <v>0</v>
      </c>
      <c r="K7" s="205">
        <v>7</v>
      </c>
      <c r="L7" s="205" t="s">
        <v>962</v>
      </c>
      <c r="M7" s="1" t="s">
        <v>976</v>
      </c>
      <c r="N7" s="1" t="s">
        <v>1131</v>
      </c>
      <c r="O7" s="1" t="s">
        <v>955</v>
      </c>
      <c r="P7" s="1" t="s">
        <v>1096</v>
      </c>
      <c r="Q7" s="1" t="s">
        <v>955</v>
      </c>
      <c r="R7" s="1" t="s">
        <v>1096</v>
      </c>
      <c r="S7" s="215" t="s">
        <v>171</v>
      </c>
      <c r="T7" s="194">
        <v>45713</v>
      </c>
      <c r="U7" s="1" t="s">
        <v>955</v>
      </c>
      <c r="V7" s="1" t="s">
        <v>1096</v>
      </c>
      <c r="W7" s="1" t="s">
        <v>39</v>
      </c>
      <c r="X7" s="1" t="s">
        <v>39</v>
      </c>
      <c r="Y7" s="1" t="s">
        <v>39</v>
      </c>
      <c r="Z7" s="1" t="s">
        <v>39</v>
      </c>
      <c r="AA7" s="1" t="s">
        <v>39</v>
      </c>
      <c r="AB7" s="1" t="s">
        <v>39</v>
      </c>
      <c r="AC7" s="1" t="s">
        <v>39</v>
      </c>
      <c r="AD7" s="1" t="s">
        <v>39</v>
      </c>
      <c r="AE7" s="1" t="s">
        <v>1096</v>
      </c>
      <c r="AG7" s="1" t="s">
        <v>39</v>
      </c>
      <c r="AH7" s="208" t="s">
        <v>1096</v>
      </c>
      <c r="AI7" s="208" t="s">
        <v>1144</v>
      </c>
      <c r="AJ7" s="208" t="s">
        <v>1096</v>
      </c>
      <c r="AK7" s="208" t="s">
        <v>1144</v>
      </c>
      <c r="AL7" s="208" t="s">
        <v>1096</v>
      </c>
      <c r="AM7" s="208" t="s">
        <v>1144</v>
      </c>
      <c r="AN7" s="1" t="s">
        <v>967</v>
      </c>
    </row>
    <row r="8" spans="1:45" x14ac:dyDescent="0.2">
      <c r="A8" s="217">
        <v>5</v>
      </c>
      <c r="B8" s="1" t="s">
        <v>113</v>
      </c>
      <c r="C8" s="205" t="s">
        <v>114</v>
      </c>
      <c r="D8" s="215" t="s">
        <v>177</v>
      </c>
      <c r="E8" s="194">
        <v>45722</v>
      </c>
      <c r="G8" s="1" t="s">
        <v>951</v>
      </c>
      <c r="H8" s="207">
        <v>4125713150101</v>
      </c>
      <c r="I8" s="205" t="s">
        <v>176</v>
      </c>
      <c r="J8" s="205">
        <v>1</v>
      </c>
      <c r="K8" s="205">
        <v>6</v>
      </c>
      <c r="L8" s="205" t="s">
        <v>952</v>
      </c>
      <c r="M8" s="1" t="s">
        <v>1127</v>
      </c>
      <c r="N8" s="1" t="s">
        <v>1110</v>
      </c>
      <c r="O8" s="1" t="s">
        <v>955</v>
      </c>
      <c r="P8" s="1" t="s">
        <v>1096</v>
      </c>
      <c r="Q8" s="1" t="s">
        <v>955</v>
      </c>
      <c r="R8" s="1" t="s">
        <v>1096</v>
      </c>
      <c r="S8" s="215" t="s">
        <v>183</v>
      </c>
      <c r="U8" s="1" t="s">
        <v>955</v>
      </c>
      <c r="V8" s="1" t="s">
        <v>1096</v>
      </c>
      <c r="W8" s="1" t="s">
        <v>39</v>
      </c>
      <c r="X8" s="1" t="s">
        <v>39</v>
      </c>
      <c r="Y8" s="1" t="s">
        <v>39</v>
      </c>
      <c r="Z8" s="1" t="s">
        <v>39</v>
      </c>
      <c r="AA8" s="1" t="s">
        <v>39</v>
      </c>
      <c r="AB8" s="1" t="s">
        <v>39</v>
      </c>
      <c r="AC8" s="1" t="s">
        <v>39</v>
      </c>
      <c r="AD8" s="1" t="s">
        <v>39</v>
      </c>
      <c r="AE8" s="1" t="s">
        <v>1096</v>
      </c>
      <c r="AG8" s="1" t="s">
        <v>398</v>
      </c>
      <c r="AH8" s="208">
        <v>45524</v>
      </c>
      <c r="AI8" s="1" t="s">
        <v>1098</v>
      </c>
      <c r="AJ8" s="206">
        <v>0.2</v>
      </c>
      <c r="AL8" s="205">
        <v>0.04</v>
      </c>
      <c r="AN8" s="1" t="s">
        <v>967</v>
      </c>
    </row>
    <row r="9" spans="1:45" x14ac:dyDescent="0.2">
      <c r="A9" s="217">
        <v>6</v>
      </c>
      <c r="B9" s="1" t="s">
        <v>113</v>
      </c>
      <c r="C9" s="205" t="s">
        <v>114</v>
      </c>
      <c r="D9" s="215" t="s">
        <v>177</v>
      </c>
      <c r="E9" s="194">
        <v>45667</v>
      </c>
      <c r="G9" s="1" t="s">
        <v>951</v>
      </c>
      <c r="H9" s="207">
        <v>4131650860101</v>
      </c>
      <c r="I9" s="205" t="s">
        <v>180</v>
      </c>
      <c r="J9" s="205">
        <v>1</v>
      </c>
      <c r="K9" s="205">
        <v>2</v>
      </c>
      <c r="L9" s="205" t="s">
        <v>952</v>
      </c>
      <c r="M9" s="1" t="s">
        <v>1127</v>
      </c>
      <c r="N9" s="1" t="s">
        <v>1110</v>
      </c>
      <c r="O9" s="1" t="s">
        <v>955</v>
      </c>
      <c r="P9" s="1" t="s">
        <v>1096</v>
      </c>
      <c r="Q9" s="1" t="s">
        <v>955</v>
      </c>
      <c r="R9" s="1" t="s">
        <v>1096</v>
      </c>
      <c r="S9" s="216">
        <v>45667</v>
      </c>
      <c r="T9" s="194">
        <v>45573</v>
      </c>
      <c r="U9" s="1" t="s">
        <v>398</v>
      </c>
      <c r="V9" s="194">
        <v>45573</v>
      </c>
      <c r="W9" s="1" t="s">
        <v>39</v>
      </c>
      <c r="X9" s="1" t="s">
        <v>39</v>
      </c>
      <c r="Y9" s="1" t="s">
        <v>39</v>
      </c>
      <c r="Z9" s="1" t="s">
        <v>39</v>
      </c>
      <c r="AA9" s="1" t="s">
        <v>39</v>
      </c>
      <c r="AB9" s="1" t="s">
        <v>39</v>
      </c>
      <c r="AC9" s="1" t="s">
        <v>39</v>
      </c>
      <c r="AD9" s="1" t="s">
        <v>39</v>
      </c>
      <c r="AE9" s="1" t="s">
        <v>1096</v>
      </c>
      <c r="AG9" s="1" t="s">
        <v>398</v>
      </c>
      <c r="AH9" s="208">
        <v>45509</v>
      </c>
      <c r="AI9" s="1" t="s">
        <v>1098</v>
      </c>
      <c r="AJ9" s="206">
        <v>5.0199999999999996</v>
      </c>
      <c r="AL9" s="205">
        <v>0.28999999999999998</v>
      </c>
      <c r="AN9" s="1" t="s">
        <v>967</v>
      </c>
    </row>
    <row r="10" spans="1:45" x14ac:dyDescent="0.2">
      <c r="A10" s="217">
        <v>7</v>
      </c>
      <c r="B10" s="1" t="s">
        <v>113</v>
      </c>
      <c r="C10" s="205" t="s">
        <v>114</v>
      </c>
      <c r="D10" s="215" t="s">
        <v>177</v>
      </c>
      <c r="E10" s="194">
        <v>45673</v>
      </c>
      <c r="G10" s="1" t="s">
        <v>951</v>
      </c>
      <c r="H10" s="207">
        <v>4173810690101</v>
      </c>
      <c r="I10" s="205" t="s">
        <v>185</v>
      </c>
      <c r="J10" s="205">
        <v>0</v>
      </c>
      <c r="K10" s="205">
        <v>4</v>
      </c>
      <c r="L10" s="205" t="s">
        <v>952</v>
      </c>
      <c r="M10" s="1" t="s">
        <v>1127</v>
      </c>
      <c r="N10" s="1" t="s">
        <v>1110</v>
      </c>
      <c r="O10" s="1" t="s">
        <v>955</v>
      </c>
      <c r="P10" s="1" t="s">
        <v>1096</v>
      </c>
      <c r="Q10" s="1" t="s">
        <v>955</v>
      </c>
      <c r="R10" s="1" t="s">
        <v>1096</v>
      </c>
      <c r="S10" s="215" t="s">
        <v>183</v>
      </c>
      <c r="U10" s="1" t="s">
        <v>955</v>
      </c>
      <c r="V10" s="1" t="s">
        <v>1096</v>
      </c>
      <c r="W10" s="1" t="s">
        <v>39</v>
      </c>
      <c r="X10" s="1" t="s">
        <v>39</v>
      </c>
      <c r="Y10" s="1" t="s">
        <v>39</v>
      </c>
      <c r="Z10" s="1" t="s">
        <v>39</v>
      </c>
      <c r="AA10" s="1" t="s">
        <v>39</v>
      </c>
      <c r="AB10" s="1" t="s">
        <v>39</v>
      </c>
      <c r="AC10" s="1" t="s">
        <v>39</v>
      </c>
      <c r="AD10" s="1" t="s">
        <v>39</v>
      </c>
      <c r="AE10" s="1" t="s">
        <v>1096</v>
      </c>
      <c r="AG10" s="1" t="s">
        <v>398</v>
      </c>
      <c r="AH10" s="208">
        <v>45653</v>
      </c>
      <c r="AI10" s="1" t="s">
        <v>1098</v>
      </c>
      <c r="AJ10" s="206">
        <v>14</v>
      </c>
      <c r="AL10" s="205"/>
      <c r="AM10" s="1" t="s">
        <v>370</v>
      </c>
      <c r="AN10" s="1" t="s">
        <v>967</v>
      </c>
    </row>
    <row r="11" spans="1:45" x14ac:dyDescent="0.2">
      <c r="A11" s="217">
        <v>8</v>
      </c>
      <c r="B11" s="1" t="s">
        <v>113</v>
      </c>
      <c r="C11" s="205" t="s">
        <v>114</v>
      </c>
      <c r="D11" s="215" t="s">
        <v>177</v>
      </c>
      <c r="E11" s="194">
        <v>45681</v>
      </c>
      <c r="G11" s="1" t="s">
        <v>951</v>
      </c>
      <c r="H11" s="207">
        <v>4153097190101</v>
      </c>
      <c r="I11" s="205" t="s">
        <v>187</v>
      </c>
      <c r="J11" s="205">
        <v>0</v>
      </c>
      <c r="K11" s="205">
        <v>10</v>
      </c>
      <c r="L11" s="205" t="s">
        <v>962</v>
      </c>
      <c r="M11" s="1" t="s">
        <v>1127</v>
      </c>
      <c r="N11" s="1" t="s">
        <v>1127</v>
      </c>
      <c r="O11" s="1" t="s">
        <v>955</v>
      </c>
      <c r="P11" s="1" t="s">
        <v>1096</v>
      </c>
      <c r="Q11" s="1" t="s">
        <v>955</v>
      </c>
      <c r="R11" s="1" t="s">
        <v>1096</v>
      </c>
      <c r="S11" s="215" t="s">
        <v>181</v>
      </c>
      <c r="T11" s="194">
        <v>45681</v>
      </c>
      <c r="U11" s="1" t="s">
        <v>398</v>
      </c>
      <c r="V11" s="194">
        <v>45681</v>
      </c>
      <c r="W11" s="1" t="s">
        <v>39</v>
      </c>
      <c r="X11" s="1" t="s">
        <v>39</v>
      </c>
      <c r="Y11" s="1" t="s">
        <v>39</v>
      </c>
      <c r="Z11" s="1" t="s">
        <v>39</v>
      </c>
      <c r="AA11" s="1" t="s">
        <v>39</v>
      </c>
      <c r="AB11" s="1" t="s">
        <v>39</v>
      </c>
      <c r="AC11" s="1" t="s">
        <v>39</v>
      </c>
      <c r="AD11" s="1" t="s">
        <v>39</v>
      </c>
      <c r="AE11" s="1" t="s">
        <v>1096</v>
      </c>
      <c r="AG11" s="1" t="s">
        <v>398</v>
      </c>
      <c r="AH11" s="208">
        <v>45446</v>
      </c>
      <c r="AI11" s="1" t="s">
        <v>1098</v>
      </c>
      <c r="AJ11" s="206">
        <v>270</v>
      </c>
      <c r="AL11" s="206">
        <v>0.28999999999999998</v>
      </c>
      <c r="AN11" s="209" t="s">
        <v>967</v>
      </c>
    </row>
    <row r="12" spans="1:45" x14ac:dyDescent="0.2">
      <c r="A12" s="217">
        <v>9</v>
      </c>
      <c r="B12" s="1" t="s">
        <v>113</v>
      </c>
      <c r="C12" s="205" t="s">
        <v>114</v>
      </c>
      <c r="D12" s="215" t="s">
        <v>177</v>
      </c>
      <c r="E12" s="194">
        <v>45663</v>
      </c>
      <c r="G12" s="1" t="s">
        <v>951</v>
      </c>
      <c r="H12" s="207">
        <v>4164959150101</v>
      </c>
      <c r="I12" s="205" t="s">
        <v>189</v>
      </c>
      <c r="J12" s="205">
        <v>0</v>
      </c>
      <c r="K12" s="205">
        <v>7</v>
      </c>
      <c r="L12" s="205" t="s">
        <v>952</v>
      </c>
      <c r="M12" s="1" t="s">
        <v>1127</v>
      </c>
      <c r="N12" s="1" t="s">
        <v>1127</v>
      </c>
      <c r="O12" s="1" t="s">
        <v>955</v>
      </c>
      <c r="P12" s="1" t="s">
        <v>1096</v>
      </c>
      <c r="Q12" s="1" t="s">
        <v>955</v>
      </c>
      <c r="R12" s="1" t="s">
        <v>1096</v>
      </c>
      <c r="S12" s="215" t="s">
        <v>190</v>
      </c>
      <c r="U12" s="1" t="s">
        <v>955</v>
      </c>
      <c r="V12" s="1" t="s">
        <v>1096</v>
      </c>
      <c r="W12" s="1" t="s">
        <v>39</v>
      </c>
      <c r="X12" s="1" t="s">
        <v>39</v>
      </c>
      <c r="Y12" s="1" t="s">
        <v>39</v>
      </c>
      <c r="Z12" s="1" t="s">
        <v>39</v>
      </c>
      <c r="AA12" s="1" t="s">
        <v>39</v>
      </c>
      <c r="AB12" s="1" t="s">
        <v>39</v>
      </c>
      <c r="AC12" s="1" t="s">
        <v>39</v>
      </c>
      <c r="AD12" s="1" t="s">
        <v>39</v>
      </c>
      <c r="AE12" s="1" t="s">
        <v>1096</v>
      </c>
      <c r="AG12" s="1" t="s">
        <v>398</v>
      </c>
      <c r="AH12" s="208">
        <v>45663</v>
      </c>
      <c r="AI12" s="1" t="s">
        <v>1098</v>
      </c>
      <c r="AJ12" s="206">
        <v>8.3000000000000007</v>
      </c>
      <c r="AL12" s="205">
        <v>0.06</v>
      </c>
      <c r="AN12" s="209" t="s">
        <v>967</v>
      </c>
    </row>
    <row r="13" spans="1:45" x14ac:dyDescent="0.2">
      <c r="A13" s="217">
        <v>10</v>
      </c>
      <c r="B13" s="1" t="s">
        <v>113</v>
      </c>
      <c r="C13" s="205" t="s">
        <v>114</v>
      </c>
      <c r="D13" s="215" t="s">
        <v>192</v>
      </c>
      <c r="E13" s="194">
        <v>45679</v>
      </c>
      <c r="G13" s="1" t="s">
        <v>951</v>
      </c>
      <c r="H13" s="207">
        <v>4146293020101</v>
      </c>
      <c r="I13" s="205" t="s">
        <v>195</v>
      </c>
      <c r="J13" s="205">
        <v>1</v>
      </c>
      <c r="K13" s="205">
        <v>2</v>
      </c>
      <c r="L13" s="205" t="s">
        <v>952</v>
      </c>
      <c r="M13" s="1" t="s">
        <v>1127</v>
      </c>
      <c r="N13" s="1" t="s">
        <v>1127</v>
      </c>
      <c r="O13" s="1" t="s">
        <v>955</v>
      </c>
      <c r="P13" s="1" t="s">
        <v>1096</v>
      </c>
      <c r="Q13" s="1" t="s">
        <v>955</v>
      </c>
      <c r="R13" s="1" t="s">
        <v>1096</v>
      </c>
      <c r="S13" s="215" t="s">
        <v>183</v>
      </c>
      <c r="U13" s="1" t="s">
        <v>955</v>
      </c>
      <c r="V13" s="1" t="s">
        <v>1096</v>
      </c>
      <c r="W13" s="1" t="s">
        <v>39</v>
      </c>
      <c r="X13" s="1" t="s">
        <v>39</v>
      </c>
      <c r="Y13" s="1" t="s">
        <v>39</v>
      </c>
      <c r="Z13" s="1" t="s">
        <v>39</v>
      </c>
      <c r="AA13" s="1" t="s">
        <v>39</v>
      </c>
      <c r="AB13" s="1" t="s">
        <v>39</v>
      </c>
      <c r="AC13" s="1" t="s">
        <v>39</v>
      </c>
      <c r="AD13" s="1" t="s">
        <v>39</v>
      </c>
      <c r="AE13" s="1" t="s">
        <v>1096</v>
      </c>
      <c r="AG13" s="1" t="s">
        <v>39</v>
      </c>
      <c r="AH13" s="208" t="s">
        <v>1096</v>
      </c>
      <c r="AI13" s="208" t="s">
        <v>1144</v>
      </c>
      <c r="AJ13" s="208" t="s">
        <v>1096</v>
      </c>
      <c r="AK13" s="208" t="s">
        <v>1144</v>
      </c>
      <c r="AL13" s="208" t="s">
        <v>1096</v>
      </c>
      <c r="AM13" s="208" t="s">
        <v>1144</v>
      </c>
      <c r="AN13" s="1" t="s">
        <v>967</v>
      </c>
    </row>
    <row r="14" spans="1:45" x14ac:dyDescent="0.2">
      <c r="A14" s="217">
        <v>11</v>
      </c>
      <c r="B14" s="1" t="s">
        <v>113</v>
      </c>
      <c r="C14" s="205" t="s">
        <v>114</v>
      </c>
      <c r="D14" s="215" t="s">
        <v>218</v>
      </c>
      <c r="E14" s="194">
        <v>45686</v>
      </c>
      <c r="G14" s="1" t="s">
        <v>951</v>
      </c>
      <c r="H14" s="207">
        <v>4077376260501</v>
      </c>
      <c r="I14" s="205" t="s">
        <v>217</v>
      </c>
      <c r="J14" s="205">
        <v>2</v>
      </c>
      <c r="K14" s="205">
        <v>6</v>
      </c>
      <c r="L14" s="205" t="s">
        <v>952</v>
      </c>
      <c r="M14" s="1" t="s">
        <v>953</v>
      </c>
      <c r="N14" s="1" t="s">
        <v>1119</v>
      </c>
      <c r="O14" s="1" t="s">
        <v>955</v>
      </c>
      <c r="P14" s="1" t="s">
        <v>1096</v>
      </c>
      <c r="Q14" s="1" t="s">
        <v>955</v>
      </c>
      <c r="R14" s="1" t="s">
        <v>1096</v>
      </c>
      <c r="S14" s="215" t="s">
        <v>219</v>
      </c>
      <c r="T14" s="194">
        <v>45681</v>
      </c>
      <c r="U14" s="1" t="s">
        <v>398</v>
      </c>
      <c r="V14" s="194">
        <v>45681</v>
      </c>
      <c r="W14" s="1" t="s">
        <v>39</v>
      </c>
      <c r="X14" s="1" t="s">
        <v>39</v>
      </c>
      <c r="Y14" s="1" t="s">
        <v>39</v>
      </c>
      <c r="Z14" s="1" t="s">
        <v>39</v>
      </c>
      <c r="AA14" s="1" t="s">
        <v>39</v>
      </c>
      <c r="AB14" s="1" t="s">
        <v>39</v>
      </c>
      <c r="AC14" s="1" t="s">
        <v>39</v>
      </c>
      <c r="AD14" s="1" t="s">
        <v>39</v>
      </c>
      <c r="AE14" s="1" t="s">
        <v>1096</v>
      </c>
      <c r="AG14" s="1" t="s">
        <v>398</v>
      </c>
      <c r="AH14" s="208">
        <v>45635</v>
      </c>
      <c r="AI14" s="1" t="s">
        <v>1098</v>
      </c>
      <c r="AJ14" s="206">
        <v>236.8</v>
      </c>
      <c r="AL14" s="205">
        <v>0.23</v>
      </c>
      <c r="AN14" s="1" t="s">
        <v>967</v>
      </c>
    </row>
    <row r="15" spans="1:45" x14ac:dyDescent="0.2">
      <c r="A15" s="217">
        <v>12</v>
      </c>
      <c r="B15" s="1" t="s">
        <v>113</v>
      </c>
      <c r="C15" s="205" t="s">
        <v>114</v>
      </c>
      <c r="D15" s="215" t="s">
        <v>218</v>
      </c>
      <c r="E15" s="194">
        <v>45664</v>
      </c>
      <c r="G15" s="1" t="s">
        <v>951</v>
      </c>
      <c r="H15" s="207">
        <v>4106619960501</v>
      </c>
      <c r="I15" s="205" t="s">
        <v>222</v>
      </c>
      <c r="J15" s="205">
        <v>1</v>
      </c>
      <c r="K15" s="205">
        <v>10</v>
      </c>
      <c r="L15" s="205" t="s">
        <v>962</v>
      </c>
      <c r="M15" s="1" t="s">
        <v>953</v>
      </c>
      <c r="N15" s="1" t="s">
        <v>1119</v>
      </c>
      <c r="O15" s="1" t="s">
        <v>955</v>
      </c>
      <c r="P15" s="1" t="s">
        <v>1096</v>
      </c>
      <c r="Q15" s="1" t="s">
        <v>955</v>
      </c>
      <c r="R15" s="1" t="s">
        <v>1096</v>
      </c>
      <c r="S15" s="215" t="s">
        <v>183</v>
      </c>
      <c r="U15" s="1" t="s">
        <v>955</v>
      </c>
      <c r="V15" s="1" t="s">
        <v>1096</v>
      </c>
      <c r="W15" s="1" t="s">
        <v>39</v>
      </c>
      <c r="X15" s="1" t="s">
        <v>39</v>
      </c>
      <c r="Y15" s="1" t="s">
        <v>39</v>
      </c>
      <c r="Z15" s="1" t="s">
        <v>39</v>
      </c>
      <c r="AA15" s="1" t="s">
        <v>39</v>
      </c>
      <c r="AB15" s="1" t="s">
        <v>39</v>
      </c>
      <c r="AC15" s="1" t="s">
        <v>39</v>
      </c>
      <c r="AD15" s="1" t="s">
        <v>39</v>
      </c>
      <c r="AE15" s="1" t="s">
        <v>1096</v>
      </c>
      <c r="AG15" s="1" t="s">
        <v>398</v>
      </c>
      <c r="AH15" s="208">
        <v>45659</v>
      </c>
      <c r="AI15" s="1" t="s">
        <v>1098</v>
      </c>
      <c r="AJ15" s="206">
        <v>335.4</v>
      </c>
      <c r="AL15" s="205">
        <v>0.25</v>
      </c>
      <c r="AN15" s="1" t="s">
        <v>967</v>
      </c>
    </row>
    <row r="16" spans="1:45" x14ac:dyDescent="0.2">
      <c r="A16" s="217">
        <v>13</v>
      </c>
      <c r="B16" s="1" t="s">
        <v>113</v>
      </c>
      <c r="C16" s="205" t="s">
        <v>114</v>
      </c>
      <c r="D16" s="215" t="s">
        <v>230</v>
      </c>
      <c r="E16" s="194">
        <v>45708</v>
      </c>
      <c r="G16" s="1" t="s">
        <v>951</v>
      </c>
      <c r="H16" s="207">
        <v>4089027520101</v>
      </c>
      <c r="I16" s="205" t="s">
        <v>232</v>
      </c>
      <c r="J16" s="205">
        <v>2</v>
      </c>
      <c r="K16" s="205">
        <v>3</v>
      </c>
      <c r="L16" s="205" t="s">
        <v>962</v>
      </c>
      <c r="M16" s="1" t="s">
        <v>1127</v>
      </c>
      <c r="N16" s="1" t="s">
        <v>1100</v>
      </c>
      <c r="O16" s="1" t="s">
        <v>955</v>
      </c>
      <c r="P16" s="1" t="s">
        <v>1096</v>
      </c>
      <c r="Q16" s="1" t="s">
        <v>955</v>
      </c>
      <c r="R16" s="1" t="s">
        <v>1096</v>
      </c>
      <c r="S16" s="215" t="s">
        <v>233</v>
      </c>
      <c r="U16" s="1" t="s">
        <v>955</v>
      </c>
      <c r="V16" s="1" t="s">
        <v>1096</v>
      </c>
      <c r="W16" s="1" t="s">
        <v>39</v>
      </c>
      <c r="X16" s="1" t="s">
        <v>39</v>
      </c>
      <c r="Y16" s="1" t="s">
        <v>39</v>
      </c>
      <c r="Z16" s="1" t="s">
        <v>39</v>
      </c>
      <c r="AA16" s="1" t="s">
        <v>39</v>
      </c>
      <c r="AB16" s="1" t="s">
        <v>39</v>
      </c>
      <c r="AC16" s="1" t="s">
        <v>39</v>
      </c>
      <c r="AD16" s="1" t="s">
        <v>39</v>
      </c>
      <c r="AE16" s="1" t="s">
        <v>1096</v>
      </c>
      <c r="AG16" s="1" t="s">
        <v>39</v>
      </c>
      <c r="AH16" s="208" t="s">
        <v>1096</v>
      </c>
      <c r="AI16" s="208" t="s">
        <v>1144</v>
      </c>
      <c r="AJ16" s="208" t="s">
        <v>1096</v>
      </c>
      <c r="AK16" s="208" t="s">
        <v>1144</v>
      </c>
      <c r="AL16" s="208" t="s">
        <v>1096</v>
      </c>
      <c r="AM16" s="208" t="s">
        <v>1144</v>
      </c>
      <c r="AN16" s="1" t="s">
        <v>967</v>
      </c>
    </row>
    <row r="17" spans="1:45" x14ac:dyDescent="0.2">
      <c r="A17" s="217">
        <v>14</v>
      </c>
      <c r="B17" s="1" t="s">
        <v>113</v>
      </c>
      <c r="C17" s="205" t="s">
        <v>114</v>
      </c>
      <c r="D17" s="215" t="s">
        <v>230</v>
      </c>
      <c r="E17" s="194">
        <v>45665</v>
      </c>
      <c r="G17" s="1" t="s">
        <v>951</v>
      </c>
      <c r="H17" s="207">
        <v>4136772730101</v>
      </c>
      <c r="I17" s="205" t="s">
        <v>236</v>
      </c>
      <c r="J17" s="205">
        <v>1</v>
      </c>
      <c r="K17" s="205">
        <v>3</v>
      </c>
      <c r="L17" s="205" t="s">
        <v>952</v>
      </c>
      <c r="M17" s="1" t="s">
        <v>1127</v>
      </c>
      <c r="N17" s="1" t="s">
        <v>1100</v>
      </c>
      <c r="O17" s="1" t="s">
        <v>955</v>
      </c>
      <c r="P17" s="1" t="s">
        <v>1096</v>
      </c>
      <c r="Q17" s="1" t="s">
        <v>955</v>
      </c>
      <c r="R17" s="1" t="s">
        <v>1096</v>
      </c>
      <c r="S17" s="215" t="s">
        <v>237</v>
      </c>
      <c r="U17" s="1" t="s">
        <v>955</v>
      </c>
      <c r="V17" s="1" t="s">
        <v>1096</v>
      </c>
      <c r="W17" s="1" t="s">
        <v>39</v>
      </c>
      <c r="X17" s="1" t="s">
        <v>39</v>
      </c>
      <c r="Y17" s="1" t="s">
        <v>39</v>
      </c>
      <c r="Z17" s="1" t="s">
        <v>39</v>
      </c>
      <c r="AA17" s="1" t="s">
        <v>39</v>
      </c>
      <c r="AB17" s="1" t="s">
        <v>39</v>
      </c>
      <c r="AC17" s="1" t="s">
        <v>39</v>
      </c>
      <c r="AD17" s="1" t="s">
        <v>39</v>
      </c>
      <c r="AE17" s="1" t="s">
        <v>1096</v>
      </c>
      <c r="AG17" s="1" t="s">
        <v>39</v>
      </c>
      <c r="AH17" s="208" t="s">
        <v>1096</v>
      </c>
      <c r="AI17" s="208" t="s">
        <v>1144</v>
      </c>
      <c r="AJ17" s="208" t="s">
        <v>1096</v>
      </c>
      <c r="AK17" s="208" t="s">
        <v>1144</v>
      </c>
      <c r="AL17" s="208" t="s">
        <v>1096</v>
      </c>
      <c r="AM17" s="208" t="s">
        <v>1144</v>
      </c>
      <c r="AN17" s="1" t="s">
        <v>967</v>
      </c>
    </row>
    <row r="18" spans="1:45" x14ac:dyDescent="0.2">
      <c r="A18" s="217">
        <v>15</v>
      </c>
      <c r="B18" s="1" t="s">
        <v>113</v>
      </c>
      <c r="C18" s="205" t="s">
        <v>114</v>
      </c>
      <c r="D18" s="215" t="s">
        <v>218</v>
      </c>
      <c r="E18" s="194">
        <v>45723</v>
      </c>
      <c r="G18" s="1" t="s">
        <v>951</v>
      </c>
      <c r="H18" s="207">
        <v>4106618050501</v>
      </c>
      <c r="I18" s="205" t="s">
        <v>221</v>
      </c>
      <c r="J18" s="205">
        <v>2</v>
      </c>
      <c r="K18" s="205">
        <v>1</v>
      </c>
      <c r="L18" s="205" t="s">
        <v>952</v>
      </c>
      <c r="M18" s="1" t="s">
        <v>953</v>
      </c>
      <c r="N18" s="1" t="s">
        <v>1119</v>
      </c>
      <c r="O18" s="1" t="s">
        <v>955</v>
      </c>
      <c r="P18" s="1" t="s">
        <v>1096</v>
      </c>
      <c r="Q18" s="1" t="s">
        <v>955</v>
      </c>
      <c r="R18" s="1" t="s">
        <v>1096</v>
      </c>
      <c r="S18" s="215" t="s">
        <v>183</v>
      </c>
      <c r="T18" s="194">
        <v>45702</v>
      </c>
      <c r="U18" s="1" t="s">
        <v>398</v>
      </c>
      <c r="V18" s="194">
        <v>45007</v>
      </c>
      <c r="W18" s="1" t="s">
        <v>39</v>
      </c>
      <c r="X18" s="1" t="s">
        <v>39</v>
      </c>
      <c r="Y18" s="1" t="s">
        <v>39</v>
      </c>
      <c r="Z18" s="1" t="s">
        <v>39</v>
      </c>
      <c r="AA18" s="1" t="s">
        <v>39</v>
      </c>
      <c r="AB18" s="1" t="s">
        <v>39</v>
      </c>
      <c r="AC18" s="1" t="s">
        <v>39</v>
      </c>
      <c r="AD18" s="1" t="s">
        <v>39</v>
      </c>
      <c r="AE18" s="1" t="s">
        <v>1096</v>
      </c>
      <c r="AG18" s="1" t="s">
        <v>398</v>
      </c>
      <c r="AH18" s="208">
        <v>45603</v>
      </c>
      <c r="AJ18" s="206">
        <v>134.69999999999999</v>
      </c>
      <c r="AL18" s="205">
        <v>0.25</v>
      </c>
      <c r="AN18" s="1" t="s">
        <v>967</v>
      </c>
    </row>
    <row r="19" spans="1:45" x14ac:dyDescent="0.2">
      <c r="A19" s="217">
        <v>16</v>
      </c>
      <c r="B19" s="1" t="s">
        <v>113</v>
      </c>
      <c r="C19" s="205" t="s">
        <v>114</v>
      </c>
      <c r="D19" s="215" t="s">
        <v>230</v>
      </c>
      <c r="E19" s="194">
        <v>45727</v>
      </c>
      <c r="G19" s="1" t="s">
        <v>951</v>
      </c>
      <c r="H19" s="207">
        <v>4184438740101</v>
      </c>
      <c r="I19" s="205" t="s">
        <v>388</v>
      </c>
      <c r="J19" s="205">
        <v>0</v>
      </c>
      <c r="K19" s="205">
        <v>2</v>
      </c>
      <c r="L19" s="205" t="s">
        <v>952</v>
      </c>
      <c r="M19" s="1" t="s">
        <v>1127</v>
      </c>
      <c r="N19" s="1" t="s">
        <v>1100</v>
      </c>
      <c r="O19" s="1" t="s">
        <v>955</v>
      </c>
      <c r="P19" s="1" t="s">
        <v>1096</v>
      </c>
      <c r="Q19" s="1" t="s">
        <v>955</v>
      </c>
      <c r="R19" s="1" t="s">
        <v>1096</v>
      </c>
      <c r="S19" s="215" t="s">
        <v>389</v>
      </c>
      <c r="T19" s="194">
        <v>45727</v>
      </c>
      <c r="U19" s="1" t="s">
        <v>398</v>
      </c>
      <c r="V19" s="194">
        <v>45713</v>
      </c>
      <c r="W19" s="1" t="s">
        <v>39</v>
      </c>
      <c r="X19" s="1" t="s">
        <v>39</v>
      </c>
      <c r="Y19" s="1" t="s">
        <v>39</v>
      </c>
      <c r="Z19" s="1" t="s">
        <v>39</v>
      </c>
      <c r="AA19" s="1" t="s">
        <v>39</v>
      </c>
      <c r="AB19" s="1" t="s">
        <v>39</v>
      </c>
      <c r="AC19" s="1" t="s">
        <v>39</v>
      </c>
      <c r="AD19" s="1" t="s">
        <v>39</v>
      </c>
      <c r="AE19" s="1" t="s">
        <v>1096</v>
      </c>
      <c r="AG19" s="1" t="s">
        <v>398</v>
      </c>
      <c r="AH19" s="208">
        <v>45713</v>
      </c>
      <c r="AJ19" s="206">
        <v>35.4</v>
      </c>
      <c r="AL19" s="205">
        <v>0.22</v>
      </c>
      <c r="AN19" s="1" t="s">
        <v>967</v>
      </c>
    </row>
    <row r="20" spans="1:45" x14ac:dyDescent="0.2">
      <c r="A20" s="217">
        <v>17</v>
      </c>
      <c r="B20" s="1" t="s">
        <v>113</v>
      </c>
      <c r="C20" s="205" t="s">
        <v>114</v>
      </c>
      <c r="D20" s="215" t="s">
        <v>101</v>
      </c>
      <c r="E20" s="194">
        <v>45734</v>
      </c>
      <c r="G20" s="1" t="s">
        <v>951</v>
      </c>
      <c r="H20" s="207">
        <v>4106603450502</v>
      </c>
      <c r="I20" s="205" t="s">
        <v>394</v>
      </c>
      <c r="J20" s="205">
        <v>1</v>
      </c>
      <c r="K20" s="205">
        <v>11</v>
      </c>
      <c r="L20" s="205" t="s">
        <v>952</v>
      </c>
      <c r="M20" s="1" t="s">
        <v>953</v>
      </c>
      <c r="N20" s="1" t="s">
        <v>1119</v>
      </c>
      <c r="O20" s="1" t="s">
        <v>955</v>
      </c>
      <c r="P20" s="1" t="s">
        <v>1096</v>
      </c>
      <c r="Q20" s="1" t="s">
        <v>955</v>
      </c>
      <c r="R20" s="1" t="s">
        <v>1096</v>
      </c>
      <c r="S20" s="215" t="s">
        <v>395</v>
      </c>
      <c r="T20" s="194">
        <v>45729</v>
      </c>
      <c r="U20" s="1" t="s">
        <v>955</v>
      </c>
      <c r="V20" s="1" t="s">
        <v>1096</v>
      </c>
      <c r="W20" s="1" t="s">
        <v>39</v>
      </c>
      <c r="X20" s="1" t="s">
        <v>39</v>
      </c>
      <c r="Y20" s="1" t="s">
        <v>39</v>
      </c>
      <c r="Z20" s="1" t="s">
        <v>39</v>
      </c>
      <c r="AA20" s="1" t="s">
        <v>39</v>
      </c>
      <c r="AB20" s="1" t="s">
        <v>398</v>
      </c>
      <c r="AC20" s="1" t="s">
        <v>39</v>
      </c>
      <c r="AD20" s="1" t="s">
        <v>39</v>
      </c>
      <c r="AE20" s="1" t="s">
        <v>1096</v>
      </c>
      <c r="AG20" s="1" t="s">
        <v>39</v>
      </c>
      <c r="AH20" s="208" t="s">
        <v>1096</v>
      </c>
      <c r="AI20" s="208" t="s">
        <v>1144</v>
      </c>
      <c r="AJ20" s="208" t="s">
        <v>1096</v>
      </c>
      <c r="AK20" s="208" t="s">
        <v>1144</v>
      </c>
      <c r="AL20" s="208" t="s">
        <v>1096</v>
      </c>
      <c r="AM20" s="208" t="s">
        <v>1144</v>
      </c>
      <c r="AN20" s="1" t="s">
        <v>967</v>
      </c>
    </row>
    <row r="21" spans="1:45" x14ac:dyDescent="0.2">
      <c r="A21" s="217">
        <v>18</v>
      </c>
      <c r="B21" s="1" t="s">
        <v>113</v>
      </c>
      <c r="C21" s="205" t="s">
        <v>114</v>
      </c>
      <c r="D21" s="215" t="s">
        <v>177</v>
      </c>
      <c r="E21" s="194">
        <v>45741</v>
      </c>
      <c r="G21" s="1" t="s">
        <v>951</v>
      </c>
      <c r="H21" s="207">
        <v>4164780340101</v>
      </c>
      <c r="I21" s="205" t="s">
        <v>184</v>
      </c>
      <c r="J21" s="205">
        <v>0</v>
      </c>
      <c r="K21" s="205">
        <v>7</v>
      </c>
      <c r="L21" s="205" t="s">
        <v>962</v>
      </c>
      <c r="M21" s="1" t="s">
        <v>1127</v>
      </c>
      <c r="N21" s="1" t="s">
        <v>1110</v>
      </c>
      <c r="O21" s="1" t="s">
        <v>955</v>
      </c>
      <c r="P21" s="1" t="s">
        <v>1096</v>
      </c>
      <c r="Q21" s="1" t="s">
        <v>955</v>
      </c>
      <c r="R21" s="1" t="s">
        <v>1096</v>
      </c>
      <c r="S21" s="215" t="s">
        <v>387</v>
      </c>
      <c r="T21" s="194">
        <v>45741</v>
      </c>
      <c r="U21" s="1" t="s">
        <v>398</v>
      </c>
      <c r="V21" s="194">
        <v>45706</v>
      </c>
      <c r="W21" s="1" t="s">
        <v>39</v>
      </c>
      <c r="X21" s="1" t="s">
        <v>39</v>
      </c>
      <c r="Y21" s="1" t="s">
        <v>39</v>
      </c>
      <c r="Z21" s="1" t="s">
        <v>39</v>
      </c>
      <c r="AA21" s="1" t="s">
        <v>39</v>
      </c>
      <c r="AB21" s="1" t="s">
        <v>39</v>
      </c>
      <c r="AC21" s="1" t="s">
        <v>39</v>
      </c>
      <c r="AD21" s="1" t="s">
        <v>39</v>
      </c>
      <c r="AE21" s="1" t="s">
        <v>1096</v>
      </c>
      <c r="AG21" s="1" t="s">
        <v>39</v>
      </c>
      <c r="AH21" s="208" t="s">
        <v>1096</v>
      </c>
      <c r="AI21" s="208" t="s">
        <v>1144</v>
      </c>
      <c r="AJ21" s="208" t="s">
        <v>1096</v>
      </c>
      <c r="AK21" s="208" t="s">
        <v>1144</v>
      </c>
      <c r="AL21" s="208" t="s">
        <v>1096</v>
      </c>
      <c r="AM21" s="208" t="s">
        <v>1144</v>
      </c>
      <c r="AN21" s="1" t="s">
        <v>967</v>
      </c>
    </row>
    <row r="22" spans="1:45" x14ac:dyDescent="0.2">
      <c r="A22" s="217">
        <v>19</v>
      </c>
      <c r="B22" s="1" t="s">
        <v>113</v>
      </c>
      <c r="C22" s="205" t="s">
        <v>114</v>
      </c>
      <c r="D22" s="215" t="s">
        <v>177</v>
      </c>
      <c r="E22" s="194">
        <v>45744</v>
      </c>
      <c r="G22" s="1" t="s">
        <v>951</v>
      </c>
      <c r="H22" s="207">
        <v>4137232320101</v>
      </c>
      <c r="I22" s="205" t="s">
        <v>451</v>
      </c>
      <c r="J22" s="205">
        <v>1</v>
      </c>
      <c r="K22" s="205">
        <v>3</v>
      </c>
      <c r="L22" s="205" t="s">
        <v>952</v>
      </c>
      <c r="M22" s="1" t="s">
        <v>1127</v>
      </c>
      <c r="N22" s="1" t="s">
        <v>1110</v>
      </c>
      <c r="O22" s="1" t="s">
        <v>955</v>
      </c>
      <c r="P22" s="1" t="s">
        <v>1096</v>
      </c>
      <c r="Q22" s="1" t="s">
        <v>955</v>
      </c>
      <c r="R22" s="1" t="s">
        <v>1096</v>
      </c>
      <c r="S22" s="215" t="s">
        <v>452</v>
      </c>
      <c r="T22" s="194">
        <v>45742</v>
      </c>
      <c r="U22" s="1" t="s">
        <v>955</v>
      </c>
      <c r="V22" s="1" t="s">
        <v>1096</v>
      </c>
      <c r="W22" s="1" t="s">
        <v>39</v>
      </c>
      <c r="X22" s="1" t="s">
        <v>39</v>
      </c>
      <c r="Y22" s="1" t="s">
        <v>39</v>
      </c>
      <c r="Z22" s="1" t="s">
        <v>39</v>
      </c>
      <c r="AA22" s="1" t="s">
        <v>39</v>
      </c>
      <c r="AB22" s="1" t="s">
        <v>39</v>
      </c>
      <c r="AC22" s="1" t="s">
        <v>39</v>
      </c>
      <c r="AD22" s="1" t="s">
        <v>39</v>
      </c>
      <c r="AE22" s="1" t="s">
        <v>1096</v>
      </c>
      <c r="AG22" s="1" t="s">
        <v>39</v>
      </c>
      <c r="AH22" s="208" t="s">
        <v>1096</v>
      </c>
      <c r="AI22" s="208" t="s">
        <v>1144</v>
      </c>
      <c r="AJ22" s="208" t="s">
        <v>1096</v>
      </c>
      <c r="AK22" s="208" t="s">
        <v>1144</v>
      </c>
      <c r="AL22" s="208" t="s">
        <v>1096</v>
      </c>
      <c r="AM22" s="208" t="s">
        <v>1144</v>
      </c>
      <c r="AN22" s="1" t="s">
        <v>967</v>
      </c>
    </row>
    <row r="23" spans="1:45" x14ac:dyDescent="0.2">
      <c r="A23" s="217">
        <v>20</v>
      </c>
      <c r="B23" s="1" t="s">
        <v>113</v>
      </c>
      <c r="C23" s="205" t="s">
        <v>114</v>
      </c>
      <c r="D23" s="215" t="s">
        <v>218</v>
      </c>
      <c r="E23" s="194">
        <v>45750</v>
      </c>
      <c r="G23" s="1" t="s">
        <v>951</v>
      </c>
      <c r="H23" s="207">
        <v>3982977380502</v>
      </c>
      <c r="I23" s="205" t="s">
        <v>470</v>
      </c>
      <c r="J23" s="205">
        <v>4</v>
      </c>
      <c r="K23" s="205">
        <v>2</v>
      </c>
      <c r="L23" s="205" t="s">
        <v>952</v>
      </c>
      <c r="M23" s="1" t="s">
        <v>953</v>
      </c>
      <c r="N23" s="1" t="s">
        <v>1119</v>
      </c>
      <c r="O23" s="1" t="s">
        <v>955</v>
      </c>
      <c r="P23" s="1" t="s">
        <v>1096</v>
      </c>
      <c r="Q23" s="1" t="s">
        <v>955</v>
      </c>
      <c r="R23" s="1" t="s">
        <v>1096</v>
      </c>
      <c r="S23" s="215" t="s">
        <v>472</v>
      </c>
      <c r="U23" s="1" t="s">
        <v>955</v>
      </c>
      <c r="V23" s="1" t="s">
        <v>1096</v>
      </c>
      <c r="W23" s="1" t="s">
        <v>39</v>
      </c>
      <c r="X23" s="1" t="s">
        <v>39</v>
      </c>
      <c r="Y23" s="1" t="s">
        <v>39</v>
      </c>
      <c r="Z23" s="1" t="s">
        <v>39</v>
      </c>
      <c r="AA23" s="1" t="s">
        <v>39</v>
      </c>
      <c r="AB23" s="1" t="s">
        <v>39</v>
      </c>
      <c r="AC23" s="1" t="s">
        <v>39</v>
      </c>
      <c r="AD23" s="1" t="s">
        <v>39</v>
      </c>
      <c r="AE23" s="1" t="s">
        <v>1096</v>
      </c>
      <c r="AG23" s="1" t="s">
        <v>398</v>
      </c>
      <c r="AH23" s="208">
        <v>44715</v>
      </c>
      <c r="AJ23" s="206">
        <v>40</v>
      </c>
      <c r="AL23" s="205"/>
      <c r="AN23" s="1" t="s">
        <v>967</v>
      </c>
    </row>
    <row r="24" spans="1:45" x14ac:dyDescent="0.2">
      <c r="A24" s="217">
        <v>21</v>
      </c>
      <c r="B24" s="1" t="s">
        <v>113</v>
      </c>
      <c r="C24" s="205" t="s">
        <v>114</v>
      </c>
      <c r="D24" s="215" t="s">
        <v>192</v>
      </c>
      <c r="E24" s="194">
        <v>45757</v>
      </c>
      <c r="G24" s="1" t="s">
        <v>951</v>
      </c>
      <c r="H24" s="207">
        <v>4075194400101</v>
      </c>
      <c r="I24" s="205" t="s">
        <v>535</v>
      </c>
      <c r="J24" s="205">
        <v>2</v>
      </c>
      <c r="K24" s="205">
        <v>7</v>
      </c>
      <c r="L24" s="205" t="s">
        <v>962</v>
      </c>
      <c r="M24" s="1" t="s">
        <v>1127</v>
      </c>
      <c r="N24" s="1" t="s">
        <v>974</v>
      </c>
      <c r="O24" s="1" t="s">
        <v>955</v>
      </c>
      <c r="P24" s="1" t="s">
        <v>1096</v>
      </c>
      <c r="Q24" s="1" t="s">
        <v>955</v>
      </c>
      <c r="R24" s="1" t="s">
        <v>1096</v>
      </c>
      <c r="S24" s="215" t="s">
        <v>472</v>
      </c>
      <c r="U24" s="1" t="s">
        <v>955</v>
      </c>
      <c r="V24" s="1" t="s">
        <v>1096</v>
      </c>
      <c r="W24" s="1" t="s">
        <v>39</v>
      </c>
      <c r="X24" s="1" t="s">
        <v>39</v>
      </c>
      <c r="Y24" s="1" t="s">
        <v>39</v>
      </c>
      <c r="Z24" s="1" t="s">
        <v>39</v>
      </c>
      <c r="AA24" s="1" t="s">
        <v>39</v>
      </c>
      <c r="AB24" s="1" t="s">
        <v>39</v>
      </c>
      <c r="AC24" s="1" t="s">
        <v>39</v>
      </c>
      <c r="AD24" s="1" t="s">
        <v>39</v>
      </c>
      <c r="AE24" s="1" t="s">
        <v>1096</v>
      </c>
      <c r="AG24" s="1" t="s">
        <v>39</v>
      </c>
      <c r="AH24" s="208" t="s">
        <v>1096</v>
      </c>
      <c r="AI24" s="208" t="s">
        <v>1144</v>
      </c>
      <c r="AJ24" s="208" t="s">
        <v>1096</v>
      </c>
      <c r="AK24" s="208" t="s">
        <v>1144</v>
      </c>
      <c r="AL24" s="208" t="s">
        <v>1096</v>
      </c>
      <c r="AM24" s="208" t="s">
        <v>1144</v>
      </c>
      <c r="AN24" s="1" t="s">
        <v>967</v>
      </c>
    </row>
    <row r="25" spans="1:45" x14ac:dyDescent="0.2">
      <c r="A25" s="217">
        <v>22</v>
      </c>
      <c r="B25" s="1" t="s">
        <v>113</v>
      </c>
      <c r="C25" s="205" t="s">
        <v>114</v>
      </c>
      <c r="D25" s="215" t="s">
        <v>192</v>
      </c>
      <c r="E25" s="194">
        <v>45758</v>
      </c>
      <c r="G25" s="1" t="s">
        <v>951</v>
      </c>
      <c r="H25" s="207">
        <v>3964579080101</v>
      </c>
      <c r="I25" s="205" t="s">
        <v>539</v>
      </c>
      <c r="J25" s="205">
        <v>4</v>
      </c>
      <c r="K25" s="205">
        <v>7</v>
      </c>
      <c r="L25" s="205" t="s">
        <v>952</v>
      </c>
      <c r="M25" s="1" t="s">
        <v>1127</v>
      </c>
      <c r="N25" s="1" t="s">
        <v>961</v>
      </c>
      <c r="O25" s="1" t="s">
        <v>955</v>
      </c>
      <c r="P25" s="1" t="s">
        <v>1096</v>
      </c>
      <c r="Q25" s="1" t="s">
        <v>955</v>
      </c>
      <c r="R25" s="1" t="s">
        <v>1096</v>
      </c>
      <c r="S25" s="215" t="s">
        <v>472</v>
      </c>
      <c r="U25" s="1" t="s">
        <v>955</v>
      </c>
      <c r="V25" s="1" t="s">
        <v>1096</v>
      </c>
      <c r="W25" s="1" t="s">
        <v>39</v>
      </c>
      <c r="X25" s="1" t="s">
        <v>39</v>
      </c>
      <c r="Y25" s="1" t="s">
        <v>39</v>
      </c>
      <c r="Z25" s="1" t="s">
        <v>39</v>
      </c>
      <c r="AA25" s="1" t="s">
        <v>39</v>
      </c>
      <c r="AB25" s="1" t="s">
        <v>39</v>
      </c>
      <c r="AC25" s="1" t="s">
        <v>39</v>
      </c>
      <c r="AD25" s="1" t="s">
        <v>39</v>
      </c>
      <c r="AE25" s="1" t="s">
        <v>1096</v>
      </c>
      <c r="AG25" s="1" t="s">
        <v>39</v>
      </c>
      <c r="AH25" s="208" t="s">
        <v>1096</v>
      </c>
      <c r="AI25" s="208" t="s">
        <v>1144</v>
      </c>
      <c r="AJ25" s="208" t="s">
        <v>1096</v>
      </c>
      <c r="AK25" s="208" t="s">
        <v>1144</v>
      </c>
      <c r="AL25" s="208" t="s">
        <v>1096</v>
      </c>
      <c r="AM25" s="208" t="s">
        <v>1144</v>
      </c>
      <c r="AN25" s="1" t="s">
        <v>967</v>
      </c>
    </row>
    <row r="26" spans="1:45" x14ac:dyDescent="0.2">
      <c r="A26" s="217">
        <v>23</v>
      </c>
      <c r="B26" s="1" t="s">
        <v>113</v>
      </c>
      <c r="C26" s="205" t="s">
        <v>114</v>
      </c>
      <c r="D26" s="215" t="s">
        <v>230</v>
      </c>
      <c r="E26" s="194">
        <v>45762</v>
      </c>
      <c r="G26" s="1" t="s">
        <v>951</v>
      </c>
      <c r="H26" s="207">
        <v>4190105480101</v>
      </c>
      <c r="I26" s="205" t="s">
        <v>545</v>
      </c>
      <c r="J26" s="205">
        <v>0</v>
      </c>
      <c r="K26" s="205">
        <v>1</v>
      </c>
      <c r="L26" s="205" t="s">
        <v>952</v>
      </c>
      <c r="M26" s="1" t="s">
        <v>1127</v>
      </c>
      <c r="N26" s="1" t="s">
        <v>1100</v>
      </c>
      <c r="O26" s="1" t="s">
        <v>955</v>
      </c>
      <c r="P26" s="1" t="s">
        <v>1096</v>
      </c>
      <c r="Q26" s="1" t="s">
        <v>955</v>
      </c>
      <c r="R26" s="1" t="s">
        <v>1096</v>
      </c>
      <c r="S26" s="215" t="s">
        <v>546</v>
      </c>
      <c r="U26" s="1" t="s">
        <v>398</v>
      </c>
      <c r="V26" s="194">
        <v>45755</v>
      </c>
      <c r="W26" s="1" t="s">
        <v>39</v>
      </c>
      <c r="X26" s="1" t="s">
        <v>39</v>
      </c>
      <c r="Y26" s="1" t="s">
        <v>39</v>
      </c>
      <c r="Z26" s="1" t="s">
        <v>39</v>
      </c>
      <c r="AA26" s="1" t="s">
        <v>39</v>
      </c>
      <c r="AB26" s="1" t="s">
        <v>39</v>
      </c>
      <c r="AC26" s="1" t="s">
        <v>39</v>
      </c>
      <c r="AD26" s="1" t="s">
        <v>39</v>
      </c>
      <c r="AE26" s="1" t="s">
        <v>1096</v>
      </c>
      <c r="AG26" s="1" t="s">
        <v>398</v>
      </c>
      <c r="AH26" s="208">
        <v>45761</v>
      </c>
      <c r="AJ26" s="206">
        <v>120</v>
      </c>
      <c r="AL26" s="205">
        <v>0.22</v>
      </c>
      <c r="AN26" s="1" t="s">
        <v>967</v>
      </c>
    </row>
    <row r="27" spans="1:45" x14ac:dyDescent="0.2">
      <c r="A27" s="217">
        <v>24</v>
      </c>
      <c r="B27" s="1" t="s">
        <v>113</v>
      </c>
      <c r="C27" s="205" t="s">
        <v>114</v>
      </c>
      <c r="D27" s="215" t="s">
        <v>177</v>
      </c>
      <c r="E27" s="194">
        <v>45771</v>
      </c>
      <c r="G27" s="1" t="s">
        <v>951</v>
      </c>
      <c r="H27" s="207">
        <v>4129874220101</v>
      </c>
      <c r="I27" s="205" t="s">
        <v>573</v>
      </c>
      <c r="J27" s="205">
        <v>1</v>
      </c>
      <c r="K27" s="205">
        <v>6</v>
      </c>
      <c r="L27" s="205" t="s">
        <v>952</v>
      </c>
      <c r="M27" s="1" t="s">
        <v>1127</v>
      </c>
      <c r="N27" s="1" t="s">
        <v>1110</v>
      </c>
      <c r="O27" s="1" t="s">
        <v>955</v>
      </c>
      <c r="P27" s="1" t="s">
        <v>1096</v>
      </c>
      <c r="Q27" s="1" t="s">
        <v>955</v>
      </c>
      <c r="R27" s="1" t="s">
        <v>1096</v>
      </c>
      <c r="S27" s="215" t="s">
        <v>387</v>
      </c>
      <c r="U27" s="1" t="s">
        <v>398</v>
      </c>
      <c r="V27" s="194">
        <v>45771</v>
      </c>
      <c r="W27" s="1" t="s">
        <v>39</v>
      </c>
      <c r="X27" s="1" t="s">
        <v>39</v>
      </c>
      <c r="Y27" s="1" t="s">
        <v>39</v>
      </c>
      <c r="Z27" s="1" t="s">
        <v>39</v>
      </c>
      <c r="AA27" s="1" t="s">
        <v>39</v>
      </c>
      <c r="AB27" s="1" t="s">
        <v>39</v>
      </c>
      <c r="AC27" s="1" t="s">
        <v>39</v>
      </c>
      <c r="AD27" s="1" t="s">
        <v>39</v>
      </c>
      <c r="AE27" s="1" t="s">
        <v>1096</v>
      </c>
      <c r="AG27" s="1" t="s">
        <v>398</v>
      </c>
      <c r="AH27" s="208">
        <v>45703</v>
      </c>
      <c r="AJ27" s="206">
        <v>15.2</v>
      </c>
      <c r="AL27" s="205">
        <v>0.26</v>
      </c>
      <c r="AN27" s="1" t="s">
        <v>967</v>
      </c>
    </row>
    <row r="28" spans="1:45" x14ac:dyDescent="0.2">
      <c r="A28" s="217">
        <v>25</v>
      </c>
      <c r="B28" s="1" t="s">
        <v>113</v>
      </c>
      <c r="C28" s="205" t="s">
        <v>114</v>
      </c>
      <c r="D28" s="215" t="s">
        <v>230</v>
      </c>
      <c r="E28" s="194">
        <v>45771</v>
      </c>
      <c r="G28" s="1" t="s">
        <v>951</v>
      </c>
      <c r="H28" s="207">
        <v>4108527830101</v>
      </c>
      <c r="I28" s="205" t="s">
        <v>620</v>
      </c>
      <c r="J28" s="205">
        <v>2</v>
      </c>
      <c r="K28" s="205">
        <v>0</v>
      </c>
      <c r="L28" s="205" t="s">
        <v>952</v>
      </c>
      <c r="M28" s="1" t="s">
        <v>1127</v>
      </c>
      <c r="N28" s="1" t="s">
        <v>1100</v>
      </c>
      <c r="O28" s="1" t="s">
        <v>955</v>
      </c>
      <c r="P28" s="1" t="s">
        <v>1096</v>
      </c>
      <c r="Q28" s="1" t="s">
        <v>955</v>
      </c>
      <c r="R28" s="1" t="s">
        <v>1096</v>
      </c>
      <c r="S28" s="215" t="s">
        <v>621</v>
      </c>
      <c r="U28" s="1" t="s">
        <v>398</v>
      </c>
      <c r="V28" s="194">
        <v>45786</v>
      </c>
      <c r="W28" s="1" t="s">
        <v>39</v>
      </c>
      <c r="X28" s="1" t="s">
        <v>39</v>
      </c>
      <c r="Y28" s="1" t="s">
        <v>39</v>
      </c>
      <c r="Z28" s="1" t="s">
        <v>39</v>
      </c>
      <c r="AA28" s="1" t="s">
        <v>39</v>
      </c>
      <c r="AB28" s="1" t="s">
        <v>39</v>
      </c>
      <c r="AC28" s="1" t="s">
        <v>39</v>
      </c>
      <c r="AD28" s="1" t="s">
        <v>39</v>
      </c>
      <c r="AE28" s="1" t="s">
        <v>1096</v>
      </c>
      <c r="AG28" s="1" t="s">
        <v>398</v>
      </c>
      <c r="AH28" s="208">
        <v>45772</v>
      </c>
      <c r="AJ28" s="206">
        <v>500</v>
      </c>
      <c r="AL28" s="205">
        <v>0.25</v>
      </c>
      <c r="AN28" s="1" t="s">
        <v>967</v>
      </c>
    </row>
    <row r="29" spans="1:45" x14ac:dyDescent="0.2">
      <c r="A29" s="217">
        <v>26</v>
      </c>
      <c r="B29" s="1" t="s">
        <v>113</v>
      </c>
      <c r="C29" s="205" t="s">
        <v>114</v>
      </c>
      <c r="D29" s="215" t="s">
        <v>424</v>
      </c>
      <c r="E29" s="194">
        <v>45793</v>
      </c>
      <c r="G29" s="1" t="s">
        <v>951</v>
      </c>
      <c r="H29" s="207">
        <v>4193197510101</v>
      </c>
      <c r="I29" s="205" t="s">
        <v>624</v>
      </c>
      <c r="J29" s="205">
        <v>0</v>
      </c>
      <c r="K29" s="205">
        <v>1</v>
      </c>
      <c r="L29" s="205" t="s">
        <v>952</v>
      </c>
      <c r="M29" s="1" t="s">
        <v>1127</v>
      </c>
      <c r="N29" s="1" t="s">
        <v>974</v>
      </c>
      <c r="O29" s="1" t="s">
        <v>955</v>
      </c>
      <c r="P29" s="1" t="s">
        <v>1096</v>
      </c>
      <c r="Q29" s="1" t="s">
        <v>955</v>
      </c>
      <c r="R29" s="1" t="s">
        <v>1096</v>
      </c>
      <c r="S29" s="215" t="s">
        <v>625</v>
      </c>
      <c r="U29" s="1" t="s">
        <v>398</v>
      </c>
      <c r="V29" s="194">
        <v>45793</v>
      </c>
      <c r="W29" s="1" t="s">
        <v>39</v>
      </c>
      <c r="X29" s="1" t="s">
        <v>39</v>
      </c>
      <c r="Y29" s="1" t="s">
        <v>39</v>
      </c>
      <c r="Z29" s="1" t="s">
        <v>39</v>
      </c>
      <c r="AA29" s="1" t="s">
        <v>39</v>
      </c>
      <c r="AB29" s="1" t="s">
        <v>39</v>
      </c>
      <c r="AC29" s="1" t="s">
        <v>39</v>
      </c>
      <c r="AD29" s="1" t="s">
        <v>39</v>
      </c>
      <c r="AE29" s="1" t="s">
        <v>1096</v>
      </c>
      <c r="AG29" s="1" t="s">
        <v>398</v>
      </c>
      <c r="AH29" s="208">
        <v>45805</v>
      </c>
      <c r="AI29" s="208"/>
      <c r="AJ29" s="208">
        <v>302</v>
      </c>
      <c r="AK29" s="208" t="s">
        <v>1144</v>
      </c>
      <c r="AL29" s="208"/>
      <c r="AM29" s="208" t="s">
        <v>124</v>
      </c>
      <c r="AN29" s="1" t="s">
        <v>967</v>
      </c>
    </row>
    <row r="30" spans="1:45" x14ac:dyDescent="0.2">
      <c r="A30" s="218">
        <v>27</v>
      </c>
      <c r="B30" s="1" t="s">
        <v>113</v>
      </c>
      <c r="C30" s="205" t="s">
        <v>114</v>
      </c>
      <c r="D30" s="215" t="s">
        <v>218</v>
      </c>
      <c r="E30" s="194">
        <v>45860</v>
      </c>
      <c r="G30" s="1" t="s">
        <v>951</v>
      </c>
      <c r="H30" s="207">
        <v>4062288090502</v>
      </c>
      <c r="I30" s="205" t="s">
        <v>738</v>
      </c>
      <c r="J30" s="205">
        <v>3</v>
      </c>
      <c r="K30" s="205">
        <v>1</v>
      </c>
      <c r="L30" s="205" t="s">
        <v>952</v>
      </c>
      <c r="M30" s="1" t="s">
        <v>953</v>
      </c>
      <c r="N30" s="1" t="s">
        <v>1119</v>
      </c>
      <c r="O30" s="1" t="s">
        <v>955</v>
      </c>
      <c r="P30" s="1" t="s">
        <v>1096</v>
      </c>
      <c r="Q30" s="1" t="s">
        <v>955</v>
      </c>
      <c r="R30" s="1" t="s">
        <v>1096</v>
      </c>
      <c r="S30" s="215" t="s">
        <v>445</v>
      </c>
      <c r="U30" s="1" t="s">
        <v>955</v>
      </c>
      <c r="V30" s="1" t="s">
        <v>1096</v>
      </c>
      <c r="W30" s="1" t="s">
        <v>39</v>
      </c>
      <c r="X30" s="1" t="s">
        <v>39</v>
      </c>
      <c r="Y30" s="1" t="s">
        <v>39</v>
      </c>
      <c r="Z30" s="1" t="s">
        <v>39</v>
      </c>
      <c r="AA30" s="1" t="s">
        <v>39</v>
      </c>
      <c r="AB30" s="1" t="s">
        <v>39</v>
      </c>
      <c r="AC30" s="1" t="s">
        <v>39</v>
      </c>
      <c r="AD30" s="1" t="s">
        <v>39</v>
      </c>
      <c r="AE30" s="1" t="s">
        <v>1096</v>
      </c>
      <c r="AG30" s="1" t="s">
        <v>398</v>
      </c>
      <c r="AH30" s="208">
        <v>45846</v>
      </c>
      <c r="AJ30" s="206">
        <v>570</v>
      </c>
      <c r="AL30" s="205">
        <v>0.44</v>
      </c>
      <c r="AN30" s="1" t="s">
        <v>967</v>
      </c>
    </row>
    <row r="31" spans="1:45" x14ac:dyDescent="0.2">
      <c r="A31" s="1">
        <v>28</v>
      </c>
      <c r="B31" s="1" t="s">
        <v>113</v>
      </c>
      <c r="C31" s="205" t="s">
        <v>114</v>
      </c>
      <c r="D31" s="205" t="s">
        <v>1206</v>
      </c>
      <c r="E31" s="208">
        <v>45891</v>
      </c>
      <c r="F31" s="205"/>
      <c r="G31" s="205" t="s">
        <v>951</v>
      </c>
      <c r="H31" s="207">
        <v>4201583830101</v>
      </c>
      <c r="I31" s="205" t="s">
        <v>1207</v>
      </c>
      <c r="J31" s="205">
        <v>0</v>
      </c>
      <c r="K31" s="205">
        <v>2</v>
      </c>
      <c r="L31" s="205" t="s">
        <v>952</v>
      </c>
      <c r="M31" s="205" t="s">
        <v>1127</v>
      </c>
      <c r="N31" s="205" t="s">
        <v>1100</v>
      </c>
      <c r="O31" s="205" t="s">
        <v>955</v>
      </c>
      <c r="P31" s="205" t="s">
        <v>1096</v>
      </c>
      <c r="Q31" s="205" t="s">
        <v>955</v>
      </c>
      <c r="R31" s="205" t="s">
        <v>1096</v>
      </c>
      <c r="S31" s="205" t="s">
        <v>1208</v>
      </c>
      <c r="T31" s="205"/>
      <c r="U31" s="205" t="s">
        <v>398</v>
      </c>
      <c r="V31" s="208">
        <v>45891</v>
      </c>
      <c r="W31" s="205" t="s">
        <v>39</v>
      </c>
      <c r="X31" s="205" t="s">
        <v>39</v>
      </c>
      <c r="Y31" s="205" t="s">
        <v>39</v>
      </c>
      <c r="Z31" s="205" t="s">
        <v>39</v>
      </c>
      <c r="AA31" s="205" t="s">
        <v>39</v>
      </c>
      <c r="AB31" s="205" t="s">
        <v>39</v>
      </c>
      <c r="AC31" s="205" t="s">
        <v>39</v>
      </c>
      <c r="AD31" s="205" t="s">
        <v>39</v>
      </c>
      <c r="AE31" s="205" t="s">
        <v>1096</v>
      </c>
      <c r="AG31" s="1" t="s">
        <v>398</v>
      </c>
      <c r="AH31" s="194">
        <v>45869</v>
      </c>
      <c r="AI31" s="1" t="s">
        <v>1098</v>
      </c>
      <c r="AJ31" s="209">
        <v>420</v>
      </c>
      <c r="AK31" s="208" t="s">
        <v>1144</v>
      </c>
      <c r="AL31" s="1">
        <v>0.22</v>
      </c>
      <c r="AM31" s="1" t="s">
        <v>1114</v>
      </c>
      <c r="AN31" s="1" t="s">
        <v>967</v>
      </c>
      <c r="AQ31" s="1" t="s">
        <v>1141</v>
      </c>
      <c r="AR31" s="1" t="s">
        <v>39</v>
      </c>
      <c r="AS31" s="1" t="s">
        <v>1210</v>
      </c>
    </row>
    <row r="32" spans="1:45" x14ac:dyDescent="0.2">
      <c r="C32" s="1" t="e">
        <f>VLOOKUP(B32,Códigos!D71:E71,2,0)</f>
        <v>#N/A</v>
      </c>
    </row>
    <row r="33" spans="3:3" x14ac:dyDescent="0.2">
      <c r="C33" s="1" t="e">
        <f>VLOOKUP(B33,Códigos!D72:E72,2,0)</f>
        <v>#N/A</v>
      </c>
    </row>
    <row r="34" spans="3:3" x14ac:dyDescent="0.2">
      <c r="C34" s="1" t="e">
        <f>VLOOKUP(B34,Códigos!D73:E73,2,0)</f>
        <v>#N/A</v>
      </c>
    </row>
    <row r="35" spans="3:3" x14ac:dyDescent="0.2">
      <c r="C35" s="1" t="e">
        <f>VLOOKUP(B35,Códigos!D74:E74,2,0)</f>
        <v>#N/A</v>
      </c>
    </row>
    <row r="36" spans="3:3" x14ac:dyDescent="0.2">
      <c r="C36" s="1" t="e">
        <f>VLOOKUP(B36,Códigos!D75:E75,2,0)</f>
        <v>#N/A</v>
      </c>
    </row>
    <row r="37" spans="3:3" x14ac:dyDescent="0.2">
      <c r="C37" s="1" t="e">
        <f>VLOOKUP(B37,Códigos!D76:E76,2,0)</f>
        <v>#N/A</v>
      </c>
    </row>
    <row r="38" spans="3:3" x14ac:dyDescent="0.2">
      <c r="C38" s="1" t="e">
        <f>VLOOKUP(B38,Códigos!D77:E77,2,0)</f>
        <v>#N/A</v>
      </c>
    </row>
    <row r="39" spans="3:3" x14ac:dyDescent="0.2">
      <c r="C39" s="1" t="e">
        <f>VLOOKUP(B39,Códigos!D78:E78,2,0)</f>
        <v>#N/A</v>
      </c>
    </row>
    <row r="40" spans="3:3" x14ac:dyDescent="0.2">
      <c r="C40" s="1" t="e">
        <f>VLOOKUP(B40,Códigos!D79:E79,2,0)</f>
        <v>#N/A</v>
      </c>
    </row>
    <row r="41" spans="3:3" x14ac:dyDescent="0.2">
      <c r="C41" s="1" t="e">
        <f>VLOOKUP(B41,Códigos!D80:E80,2,0)</f>
        <v>#N/A</v>
      </c>
    </row>
    <row r="42" spans="3:3" x14ac:dyDescent="0.2">
      <c r="C42" s="1" t="e">
        <f>VLOOKUP(B42,Códigos!D81:E81,2,0)</f>
        <v>#N/A</v>
      </c>
    </row>
    <row r="43" spans="3:3" x14ac:dyDescent="0.2">
      <c r="C43" s="1" t="e">
        <f>VLOOKUP(B43,Códigos!D82:E82,2,0)</f>
        <v>#N/A</v>
      </c>
    </row>
    <row r="44" spans="3:3" x14ac:dyDescent="0.2">
      <c r="C44" s="1" t="e">
        <f>VLOOKUP(B44,Códigos!D83:E83,2,0)</f>
        <v>#N/A</v>
      </c>
    </row>
    <row r="45" spans="3:3" x14ac:dyDescent="0.2">
      <c r="C45" s="1" t="e">
        <f>VLOOKUP(B45,Códigos!D84:E84,2,0)</f>
        <v>#N/A</v>
      </c>
    </row>
    <row r="46" spans="3:3" x14ac:dyDescent="0.2">
      <c r="C46" s="1" t="e">
        <f>VLOOKUP(B46,Códigos!D85:E85,2,0)</f>
        <v>#N/A</v>
      </c>
    </row>
    <row r="47" spans="3:3" x14ac:dyDescent="0.2">
      <c r="C47" s="1" t="e">
        <f>VLOOKUP(B47,Códigos!D86:E86,2,0)</f>
        <v>#N/A</v>
      </c>
    </row>
    <row r="48" spans="3:3" x14ac:dyDescent="0.2">
      <c r="C48" s="1" t="e">
        <f>VLOOKUP(B48,Códigos!D87:E87,2,0)</f>
        <v>#N/A</v>
      </c>
    </row>
    <row r="49" spans="3:3" x14ac:dyDescent="0.2">
      <c r="C49" s="1" t="e">
        <f>VLOOKUP(B49,Códigos!D88:E88,2,0)</f>
        <v>#N/A</v>
      </c>
    </row>
    <row r="50" spans="3:3" x14ac:dyDescent="0.2">
      <c r="C50" s="1" t="e">
        <f>VLOOKUP(B50,Códigos!D89:E89,2,0)</f>
        <v>#N/A</v>
      </c>
    </row>
    <row r="51" spans="3:3" x14ac:dyDescent="0.2">
      <c r="C51" s="1" t="e">
        <f>VLOOKUP(B51,Códigos!D90:E90,2,0)</f>
        <v>#N/A</v>
      </c>
    </row>
    <row r="52" spans="3:3" x14ac:dyDescent="0.2">
      <c r="C52" s="1" t="e">
        <f>VLOOKUP(B52,Códigos!D91:E91,2,0)</f>
        <v>#N/A</v>
      </c>
    </row>
    <row r="53" spans="3:3" x14ac:dyDescent="0.2">
      <c r="C53" s="1" t="e">
        <f>VLOOKUP(B53,Códigos!D92:E92,2,0)</f>
        <v>#N/A</v>
      </c>
    </row>
    <row r="54" spans="3:3" x14ac:dyDescent="0.2">
      <c r="C54" s="1" t="e">
        <f>VLOOKUP(B54,Códigos!D93:E93,2,0)</f>
        <v>#N/A</v>
      </c>
    </row>
    <row r="55" spans="3:3" x14ac:dyDescent="0.2">
      <c r="C55" s="1" t="e">
        <f>VLOOKUP(B55,Códigos!D94:E94,2,0)</f>
        <v>#N/A</v>
      </c>
    </row>
    <row r="56" spans="3:3" x14ac:dyDescent="0.2">
      <c r="C56" s="1" t="e">
        <f>VLOOKUP(B56,Códigos!D95:E95,2,0)</f>
        <v>#N/A</v>
      </c>
    </row>
    <row r="57" spans="3:3" x14ac:dyDescent="0.2">
      <c r="C57" s="1" t="e">
        <f>VLOOKUP(B57,Códigos!D96:E96,2,0)</f>
        <v>#N/A</v>
      </c>
    </row>
    <row r="58" spans="3:3" x14ac:dyDescent="0.2">
      <c r="C58" s="1" t="e">
        <f>VLOOKUP(B58,Códigos!D97:E97,2,0)</f>
        <v>#N/A</v>
      </c>
    </row>
    <row r="59" spans="3:3" x14ac:dyDescent="0.2">
      <c r="C59" s="1" t="e">
        <f>VLOOKUP(B59,Códigos!D98:E98,2,0)</f>
        <v>#N/A</v>
      </c>
    </row>
    <row r="60" spans="3:3" x14ac:dyDescent="0.2">
      <c r="C60" s="1" t="e">
        <f>VLOOKUP(B60,Códigos!D99:E99,2,0)</f>
        <v>#N/A</v>
      </c>
    </row>
    <row r="61" spans="3:3" x14ac:dyDescent="0.2">
      <c r="C61" s="1" t="e">
        <f>VLOOKUP(B61,Códigos!D100:E100,2,0)</f>
        <v>#N/A</v>
      </c>
    </row>
    <row r="62" spans="3:3" x14ac:dyDescent="0.2">
      <c r="C62" s="1" t="e">
        <f>VLOOKUP(B62,Códigos!D101:E101,2,0)</f>
        <v>#N/A</v>
      </c>
    </row>
    <row r="63" spans="3:3" x14ac:dyDescent="0.2">
      <c r="C63" s="1" t="e">
        <f>VLOOKUP(B63,Códigos!D102:E102,2,0)</f>
        <v>#N/A</v>
      </c>
    </row>
    <row r="64" spans="3:3" x14ac:dyDescent="0.2">
      <c r="C64" s="1" t="e">
        <f>VLOOKUP(B64,Códigos!D103:E103,2,0)</f>
        <v>#N/A</v>
      </c>
    </row>
    <row r="65" spans="3:3" x14ac:dyDescent="0.2">
      <c r="C65" s="1" t="e">
        <f>VLOOKUP(B65,Códigos!D104:E104,2,0)</f>
        <v>#N/A</v>
      </c>
    </row>
    <row r="66" spans="3:3" x14ac:dyDescent="0.2">
      <c r="C66" s="1" t="e">
        <f>VLOOKUP(B66,Códigos!D105:E105,2,0)</f>
        <v>#N/A</v>
      </c>
    </row>
    <row r="67" spans="3:3" x14ac:dyDescent="0.2">
      <c r="C67" s="1" t="e">
        <f>VLOOKUP(B67,Códigos!D106:E106,2,0)</f>
        <v>#N/A</v>
      </c>
    </row>
    <row r="68" spans="3:3" x14ac:dyDescent="0.2">
      <c r="C68" s="1" t="e">
        <f>VLOOKUP(B68,Códigos!D107:E107,2,0)</f>
        <v>#N/A</v>
      </c>
    </row>
    <row r="69" spans="3:3" x14ac:dyDescent="0.2">
      <c r="C69" s="1" t="e">
        <f>VLOOKUP(B69,Códigos!D108:E108,2,0)</f>
        <v>#N/A</v>
      </c>
    </row>
    <row r="70" spans="3:3" x14ac:dyDescent="0.2">
      <c r="C70" s="1" t="e">
        <f>VLOOKUP(B70,Códigos!D109:E109,2,0)</f>
        <v>#N/A</v>
      </c>
    </row>
    <row r="71" spans="3:3" x14ac:dyDescent="0.2">
      <c r="C71" s="1" t="e">
        <f>VLOOKUP(B71,Códigos!D110:E110,2,0)</f>
        <v>#N/A</v>
      </c>
    </row>
    <row r="72" spans="3:3" x14ac:dyDescent="0.2">
      <c r="C72" s="1" t="e">
        <f>VLOOKUP(B72,Códigos!D111:E111,2,0)</f>
        <v>#N/A</v>
      </c>
    </row>
    <row r="73" spans="3:3" x14ac:dyDescent="0.2">
      <c r="C73" s="1" t="e">
        <f>VLOOKUP(B73,Códigos!D112:E112,2,0)</f>
        <v>#N/A</v>
      </c>
    </row>
    <row r="74" spans="3:3" x14ac:dyDescent="0.2">
      <c r="C74" s="1" t="e">
        <f>VLOOKUP(B74,Códigos!D113:E113,2,0)</f>
        <v>#N/A</v>
      </c>
    </row>
    <row r="75" spans="3:3" x14ac:dyDescent="0.2">
      <c r="C75" s="1" t="e">
        <f>VLOOKUP(B75,Códigos!D114:E114,2,0)</f>
        <v>#N/A</v>
      </c>
    </row>
    <row r="76" spans="3:3" x14ac:dyDescent="0.2">
      <c r="C76" s="1" t="e">
        <f>VLOOKUP(B76,Códigos!D115:E115,2,0)</f>
        <v>#N/A</v>
      </c>
    </row>
    <row r="77" spans="3:3" x14ac:dyDescent="0.2">
      <c r="C77" s="1" t="e">
        <f>VLOOKUP(B77,Códigos!D116:E116,2,0)</f>
        <v>#N/A</v>
      </c>
    </row>
    <row r="78" spans="3:3" x14ac:dyDescent="0.2">
      <c r="C78" s="1" t="e">
        <f>VLOOKUP(B78,Códigos!D117:E117,2,0)</f>
        <v>#N/A</v>
      </c>
    </row>
    <row r="79" spans="3:3" x14ac:dyDescent="0.2">
      <c r="C79" s="1" t="e">
        <f>VLOOKUP(B79,Códigos!D118:E118,2,0)</f>
        <v>#N/A</v>
      </c>
    </row>
    <row r="80" spans="3:3" x14ac:dyDescent="0.2">
      <c r="C80" s="1" t="e">
        <f>VLOOKUP(B80,Códigos!D119:E119,2,0)</f>
        <v>#N/A</v>
      </c>
    </row>
    <row r="81" spans="3:3" x14ac:dyDescent="0.2">
      <c r="C81" s="1" t="e">
        <f>VLOOKUP(B81,Códigos!D120:E120,2,0)</f>
        <v>#N/A</v>
      </c>
    </row>
    <row r="82" spans="3:3" x14ac:dyDescent="0.2">
      <c r="C82" s="1" t="e">
        <f>VLOOKUP(B82,Códigos!D121:E121,2,0)</f>
        <v>#N/A</v>
      </c>
    </row>
    <row r="83" spans="3:3" x14ac:dyDescent="0.2">
      <c r="C83" s="1" t="e">
        <f>VLOOKUP(B83,Códigos!D122:E122,2,0)</f>
        <v>#N/A</v>
      </c>
    </row>
    <row r="84" spans="3:3" x14ac:dyDescent="0.2">
      <c r="C84" s="1" t="e">
        <f>VLOOKUP(B84,Códigos!D123:E123,2,0)</f>
        <v>#N/A</v>
      </c>
    </row>
    <row r="85" spans="3:3" x14ac:dyDescent="0.2">
      <c r="C85" s="1" t="e">
        <f>VLOOKUP(B85,Códigos!D124:E124,2,0)</f>
        <v>#N/A</v>
      </c>
    </row>
    <row r="86" spans="3:3" x14ac:dyDescent="0.2">
      <c r="C86" s="1" t="e">
        <f>VLOOKUP(B86,Códigos!D125:E125,2,0)</f>
        <v>#N/A</v>
      </c>
    </row>
    <row r="87" spans="3:3" x14ac:dyDescent="0.2">
      <c r="C87" s="1" t="e">
        <f>VLOOKUP(B87,Códigos!D126:E126,2,0)</f>
        <v>#N/A</v>
      </c>
    </row>
    <row r="88" spans="3:3" x14ac:dyDescent="0.2">
      <c r="C88" s="1" t="e">
        <f>VLOOKUP(B88,Códigos!D127:E127,2,0)</f>
        <v>#N/A</v>
      </c>
    </row>
    <row r="89" spans="3:3" x14ac:dyDescent="0.2">
      <c r="C89" s="1" t="e">
        <f>VLOOKUP(B89,Códigos!D128:E128,2,0)</f>
        <v>#N/A</v>
      </c>
    </row>
    <row r="90" spans="3:3" x14ac:dyDescent="0.2">
      <c r="C90" s="1" t="e">
        <f>VLOOKUP(B90,Códigos!D129:E129,2,0)</f>
        <v>#N/A</v>
      </c>
    </row>
    <row r="91" spans="3:3" x14ac:dyDescent="0.2">
      <c r="C91" s="1" t="e">
        <f>VLOOKUP(B91,Códigos!D130:E130,2,0)</f>
        <v>#N/A</v>
      </c>
    </row>
    <row r="92" spans="3:3" x14ac:dyDescent="0.2">
      <c r="C92" s="1" t="e">
        <f>VLOOKUP(B92,Códigos!D131:E131,2,0)</f>
        <v>#N/A</v>
      </c>
    </row>
    <row r="93" spans="3:3" x14ac:dyDescent="0.2">
      <c r="C93" s="1" t="e">
        <f>VLOOKUP(B93,Códigos!D132:E132,2,0)</f>
        <v>#N/A</v>
      </c>
    </row>
    <row r="94" spans="3:3" x14ac:dyDescent="0.2">
      <c r="C94" s="1" t="e">
        <f>VLOOKUP(B94,Códigos!D133:E133,2,0)</f>
        <v>#N/A</v>
      </c>
    </row>
    <row r="95" spans="3:3" x14ac:dyDescent="0.2">
      <c r="C95" s="1" t="e">
        <f>VLOOKUP(B95,Códigos!D134:E134,2,0)</f>
        <v>#N/A</v>
      </c>
    </row>
    <row r="96" spans="3:3" x14ac:dyDescent="0.2">
      <c r="C96" s="1" t="e">
        <f>VLOOKUP(B96,Códigos!D135:E135,2,0)</f>
        <v>#N/A</v>
      </c>
    </row>
    <row r="97" spans="3:3" x14ac:dyDescent="0.2">
      <c r="C97" s="1" t="e">
        <f>VLOOKUP(B97,Códigos!D136:E136,2,0)</f>
        <v>#N/A</v>
      </c>
    </row>
    <row r="98" spans="3:3" x14ac:dyDescent="0.2">
      <c r="C98" s="1" t="e">
        <f>VLOOKUP(B98,Códigos!D137:E137,2,0)</f>
        <v>#N/A</v>
      </c>
    </row>
    <row r="99" spans="3:3" x14ac:dyDescent="0.2">
      <c r="C99" s="1" t="e">
        <f>VLOOKUP(B99,Códigos!D138:E138,2,0)</f>
        <v>#N/A</v>
      </c>
    </row>
    <row r="100" spans="3:3" x14ac:dyDescent="0.2">
      <c r="C100" s="1" t="e">
        <f>VLOOKUP(B100,Códigos!D139:E139,2,0)</f>
        <v>#N/A</v>
      </c>
    </row>
    <row r="101" spans="3:3" x14ac:dyDescent="0.2">
      <c r="C101" s="1" t="e">
        <f>VLOOKUP(B101,Códigos!D140:E140,2,0)</f>
        <v>#N/A</v>
      </c>
    </row>
    <row r="102" spans="3:3" x14ac:dyDescent="0.2">
      <c r="C102" s="1" t="e">
        <f>VLOOKUP(B102,Códigos!D141:E141,2,0)</f>
        <v>#N/A</v>
      </c>
    </row>
    <row r="103" spans="3:3" x14ac:dyDescent="0.2">
      <c r="C103" s="1" t="e">
        <f>VLOOKUP(B103,Códigos!D142:E142,2,0)</f>
        <v>#N/A</v>
      </c>
    </row>
    <row r="104" spans="3:3" x14ac:dyDescent="0.2">
      <c r="C104" s="1" t="e">
        <f>VLOOKUP(B104,Códigos!D143:E143,2,0)</f>
        <v>#N/A</v>
      </c>
    </row>
    <row r="105" spans="3:3" x14ac:dyDescent="0.2">
      <c r="C105" s="1" t="e">
        <f>VLOOKUP(B105,Códigos!D144:E144,2,0)</f>
        <v>#N/A</v>
      </c>
    </row>
    <row r="106" spans="3:3" x14ac:dyDescent="0.2">
      <c r="C106" s="1" t="e">
        <f>VLOOKUP(B106,Códigos!D145:E145,2,0)</f>
        <v>#N/A</v>
      </c>
    </row>
    <row r="107" spans="3:3" x14ac:dyDescent="0.2">
      <c r="C107" s="1" t="e">
        <f>VLOOKUP(B107,Códigos!D146:E146,2,0)</f>
        <v>#N/A</v>
      </c>
    </row>
    <row r="108" spans="3:3" x14ac:dyDescent="0.2">
      <c r="C108" s="1" t="e">
        <f>VLOOKUP(B108,Códigos!D147:E147,2,0)</f>
        <v>#N/A</v>
      </c>
    </row>
    <row r="109" spans="3:3" x14ac:dyDescent="0.2">
      <c r="C109" s="1" t="e">
        <f>VLOOKUP(B109,Códigos!D148:E148,2,0)</f>
        <v>#N/A</v>
      </c>
    </row>
    <row r="110" spans="3:3" x14ac:dyDescent="0.2">
      <c r="C110" s="1" t="e">
        <f>VLOOKUP(B110,Códigos!D149:E149,2,0)</f>
        <v>#N/A</v>
      </c>
    </row>
    <row r="111" spans="3:3" x14ac:dyDescent="0.2">
      <c r="C111" s="1" t="e">
        <f>VLOOKUP(B111,Códigos!D150:E150,2,0)</f>
        <v>#N/A</v>
      </c>
    </row>
    <row r="112" spans="3:3" x14ac:dyDescent="0.2">
      <c r="C112" s="1" t="e">
        <f>VLOOKUP(B112,Códigos!D151:E151,2,0)</f>
        <v>#N/A</v>
      </c>
    </row>
    <row r="113" spans="3:3" x14ac:dyDescent="0.2">
      <c r="C113" s="1" t="e">
        <f>VLOOKUP(B113,Códigos!D152:E152,2,0)</f>
        <v>#N/A</v>
      </c>
    </row>
    <row r="114" spans="3:3" x14ac:dyDescent="0.2">
      <c r="C114" s="1" t="e">
        <f>VLOOKUP(B114,Códigos!D153:E153,2,0)</f>
        <v>#N/A</v>
      </c>
    </row>
    <row r="115" spans="3:3" x14ac:dyDescent="0.2">
      <c r="C115" s="1" t="e">
        <f>VLOOKUP(B115,Códigos!D154:E154,2,0)</f>
        <v>#N/A</v>
      </c>
    </row>
    <row r="116" spans="3:3" x14ac:dyDescent="0.2">
      <c r="C116" s="1" t="e">
        <f>VLOOKUP(B116,Códigos!D155:E155,2,0)</f>
        <v>#N/A</v>
      </c>
    </row>
    <row r="117" spans="3:3" x14ac:dyDescent="0.2">
      <c r="C117" s="1" t="e">
        <f>VLOOKUP(B117,Códigos!D156:E156,2,0)</f>
        <v>#N/A</v>
      </c>
    </row>
    <row r="118" spans="3:3" x14ac:dyDescent="0.2">
      <c r="C118" s="1" t="e">
        <f>VLOOKUP(B118,Códigos!D157:E157,2,0)</f>
        <v>#N/A</v>
      </c>
    </row>
    <row r="119" spans="3:3" x14ac:dyDescent="0.2">
      <c r="C119" s="1" t="e">
        <f>VLOOKUP(B119,Códigos!D158:E158,2,0)</f>
        <v>#N/A</v>
      </c>
    </row>
    <row r="120" spans="3:3" x14ac:dyDescent="0.2">
      <c r="C120" s="1" t="e">
        <f>VLOOKUP(B120,Códigos!D159:E159,2,0)</f>
        <v>#N/A</v>
      </c>
    </row>
    <row r="121" spans="3:3" x14ac:dyDescent="0.2">
      <c r="C121" s="1" t="e">
        <f>VLOOKUP(B121,Códigos!D160:E160,2,0)</f>
        <v>#N/A</v>
      </c>
    </row>
    <row r="122" spans="3:3" x14ac:dyDescent="0.2">
      <c r="C122" s="1" t="e">
        <f>VLOOKUP(B122,Códigos!D161:E161,2,0)</f>
        <v>#N/A</v>
      </c>
    </row>
    <row r="123" spans="3:3" x14ac:dyDescent="0.2">
      <c r="C123" s="1" t="e">
        <f>VLOOKUP(B123,Códigos!D162:E162,2,0)</f>
        <v>#N/A</v>
      </c>
    </row>
    <row r="124" spans="3:3" x14ac:dyDescent="0.2">
      <c r="C124" s="1" t="e">
        <f>VLOOKUP(B124,Códigos!D163:E163,2,0)</f>
        <v>#N/A</v>
      </c>
    </row>
    <row r="125" spans="3:3" x14ac:dyDescent="0.2">
      <c r="C125" s="1" t="e">
        <f>VLOOKUP(B125,Códigos!D164:E164,2,0)</f>
        <v>#N/A</v>
      </c>
    </row>
    <row r="126" spans="3:3" x14ac:dyDescent="0.2">
      <c r="C126" s="1" t="e">
        <f>VLOOKUP(B126,Códigos!D165:E165,2,0)</f>
        <v>#N/A</v>
      </c>
    </row>
    <row r="127" spans="3:3" x14ac:dyDescent="0.2">
      <c r="C127" s="1" t="e">
        <f>VLOOKUP(B127,Códigos!D166:E166,2,0)</f>
        <v>#N/A</v>
      </c>
    </row>
    <row r="128" spans="3:3" x14ac:dyDescent="0.2">
      <c r="C128" s="1" t="e">
        <f>VLOOKUP(B128,Códigos!D167:E167,2,0)</f>
        <v>#N/A</v>
      </c>
    </row>
    <row r="129" spans="3:3" x14ac:dyDescent="0.2">
      <c r="C129" s="1" t="e">
        <f>VLOOKUP(B129,Códigos!D168:E168,2,0)</f>
        <v>#N/A</v>
      </c>
    </row>
    <row r="130" spans="3:3" x14ac:dyDescent="0.2">
      <c r="C130" s="1" t="e">
        <f>VLOOKUP(B130,Códigos!D169:E169,2,0)</f>
        <v>#N/A</v>
      </c>
    </row>
    <row r="131" spans="3:3" x14ac:dyDescent="0.2">
      <c r="C131" s="1" t="e">
        <f>VLOOKUP(B131,Códigos!D170:E170,2,0)</f>
        <v>#N/A</v>
      </c>
    </row>
    <row r="132" spans="3:3" x14ac:dyDescent="0.2">
      <c r="C132" s="1" t="e">
        <f>VLOOKUP(B132,Códigos!D171:E171,2,0)</f>
        <v>#N/A</v>
      </c>
    </row>
    <row r="133" spans="3:3" x14ac:dyDescent="0.2">
      <c r="C133" s="1" t="e">
        <f>VLOOKUP(B133,Códigos!D172:E172,2,0)</f>
        <v>#N/A</v>
      </c>
    </row>
    <row r="134" spans="3:3" x14ac:dyDescent="0.2">
      <c r="C134" s="1" t="e">
        <f>VLOOKUP(B134,Códigos!D173:E173,2,0)</f>
        <v>#N/A</v>
      </c>
    </row>
    <row r="135" spans="3:3" x14ac:dyDescent="0.2">
      <c r="C135" s="1" t="e">
        <f>VLOOKUP(B135,Códigos!D174:E174,2,0)</f>
        <v>#N/A</v>
      </c>
    </row>
    <row r="136" spans="3:3" x14ac:dyDescent="0.2">
      <c r="C136" s="1" t="e">
        <f>VLOOKUP(B136,Códigos!D175:E175,2,0)</f>
        <v>#N/A</v>
      </c>
    </row>
    <row r="137" spans="3:3" x14ac:dyDescent="0.2">
      <c r="C137" s="1" t="e">
        <f>VLOOKUP(B137,Códigos!D176:E176,2,0)</f>
        <v>#N/A</v>
      </c>
    </row>
    <row r="138" spans="3:3" x14ac:dyDescent="0.2">
      <c r="C138" s="1" t="e">
        <f>VLOOKUP(B138,Códigos!D177:E177,2,0)</f>
        <v>#N/A</v>
      </c>
    </row>
    <row r="139" spans="3:3" x14ac:dyDescent="0.2">
      <c r="C139" s="1" t="e">
        <f>VLOOKUP(B139,Códigos!D178:E178,2,0)</f>
        <v>#N/A</v>
      </c>
    </row>
    <row r="140" spans="3:3" x14ac:dyDescent="0.2">
      <c r="C140" s="1" t="e">
        <f>VLOOKUP(B140,Códigos!D179:E179,2,0)</f>
        <v>#N/A</v>
      </c>
    </row>
    <row r="141" spans="3:3" x14ac:dyDescent="0.2">
      <c r="C141" s="1" t="e">
        <f>VLOOKUP(B141,Códigos!D180:E180,2,0)</f>
        <v>#N/A</v>
      </c>
    </row>
    <row r="142" spans="3:3" x14ac:dyDescent="0.2">
      <c r="C142" s="1" t="e">
        <f>VLOOKUP(B142,Códigos!D181:E181,2,0)</f>
        <v>#N/A</v>
      </c>
    </row>
    <row r="143" spans="3:3" x14ac:dyDescent="0.2">
      <c r="C143" s="1" t="e">
        <f>VLOOKUP(B143,Códigos!D182:E182,2,0)</f>
        <v>#N/A</v>
      </c>
    </row>
    <row r="144" spans="3:3" x14ac:dyDescent="0.2">
      <c r="C144" s="1" t="e">
        <f>VLOOKUP(B144,Códigos!D183:E183,2,0)</f>
        <v>#N/A</v>
      </c>
    </row>
    <row r="145" spans="3:3" x14ac:dyDescent="0.2">
      <c r="C145" s="1" t="e">
        <f>VLOOKUP(B145,Códigos!D184:E184,2,0)</f>
        <v>#N/A</v>
      </c>
    </row>
    <row r="146" spans="3:3" x14ac:dyDescent="0.2">
      <c r="C146" s="1" t="e">
        <f>VLOOKUP(B146,Códigos!D185:E185,2,0)</f>
        <v>#N/A</v>
      </c>
    </row>
    <row r="147" spans="3:3" x14ac:dyDescent="0.2">
      <c r="C147" s="1" t="e">
        <f>VLOOKUP(B147,Códigos!D186:E186,2,0)</f>
        <v>#N/A</v>
      </c>
    </row>
    <row r="148" spans="3:3" x14ac:dyDescent="0.2">
      <c r="C148" s="1" t="e">
        <f>VLOOKUP(B148,Códigos!D187:E187,2,0)</f>
        <v>#N/A</v>
      </c>
    </row>
    <row r="149" spans="3:3" x14ac:dyDescent="0.2">
      <c r="C149" s="1" t="e">
        <f>VLOOKUP(B149,Códigos!D188:E188,2,0)</f>
        <v>#N/A</v>
      </c>
    </row>
    <row r="150" spans="3:3" x14ac:dyDescent="0.2">
      <c r="C150" s="1" t="e">
        <f>VLOOKUP(B150,Códigos!D189:E189,2,0)</f>
        <v>#N/A</v>
      </c>
    </row>
    <row r="151" spans="3:3" x14ac:dyDescent="0.2">
      <c r="C151" s="1" t="e">
        <f>VLOOKUP(B151,Códigos!D190:E190,2,0)</f>
        <v>#N/A</v>
      </c>
    </row>
    <row r="152" spans="3:3" x14ac:dyDescent="0.2">
      <c r="C152" s="1" t="e">
        <f>VLOOKUP(B152,Códigos!D191:E191,2,0)</f>
        <v>#N/A</v>
      </c>
    </row>
    <row r="153" spans="3:3" x14ac:dyDescent="0.2">
      <c r="C153" s="1" t="e">
        <f>VLOOKUP(B153,Códigos!D192:E192,2,0)</f>
        <v>#N/A</v>
      </c>
    </row>
    <row r="154" spans="3:3" x14ac:dyDescent="0.2">
      <c r="C154" s="1" t="e">
        <f>VLOOKUP(B154,Códigos!D193:E193,2,0)</f>
        <v>#N/A</v>
      </c>
    </row>
    <row r="155" spans="3:3" x14ac:dyDescent="0.2">
      <c r="C155" s="1" t="e">
        <f>VLOOKUP(B155,Códigos!D194:E194,2,0)</f>
        <v>#N/A</v>
      </c>
    </row>
    <row r="156" spans="3:3" x14ac:dyDescent="0.2">
      <c r="C156" s="1" t="e">
        <f>VLOOKUP(B156,Códigos!D195:E195,2,0)</f>
        <v>#N/A</v>
      </c>
    </row>
    <row r="157" spans="3:3" x14ac:dyDescent="0.2">
      <c r="C157" s="1" t="e">
        <f>VLOOKUP(B157,Códigos!D196:E196,2,0)</f>
        <v>#N/A</v>
      </c>
    </row>
    <row r="158" spans="3:3" x14ac:dyDescent="0.2">
      <c r="C158" s="1" t="e">
        <f>VLOOKUP(B158,Códigos!D197:E197,2,0)</f>
        <v>#N/A</v>
      </c>
    </row>
    <row r="159" spans="3:3" x14ac:dyDescent="0.2">
      <c r="C159" s="1" t="e">
        <f>VLOOKUP(B159,Códigos!D198:E198,2,0)</f>
        <v>#N/A</v>
      </c>
    </row>
    <row r="160" spans="3:3" x14ac:dyDescent="0.2">
      <c r="C160" s="1" t="e">
        <f>VLOOKUP(B160,Códigos!D199:E199,2,0)</f>
        <v>#N/A</v>
      </c>
    </row>
    <row r="161" spans="3:3" x14ac:dyDescent="0.2">
      <c r="C161" s="1" t="e">
        <f>VLOOKUP(B161,Códigos!D200:E200,2,0)</f>
        <v>#N/A</v>
      </c>
    </row>
    <row r="162" spans="3:3" x14ac:dyDescent="0.2">
      <c r="C162" s="1" t="e">
        <f>VLOOKUP(B162,Códigos!D201:E201,2,0)</f>
        <v>#N/A</v>
      </c>
    </row>
    <row r="163" spans="3:3" x14ac:dyDescent="0.2">
      <c r="C163" s="1" t="e">
        <f>VLOOKUP(B163,Códigos!D202:E202,2,0)</f>
        <v>#N/A</v>
      </c>
    </row>
    <row r="164" spans="3:3" x14ac:dyDescent="0.2">
      <c r="C164" s="1" t="e">
        <f>VLOOKUP(B164,Códigos!D203:E203,2,0)</f>
        <v>#N/A</v>
      </c>
    </row>
    <row r="165" spans="3:3" x14ac:dyDescent="0.2">
      <c r="C165" s="1" t="e">
        <f>VLOOKUP(B165,Códigos!D204:E204,2,0)</f>
        <v>#N/A</v>
      </c>
    </row>
    <row r="166" spans="3:3" x14ac:dyDescent="0.2">
      <c r="C166" s="1" t="e">
        <f>VLOOKUP(B166,Códigos!D205:E205,2,0)</f>
        <v>#N/A</v>
      </c>
    </row>
    <row r="167" spans="3:3" x14ac:dyDescent="0.2">
      <c r="C167" s="1" t="e">
        <f>VLOOKUP(B167,Códigos!D206:E206,2,0)</f>
        <v>#N/A</v>
      </c>
    </row>
    <row r="168" spans="3:3" x14ac:dyDescent="0.2">
      <c r="C168" s="1" t="e">
        <f>VLOOKUP(B168,Códigos!D207:E207,2,0)</f>
        <v>#N/A</v>
      </c>
    </row>
    <row r="169" spans="3:3" x14ac:dyDescent="0.2">
      <c r="C169" s="1" t="e">
        <f>VLOOKUP(B169,Códigos!D208:E208,2,0)</f>
        <v>#N/A</v>
      </c>
    </row>
    <row r="170" spans="3:3" x14ac:dyDescent="0.2">
      <c r="C170" s="1" t="e">
        <f>VLOOKUP(B170,Códigos!D209:E209,2,0)</f>
        <v>#N/A</v>
      </c>
    </row>
    <row r="171" spans="3:3" x14ac:dyDescent="0.2">
      <c r="C171" s="1" t="e">
        <f>VLOOKUP(B171,Códigos!D210:E210,2,0)</f>
        <v>#N/A</v>
      </c>
    </row>
    <row r="172" spans="3:3" x14ac:dyDescent="0.2">
      <c r="C172" s="1" t="e">
        <f>VLOOKUP(B172,Códigos!D211:E211,2,0)</f>
        <v>#N/A</v>
      </c>
    </row>
    <row r="173" spans="3:3" x14ac:dyDescent="0.2">
      <c r="C173" s="1" t="e">
        <f>VLOOKUP(B173,Códigos!D212:E212,2,0)</f>
        <v>#N/A</v>
      </c>
    </row>
    <row r="174" spans="3:3" x14ac:dyDescent="0.2">
      <c r="C174" s="1" t="e">
        <f>VLOOKUP(B174,Códigos!D213:E213,2,0)</f>
        <v>#N/A</v>
      </c>
    </row>
    <row r="175" spans="3:3" x14ac:dyDescent="0.2">
      <c r="C175" s="1" t="e">
        <f>VLOOKUP(B175,Códigos!D214:E214,2,0)</f>
        <v>#N/A</v>
      </c>
    </row>
    <row r="176" spans="3:3" x14ac:dyDescent="0.2">
      <c r="C176" s="1" t="e">
        <f>VLOOKUP(B176,Códigos!D215:E215,2,0)</f>
        <v>#N/A</v>
      </c>
    </row>
    <row r="177" spans="3:3" x14ac:dyDescent="0.2">
      <c r="C177" s="1" t="e">
        <f>VLOOKUP(B177,Códigos!D216:E216,2,0)</f>
        <v>#N/A</v>
      </c>
    </row>
    <row r="178" spans="3:3" x14ac:dyDescent="0.2">
      <c r="C178" s="1" t="e">
        <f>VLOOKUP(B178,Códigos!D217:E217,2,0)</f>
        <v>#N/A</v>
      </c>
    </row>
    <row r="179" spans="3:3" x14ac:dyDescent="0.2">
      <c r="C179" s="1" t="e">
        <f>VLOOKUP(B179,Códigos!D218:E218,2,0)</f>
        <v>#N/A</v>
      </c>
    </row>
    <row r="180" spans="3:3" x14ac:dyDescent="0.2">
      <c r="C180" s="1" t="e">
        <f>VLOOKUP(B180,Códigos!D219:E219,2,0)</f>
        <v>#N/A</v>
      </c>
    </row>
    <row r="181" spans="3:3" x14ac:dyDescent="0.2">
      <c r="C181" s="1" t="e">
        <f>VLOOKUP(B181,Códigos!D220:E220,2,0)</f>
        <v>#N/A</v>
      </c>
    </row>
    <row r="182" spans="3:3" x14ac:dyDescent="0.2">
      <c r="C182" s="1" t="e">
        <f>VLOOKUP(B182,Códigos!D221:E221,2,0)</f>
        <v>#N/A</v>
      </c>
    </row>
    <row r="183" spans="3:3" x14ac:dyDescent="0.2">
      <c r="C183" s="1" t="e">
        <f>VLOOKUP(B183,Códigos!D222:E222,2,0)</f>
        <v>#N/A</v>
      </c>
    </row>
    <row r="184" spans="3:3" x14ac:dyDescent="0.2">
      <c r="C184" s="1" t="e">
        <f>VLOOKUP(B184,Códigos!D223:E223,2,0)</f>
        <v>#N/A</v>
      </c>
    </row>
    <row r="185" spans="3:3" x14ac:dyDescent="0.2">
      <c r="C185" s="1" t="e">
        <f>VLOOKUP(B185,Códigos!D224:E224,2,0)</f>
        <v>#N/A</v>
      </c>
    </row>
    <row r="186" spans="3:3" x14ac:dyDescent="0.2">
      <c r="C186" s="1" t="e">
        <f>VLOOKUP(B186,Códigos!D225:E225,2,0)</f>
        <v>#N/A</v>
      </c>
    </row>
    <row r="187" spans="3:3" x14ac:dyDescent="0.2">
      <c r="C187" s="1" t="e">
        <f>VLOOKUP(B187,Códigos!D226:E226,2,0)</f>
        <v>#N/A</v>
      </c>
    </row>
    <row r="188" spans="3:3" x14ac:dyDescent="0.2">
      <c r="C188" s="1" t="e">
        <f>VLOOKUP(B188,Códigos!D227:E227,2,0)</f>
        <v>#N/A</v>
      </c>
    </row>
    <row r="189" spans="3:3" x14ac:dyDescent="0.2">
      <c r="C189" s="1" t="e">
        <f>VLOOKUP(B189,Códigos!D228:E228,2,0)</f>
        <v>#N/A</v>
      </c>
    </row>
    <row r="190" spans="3:3" x14ac:dyDescent="0.2">
      <c r="C190" s="1" t="e">
        <f>VLOOKUP(B190,Códigos!D229:E229,2,0)</f>
        <v>#N/A</v>
      </c>
    </row>
    <row r="191" spans="3:3" x14ac:dyDescent="0.2">
      <c r="C191" s="1" t="e">
        <f>VLOOKUP(B191,Códigos!D230:E230,2,0)</f>
        <v>#N/A</v>
      </c>
    </row>
    <row r="192" spans="3:3" x14ac:dyDescent="0.2">
      <c r="C192" s="1" t="e">
        <f>VLOOKUP(B192,Códigos!D231:E231,2,0)</f>
        <v>#N/A</v>
      </c>
    </row>
    <row r="193" spans="3:3" x14ac:dyDescent="0.2">
      <c r="C193" s="1" t="e">
        <f>VLOOKUP(B193,Códigos!D232:E232,2,0)</f>
        <v>#N/A</v>
      </c>
    </row>
    <row r="194" spans="3:3" x14ac:dyDescent="0.2">
      <c r="C194" s="1" t="e">
        <f>VLOOKUP(B194,Códigos!D233:E233,2,0)</f>
        <v>#N/A</v>
      </c>
    </row>
    <row r="195" spans="3:3" x14ac:dyDescent="0.2">
      <c r="C195" s="1" t="e">
        <f>VLOOKUP(B195,Códigos!D234:E234,2,0)</f>
        <v>#N/A</v>
      </c>
    </row>
    <row r="196" spans="3:3" x14ac:dyDescent="0.2">
      <c r="C196" s="1" t="e">
        <f>VLOOKUP(B196,Códigos!D235:E235,2,0)</f>
        <v>#N/A</v>
      </c>
    </row>
    <row r="197" spans="3:3" x14ac:dyDescent="0.2">
      <c r="C197" s="1" t="e">
        <f>VLOOKUP(B197,Códigos!D236:E236,2,0)</f>
        <v>#N/A</v>
      </c>
    </row>
    <row r="198" spans="3:3" x14ac:dyDescent="0.2">
      <c r="C198" s="1" t="e">
        <f>VLOOKUP(B198,Códigos!D237:E237,2,0)</f>
        <v>#N/A</v>
      </c>
    </row>
    <row r="199" spans="3:3" x14ac:dyDescent="0.2">
      <c r="C199" s="1" t="e">
        <f>VLOOKUP(B199,Códigos!D238:E238,2,0)</f>
        <v>#N/A</v>
      </c>
    </row>
    <row r="200" spans="3:3" x14ac:dyDescent="0.2">
      <c r="C200" s="1" t="e">
        <f>VLOOKUP(B200,Códigos!D239:E239,2,0)</f>
        <v>#N/A</v>
      </c>
    </row>
    <row r="201" spans="3:3" x14ac:dyDescent="0.2">
      <c r="C201" s="1" t="e">
        <f>VLOOKUP(B201,Códigos!D240:E240,2,0)</f>
        <v>#N/A</v>
      </c>
    </row>
    <row r="202" spans="3:3" x14ac:dyDescent="0.2">
      <c r="C202" s="1" t="e">
        <f>VLOOKUP(B202,Códigos!D241:E241,2,0)</f>
        <v>#N/A</v>
      </c>
    </row>
    <row r="203" spans="3:3" x14ac:dyDescent="0.2">
      <c r="C203" s="1" t="e">
        <f>VLOOKUP(B203,Códigos!D242:E242,2,0)</f>
        <v>#N/A</v>
      </c>
    </row>
    <row r="204" spans="3:3" x14ac:dyDescent="0.2">
      <c r="C204" s="1" t="e">
        <f>VLOOKUP(B204,Códigos!D243:E243,2,0)</f>
        <v>#N/A</v>
      </c>
    </row>
    <row r="205" spans="3:3" x14ac:dyDescent="0.2">
      <c r="C205" s="1" t="e">
        <f>VLOOKUP(B205,Códigos!D244:E244,2,0)</f>
        <v>#N/A</v>
      </c>
    </row>
    <row r="206" spans="3:3" x14ac:dyDescent="0.2">
      <c r="C206" s="1" t="e">
        <f>VLOOKUP(B206,Códigos!D245:E245,2,0)</f>
        <v>#N/A</v>
      </c>
    </row>
    <row r="207" spans="3:3" x14ac:dyDescent="0.2">
      <c r="C207" s="1" t="e">
        <f>VLOOKUP(B207,Códigos!D246:E246,2,0)</f>
        <v>#N/A</v>
      </c>
    </row>
    <row r="208" spans="3:3" x14ac:dyDescent="0.2">
      <c r="C208" s="1" t="e">
        <f>VLOOKUP(B208,Códigos!D247:E247,2,0)</f>
        <v>#N/A</v>
      </c>
    </row>
    <row r="209" spans="3:3" x14ac:dyDescent="0.2">
      <c r="C209" s="1" t="e">
        <f>VLOOKUP(B209,Códigos!D248:E248,2,0)</f>
        <v>#N/A</v>
      </c>
    </row>
    <row r="210" spans="3:3" x14ac:dyDescent="0.2">
      <c r="C210" s="1" t="e">
        <f>VLOOKUP(B210,Códigos!D249:E249,2,0)</f>
        <v>#N/A</v>
      </c>
    </row>
    <row r="211" spans="3:3" x14ac:dyDescent="0.2">
      <c r="C211" s="1" t="e">
        <f>VLOOKUP(B211,Códigos!D250:E250,2,0)</f>
        <v>#N/A</v>
      </c>
    </row>
    <row r="212" spans="3:3" x14ac:dyDescent="0.2">
      <c r="C212" s="1" t="e">
        <f>VLOOKUP(B212,Códigos!D251:E251,2,0)</f>
        <v>#N/A</v>
      </c>
    </row>
    <row r="213" spans="3:3" x14ac:dyDescent="0.2">
      <c r="C213" s="1" t="e">
        <f>VLOOKUP(B213,Códigos!D252:E252,2,0)</f>
        <v>#N/A</v>
      </c>
    </row>
    <row r="214" spans="3:3" x14ac:dyDescent="0.2">
      <c r="C214" s="1" t="e">
        <f>VLOOKUP(B214,Códigos!D253:E253,2,0)</f>
        <v>#N/A</v>
      </c>
    </row>
    <row r="215" spans="3:3" x14ac:dyDescent="0.2">
      <c r="C215" s="1" t="e">
        <f>VLOOKUP(B215,Códigos!D254:E254,2,0)</f>
        <v>#N/A</v>
      </c>
    </row>
    <row r="216" spans="3:3" x14ac:dyDescent="0.2">
      <c r="C216" s="1" t="e">
        <f>VLOOKUP(B216,Códigos!D255:E255,2,0)</f>
        <v>#N/A</v>
      </c>
    </row>
    <row r="217" spans="3:3" x14ac:dyDescent="0.2">
      <c r="C217" s="1" t="e">
        <f>VLOOKUP(B217,Códigos!D256:E256,2,0)</f>
        <v>#N/A</v>
      </c>
    </row>
    <row r="218" spans="3:3" x14ac:dyDescent="0.2">
      <c r="C218" s="1" t="e">
        <f>VLOOKUP(B218,Códigos!D257:E257,2,0)</f>
        <v>#N/A</v>
      </c>
    </row>
    <row r="219" spans="3:3" x14ac:dyDescent="0.2">
      <c r="C219" s="1" t="e">
        <f>VLOOKUP(B219,Códigos!D258:E258,2,0)</f>
        <v>#N/A</v>
      </c>
    </row>
    <row r="220" spans="3:3" x14ac:dyDescent="0.2">
      <c r="C220" s="1" t="e">
        <f>VLOOKUP(B220,Códigos!D259:E259,2,0)</f>
        <v>#N/A</v>
      </c>
    </row>
    <row r="221" spans="3:3" x14ac:dyDescent="0.2">
      <c r="C221" s="1" t="e">
        <f>VLOOKUP(B221,Códigos!D260:E260,2,0)</f>
        <v>#N/A</v>
      </c>
    </row>
    <row r="222" spans="3:3" x14ac:dyDescent="0.2">
      <c r="C222" s="1" t="e">
        <f>VLOOKUP(B222,Códigos!D261:E261,2,0)</f>
        <v>#N/A</v>
      </c>
    </row>
    <row r="223" spans="3:3" x14ac:dyDescent="0.2">
      <c r="C223" s="1" t="e">
        <f>VLOOKUP(B223,Códigos!D262:E262,2,0)</f>
        <v>#N/A</v>
      </c>
    </row>
    <row r="224" spans="3:3" x14ac:dyDescent="0.2">
      <c r="C224" s="1" t="e">
        <f>VLOOKUP(B224,Códigos!D263:E263,2,0)</f>
        <v>#N/A</v>
      </c>
    </row>
    <row r="225" spans="3:3" x14ac:dyDescent="0.2">
      <c r="C225" s="1" t="e">
        <f>VLOOKUP(B225,Códigos!D264:E264,2,0)</f>
        <v>#N/A</v>
      </c>
    </row>
    <row r="226" spans="3:3" x14ac:dyDescent="0.2">
      <c r="C226" s="1" t="e">
        <f>VLOOKUP(B226,Códigos!D265:E265,2,0)</f>
        <v>#N/A</v>
      </c>
    </row>
    <row r="227" spans="3:3" x14ac:dyDescent="0.2">
      <c r="C227" s="1" t="e">
        <f>VLOOKUP(B227,Códigos!D266:E266,2,0)</f>
        <v>#N/A</v>
      </c>
    </row>
    <row r="228" spans="3:3" x14ac:dyDescent="0.2">
      <c r="C228" s="1" t="e">
        <f>VLOOKUP(B228,Códigos!D267:E267,2,0)</f>
        <v>#N/A</v>
      </c>
    </row>
    <row r="229" spans="3:3" x14ac:dyDescent="0.2">
      <c r="C229" s="1" t="e">
        <f>VLOOKUP(B229,Códigos!D268:E268,2,0)</f>
        <v>#N/A</v>
      </c>
    </row>
    <row r="230" spans="3:3" x14ac:dyDescent="0.2">
      <c r="C230" s="1" t="e">
        <f>VLOOKUP(B230,Códigos!D269:E269,2,0)</f>
        <v>#N/A</v>
      </c>
    </row>
    <row r="231" spans="3:3" x14ac:dyDescent="0.2">
      <c r="C231" s="1" t="e">
        <f>VLOOKUP(B231,Códigos!D270:E270,2,0)</f>
        <v>#N/A</v>
      </c>
    </row>
    <row r="232" spans="3:3" x14ac:dyDescent="0.2">
      <c r="C232" s="1" t="e">
        <f>VLOOKUP(B232,Códigos!D271:E271,2,0)</f>
        <v>#N/A</v>
      </c>
    </row>
    <row r="233" spans="3:3" x14ac:dyDescent="0.2">
      <c r="C233" s="1" t="e">
        <f>VLOOKUP(B233,Códigos!D272:E272,2,0)</f>
        <v>#N/A</v>
      </c>
    </row>
    <row r="234" spans="3:3" x14ac:dyDescent="0.2">
      <c r="C234" s="1" t="e">
        <f>VLOOKUP(B234,Códigos!D273:E273,2,0)</f>
        <v>#N/A</v>
      </c>
    </row>
    <row r="235" spans="3:3" x14ac:dyDescent="0.2">
      <c r="C235" s="1" t="e">
        <f>VLOOKUP(B235,Códigos!D274:E274,2,0)</f>
        <v>#N/A</v>
      </c>
    </row>
    <row r="236" spans="3:3" x14ac:dyDescent="0.2">
      <c r="C236" s="1" t="e">
        <f>VLOOKUP(B236,Códigos!D275:E275,2,0)</f>
        <v>#N/A</v>
      </c>
    </row>
    <row r="237" spans="3:3" x14ac:dyDescent="0.2">
      <c r="C237" s="1" t="e">
        <f>VLOOKUP(B237,Códigos!D276:E276,2,0)</f>
        <v>#N/A</v>
      </c>
    </row>
    <row r="238" spans="3:3" x14ac:dyDescent="0.2">
      <c r="C238" s="1" t="e">
        <f>VLOOKUP(B238,Códigos!D277:E277,2,0)</f>
        <v>#N/A</v>
      </c>
    </row>
    <row r="239" spans="3:3" x14ac:dyDescent="0.2">
      <c r="C239" s="1" t="e">
        <f>VLOOKUP(B239,Códigos!D278:E278,2,0)</f>
        <v>#N/A</v>
      </c>
    </row>
    <row r="240" spans="3:3" x14ac:dyDescent="0.2">
      <c r="C240" s="1" t="e">
        <f>VLOOKUP(B240,Códigos!D279:E279,2,0)</f>
        <v>#N/A</v>
      </c>
    </row>
    <row r="241" spans="3:3" x14ac:dyDescent="0.2">
      <c r="C241" s="1" t="e">
        <f>VLOOKUP(B241,Códigos!D280:E280,2,0)</f>
        <v>#N/A</v>
      </c>
    </row>
    <row r="242" spans="3:3" x14ac:dyDescent="0.2">
      <c r="C242" s="1" t="e">
        <f>VLOOKUP(B242,Códigos!D281:E281,2,0)</f>
        <v>#N/A</v>
      </c>
    </row>
    <row r="243" spans="3:3" x14ac:dyDescent="0.2">
      <c r="C243" s="1" t="e">
        <f>VLOOKUP(B243,Códigos!D282:E282,2,0)</f>
        <v>#N/A</v>
      </c>
    </row>
    <row r="244" spans="3:3" x14ac:dyDescent="0.2">
      <c r="C244" s="1" t="e">
        <f>VLOOKUP(B244,Códigos!D283:E283,2,0)</f>
        <v>#N/A</v>
      </c>
    </row>
    <row r="245" spans="3:3" x14ac:dyDescent="0.2">
      <c r="C245" s="1" t="e">
        <f>VLOOKUP(B245,Códigos!D284:E284,2,0)</f>
        <v>#N/A</v>
      </c>
    </row>
    <row r="246" spans="3:3" x14ac:dyDescent="0.2">
      <c r="C246" s="1" t="e">
        <f>VLOOKUP(B246,Códigos!D285:E285,2,0)</f>
        <v>#N/A</v>
      </c>
    </row>
    <row r="247" spans="3:3" x14ac:dyDescent="0.2">
      <c r="C247" s="1" t="e">
        <f>VLOOKUP(B247,Códigos!D286:E286,2,0)</f>
        <v>#N/A</v>
      </c>
    </row>
    <row r="248" spans="3:3" x14ac:dyDescent="0.2">
      <c r="C248" s="1" t="e">
        <f>VLOOKUP(B248,Códigos!D287:E287,2,0)</f>
        <v>#N/A</v>
      </c>
    </row>
    <row r="249" spans="3:3" x14ac:dyDescent="0.2">
      <c r="C249" s="1" t="e">
        <f>VLOOKUP(B249,Códigos!D288:E288,2,0)</f>
        <v>#N/A</v>
      </c>
    </row>
    <row r="250" spans="3:3" x14ac:dyDescent="0.2">
      <c r="C250" s="1" t="e">
        <f>VLOOKUP(B250,Códigos!D289:E289,2,0)</f>
        <v>#N/A</v>
      </c>
    </row>
    <row r="251" spans="3:3" x14ac:dyDescent="0.2">
      <c r="C251" s="1" t="e">
        <f>VLOOKUP(B251,Códigos!D290:E290,2,0)</f>
        <v>#N/A</v>
      </c>
    </row>
    <row r="252" spans="3:3" x14ac:dyDescent="0.2">
      <c r="C252" s="1" t="e">
        <f>VLOOKUP(B252,Códigos!D291:E291,2,0)</f>
        <v>#N/A</v>
      </c>
    </row>
    <row r="253" spans="3:3" x14ac:dyDescent="0.2">
      <c r="C253" s="1" t="e">
        <f>VLOOKUP(B253,Códigos!D292:E292,2,0)</f>
        <v>#N/A</v>
      </c>
    </row>
    <row r="254" spans="3:3" x14ac:dyDescent="0.2">
      <c r="C254" s="1" t="e">
        <f>VLOOKUP(B254,Códigos!D293:E293,2,0)</f>
        <v>#N/A</v>
      </c>
    </row>
    <row r="255" spans="3:3" x14ac:dyDescent="0.2">
      <c r="C255" s="1" t="e">
        <f>VLOOKUP(B255,Códigos!D294:E294,2,0)</f>
        <v>#N/A</v>
      </c>
    </row>
    <row r="256" spans="3:3" x14ac:dyDescent="0.2">
      <c r="C256" s="1" t="e">
        <f>VLOOKUP(B256,Códigos!D295:E295,2,0)</f>
        <v>#N/A</v>
      </c>
    </row>
    <row r="257" spans="3:3" x14ac:dyDescent="0.2">
      <c r="C257" s="1" t="e">
        <f>VLOOKUP(B257,Códigos!D296:E296,2,0)</f>
        <v>#N/A</v>
      </c>
    </row>
    <row r="258" spans="3:3" x14ac:dyDescent="0.2">
      <c r="C258" s="1" t="e">
        <f>VLOOKUP(B258,Códigos!D297:E297,2,0)</f>
        <v>#N/A</v>
      </c>
    </row>
    <row r="259" spans="3:3" x14ac:dyDescent="0.2">
      <c r="C259" s="1" t="e">
        <f>VLOOKUP(B259,Códigos!D298:E298,2,0)</f>
        <v>#N/A</v>
      </c>
    </row>
    <row r="260" spans="3:3" x14ac:dyDescent="0.2">
      <c r="C260" s="1" t="e">
        <f>VLOOKUP(B260,Códigos!D299:E299,2,0)</f>
        <v>#N/A</v>
      </c>
    </row>
    <row r="261" spans="3:3" x14ac:dyDescent="0.2">
      <c r="C261" s="1" t="e">
        <f>VLOOKUP(B261,Códigos!D300:E300,2,0)</f>
        <v>#N/A</v>
      </c>
    </row>
    <row r="262" spans="3:3" x14ac:dyDescent="0.2">
      <c r="C262" s="1" t="e">
        <f>VLOOKUP(B262,Códigos!D301:E301,2,0)</f>
        <v>#N/A</v>
      </c>
    </row>
    <row r="263" spans="3:3" x14ac:dyDescent="0.2">
      <c r="C263" s="1" t="e">
        <f>VLOOKUP(B263,Códigos!D302:E302,2,0)</f>
        <v>#N/A</v>
      </c>
    </row>
    <row r="264" spans="3:3" x14ac:dyDescent="0.2">
      <c r="C264" s="1" t="e">
        <f>VLOOKUP(B264,Códigos!D303:E303,2,0)</f>
        <v>#N/A</v>
      </c>
    </row>
    <row r="265" spans="3:3" x14ac:dyDescent="0.2">
      <c r="C265" s="1" t="e">
        <f>VLOOKUP(B265,Códigos!D304:E304,2,0)</f>
        <v>#N/A</v>
      </c>
    </row>
    <row r="266" spans="3:3" x14ac:dyDescent="0.2">
      <c r="C266" s="1" t="e">
        <f>VLOOKUP(B266,Códigos!D305:E305,2,0)</f>
        <v>#N/A</v>
      </c>
    </row>
    <row r="267" spans="3:3" x14ac:dyDescent="0.2">
      <c r="C267" s="1" t="e">
        <f>VLOOKUP(B267,Códigos!D306:E306,2,0)</f>
        <v>#N/A</v>
      </c>
    </row>
    <row r="268" spans="3:3" x14ac:dyDescent="0.2">
      <c r="C268" s="1" t="e">
        <f>VLOOKUP(B268,Códigos!D307:E307,2,0)</f>
        <v>#N/A</v>
      </c>
    </row>
    <row r="269" spans="3:3" x14ac:dyDescent="0.2">
      <c r="C269" s="1" t="e">
        <f>VLOOKUP(B269,Códigos!D308:E308,2,0)</f>
        <v>#N/A</v>
      </c>
    </row>
    <row r="270" spans="3:3" x14ac:dyDescent="0.2">
      <c r="C270" s="1" t="e">
        <f>VLOOKUP(B270,Códigos!D309:E309,2,0)</f>
        <v>#N/A</v>
      </c>
    </row>
    <row r="271" spans="3:3" x14ac:dyDescent="0.2">
      <c r="C271" s="1" t="e">
        <f>VLOOKUP(B271,Códigos!D310:E310,2,0)</f>
        <v>#N/A</v>
      </c>
    </row>
    <row r="272" spans="3:3" x14ac:dyDescent="0.2">
      <c r="C272" s="1" t="e">
        <f>VLOOKUP(B272,Códigos!D311:E311,2,0)</f>
        <v>#N/A</v>
      </c>
    </row>
    <row r="273" spans="3:3" x14ac:dyDescent="0.2">
      <c r="C273" s="1" t="e">
        <f>VLOOKUP(B273,Códigos!D312:E312,2,0)</f>
        <v>#N/A</v>
      </c>
    </row>
    <row r="274" spans="3:3" x14ac:dyDescent="0.2">
      <c r="C274" s="1" t="e">
        <f>VLOOKUP(B274,Códigos!D313:E313,2,0)</f>
        <v>#N/A</v>
      </c>
    </row>
    <row r="275" spans="3:3" x14ac:dyDescent="0.2">
      <c r="C275" s="1" t="e">
        <f>VLOOKUP(B275,Códigos!D314:E314,2,0)</f>
        <v>#N/A</v>
      </c>
    </row>
    <row r="276" spans="3:3" x14ac:dyDescent="0.2">
      <c r="C276" s="1" t="e">
        <f>VLOOKUP(B276,Códigos!D315:E315,2,0)</f>
        <v>#N/A</v>
      </c>
    </row>
    <row r="277" spans="3:3" x14ac:dyDescent="0.2">
      <c r="C277" s="1" t="e">
        <f>VLOOKUP(B277,Códigos!D316:E316,2,0)</f>
        <v>#N/A</v>
      </c>
    </row>
    <row r="278" spans="3:3" x14ac:dyDescent="0.2">
      <c r="C278" s="1" t="e">
        <f>VLOOKUP(B278,Códigos!D317:E317,2,0)</f>
        <v>#N/A</v>
      </c>
    </row>
    <row r="279" spans="3:3" x14ac:dyDescent="0.2">
      <c r="C279" s="1" t="e">
        <f>VLOOKUP(B279,Códigos!D318:E318,2,0)</f>
        <v>#N/A</v>
      </c>
    </row>
    <row r="280" spans="3:3" x14ac:dyDescent="0.2">
      <c r="C280" s="1" t="e">
        <f>VLOOKUP(B280,Códigos!D319:E319,2,0)</f>
        <v>#N/A</v>
      </c>
    </row>
    <row r="281" spans="3:3" x14ac:dyDescent="0.2">
      <c r="C281" s="1" t="e">
        <f>VLOOKUP(B281,Códigos!D320:E320,2,0)</f>
        <v>#N/A</v>
      </c>
    </row>
    <row r="282" spans="3:3" x14ac:dyDescent="0.2">
      <c r="C282" s="1" t="e">
        <f>VLOOKUP(B282,Códigos!D321:E321,2,0)</f>
        <v>#N/A</v>
      </c>
    </row>
    <row r="283" spans="3:3" x14ac:dyDescent="0.2">
      <c r="C283" s="1" t="e">
        <f>VLOOKUP(B283,Códigos!D322:E322,2,0)</f>
        <v>#N/A</v>
      </c>
    </row>
    <row r="284" spans="3:3" x14ac:dyDescent="0.2">
      <c r="C284" s="1" t="e">
        <f>VLOOKUP(B284,Códigos!D323:E323,2,0)</f>
        <v>#N/A</v>
      </c>
    </row>
    <row r="285" spans="3:3" x14ac:dyDescent="0.2">
      <c r="C285" s="1" t="e">
        <f>VLOOKUP(B285,Códigos!D324:E324,2,0)</f>
        <v>#N/A</v>
      </c>
    </row>
    <row r="286" spans="3:3" x14ac:dyDescent="0.2">
      <c r="C286" s="1" t="e">
        <f>VLOOKUP(B286,Códigos!D325:E325,2,0)</f>
        <v>#N/A</v>
      </c>
    </row>
    <row r="287" spans="3:3" x14ac:dyDescent="0.2">
      <c r="C287" s="1" t="e">
        <f>VLOOKUP(B287,Códigos!D326:E326,2,0)</f>
        <v>#N/A</v>
      </c>
    </row>
    <row r="288" spans="3:3" x14ac:dyDescent="0.2">
      <c r="C288" s="1" t="e">
        <f>VLOOKUP(B288,Códigos!D327:E327,2,0)</f>
        <v>#N/A</v>
      </c>
    </row>
    <row r="289" spans="3:3" x14ac:dyDescent="0.2">
      <c r="C289" s="1" t="e">
        <f>VLOOKUP(B289,Códigos!D328:E328,2,0)</f>
        <v>#N/A</v>
      </c>
    </row>
    <row r="290" spans="3:3" x14ac:dyDescent="0.2">
      <c r="C290" s="1" t="e">
        <f>VLOOKUP(B290,Códigos!D329:E329,2,0)</f>
        <v>#N/A</v>
      </c>
    </row>
    <row r="291" spans="3:3" x14ac:dyDescent="0.2">
      <c r="C291" s="1" t="e">
        <f>VLOOKUP(B291,Códigos!D330:E330,2,0)</f>
        <v>#N/A</v>
      </c>
    </row>
    <row r="292" spans="3:3" x14ac:dyDescent="0.2">
      <c r="C292" s="1" t="e">
        <f>VLOOKUP(B292,Códigos!D331:E331,2,0)</f>
        <v>#N/A</v>
      </c>
    </row>
    <row r="293" spans="3:3" x14ac:dyDescent="0.2">
      <c r="C293" s="1" t="e">
        <f>VLOOKUP(B293,Códigos!D332:E332,2,0)</f>
        <v>#N/A</v>
      </c>
    </row>
    <row r="294" spans="3:3" x14ac:dyDescent="0.2">
      <c r="C294" s="1" t="e">
        <f>VLOOKUP(B294,Códigos!D333:E333,2,0)</f>
        <v>#N/A</v>
      </c>
    </row>
    <row r="295" spans="3:3" x14ac:dyDescent="0.2">
      <c r="C295" s="1" t="e">
        <f>VLOOKUP(B295,Códigos!D334:E334,2,0)</f>
        <v>#N/A</v>
      </c>
    </row>
    <row r="296" spans="3:3" x14ac:dyDescent="0.2">
      <c r="C296" s="1" t="e">
        <f>VLOOKUP(B296,Códigos!D335:E335,2,0)</f>
        <v>#N/A</v>
      </c>
    </row>
    <row r="297" spans="3:3" x14ac:dyDescent="0.2">
      <c r="C297" s="1" t="e">
        <f>VLOOKUP(B297,Códigos!D336:E336,2,0)</f>
        <v>#N/A</v>
      </c>
    </row>
    <row r="298" spans="3:3" x14ac:dyDescent="0.2">
      <c r="C298" s="1" t="e">
        <f>VLOOKUP(B298,Códigos!D337:E337,2,0)</f>
        <v>#N/A</v>
      </c>
    </row>
    <row r="299" spans="3:3" x14ac:dyDescent="0.2">
      <c r="C299" s="1" t="e">
        <f>VLOOKUP(B299,Códigos!D338:E338,2,0)</f>
        <v>#N/A</v>
      </c>
    </row>
    <row r="300" spans="3:3" x14ac:dyDescent="0.2">
      <c r="C300" s="1" t="e">
        <f>VLOOKUP(B300,Códigos!D339:E339,2,0)</f>
        <v>#N/A</v>
      </c>
    </row>
    <row r="301" spans="3:3" x14ac:dyDescent="0.2">
      <c r="C301" s="1" t="e">
        <f>VLOOKUP(B301,Códigos!D340:E340,2,0)</f>
        <v>#N/A</v>
      </c>
    </row>
    <row r="302" spans="3:3" x14ac:dyDescent="0.2">
      <c r="C302" s="1" t="e">
        <f>VLOOKUP(B302,Códigos!D341:E341,2,0)</f>
        <v>#N/A</v>
      </c>
    </row>
    <row r="303" spans="3:3" x14ac:dyDescent="0.2">
      <c r="C303" s="1" t="e">
        <f>VLOOKUP(B303,Códigos!D342:E342,2,0)</f>
        <v>#N/A</v>
      </c>
    </row>
    <row r="304" spans="3:3" x14ac:dyDescent="0.2">
      <c r="C304" s="1" t="e">
        <f>VLOOKUP(B304,Códigos!D343:E343,2,0)</f>
        <v>#N/A</v>
      </c>
    </row>
    <row r="305" spans="3:3" x14ac:dyDescent="0.2">
      <c r="C305" s="1" t="e">
        <f>VLOOKUP(B305,Códigos!D344:E344,2,0)</f>
        <v>#N/A</v>
      </c>
    </row>
    <row r="306" spans="3:3" x14ac:dyDescent="0.2">
      <c r="C306" s="1" t="e">
        <f>VLOOKUP(B306,Códigos!D345:E345,2,0)</f>
        <v>#N/A</v>
      </c>
    </row>
    <row r="307" spans="3:3" x14ac:dyDescent="0.2">
      <c r="C307" s="1" t="e">
        <f>VLOOKUP(B307,Códigos!D346:E346,2,0)</f>
        <v>#N/A</v>
      </c>
    </row>
    <row r="308" spans="3:3" x14ac:dyDescent="0.2">
      <c r="C308" s="1" t="e">
        <f>VLOOKUP(B308,Códigos!D347:E347,2,0)</f>
        <v>#N/A</v>
      </c>
    </row>
    <row r="309" spans="3:3" x14ac:dyDescent="0.2">
      <c r="C309" s="1" t="e">
        <f>VLOOKUP(B309,Códigos!D348:E348,2,0)</f>
        <v>#N/A</v>
      </c>
    </row>
    <row r="310" spans="3:3" x14ac:dyDescent="0.2">
      <c r="C310" s="1" t="e">
        <f>VLOOKUP(B310,Códigos!D349:E349,2,0)</f>
        <v>#N/A</v>
      </c>
    </row>
    <row r="311" spans="3:3" x14ac:dyDescent="0.2">
      <c r="C311" s="1" t="e">
        <f>VLOOKUP(B311,Códigos!D350:E350,2,0)</f>
        <v>#N/A</v>
      </c>
    </row>
    <row r="312" spans="3:3" x14ac:dyDescent="0.2">
      <c r="C312" s="1" t="e">
        <f>VLOOKUP(B312,Códigos!D351:E351,2,0)</f>
        <v>#N/A</v>
      </c>
    </row>
    <row r="313" spans="3:3" x14ac:dyDescent="0.2">
      <c r="C313" s="1" t="e">
        <f>VLOOKUP(B313,Códigos!D352:E352,2,0)</f>
        <v>#N/A</v>
      </c>
    </row>
    <row r="314" spans="3:3" x14ac:dyDescent="0.2">
      <c r="C314" s="1" t="e">
        <f>VLOOKUP(B314,Códigos!D353:E353,2,0)</f>
        <v>#N/A</v>
      </c>
    </row>
    <row r="315" spans="3:3" x14ac:dyDescent="0.2">
      <c r="C315" s="1" t="e">
        <f>VLOOKUP(B315,Códigos!D354:E354,2,0)</f>
        <v>#N/A</v>
      </c>
    </row>
    <row r="316" spans="3:3" x14ac:dyDescent="0.2">
      <c r="C316" s="1" t="e">
        <f>VLOOKUP(B316,Códigos!D355:E355,2,0)</f>
        <v>#N/A</v>
      </c>
    </row>
    <row r="317" spans="3:3" x14ac:dyDescent="0.2">
      <c r="C317" s="1" t="e">
        <f>VLOOKUP(B317,Códigos!D356:E356,2,0)</f>
        <v>#N/A</v>
      </c>
    </row>
    <row r="318" spans="3:3" x14ac:dyDescent="0.2">
      <c r="C318" s="1" t="e">
        <f>VLOOKUP(B318,Códigos!D357:E357,2,0)</f>
        <v>#N/A</v>
      </c>
    </row>
    <row r="319" spans="3:3" x14ac:dyDescent="0.2">
      <c r="C319" s="1" t="e">
        <f>VLOOKUP(B319,Códigos!D358:E358,2,0)</f>
        <v>#N/A</v>
      </c>
    </row>
    <row r="320" spans="3:3" x14ac:dyDescent="0.2">
      <c r="C320" s="1" t="e">
        <f>VLOOKUP(B320,Códigos!D359:E359,2,0)</f>
        <v>#N/A</v>
      </c>
    </row>
    <row r="321" spans="3:3" x14ac:dyDescent="0.2">
      <c r="C321" s="1" t="e">
        <f>VLOOKUP(B321,Códigos!D360:E360,2,0)</f>
        <v>#N/A</v>
      </c>
    </row>
    <row r="322" spans="3:3" x14ac:dyDescent="0.2">
      <c r="C322" s="1" t="e">
        <f>VLOOKUP(B322,Códigos!D361:E361,2,0)</f>
        <v>#N/A</v>
      </c>
    </row>
    <row r="323" spans="3:3" x14ac:dyDescent="0.2">
      <c r="C323" s="1" t="e">
        <f>VLOOKUP(B323,Códigos!D362:E362,2,0)</f>
        <v>#N/A</v>
      </c>
    </row>
    <row r="324" spans="3:3" x14ac:dyDescent="0.2">
      <c r="C324" s="1" t="e">
        <f>VLOOKUP(B324,Códigos!D363:E363,2,0)</f>
        <v>#N/A</v>
      </c>
    </row>
    <row r="325" spans="3:3" x14ac:dyDescent="0.2">
      <c r="C325" s="1" t="e">
        <f>VLOOKUP(B325,Códigos!D364:E364,2,0)</f>
        <v>#N/A</v>
      </c>
    </row>
    <row r="326" spans="3:3" x14ac:dyDescent="0.2">
      <c r="C326" s="1" t="e">
        <f>VLOOKUP(B326,Códigos!D365:E365,2,0)</f>
        <v>#N/A</v>
      </c>
    </row>
    <row r="327" spans="3:3" x14ac:dyDescent="0.2">
      <c r="C327" s="1" t="e">
        <f>VLOOKUP(B327,Códigos!D366:E366,2,0)</f>
        <v>#N/A</v>
      </c>
    </row>
    <row r="328" spans="3:3" x14ac:dyDescent="0.2">
      <c r="C328" s="1" t="e">
        <f>VLOOKUP(B328,Códigos!D367:E367,2,0)</f>
        <v>#N/A</v>
      </c>
    </row>
    <row r="329" spans="3:3" x14ac:dyDescent="0.2">
      <c r="C329" s="1" t="e">
        <f>VLOOKUP(B329,Códigos!D368:E368,2,0)</f>
        <v>#N/A</v>
      </c>
    </row>
    <row r="330" spans="3:3" x14ac:dyDescent="0.2">
      <c r="C330" s="1" t="e">
        <f>VLOOKUP(B330,Códigos!D369:E369,2,0)</f>
        <v>#N/A</v>
      </c>
    </row>
    <row r="331" spans="3:3" x14ac:dyDescent="0.2">
      <c r="C331" s="1" t="e">
        <f>VLOOKUP(B331,Códigos!D370:E370,2,0)</f>
        <v>#N/A</v>
      </c>
    </row>
    <row r="332" spans="3:3" x14ac:dyDescent="0.2">
      <c r="C332" s="1" t="e">
        <f>VLOOKUP(B332,Códigos!D371:E371,2,0)</f>
        <v>#N/A</v>
      </c>
    </row>
    <row r="333" spans="3:3" x14ac:dyDescent="0.2">
      <c r="C333" s="1" t="e">
        <f>VLOOKUP(B333,Códigos!D372:E372,2,0)</f>
        <v>#N/A</v>
      </c>
    </row>
    <row r="334" spans="3:3" x14ac:dyDescent="0.2">
      <c r="C334" s="1" t="e">
        <f>VLOOKUP(B334,Códigos!D373:E373,2,0)</f>
        <v>#N/A</v>
      </c>
    </row>
    <row r="335" spans="3:3" x14ac:dyDescent="0.2">
      <c r="C335" s="1" t="e">
        <f>VLOOKUP(B335,Códigos!D374:E374,2,0)</f>
        <v>#N/A</v>
      </c>
    </row>
    <row r="336" spans="3:3" x14ac:dyDescent="0.2">
      <c r="C336" s="1" t="e">
        <f>VLOOKUP(B336,Códigos!D375:E375,2,0)</f>
        <v>#N/A</v>
      </c>
    </row>
    <row r="337" spans="3:3" x14ac:dyDescent="0.2">
      <c r="C337" s="1" t="e">
        <f>VLOOKUP(B337,Códigos!D376:E376,2,0)</f>
        <v>#N/A</v>
      </c>
    </row>
    <row r="338" spans="3:3" x14ac:dyDescent="0.2">
      <c r="C338" s="1" t="e">
        <f>VLOOKUP(B338,Códigos!D377:E377,2,0)</f>
        <v>#N/A</v>
      </c>
    </row>
    <row r="339" spans="3:3" x14ac:dyDescent="0.2">
      <c r="C339" s="1" t="e">
        <f>VLOOKUP(B339,Códigos!D378:E378,2,0)</f>
        <v>#N/A</v>
      </c>
    </row>
    <row r="340" spans="3:3" x14ac:dyDescent="0.2">
      <c r="C340" s="1" t="e">
        <f>VLOOKUP(B340,Códigos!D379:E379,2,0)</f>
        <v>#N/A</v>
      </c>
    </row>
    <row r="341" spans="3:3" x14ac:dyDescent="0.2">
      <c r="C341" s="1" t="e">
        <f>VLOOKUP(B341,Códigos!D380:E380,2,0)</f>
        <v>#N/A</v>
      </c>
    </row>
    <row r="342" spans="3:3" x14ac:dyDescent="0.2">
      <c r="C342" s="1" t="e">
        <f>VLOOKUP(B342,Códigos!D381:E381,2,0)</f>
        <v>#N/A</v>
      </c>
    </row>
    <row r="343" spans="3:3" x14ac:dyDescent="0.2">
      <c r="C343" s="1" t="e">
        <f>VLOOKUP(B343,Códigos!D382:E382,2,0)</f>
        <v>#N/A</v>
      </c>
    </row>
    <row r="344" spans="3:3" x14ac:dyDescent="0.2">
      <c r="C344" s="1" t="e">
        <f>VLOOKUP(B344,Códigos!D383:E383,2,0)</f>
        <v>#N/A</v>
      </c>
    </row>
    <row r="345" spans="3:3" x14ac:dyDescent="0.2">
      <c r="C345" s="1" t="e">
        <f>VLOOKUP(B345,Códigos!D384:E384,2,0)</f>
        <v>#N/A</v>
      </c>
    </row>
    <row r="346" spans="3:3" x14ac:dyDescent="0.2">
      <c r="C346" s="1" t="e">
        <f>VLOOKUP(B346,Códigos!D385:E385,2,0)</f>
        <v>#N/A</v>
      </c>
    </row>
    <row r="347" spans="3:3" x14ac:dyDescent="0.2">
      <c r="C347" s="1" t="e">
        <f>VLOOKUP(B347,Códigos!D386:E386,2,0)</f>
        <v>#N/A</v>
      </c>
    </row>
    <row r="348" spans="3:3" x14ac:dyDescent="0.2">
      <c r="C348" s="1" t="e">
        <f>VLOOKUP(B348,Códigos!D387:E387,2,0)</f>
        <v>#N/A</v>
      </c>
    </row>
    <row r="349" spans="3:3" x14ac:dyDescent="0.2">
      <c r="C349" s="1" t="e">
        <f>VLOOKUP(B349,Códigos!D388:E388,2,0)</f>
        <v>#N/A</v>
      </c>
    </row>
    <row r="350" spans="3:3" x14ac:dyDescent="0.2">
      <c r="C350" s="1" t="e">
        <f>VLOOKUP(B350,Códigos!D389:E389,2,0)</f>
        <v>#N/A</v>
      </c>
    </row>
    <row r="351" spans="3:3" x14ac:dyDescent="0.2">
      <c r="C351" s="1" t="e">
        <f>VLOOKUP(B351,Códigos!D390:E390,2,0)</f>
        <v>#N/A</v>
      </c>
    </row>
    <row r="352" spans="3:3" x14ac:dyDescent="0.2">
      <c r="C352" s="1" t="e">
        <f>VLOOKUP(B352,Códigos!D391:E391,2,0)</f>
        <v>#N/A</v>
      </c>
    </row>
    <row r="353" spans="3:3" x14ac:dyDescent="0.2">
      <c r="C353" s="1" t="e">
        <f>VLOOKUP(B353,Códigos!D392:E392,2,0)</f>
        <v>#N/A</v>
      </c>
    </row>
    <row r="354" spans="3:3" x14ac:dyDescent="0.2">
      <c r="C354" s="1" t="e">
        <f>VLOOKUP(B354,Códigos!D393:E393,2,0)</f>
        <v>#N/A</v>
      </c>
    </row>
    <row r="355" spans="3:3" x14ac:dyDescent="0.2">
      <c r="C355" s="1" t="e">
        <f>VLOOKUP(B355,Códigos!D394:E394,2,0)</f>
        <v>#N/A</v>
      </c>
    </row>
    <row r="356" spans="3:3" x14ac:dyDescent="0.2">
      <c r="C356" s="1" t="e">
        <f>VLOOKUP(B356,Códigos!D395:E395,2,0)</f>
        <v>#N/A</v>
      </c>
    </row>
    <row r="357" spans="3:3" x14ac:dyDescent="0.2">
      <c r="C357" s="1" t="e">
        <f>VLOOKUP(B357,Códigos!D396:E396,2,0)</f>
        <v>#N/A</v>
      </c>
    </row>
    <row r="358" spans="3:3" x14ac:dyDescent="0.2">
      <c r="C358" s="1" t="e">
        <f>VLOOKUP(B358,Códigos!D397:E397,2,0)</f>
        <v>#N/A</v>
      </c>
    </row>
    <row r="359" spans="3:3" x14ac:dyDescent="0.2">
      <c r="C359" s="1" t="e">
        <f>VLOOKUP(B359,Códigos!D398:E398,2,0)</f>
        <v>#N/A</v>
      </c>
    </row>
    <row r="360" spans="3:3" x14ac:dyDescent="0.2">
      <c r="C360" s="1" t="e">
        <f>VLOOKUP(B360,Códigos!D399:E399,2,0)</f>
        <v>#N/A</v>
      </c>
    </row>
    <row r="361" spans="3:3" x14ac:dyDescent="0.2">
      <c r="C361" s="1" t="e">
        <f>VLOOKUP(B361,Códigos!D400:E400,2,0)</f>
        <v>#N/A</v>
      </c>
    </row>
    <row r="362" spans="3:3" x14ac:dyDescent="0.2">
      <c r="C362" s="1" t="e">
        <f>VLOOKUP(B362,Códigos!D401:E401,2,0)</f>
        <v>#N/A</v>
      </c>
    </row>
    <row r="363" spans="3:3" x14ac:dyDescent="0.2">
      <c r="C363" s="1" t="e">
        <f>VLOOKUP(B363,Códigos!D402:E402,2,0)</f>
        <v>#N/A</v>
      </c>
    </row>
    <row r="364" spans="3:3" x14ac:dyDescent="0.2">
      <c r="C364" s="1" t="e">
        <f>VLOOKUP(B364,Códigos!D403:E403,2,0)</f>
        <v>#N/A</v>
      </c>
    </row>
    <row r="365" spans="3:3" x14ac:dyDescent="0.2">
      <c r="C365" s="1" t="e">
        <f>VLOOKUP(B365,Códigos!D404:E404,2,0)</f>
        <v>#N/A</v>
      </c>
    </row>
    <row r="366" spans="3:3" x14ac:dyDescent="0.2">
      <c r="C366" s="1" t="e">
        <f>VLOOKUP(B366,Códigos!D405:E405,2,0)</f>
        <v>#N/A</v>
      </c>
    </row>
    <row r="367" spans="3:3" x14ac:dyDescent="0.2">
      <c r="C367" s="1" t="e">
        <f>VLOOKUP(B367,Códigos!D406:E406,2,0)</f>
        <v>#N/A</v>
      </c>
    </row>
    <row r="368" spans="3:3" x14ac:dyDescent="0.2">
      <c r="C368" s="1" t="e">
        <f>VLOOKUP(B368,Códigos!D407:E407,2,0)</f>
        <v>#N/A</v>
      </c>
    </row>
    <row r="369" spans="3:3" x14ac:dyDescent="0.2">
      <c r="C369" s="1" t="e">
        <f>VLOOKUP(B369,Códigos!D408:E408,2,0)</f>
        <v>#N/A</v>
      </c>
    </row>
    <row r="370" spans="3:3" x14ac:dyDescent="0.2">
      <c r="C370" s="1" t="e">
        <f>VLOOKUP(B370,Códigos!D409:E409,2,0)</f>
        <v>#N/A</v>
      </c>
    </row>
    <row r="371" spans="3:3" x14ac:dyDescent="0.2">
      <c r="C371" s="1" t="e">
        <f>VLOOKUP(B371,Códigos!D410:E410,2,0)</f>
        <v>#N/A</v>
      </c>
    </row>
    <row r="372" spans="3:3" x14ac:dyDescent="0.2">
      <c r="C372" s="1" t="e">
        <f>VLOOKUP(B372,Códigos!D411:E411,2,0)</f>
        <v>#N/A</v>
      </c>
    </row>
    <row r="373" spans="3:3" x14ac:dyDescent="0.2">
      <c r="C373" s="1" t="e">
        <f>VLOOKUP(B373,Códigos!D412:E412,2,0)</f>
        <v>#N/A</v>
      </c>
    </row>
    <row r="374" spans="3:3" x14ac:dyDescent="0.2">
      <c r="C374" s="1" t="e">
        <f>VLOOKUP(B374,Códigos!D413:E413,2,0)</f>
        <v>#N/A</v>
      </c>
    </row>
    <row r="375" spans="3:3" x14ac:dyDescent="0.2">
      <c r="C375" s="1" t="e">
        <f>VLOOKUP(B375,Códigos!D414:E414,2,0)</f>
        <v>#N/A</v>
      </c>
    </row>
    <row r="376" spans="3:3" x14ac:dyDescent="0.2">
      <c r="C376" s="1" t="e">
        <f>VLOOKUP(B376,Códigos!D415:E415,2,0)</f>
        <v>#N/A</v>
      </c>
    </row>
    <row r="377" spans="3:3" x14ac:dyDescent="0.2">
      <c r="C377" s="1" t="e">
        <f>VLOOKUP(B377,Códigos!D416:E416,2,0)</f>
        <v>#N/A</v>
      </c>
    </row>
    <row r="378" spans="3:3" x14ac:dyDescent="0.2">
      <c r="C378" s="1" t="e">
        <f>VLOOKUP(B378,Códigos!D417:E417,2,0)</f>
        <v>#N/A</v>
      </c>
    </row>
    <row r="379" spans="3:3" x14ac:dyDescent="0.2">
      <c r="C379" s="1" t="e">
        <f>VLOOKUP(B379,Códigos!D418:E418,2,0)</f>
        <v>#N/A</v>
      </c>
    </row>
    <row r="380" spans="3:3" x14ac:dyDescent="0.2">
      <c r="C380" s="1" t="e">
        <f>VLOOKUP(B380,Códigos!D419:E419,2,0)</f>
        <v>#N/A</v>
      </c>
    </row>
    <row r="381" spans="3:3" x14ac:dyDescent="0.2">
      <c r="C381" s="1" t="e">
        <f>VLOOKUP(B381,Códigos!D420:E420,2,0)</f>
        <v>#N/A</v>
      </c>
    </row>
    <row r="382" spans="3:3" x14ac:dyDescent="0.2">
      <c r="C382" s="1" t="e">
        <f>VLOOKUP(B382,Códigos!D421:E421,2,0)</f>
        <v>#N/A</v>
      </c>
    </row>
    <row r="383" spans="3:3" x14ac:dyDescent="0.2">
      <c r="C383" s="1" t="e">
        <f>VLOOKUP(B383,Códigos!D422:E422,2,0)</f>
        <v>#N/A</v>
      </c>
    </row>
    <row r="384" spans="3:3" x14ac:dyDescent="0.2">
      <c r="C384" s="1" t="e">
        <f>VLOOKUP(B384,Códigos!D423:E423,2,0)</f>
        <v>#N/A</v>
      </c>
    </row>
    <row r="385" spans="3:3" x14ac:dyDescent="0.2">
      <c r="C385" s="1" t="e">
        <f>VLOOKUP(B385,Códigos!D424:E424,2,0)</f>
        <v>#N/A</v>
      </c>
    </row>
    <row r="386" spans="3:3" x14ac:dyDescent="0.2">
      <c r="C386" s="1" t="e">
        <f>VLOOKUP(B386,Códigos!D425:E425,2,0)</f>
        <v>#N/A</v>
      </c>
    </row>
    <row r="387" spans="3:3" x14ac:dyDescent="0.2">
      <c r="C387" s="1" t="e">
        <f>VLOOKUP(B387,Códigos!D426:E426,2,0)</f>
        <v>#N/A</v>
      </c>
    </row>
    <row r="388" spans="3:3" x14ac:dyDescent="0.2">
      <c r="C388" s="1" t="e">
        <f>VLOOKUP(B388,Códigos!D427:E427,2,0)</f>
        <v>#N/A</v>
      </c>
    </row>
    <row r="389" spans="3:3" x14ac:dyDescent="0.2">
      <c r="C389" s="1" t="e">
        <f>VLOOKUP(B389,Códigos!D428:E428,2,0)</f>
        <v>#N/A</v>
      </c>
    </row>
    <row r="390" spans="3:3" x14ac:dyDescent="0.2">
      <c r="C390" s="1" t="e">
        <f>VLOOKUP(B390,Códigos!D429:E429,2,0)</f>
        <v>#N/A</v>
      </c>
    </row>
    <row r="391" spans="3:3" x14ac:dyDescent="0.2">
      <c r="C391" s="1" t="e">
        <f>VLOOKUP(B391,Códigos!D430:E430,2,0)</f>
        <v>#N/A</v>
      </c>
    </row>
    <row r="392" spans="3:3" x14ac:dyDescent="0.2">
      <c r="C392" s="1" t="e">
        <f>VLOOKUP(B392,Códigos!D431:E431,2,0)</f>
        <v>#N/A</v>
      </c>
    </row>
    <row r="393" spans="3:3" x14ac:dyDescent="0.2">
      <c r="C393" s="1" t="e">
        <f>VLOOKUP(B393,Códigos!D432:E432,2,0)</f>
        <v>#N/A</v>
      </c>
    </row>
    <row r="394" spans="3:3" x14ac:dyDescent="0.2">
      <c r="C394" s="1" t="e">
        <f>VLOOKUP(B394,Códigos!D433:E433,2,0)</f>
        <v>#N/A</v>
      </c>
    </row>
    <row r="395" spans="3:3" x14ac:dyDescent="0.2">
      <c r="C395" s="1" t="e">
        <f>VLOOKUP(B395,Códigos!D434:E434,2,0)</f>
        <v>#N/A</v>
      </c>
    </row>
    <row r="396" spans="3:3" x14ac:dyDescent="0.2">
      <c r="C396" s="1" t="e">
        <f>VLOOKUP(B396,Códigos!D435:E435,2,0)</f>
        <v>#N/A</v>
      </c>
    </row>
    <row r="397" spans="3:3" x14ac:dyDescent="0.2">
      <c r="C397" s="1" t="e">
        <f>VLOOKUP(B397,Códigos!D436:E436,2,0)</f>
        <v>#N/A</v>
      </c>
    </row>
    <row r="398" spans="3:3" x14ac:dyDescent="0.2">
      <c r="C398" s="1" t="e">
        <f>VLOOKUP(B398,Códigos!D437:E437,2,0)</f>
        <v>#N/A</v>
      </c>
    </row>
    <row r="399" spans="3:3" x14ac:dyDescent="0.2">
      <c r="C399" s="1" t="e">
        <f>VLOOKUP(B399,Códigos!D438:E438,2,0)</f>
        <v>#N/A</v>
      </c>
    </row>
    <row r="400" spans="3:3" x14ac:dyDescent="0.2">
      <c r="C400" s="1" t="e">
        <f>VLOOKUP(B400,Códigos!D439:E439,2,0)</f>
        <v>#N/A</v>
      </c>
    </row>
    <row r="401" spans="3:3" x14ac:dyDescent="0.2">
      <c r="C401" s="1" t="e">
        <f>VLOOKUP(B401,Códigos!D440:E440,2,0)</f>
        <v>#N/A</v>
      </c>
    </row>
    <row r="402" spans="3:3" x14ac:dyDescent="0.2">
      <c r="C402" s="1" t="e">
        <f>VLOOKUP(B402,Códigos!D441:E441,2,0)</f>
        <v>#N/A</v>
      </c>
    </row>
    <row r="403" spans="3:3" x14ac:dyDescent="0.2">
      <c r="C403" s="1" t="e">
        <f>VLOOKUP(B403,Códigos!D442:E442,2,0)</f>
        <v>#N/A</v>
      </c>
    </row>
    <row r="404" spans="3:3" x14ac:dyDescent="0.2">
      <c r="C404" s="1" t="e">
        <f>VLOOKUP(B404,Códigos!D443:E443,2,0)</f>
        <v>#N/A</v>
      </c>
    </row>
    <row r="405" spans="3:3" x14ac:dyDescent="0.2">
      <c r="C405" s="1" t="e">
        <f>VLOOKUP(B405,Códigos!D444:E444,2,0)</f>
        <v>#N/A</v>
      </c>
    </row>
    <row r="406" spans="3:3" x14ac:dyDescent="0.2">
      <c r="C406" s="1" t="e">
        <f>VLOOKUP(B406,Códigos!D445:E445,2,0)</f>
        <v>#N/A</v>
      </c>
    </row>
    <row r="407" spans="3:3" x14ac:dyDescent="0.2">
      <c r="C407" s="1" t="e">
        <f>VLOOKUP(B407,Códigos!D446:E446,2,0)</f>
        <v>#N/A</v>
      </c>
    </row>
    <row r="408" spans="3:3" x14ac:dyDescent="0.2">
      <c r="C408" s="1" t="e">
        <f>VLOOKUP(B408,Códigos!D447:E447,2,0)</f>
        <v>#N/A</v>
      </c>
    </row>
    <row r="409" spans="3:3" x14ac:dyDescent="0.2">
      <c r="C409" s="1" t="e">
        <f>VLOOKUP(B409,Códigos!D448:E448,2,0)</f>
        <v>#N/A</v>
      </c>
    </row>
    <row r="410" spans="3:3" x14ac:dyDescent="0.2">
      <c r="C410" s="1" t="e">
        <f>VLOOKUP(B410,Códigos!D449:E449,2,0)</f>
        <v>#N/A</v>
      </c>
    </row>
    <row r="411" spans="3:3" x14ac:dyDescent="0.2">
      <c r="C411" s="1" t="e">
        <f>VLOOKUP(B411,Códigos!D450:E450,2,0)</f>
        <v>#N/A</v>
      </c>
    </row>
    <row r="412" spans="3:3" x14ac:dyDescent="0.2">
      <c r="C412" s="1" t="e">
        <f>VLOOKUP(B412,Códigos!D451:E451,2,0)</f>
        <v>#N/A</v>
      </c>
    </row>
    <row r="413" spans="3:3" x14ac:dyDescent="0.2">
      <c r="C413" s="1" t="e">
        <f>VLOOKUP(B413,Códigos!D452:E452,2,0)</f>
        <v>#N/A</v>
      </c>
    </row>
    <row r="414" spans="3:3" x14ac:dyDescent="0.2">
      <c r="C414" s="1" t="e">
        <f>VLOOKUP(B414,Códigos!D453:E453,2,0)</f>
        <v>#N/A</v>
      </c>
    </row>
    <row r="415" spans="3:3" x14ac:dyDescent="0.2">
      <c r="C415" s="1" t="e">
        <f>VLOOKUP(B415,Códigos!D454:E454,2,0)</f>
        <v>#N/A</v>
      </c>
    </row>
    <row r="416" spans="3:3" x14ac:dyDescent="0.2">
      <c r="C416" s="1" t="e">
        <f>VLOOKUP(B416,Códigos!D455:E455,2,0)</f>
        <v>#N/A</v>
      </c>
    </row>
    <row r="417" spans="3:3" x14ac:dyDescent="0.2">
      <c r="C417" s="1" t="e">
        <f>VLOOKUP(B417,Códigos!D456:E456,2,0)</f>
        <v>#N/A</v>
      </c>
    </row>
    <row r="418" spans="3:3" x14ac:dyDescent="0.2">
      <c r="C418" s="1" t="e">
        <f>VLOOKUP(B418,Códigos!D457:E457,2,0)</f>
        <v>#N/A</v>
      </c>
    </row>
    <row r="419" spans="3:3" x14ac:dyDescent="0.2">
      <c r="C419" s="1" t="e">
        <f>VLOOKUP(B419,Códigos!D458:E458,2,0)</f>
        <v>#N/A</v>
      </c>
    </row>
    <row r="420" spans="3:3" x14ac:dyDescent="0.2">
      <c r="C420" s="1" t="e">
        <f>VLOOKUP(B420,Códigos!D459:E459,2,0)</f>
        <v>#N/A</v>
      </c>
    </row>
    <row r="421" spans="3:3" x14ac:dyDescent="0.2">
      <c r="C421" s="1" t="e">
        <f>VLOOKUP(B421,Códigos!D460:E460,2,0)</f>
        <v>#N/A</v>
      </c>
    </row>
    <row r="422" spans="3:3" x14ac:dyDescent="0.2">
      <c r="C422" s="1" t="e">
        <f>VLOOKUP(B422,Códigos!D461:E461,2,0)</f>
        <v>#N/A</v>
      </c>
    </row>
    <row r="423" spans="3:3" x14ac:dyDescent="0.2">
      <c r="C423" s="1" t="e">
        <f>VLOOKUP(B423,Códigos!D462:E462,2,0)</f>
        <v>#N/A</v>
      </c>
    </row>
    <row r="424" spans="3:3" x14ac:dyDescent="0.2">
      <c r="C424" s="1" t="e">
        <f>VLOOKUP(B424,Códigos!D463:E463,2,0)</f>
        <v>#N/A</v>
      </c>
    </row>
    <row r="425" spans="3:3" x14ac:dyDescent="0.2">
      <c r="C425" s="1" t="e">
        <f>VLOOKUP(B425,Códigos!D464:E464,2,0)</f>
        <v>#N/A</v>
      </c>
    </row>
    <row r="426" spans="3:3" x14ac:dyDescent="0.2">
      <c r="C426" s="1" t="e">
        <f>VLOOKUP(B426,Códigos!D465:E465,2,0)</f>
        <v>#N/A</v>
      </c>
    </row>
    <row r="427" spans="3:3" x14ac:dyDescent="0.2">
      <c r="C427" s="1" t="e">
        <f>VLOOKUP(B427,Códigos!D466:E466,2,0)</f>
        <v>#N/A</v>
      </c>
    </row>
    <row r="428" spans="3:3" x14ac:dyDescent="0.2">
      <c r="C428" s="1" t="e">
        <f>VLOOKUP(B428,Códigos!D467:E467,2,0)</f>
        <v>#N/A</v>
      </c>
    </row>
    <row r="429" spans="3:3" x14ac:dyDescent="0.2">
      <c r="C429" s="1" t="e">
        <f>VLOOKUP(B429,Códigos!D468:E468,2,0)</f>
        <v>#N/A</v>
      </c>
    </row>
    <row r="430" spans="3:3" x14ac:dyDescent="0.2">
      <c r="C430" s="1" t="e">
        <f>VLOOKUP(B430,Códigos!D469:E469,2,0)</f>
        <v>#N/A</v>
      </c>
    </row>
    <row r="431" spans="3:3" x14ac:dyDescent="0.2">
      <c r="C431" s="1" t="e">
        <f>VLOOKUP(B431,Códigos!D470:E470,2,0)</f>
        <v>#N/A</v>
      </c>
    </row>
    <row r="432" spans="3:3" x14ac:dyDescent="0.2">
      <c r="C432" s="1" t="e">
        <f>VLOOKUP(B432,Códigos!D471:E471,2,0)</f>
        <v>#N/A</v>
      </c>
    </row>
    <row r="433" spans="3:3" x14ac:dyDescent="0.2">
      <c r="C433" s="1" t="e">
        <f>VLOOKUP(B433,Códigos!D472:E472,2,0)</f>
        <v>#N/A</v>
      </c>
    </row>
    <row r="434" spans="3:3" x14ac:dyDescent="0.2">
      <c r="C434" s="1" t="e">
        <f>VLOOKUP(B434,Códigos!D473:E473,2,0)</f>
        <v>#N/A</v>
      </c>
    </row>
    <row r="435" spans="3:3" x14ac:dyDescent="0.2">
      <c r="C435" s="1" t="e">
        <f>VLOOKUP(B435,Códigos!D474:E474,2,0)</f>
        <v>#N/A</v>
      </c>
    </row>
    <row r="436" spans="3:3" x14ac:dyDescent="0.2">
      <c r="C436" s="1" t="e">
        <f>VLOOKUP(B436,Códigos!D475:E475,2,0)</f>
        <v>#N/A</v>
      </c>
    </row>
    <row r="437" spans="3:3" x14ac:dyDescent="0.2">
      <c r="C437" s="1" t="e">
        <f>VLOOKUP(B437,Códigos!D476:E476,2,0)</f>
        <v>#N/A</v>
      </c>
    </row>
    <row r="438" spans="3:3" x14ac:dyDescent="0.2">
      <c r="C438" s="1" t="e">
        <f>VLOOKUP(B438,Códigos!D477:E477,2,0)</f>
        <v>#N/A</v>
      </c>
    </row>
    <row r="439" spans="3:3" x14ac:dyDescent="0.2">
      <c r="C439" s="1" t="e">
        <f>VLOOKUP(B439,Códigos!D478:E478,2,0)</f>
        <v>#N/A</v>
      </c>
    </row>
    <row r="440" spans="3:3" x14ac:dyDescent="0.2">
      <c r="C440" s="1" t="e">
        <f>VLOOKUP(B440,Códigos!D479:E479,2,0)</f>
        <v>#N/A</v>
      </c>
    </row>
    <row r="441" spans="3:3" x14ac:dyDescent="0.2">
      <c r="C441" s="1" t="e">
        <f>VLOOKUP(B441,Códigos!D480:E480,2,0)</f>
        <v>#N/A</v>
      </c>
    </row>
    <row r="442" spans="3:3" x14ac:dyDescent="0.2">
      <c r="C442" s="1" t="e">
        <f>VLOOKUP(B442,Códigos!D481:E481,2,0)</f>
        <v>#N/A</v>
      </c>
    </row>
    <row r="443" spans="3:3" x14ac:dyDescent="0.2">
      <c r="C443" s="1" t="e">
        <f>VLOOKUP(B443,Códigos!D482:E482,2,0)</f>
        <v>#N/A</v>
      </c>
    </row>
    <row r="444" spans="3:3" x14ac:dyDescent="0.2">
      <c r="C444" s="1" t="e">
        <f>VLOOKUP(B444,Códigos!D483:E483,2,0)</f>
        <v>#N/A</v>
      </c>
    </row>
    <row r="445" spans="3:3" x14ac:dyDescent="0.2">
      <c r="C445" s="1" t="e">
        <f>VLOOKUP(B445,Códigos!D484:E484,2,0)</f>
        <v>#N/A</v>
      </c>
    </row>
    <row r="446" spans="3:3" x14ac:dyDescent="0.2">
      <c r="C446" s="1" t="e">
        <f>VLOOKUP(B446,Códigos!D485:E485,2,0)</f>
        <v>#N/A</v>
      </c>
    </row>
    <row r="447" spans="3:3" x14ac:dyDescent="0.2">
      <c r="C447" s="1" t="e">
        <f>VLOOKUP(B447,Códigos!D486:E486,2,0)</f>
        <v>#N/A</v>
      </c>
    </row>
    <row r="448" spans="3:3" x14ac:dyDescent="0.2">
      <c r="C448" s="1" t="e">
        <f>VLOOKUP(B448,Códigos!D487:E487,2,0)</f>
        <v>#N/A</v>
      </c>
    </row>
    <row r="449" spans="3:3" x14ac:dyDescent="0.2">
      <c r="C449" s="1" t="e">
        <f>VLOOKUP(B449,Códigos!D488:E488,2,0)</f>
        <v>#N/A</v>
      </c>
    </row>
    <row r="450" spans="3:3" x14ac:dyDescent="0.2">
      <c r="C450" s="1" t="e">
        <f>VLOOKUP(B450,Códigos!D489:E489,2,0)</f>
        <v>#N/A</v>
      </c>
    </row>
    <row r="451" spans="3:3" x14ac:dyDescent="0.2">
      <c r="C451" s="1" t="e">
        <f>VLOOKUP(B451,Códigos!D490:E490,2,0)</f>
        <v>#N/A</v>
      </c>
    </row>
    <row r="452" spans="3:3" x14ac:dyDescent="0.2">
      <c r="C452" s="1" t="e">
        <f>VLOOKUP(B452,Códigos!D491:E491,2,0)</f>
        <v>#N/A</v>
      </c>
    </row>
    <row r="453" spans="3:3" x14ac:dyDescent="0.2">
      <c r="C453" s="1" t="e">
        <f>VLOOKUP(B453,Códigos!D492:E492,2,0)</f>
        <v>#N/A</v>
      </c>
    </row>
    <row r="454" spans="3:3" x14ac:dyDescent="0.2">
      <c r="C454" s="1" t="e">
        <f>VLOOKUP(B454,Códigos!D493:E493,2,0)</f>
        <v>#N/A</v>
      </c>
    </row>
    <row r="455" spans="3:3" x14ac:dyDescent="0.2">
      <c r="C455" s="1" t="e">
        <f>VLOOKUP(B455,Códigos!D494:E494,2,0)</f>
        <v>#N/A</v>
      </c>
    </row>
    <row r="456" spans="3:3" x14ac:dyDescent="0.2">
      <c r="C456" s="1" t="e">
        <f>VLOOKUP(B456,Códigos!D495:E495,2,0)</f>
        <v>#N/A</v>
      </c>
    </row>
    <row r="457" spans="3:3" x14ac:dyDescent="0.2">
      <c r="C457" s="1" t="e">
        <f>VLOOKUP(B457,Códigos!D496:E496,2,0)</f>
        <v>#N/A</v>
      </c>
    </row>
    <row r="458" spans="3:3" x14ac:dyDescent="0.2">
      <c r="C458" s="1" t="e">
        <f>VLOOKUP(B458,Códigos!D497:E497,2,0)</f>
        <v>#N/A</v>
      </c>
    </row>
    <row r="459" spans="3:3" x14ac:dyDescent="0.2">
      <c r="C459" s="1" t="e">
        <f>VLOOKUP(B459,Códigos!D498:E498,2,0)</f>
        <v>#N/A</v>
      </c>
    </row>
    <row r="460" spans="3:3" x14ac:dyDescent="0.2">
      <c r="C460" s="1" t="e">
        <f>VLOOKUP(B460,Códigos!D499:E499,2,0)</f>
        <v>#N/A</v>
      </c>
    </row>
    <row r="461" spans="3:3" x14ac:dyDescent="0.2">
      <c r="C461" s="1" t="e">
        <f>VLOOKUP(B461,Códigos!D500:E500,2,0)</f>
        <v>#N/A</v>
      </c>
    </row>
    <row r="462" spans="3:3" x14ac:dyDescent="0.2">
      <c r="C462" s="1" t="e">
        <f>VLOOKUP(B462,Códigos!D501:E501,2,0)</f>
        <v>#N/A</v>
      </c>
    </row>
    <row r="463" spans="3:3" x14ac:dyDescent="0.2">
      <c r="C463" s="1" t="e">
        <f>VLOOKUP(B463,Códigos!D502:E502,2,0)</f>
        <v>#N/A</v>
      </c>
    </row>
    <row r="464" spans="3:3" x14ac:dyDescent="0.2">
      <c r="C464" s="1" t="e">
        <f>VLOOKUP(B464,Códigos!D503:E503,2,0)</f>
        <v>#N/A</v>
      </c>
    </row>
    <row r="465" spans="3:3" x14ac:dyDescent="0.2">
      <c r="C465" s="1" t="e">
        <f>VLOOKUP(B465,Códigos!D504:E504,2,0)</f>
        <v>#N/A</v>
      </c>
    </row>
    <row r="466" spans="3:3" x14ac:dyDescent="0.2">
      <c r="C466" s="1" t="e">
        <f>VLOOKUP(B466,Códigos!D505:E505,2,0)</f>
        <v>#N/A</v>
      </c>
    </row>
    <row r="467" spans="3:3" x14ac:dyDescent="0.2">
      <c r="C467" s="1" t="e">
        <f>VLOOKUP(B467,Códigos!D506:E506,2,0)</f>
        <v>#N/A</v>
      </c>
    </row>
    <row r="468" spans="3:3" x14ac:dyDescent="0.2">
      <c r="C468" s="1" t="e">
        <f>VLOOKUP(B468,Códigos!D507:E507,2,0)</f>
        <v>#N/A</v>
      </c>
    </row>
    <row r="469" spans="3:3" x14ac:dyDescent="0.2">
      <c r="C469" s="1" t="e">
        <f>VLOOKUP(B469,Códigos!D508:E508,2,0)</f>
        <v>#N/A</v>
      </c>
    </row>
    <row r="470" spans="3:3" x14ac:dyDescent="0.2">
      <c r="C470" s="1" t="e">
        <f>VLOOKUP(B470,Códigos!D509:E509,2,0)</f>
        <v>#N/A</v>
      </c>
    </row>
    <row r="471" spans="3:3" x14ac:dyDescent="0.2">
      <c r="C471" s="1" t="e">
        <f>VLOOKUP(B471,Códigos!D510:E510,2,0)</f>
        <v>#N/A</v>
      </c>
    </row>
    <row r="472" spans="3:3" x14ac:dyDescent="0.2">
      <c r="C472" s="1" t="e">
        <f>VLOOKUP(B472,Códigos!D511:E511,2,0)</f>
        <v>#N/A</v>
      </c>
    </row>
    <row r="473" spans="3:3" x14ac:dyDescent="0.2">
      <c r="C473" s="1" t="e">
        <f>VLOOKUP(B473,Códigos!D512:E512,2,0)</f>
        <v>#N/A</v>
      </c>
    </row>
    <row r="474" spans="3:3" x14ac:dyDescent="0.2">
      <c r="C474" s="1" t="e">
        <f>VLOOKUP(B474,Códigos!D513:E513,2,0)</f>
        <v>#N/A</v>
      </c>
    </row>
    <row r="475" spans="3:3" x14ac:dyDescent="0.2">
      <c r="C475" s="1" t="e">
        <f>VLOOKUP(B475,Códigos!D514:E514,2,0)</f>
        <v>#N/A</v>
      </c>
    </row>
    <row r="476" spans="3:3" x14ac:dyDescent="0.2">
      <c r="C476" s="1" t="e">
        <f>VLOOKUP(B476,Códigos!D515:E515,2,0)</f>
        <v>#N/A</v>
      </c>
    </row>
    <row r="477" spans="3:3" x14ac:dyDescent="0.2">
      <c r="C477" s="1" t="e">
        <f>VLOOKUP(B477,Códigos!D516:E516,2,0)</f>
        <v>#N/A</v>
      </c>
    </row>
    <row r="478" spans="3:3" x14ac:dyDescent="0.2">
      <c r="C478" s="1" t="e">
        <f>VLOOKUP(B478,Códigos!D517:E517,2,0)</f>
        <v>#N/A</v>
      </c>
    </row>
    <row r="479" spans="3:3" x14ac:dyDescent="0.2">
      <c r="C479" s="1" t="e">
        <f>VLOOKUP(B479,Códigos!D518:E518,2,0)</f>
        <v>#N/A</v>
      </c>
    </row>
    <row r="480" spans="3:3" x14ac:dyDescent="0.2">
      <c r="C480" s="1" t="e">
        <f>VLOOKUP(B480,Códigos!D519:E519,2,0)</f>
        <v>#N/A</v>
      </c>
    </row>
    <row r="481" spans="3:3" x14ac:dyDescent="0.2">
      <c r="C481" s="1" t="e">
        <f>VLOOKUP(B481,Códigos!D520:E520,2,0)</f>
        <v>#N/A</v>
      </c>
    </row>
    <row r="482" spans="3:3" x14ac:dyDescent="0.2">
      <c r="C482" s="1" t="e">
        <f>VLOOKUP(B482,Códigos!D521:E521,2,0)</f>
        <v>#N/A</v>
      </c>
    </row>
    <row r="483" spans="3:3" x14ac:dyDescent="0.2">
      <c r="C483" s="1" t="e">
        <f>VLOOKUP(B483,Códigos!D522:E522,2,0)</f>
        <v>#N/A</v>
      </c>
    </row>
    <row r="484" spans="3:3" x14ac:dyDescent="0.2">
      <c r="C484" s="1" t="e">
        <f>VLOOKUP(B484,Códigos!D523:E523,2,0)</f>
        <v>#N/A</v>
      </c>
    </row>
    <row r="485" spans="3:3" x14ac:dyDescent="0.2">
      <c r="C485" s="1" t="e">
        <f>VLOOKUP(B485,Códigos!D524:E524,2,0)</f>
        <v>#N/A</v>
      </c>
    </row>
    <row r="486" spans="3:3" x14ac:dyDescent="0.2">
      <c r="C486" s="1" t="e">
        <f>VLOOKUP(B486,Códigos!D525:E525,2,0)</f>
        <v>#N/A</v>
      </c>
    </row>
    <row r="487" spans="3:3" x14ac:dyDescent="0.2">
      <c r="C487" s="1" t="e">
        <f>VLOOKUP(B487,Códigos!D526:E526,2,0)</f>
        <v>#N/A</v>
      </c>
    </row>
    <row r="488" spans="3:3" x14ac:dyDescent="0.2">
      <c r="C488" s="1" t="e">
        <f>VLOOKUP(B488,Códigos!D527:E527,2,0)</f>
        <v>#N/A</v>
      </c>
    </row>
    <row r="489" spans="3:3" x14ac:dyDescent="0.2">
      <c r="C489" s="1" t="e">
        <f>VLOOKUP(B489,Códigos!D528:E528,2,0)</f>
        <v>#N/A</v>
      </c>
    </row>
    <row r="490" spans="3:3" x14ac:dyDescent="0.2">
      <c r="C490" s="1" t="e">
        <f>VLOOKUP(B490,Códigos!D529:E529,2,0)</f>
        <v>#N/A</v>
      </c>
    </row>
    <row r="491" spans="3:3" x14ac:dyDescent="0.2">
      <c r="C491" s="1" t="e">
        <f>VLOOKUP(B491,Códigos!D530:E530,2,0)</f>
        <v>#N/A</v>
      </c>
    </row>
    <row r="492" spans="3:3" x14ac:dyDescent="0.2">
      <c r="C492" s="1" t="e">
        <f>VLOOKUP(B492,Códigos!D531:E531,2,0)</f>
        <v>#N/A</v>
      </c>
    </row>
    <row r="493" spans="3:3" x14ac:dyDescent="0.2">
      <c r="C493" s="1" t="e">
        <f>VLOOKUP(B493,Códigos!D532:E532,2,0)</f>
        <v>#N/A</v>
      </c>
    </row>
    <row r="494" spans="3:3" x14ac:dyDescent="0.2">
      <c r="C494" s="1" t="e">
        <f>VLOOKUP(B494,Códigos!D533:E533,2,0)</f>
        <v>#N/A</v>
      </c>
    </row>
    <row r="495" spans="3:3" x14ac:dyDescent="0.2">
      <c r="C495" s="1" t="e">
        <f>VLOOKUP(B495,Códigos!D534:E534,2,0)</f>
        <v>#N/A</v>
      </c>
    </row>
    <row r="496" spans="3:3" x14ac:dyDescent="0.2">
      <c r="C496" s="1" t="e">
        <f>VLOOKUP(B496,Códigos!D535:E535,2,0)</f>
        <v>#N/A</v>
      </c>
    </row>
    <row r="497" spans="3:3" x14ac:dyDescent="0.2">
      <c r="C497" s="1" t="e">
        <f>VLOOKUP(B497,Códigos!D536:E536,2,0)</f>
        <v>#N/A</v>
      </c>
    </row>
    <row r="498" spans="3:3" x14ac:dyDescent="0.2">
      <c r="C498" s="1" t="e">
        <f>VLOOKUP(B498,Códigos!D537:E537,2,0)</f>
        <v>#N/A</v>
      </c>
    </row>
    <row r="499" spans="3:3" x14ac:dyDescent="0.2">
      <c r="C499" s="1" t="e">
        <f>VLOOKUP(B499,Códigos!D538:E538,2,0)</f>
        <v>#N/A</v>
      </c>
    </row>
    <row r="500" spans="3:3" x14ac:dyDescent="0.2">
      <c r="C500" s="1" t="e">
        <f>VLOOKUP(B500,Códigos!D539:E539,2,0)</f>
        <v>#N/A</v>
      </c>
    </row>
    <row r="501" spans="3:3" x14ac:dyDescent="0.2">
      <c r="C501" s="1" t="e">
        <f>VLOOKUP(B501,Códigos!D540:E540,2,0)</f>
        <v>#N/A</v>
      </c>
    </row>
    <row r="502" spans="3:3" x14ac:dyDescent="0.2">
      <c r="C502" s="1" t="e">
        <f>VLOOKUP(B502,Códigos!D541:E541,2,0)</f>
        <v>#N/A</v>
      </c>
    </row>
    <row r="503" spans="3:3" x14ac:dyDescent="0.2">
      <c r="C503" s="1" t="e">
        <f>VLOOKUP(B503,Códigos!D542:E542,2,0)</f>
        <v>#N/A</v>
      </c>
    </row>
    <row r="504" spans="3:3" x14ac:dyDescent="0.2">
      <c r="C504" s="1" t="e">
        <f>VLOOKUP(B504,Códigos!D543:E543,2,0)</f>
        <v>#N/A</v>
      </c>
    </row>
    <row r="505" spans="3:3" x14ac:dyDescent="0.2">
      <c r="C505" s="1" t="e">
        <f>VLOOKUP(B505,Códigos!D544:E544,2,0)</f>
        <v>#N/A</v>
      </c>
    </row>
    <row r="506" spans="3:3" x14ac:dyDescent="0.2">
      <c r="C506" s="1" t="e">
        <f>VLOOKUP(B506,Códigos!D545:E545,2,0)</f>
        <v>#N/A</v>
      </c>
    </row>
    <row r="507" spans="3:3" x14ac:dyDescent="0.2">
      <c r="C507" s="1" t="e">
        <f>VLOOKUP(B507,Códigos!D546:E546,2,0)</f>
        <v>#N/A</v>
      </c>
    </row>
    <row r="508" spans="3:3" x14ac:dyDescent="0.2">
      <c r="C508" s="1" t="e">
        <f>VLOOKUP(B508,Códigos!D547:E547,2,0)</f>
        <v>#N/A</v>
      </c>
    </row>
    <row r="509" spans="3:3" x14ac:dyDescent="0.2">
      <c r="C509" s="1" t="e">
        <f>VLOOKUP(B509,Códigos!D548:E548,2,0)</f>
        <v>#N/A</v>
      </c>
    </row>
    <row r="510" spans="3:3" x14ac:dyDescent="0.2">
      <c r="C510" s="1" t="e">
        <f>VLOOKUP(B510,Códigos!D549:E549,2,0)</f>
        <v>#N/A</v>
      </c>
    </row>
    <row r="511" spans="3:3" x14ac:dyDescent="0.2">
      <c r="C511" s="1" t="e">
        <f>VLOOKUP(B511,Códigos!D550:E550,2,0)</f>
        <v>#N/A</v>
      </c>
    </row>
    <row r="512" spans="3:3" x14ac:dyDescent="0.2">
      <c r="C512" s="1" t="e">
        <f>VLOOKUP(B512,Códigos!D551:E551,2,0)</f>
        <v>#N/A</v>
      </c>
    </row>
    <row r="513" spans="3:3" x14ac:dyDescent="0.2">
      <c r="C513" s="1" t="e">
        <f>VLOOKUP(B513,Códigos!D552:E552,2,0)</f>
        <v>#N/A</v>
      </c>
    </row>
    <row r="514" spans="3:3" x14ac:dyDescent="0.2">
      <c r="C514" s="1" t="e">
        <f>VLOOKUP(B514,Códigos!D553:E553,2,0)</f>
        <v>#N/A</v>
      </c>
    </row>
    <row r="515" spans="3:3" x14ac:dyDescent="0.2">
      <c r="C515" s="1" t="e">
        <f>VLOOKUP(B515,Códigos!D554:E554,2,0)</f>
        <v>#N/A</v>
      </c>
    </row>
    <row r="516" spans="3:3" x14ac:dyDescent="0.2">
      <c r="C516" s="1" t="e">
        <f>VLOOKUP(B516,Códigos!D555:E555,2,0)</f>
        <v>#N/A</v>
      </c>
    </row>
    <row r="517" spans="3:3" x14ac:dyDescent="0.2">
      <c r="C517" s="1" t="e">
        <f>VLOOKUP(B517,Códigos!D556:E556,2,0)</f>
        <v>#N/A</v>
      </c>
    </row>
    <row r="518" spans="3:3" x14ac:dyDescent="0.2">
      <c r="C518" s="1" t="e">
        <f>VLOOKUP(B518,Códigos!D557:E557,2,0)</f>
        <v>#N/A</v>
      </c>
    </row>
    <row r="519" spans="3:3" x14ac:dyDescent="0.2">
      <c r="C519" s="1" t="e">
        <f>VLOOKUP(B519,Códigos!D558:E558,2,0)</f>
        <v>#N/A</v>
      </c>
    </row>
    <row r="520" spans="3:3" x14ac:dyDescent="0.2">
      <c r="C520" s="1" t="e">
        <f>VLOOKUP(B520,Códigos!D559:E559,2,0)</f>
        <v>#N/A</v>
      </c>
    </row>
    <row r="521" spans="3:3" x14ac:dyDescent="0.2">
      <c r="C521" s="1" t="e">
        <f>VLOOKUP(B521,Códigos!D560:E560,2,0)</f>
        <v>#N/A</v>
      </c>
    </row>
    <row r="522" spans="3:3" x14ac:dyDescent="0.2">
      <c r="C522" s="1" t="e">
        <f>VLOOKUP(B522,Códigos!D561:E561,2,0)</f>
        <v>#N/A</v>
      </c>
    </row>
    <row r="523" spans="3:3" x14ac:dyDescent="0.2">
      <c r="C523" s="1" t="e">
        <f>VLOOKUP(B523,Códigos!D562:E562,2,0)</f>
        <v>#N/A</v>
      </c>
    </row>
    <row r="524" spans="3:3" x14ac:dyDescent="0.2">
      <c r="C524" s="1" t="e">
        <f>VLOOKUP(B524,Códigos!D563:E563,2,0)</f>
        <v>#N/A</v>
      </c>
    </row>
    <row r="525" spans="3:3" x14ac:dyDescent="0.2">
      <c r="C525" s="1" t="e">
        <f>VLOOKUP(B525,Códigos!D564:E564,2,0)</f>
        <v>#N/A</v>
      </c>
    </row>
    <row r="526" spans="3:3" x14ac:dyDescent="0.2">
      <c r="C526" s="1" t="e">
        <f>VLOOKUP(B526,Códigos!D565:E565,2,0)</f>
        <v>#N/A</v>
      </c>
    </row>
    <row r="527" spans="3:3" x14ac:dyDescent="0.2">
      <c r="C527" s="1" t="e">
        <f>VLOOKUP(B527,Códigos!D566:E566,2,0)</f>
        <v>#N/A</v>
      </c>
    </row>
    <row r="528" spans="3:3" x14ac:dyDescent="0.2">
      <c r="C528" s="1" t="e">
        <f>VLOOKUP(B528,Códigos!D567:E567,2,0)</f>
        <v>#N/A</v>
      </c>
    </row>
    <row r="529" spans="3:3" x14ac:dyDescent="0.2">
      <c r="C529" s="1" t="e">
        <f>VLOOKUP(B529,Códigos!D568:E568,2,0)</f>
        <v>#N/A</v>
      </c>
    </row>
    <row r="530" spans="3:3" x14ac:dyDescent="0.2">
      <c r="C530" s="1" t="e">
        <f>VLOOKUP(B530,Códigos!D569:E569,2,0)</f>
        <v>#N/A</v>
      </c>
    </row>
    <row r="531" spans="3:3" x14ac:dyDescent="0.2">
      <c r="C531" s="1" t="e">
        <f>VLOOKUP(B531,Códigos!D570:E570,2,0)</f>
        <v>#N/A</v>
      </c>
    </row>
    <row r="532" spans="3:3" x14ac:dyDescent="0.2">
      <c r="C532" s="1" t="e">
        <f>VLOOKUP(B532,Códigos!D571:E571,2,0)</f>
        <v>#N/A</v>
      </c>
    </row>
    <row r="533" spans="3:3" x14ac:dyDescent="0.2">
      <c r="C533" s="1" t="e">
        <f>VLOOKUP(B533,Códigos!D572:E572,2,0)</f>
        <v>#N/A</v>
      </c>
    </row>
    <row r="534" spans="3:3" x14ac:dyDescent="0.2">
      <c r="C534" s="1" t="e">
        <f>VLOOKUP(B534,Códigos!D573:E573,2,0)</f>
        <v>#N/A</v>
      </c>
    </row>
    <row r="535" spans="3:3" x14ac:dyDescent="0.2">
      <c r="C535" s="1" t="e">
        <f>VLOOKUP(B535,Códigos!D574:E574,2,0)</f>
        <v>#N/A</v>
      </c>
    </row>
    <row r="536" spans="3:3" x14ac:dyDescent="0.2">
      <c r="C536" s="1" t="e">
        <f>VLOOKUP(B536,Códigos!D575:E575,2,0)</f>
        <v>#N/A</v>
      </c>
    </row>
    <row r="537" spans="3:3" x14ac:dyDescent="0.2">
      <c r="C537" s="1" t="e">
        <f>VLOOKUP(B537,Códigos!D576:E576,2,0)</f>
        <v>#N/A</v>
      </c>
    </row>
    <row r="538" spans="3:3" x14ac:dyDescent="0.2">
      <c r="C538" s="1" t="e">
        <f>VLOOKUP(B538,Códigos!D577:E577,2,0)</f>
        <v>#N/A</v>
      </c>
    </row>
    <row r="539" spans="3:3" x14ac:dyDescent="0.2">
      <c r="C539" s="1" t="e">
        <f>VLOOKUP(B539,Códigos!D578:E578,2,0)</f>
        <v>#N/A</v>
      </c>
    </row>
    <row r="540" spans="3:3" x14ac:dyDescent="0.2">
      <c r="C540" s="1" t="e">
        <f>VLOOKUP(B540,Códigos!D579:E579,2,0)</f>
        <v>#N/A</v>
      </c>
    </row>
    <row r="541" spans="3:3" x14ac:dyDescent="0.2">
      <c r="C541" s="1" t="e">
        <f>VLOOKUP(B541,Códigos!D580:E580,2,0)</f>
        <v>#N/A</v>
      </c>
    </row>
    <row r="542" spans="3:3" x14ac:dyDescent="0.2">
      <c r="C542" s="1" t="e">
        <f>VLOOKUP(B542,Códigos!D581:E581,2,0)</f>
        <v>#N/A</v>
      </c>
    </row>
    <row r="543" spans="3:3" x14ac:dyDescent="0.2">
      <c r="C543" s="1" t="e">
        <f>VLOOKUP(B543,Códigos!D582:E582,2,0)</f>
        <v>#N/A</v>
      </c>
    </row>
    <row r="544" spans="3:3" x14ac:dyDescent="0.2">
      <c r="C544" s="1" t="e">
        <f>VLOOKUP(B544,Códigos!D583:E583,2,0)</f>
        <v>#N/A</v>
      </c>
    </row>
    <row r="545" spans="3:3" x14ac:dyDescent="0.2">
      <c r="C545" s="1" t="e">
        <f>VLOOKUP(B545,Códigos!D584:E584,2,0)</f>
        <v>#N/A</v>
      </c>
    </row>
    <row r="546" spans="3:3" x14ac:dyDescent="0.2">
      <c r="C546" s="1" t="e">
        <f>VLOOKUP(B546,Códigos!D585:E585,2,0)</f>
        <v>#N/A</v>
      </c>
    </row>
    <row r="547" spans="3:3" x14ac:dyDescent="0.2">
      <c r="C547" s="1" t="e">
        <f>VLOOKUP(B547,Códigos!D586:E586,2,0)</f>
        <v>#N/A</v>
      </c>
    </row>
    <row r="548" spans="3:3" x14ac:dyDescent="0.2">
      <c r="C548" s="1" t="e">
        <f>VLOOKUP(B548,Códigos!D587:E587,2,0)</f>
        <v>#N/A</v>
      </c>
    </row>
    <row r="549" spans="3:3" x14ac:dyDescent="0.2">
      <c r="C549" s="1" t="e">
        <f>VLOOKUP(B549,Códigos!D588:E588,2,0)</f>
        <v>#N/A</v>
      </c>
    </row>
    <row r="550" spans="3:3" x14ac:dyDescent="0.2">
      <c r="C550" s="1" t="e">
        <f>VLOOKUP(B550,Códigos!D589:E589,2,0)</f>
        <v>#N/A</v>
      </c>
    </row>
    <row r="551" spans="3:3" x14ac:dyDescent="0.2">
      <c r="C551" s="1" t="e">
        <f>VLOOKUP(B551,Códigos!D590:E590,2,0)</f>
        <v>#N/A</v>
      </c>
    </row>
    <row r="552" spans="3:3" x14ac:dyDescent="0.2">
      <c r="C552" s="1" t="e">
        <f>VLOOKUP(B552,Códigos!D591:E591,2,0)</f>
        <v>#N/A</v>
      </c>
    </row>
    <row r="553" spans="3:3" x14ac:dyDescent="0.2">
      <c r="C553" s="1" t="e">
        <f>VLOOKUP(B553,Códigos!D592:E592,2,0)</f>
        <v>#N/A</v>
      </c>
    </row>
    <row r="554" spans="3:3" x14ac:dyDescent="0.2">
      <c r="C554" s="1" t="e">
        <f>VLOOKUP(B554,Códigos!D593:E593,2,0)</f>
        <v>#N/A</v>
      </c>
    </row>
    <row r="555" spans="3:3" x14ac:dyDescent="0.2">
      <c r="C555" s="1" t="e">
        <f>VLOOKUP(B555,Códigos!D594:E594,2,0)</f>
        <v>#N/A</v>
      </c>
    </row>
    <row r="556" spans="3:3" x14ac:dyDescent="0.2">
      <c r="C556" s="1" t="e">
        <f>VLOOKUP(B556,Códigos!D595:E595,2,0)</f>
        <v>#N/A</v>
      </c>
    </row>
    <row r="557" spans="3:3" x14ac:dyDescent="0.2">
      <c r="C557" s="1" t="e">
        <f>VLOOKUP(B557,Códigos!D596:E596,2,0)</f>
        <v>#N/A</v>
      </c>
    </row>
    <row r="558" spans="3:3" x14ac:dyDescent="0.2">
      <c r="C558" s="1" t="e">
        <f>VLOOKUP(B558,Códigos!D597:E597,2,0)</f>
        <v>#N/A</v>
      </c>
    </row>
    <row r="559" spans="3:3" x14ac:dyDescent="0.2">
      <c r="C559" s="1" t="e">
        <f>VLOOKUP(B559,Códigos!D598:E598,2,0)</f>
        <v>#N/A</v>
      </c>
    </row>
    <row r="560" spans="3:3" x14ac:dyDescent="0.2">
      <c r="C560" s="1" t="e">
        <f>VLOOKUP(B560,Códigos!D599:E599,2,0)</f>
        <v>#N/A</v>
      </c>
    </row>
    <row r="561" spans="3:3" x14ac:dyDescent="0.2">
      <c r="C561" s="1" t="e">
        <f>VLOOKUP(B561,Códigos!D600:E600,2,0)</f>
        <v>#N/A</v>
      </c>
    </row>
    <row r="562" spans="3:3" x14ac:dyDescent="0.2">
      <c r="C562" s="1" t="e">
        <f>VLOOKUP(B562,Códigos!D601:E601,2,0)</f>
        <v>#N/A</v>
      </c>
    </row>
    <row r="563" spans="3:3" x14ac:dyDescent="0.2">
      <c r="C563" s="1" t="e">
        <f>VLOOKUP(B563,Códigos!D602:E602,2,0)</f>
        <v>#N/A</v>
      </c>
    </row>
    <row r="564" spans="3:3" x14ac:dyDescent="0.2">
      <c r="C564" s="1" t="e">
        <f>VLOOKUP(B564,Códigos!D603:E603,2,0)</f>
        <v>#N/A</v>
      </c>
    </row>
    <row r="565" spans="3:3" x14ac:dyDescent="0.2">
      <c r="C565" s="1" t="e">
        <f>VLOOKUP(B565,Códigos!D604:E604,2,0)</f>
        <v>#N/A</v>
      </c>
    </row>
    <row r="566" spans="3:3" x14ac:dyDescent="0.2">
      <c r="C566" s="1" t="e">
        <f>VLOOKUP(B566,Códigos!D605:E605,2,0)</f>
        <v>#N/A</v>
      </c>
    </row>
    <row r="567" spans="3:3" x14ac:dyDescent="0.2">
      <c r="C567" s="1" t="e">
        <f>VLOOKUP(B567,Códigos!D606:E606,2,0)</f>
        <v>#N/A</v>
      </c>
    </row>
    <row r="568" spans="3:3" x14ac:dyDescent="0.2">
      <c r="C568" s="1" t="e">
        <f>VLOOKUP(B568,Códigos!D607:E607,2,0)</f>
        <v>#N/A</v>
      </c>
    </row>
    <row r="569" spans="3:3" x14ac:dyDescent="0.2">
      <c r="C569" s="1" t="e">
        <f>VLOOKUP(B569,Códigos!D608:E608,2,0)</f>
        <v>#N/A</v>
      </c>
    </row>
    <row r="570" spans="3:3" x14ac:dyDescent="0.2">
      <c r="C570" s="1" t="e">
        <f>VLOOKUP(B570,Códigos!D609:E609,2,0)</f>
        <v>#N/A</v>
      </c>
    </row>
    <row r="571" spans="3:3" x14ac:dyDescent="0.2">
      <c r="C571" s="1" t="e">
        <f>VLOOKUP(B571,Códigos!D610:E610,2,0)</f>
        <v>#N/A</v>
      </c>
    </row>
    <row r="572" spans="3:3" x14ac:dyDescent="0.2">
      <c r="C572" s="1" t="e">
        <f>VLOOKUP(B572,Códigos!D611:E611,2,0)</f>
        <v>#N/A</v>
      </c>
    </row>
    <row r="573" spans="3:3" x14ac:dyDescent="0.2">
      <c r="C573" s="1" t="e">
        <f>VLOOKUP(B573,Códigos!D612:E612,2,0)</f>
        <v>#N/A</v>
      </c>
    </row>
    <row r="574" spans="3:3" x14ac:dyDescent="0.2">
      <c r="C574" s="1" t="e">
        <f>VLOOKUP(B574,Códigos!D613:E613,2,0)</f>
        <v>#N/A</v>
      </c>
    </row>
    <row r="575" spans="3:3" x14ac:dyDescent="0.2">
      <c r="C575" s="1" t="e">
        <f>VLOOKUP(B575,Códigos!D614:E614,2,0)</f>
        <v>#N/A</v>
      </c>
    </row>
    <row r="576" spans="3:3" x14ac:dyDescent="0.2">
      <c r="C576" s="1" t="e">
        <f>VLOOKUP(B576,Códigos!D615:E615,2,0)</f>
        <v>#N/A</v>
      </c>
    </row>
    <row r="577" spans="3:3" x14ac:dyDescent="0.2">
      <c r="C577" s="1" t="e">
        <f>VLOOKUP(B577,Códigos!D616:E616,2,0)</f>
        <v>#N/A</v>
      </c>
    </row>
    <row r="578" spans="3:3" x14ac:dyDescent="0.2">
      <c r="C578" s="1" t="e">
        <f>VLOOKUP(B578,Códigos!D617:E617,2,0)</f>
        <v>#N/A</v>
      </c>
    </row>
    <row r="579" spans="3:3" x14ac:dyDescent="0.2">
      <c r="C579" s="1" t="e">
        <f>VLOOKUP(B579,Códigos!D618:E618,2,0)</f>
        <v>#N/A</v>
      </c>
    </row>
    <row r="580" spans="3:3" x14ac:dyDescent="0.2">
      <c r="C580" s="1" t="e">
        <f>VLOOKUP(B580,Códigos!D619:E619,2,0)</f>
        <v>#N/A</v>
      </c>
    </row>
    <row r="581" spans="3:3" x14ac:dyDescent="0.2">
      <c r="C581" s="1" t="e">
        <f>VLOOKUP(B581,Códigos!D620:E620,2,0)</f>
        <v>#N/A</v>
      </c>
    </row>
    <row r="582" spans="3:3" x14ac:dyDescent="0.2">
      <c r="C582" s="1" t="e">
        <f>VLOOKUP(B582,Códigos!D621:E621,2,0)</f>
        <v>#N/A</v>
      </c>
    </row>
    <row r="583" spans="3:3" x14ac:dyDescent="0.2">
      <c r="C583" s="1" t="e">
        <f>VLOOKUP(B583,Códigos!D622:E622,2,0)</f>
        <v>#N/A</v>
      </c>
    </row>
    <row r="584" spans="3:3" x14ac:dyDescent="0.2">
      <c r="C584" s="1" t="e">
        <f>VLOOKUP(B584,Códigos!D623:E623,2,0)</f>
        <v>#N/A</v>
      </c>
    </row>
    <row r="585" spans="3:3" x14ac:dyDescent="0.2">
      <c r="C585" s="1" t="e">
        <f>VLOOKUP(B585,Códigos!D624:E624,2,0)</f>
        <v>#N/A</v>
      </c>
    </row>
    <row r="586" spans="3:3" x14ac:dyDescent="0.2">
      <c r="C586" s="1" t="e">
        <f>VLOOKUP(B586,Códigos!D625:E625,2,0)</f>
        <v>#N/A</v>
      </c>
    </row>
    <row r="587" spans="3:3" x14ac:dyDescent="0.2">
      <c r="C587" s="1" t="e">
        <f>VLOOKUP(B587,Códigos!D626:E626,2,0)</f>
        <v>#N/A</v>
      </c>
    </row>
    <row r="588" spans="3:3" x14ac:dyDescent="0.2">
      <c r="C588" s="1" t="e">
        <f>VLOOKUP(B588,Códigos!D627:E627,2,0)</f>
        <v>#N/A</v>
      </c>
    </row>
    <row r="589" spans="3:3" x14ac:dyDescent="0.2">
      <c r="C589" s="1" t="e">
        <f>VLOOKUP(B589,Códigos!D628:E628,2,0)</f>
        <v>#N/A</v>
      </c>
    </row>
    <row r="590" spans="3:3" x14ac:dyDescent="0.2">
      <c r="C590" s="1" t="e">
        <f>VLOOKUP(B590,Códigos!D629:E629,2,0)</f>
        <v>#N/A</v>
      </c>
    </row>
    <row r="591" spans="3:3" x14ac:dyDescent="0.2">
      <c r="C591" s="1" t="e">
        <f>VLOOKUP(B591,Códigos!D630:E630,2,0)</f>
        <v>#N/A</v>
      </c>
    </row>
    <row r="592" spans="3:3" x14ac:dyDescent="0.2">
      <c r="C592" s="1" t="e">
        <f>VLOOKUP(B592,Códigos!D631:E631,2,0)</f>
        <v>#N/A</v>
      </c>
    </row>
    <row r="593" spans="3:3" x14ac:dyDescent="0.2">
      <c r="C593" s="1" t="e">
        <f>VLOOKUP(B593,Códigos!D632:E632,2,0)</f>
        <v>#N/A</v>
      </c>
    </row>
    <row r="594" spans="3:3" x14ac:dyDescent="0.2">
      <c r="C594" s="1" t="e">
        <f>VLOOKUP(B594,Códigos!D633:E633,2,0)</f>
        <v>#N/A</v>
      </c>
    </row>
    <row r="595" spans="3:3" x14ac:dyDescent="0.2">
      <c r="C595" s="1" t="e">
        <f>VLOOKUP(B595,Códigos!D634:E634,2,0)</f>
        <v>#N/A</v>
      </c>
    </row>
    <row r="596" spans="3:3" x14ac:dyDescent="0.2">
      <c r="C596" s="1" t="e">
        <f>VLOOKUP(B596,Códigos!D635:E635,2,0)</f>
        <v>#N/A</v>
      </c>
    </row>
    <row r="597" spans="3:3" x14ac:dyDescent="0.2">
      <c r="C597" s="1" t="e">
        <f>VLOOKUP(B597,Códigos!D636:E636,2,0)</f>
        <v>#N/A</v>
      </c>
    </row>
    <row r="598" spans="3:3" x14ac:dyDescent="0.2">
      <c r="C598" s="1" t="e">
        <f>VLOOKUP(B598,Códigos!D637:E637,2,0)</f>
        <v>#N/A</v>
      </c>
    </row>
    <row r="599" spans="3:3" x14ac:dyDescent="0.2">
      <c r="C599" s="1" t="e">
        <f>VLOOKUP(B599,Códigos!D638:E638,2,0)</f>
        <v>#N/A</v>
      </c>
    </row>
    <row r="600" spans="3:3" x14ac:dyDescent="0.2">
      <c r="C600" s="1" t="e">
        <f>VLOOKUP(B600,Códigos!D639:E639,2,0)</f>
        <v>#N/A</v>
      </c>
    </row>
    <row r="601" spans="3:3" x14ac:dyDescent="0.2">
      <c r="C601" s="1" t="e">
        <f>VLOOKUP(B601,Códigos!D640:E640,2,0)</f>
        <v>#N/A</v>
      </c>
    </row>
    <row r="602" spans="3:3" x14ac:dyDescent="0.2">
      <c r="C602" s="1" t="e">
        <f>VLOOKUP(B602,Códigos!D641:E641,2,0)</f>
        <v>#N/A</v>
      </c>
    </row>
    <row r="603" spans="3:3" x14ac:dyDescent="0.2">
      <c r="C603" s="1" t="e">
        <f>VLOOKUP(B603,Códigos!D642:E642,2,0)</f>
        <v>#N/A</v>
      </c>
    </row>
    <row r="604" spans="3:3" x14ac:dyDescent="0.2">
      <c r="C604" s="1" t="e">
        <f>VLOOKUP(B604,Códigos!D643:E643,2,0)</f>
        <v>#N/A</v>
      </c>
    </row>
    <row r="605" spans="3:3" x14ac:dyDescent="0.2">
      <c r="C605" s="1" t="e">
        <f>VLOOKUP(B605,Códigos!D644:E644,2,0)</f>
        <v>#N/A</v>
      </c>
    </row>
    <row r="606" spans="3:3" x14ac:dyDescent="0.2">
      <c r="C606" s="1" t="e">
        <f>VLOOKUP(B606,Códigos!D645:E645,2,0)</f>
        <v>#N/A</v>
      </c>
    </row>
    <row r="607" spans="3:3" x14ac:dyDescent="0.2">
      <c r="C607" s="1" t="e">
        <f>VLOOKUP(B607,Códigos!D646:E646,2,0)</f>
        <v>#N/A</v>
      </c>
    </row>
    <row r="608" spans="3:3" x14ac:dyDescent="0.2">
      <c r="C608" s="1" t="e">
        <f>VLOOKUP(B608,Códigos!D647:E647,2,0)</f>
        <v>#N/A</v>
      </c>
    </row>
    <row r="609" spans="3:3" x14ac:dyDescent="0.2">
      <c r="C609" s="1" t="e">
        <f>VLOOKUP(B609,Códigos!D648:E648,2,0)</f>
        <v>#N/A</v>
      </c>
    </row>
    <row r="610" spans="3:3" x14ac:dyDescent="0.2">
      <c r="C610" s="1" t="e">
        <f>VLOOKUP(B610,Códigos!D649:E649,2,0)</f>
        <v>#N/A</v>
      </c>
    </row>
    <row r="611" spans="3:3" x14ac:dyDescent="0.2">
      <c r="C611" s="1" t="e">
        <f>VLOOKUP(B611,Códigos!D650:E650,2,0)</f>
        <v>#N/A</v>
      </c>
    </row>
    <row r="612" spans="3:3" x14ac:dyDescent="0.2">
      <c r="C612" s="1" t="e">
        <f>VLOOKUP(B612,Códigos!D651:E651,2,0)</f>
        <v>#N/A</v>
      </c>
    </row>
    <row r="613" spans="3:3" x14ac:dyDescent="0.2">
      <c r="C613" s="1" t="e">
        <f>VLOOKUP(B613,Códigos!D652:E652,2,0)</f>
        <v>#N/A</v>
      </c>
    </row>
    <row r="614" spans="3:3" x14ac:dyDescent="0.2">
      <c r="C614" s="1" t="e">
        <f>VLOOKUP(B614,Códigos!D653:E653,2,0)</f>
        <v>#N/A</v>
      </c>
    </row>
    <row r="615" spans="3:3" x14ac:dyDescent="0.2">
      <c r="C615" s="1" t="e">
        <f>VLOOKUP(B615,Códigos!D654:E654,2,0)</f>
        <v>#N/A</v>
      </c>
    </row>
    <row r="616" spans="3:3" x14ac:dyDescent="0.2">
      <c r="C616" s="1" t="e">
        <f>VLOOKUP(B616,Códigos!D655:E655,2,0)</f>
        <v>#N/A</v>
      </c>
    </row>
    <row r="617" spans="3:3" x14ac:dyDescent="0.2">
      <c r="C617" s="1" t="e">
        <f>VLOOKUP(B617,Códigos!D656:E656,2,0)</f>
        <v>#N/A</v>
      </c>
    </row>
    <row r="618" spans="3:3" x14ac:dyDescent="0.2">
      <c r="C618" s="1" t="e">
        <f>VLOOKUP(B618,Códigos!D657:E657,2,0)</f>
        <v>#N/A</v>
      </c>
    </row>
    <row r="619" spans="3:3" x14ac:dyDescent="0.2">
      <c r="C619" s="1" t="e">
        <f>VLOOKUP(B619,Códigos!D658:E658,2,0)</f>
        <v>#N/A</v>
      </c>
    </row>
    <row r="620" spans="3:3" x14ac:dyDescent="0.2">
      <c r="C620" s="1" t="e">
        <f>VLOOKUP(B620,Códigos!D659:E659,2,0)</f>
        <v>#N/A</v>
      </c>
    </row>
    <row r="621" spans="3:3" x14ac:dyDescent="0.2">
      <c r="C621" s="1" t="e">
        <f>VLOOKUP(B621,Códigos!D660:E660,2,0)</f>
        <v>#N/A</v>
      </c>
    </row>
    <row r="622" spans="3:3" x14ac:dyDescent="0.2">
      <c r="C622" s="1" t="e">
        <f>VLOOKUP(B622,Códigos!D661:E661,2,0)</f>
        <v>#N/A</v>
      </c>
    </row>
    <row r="623" spans="3:3" x14ac:dyDescent="0.2">
      <c r="C623" s="1" t="e">
        <f>VLOOKUP(B623,Códigos!D662:E662,2,0)</f>
        <v>#N/A</v>
      </c>
    </row>
    <row r="624" spans="3:3" x14ac:dyDescent="0.2">
      <c r="C624" s="1" t="e">
        <f>VLOOKUP(B624,Códigos!D663:E663,2,0)</f>
        <v>#N/A</v>
      </c>
    </row>
    <row r="625" spans="3:3" x14ac:dyDescent="0.2">
      <c r="C625" s="1" t="e">
        <f>VLOOKUP(B625,Códigos!D664:E664,2,0)</f>
        <v>#N/A</v>
      </c>
    </row>
    <row r="626" spans="3:3" x14ac:dyDescent="0.2">
      <c r="C626" s="1" t="e">
        <f>VLOOKUP(B626,Códigos!D665:E665,2,0)</f>
        <v>#N/A</v>
      </c>
    </row>
    <row r="627" spans="3:3" x14ac:dyDescent="0.2">
      <c r="C627" s="1" t="e">
        <f>VLOOKUP(B627,Códigos!D666:E666,2,0)</f>
        <v>#N/A</v>
      </c>
    </row>
    <row r="628" spans="3:3" x14ac:dyDescent="0.2">
      <c r="C628" s="1" t="e">
        <f>VLOOKUP(B628,Códigos!D667:E667,2,0)</f>
        <v>#N/A</v>
      </c>
    </row>
    <row r="629" spans="3:3" x14ac:dyDescent="0.2">
      <c r="C629" s="1" t="e">
        <f>VLOOKUP(B629,Códigos!D668:E668,2,0)</f>
        <v>#N/A</v>
      </c>
    </row>
    <row r="630" spans="3:3" x14ac:dyDescent="0.2">
      <c r="C630" s="1" t="e">
        <f>VLOOKUP(B630,Códigos!D669:E669,2,0)</f>
        <v>#N/A</v>
      </c>
    </row>
    <row r="631" spans="3:3" x14ac:dyDescent="0.2">
      <c r="C631" s="1" t="e">
        <f>VLOOKUP(B631,Códigos!D670:E670,2,0)</f>
        <v>#N/A</v>
      </c>
    </row>
    <row r="632" spans="3:3" x14ac:dyDescent="0.2">
      <c r="C632" s="1" t="e">
        <f>VLOOKUP(B632,Códigos!D671:E671,2,0)</f>
        <v>#N/A</v>
      </c>
    </row>
    <row r="633" spans="3:3" x14ac:dyDescent="0.2">
      <c r="C633" s="1" t="e">
        <f>VLOOKUP(B633,Códigos!D672:E672,2,0)</f>
        <v>#N/A</v>
      </c>
    </row>
    <row r="634" spans="3:3" x14ac:dyDescent="0.2">
      <c r="C634" s="1" t="e">
        <f>VLOOKUP(B634,Códigos!D673:E673,2,0)</f>
        <v>#N/A</v>
      </c>
    </row>
    <row r="635" spans="3:3" x14ac:dyDescent="0.2">
      <c r="C635" s="1" t="e">
        <f>VLOOKUP(B635,Códigos!D674:E674,2,0)</f>
        <v>#N/A</v>
      </c>
    </row>
    <row r="636" spans="3:3" x14ac:dyDescent="0.2">
      <c r="C636" s="1" t="e">
        <f>VLOOKUP(B636,Códigos!D675:E675,2,0)</f>
        <v>#N/A</v>
      </c>
    </row>
    <row r="637" spans="3:3" x14ac:dyDescent="0.2">
      <c r="C637" s="1" t="e">
        <f>VLOOKUP(B637,Códigos!D676:E676,2,0)</f>
        <v>#N/A</v>
      </c>
    </row>
    <row r="638" spans="3:3" x14ac:dyDescent="0.2">
      <c r="C638" s="1" t="e">
        <f>VLOOKUP(B638,Códigos!D677:E677,2,0)</f>
        <v>#N/A</v>
      </c>
    </row>
    <row r="639" spans="3:3" x14ac:dyDescent="0.2">
      <c r="C639" s="1" t="e">
        <f>VLOOKUP(B639,Códigos!D678:E678,2,0)</f>
        <v>#N/A</v>
      </c>
    </row>
    <row r="640" spans="3:3" x14ac:dyDescent="0.2">
      <c r="C640" s="1" t="e">
        <f>VLOOKUP(B640,Códigos!D679:E679,2,0)</f>
        <v>#N/A</v>
      </c>
    </row>
    <row r="641" spans="3:3" x14ac:dyDescent="0.2">
      <c r="C641" s="1" t="e">
        <f>VLOOKUP(B641,Códigos!D680:E680,2,0)</f>
        <v>#N/A</v>
      </c>
    </row>
    <row r="642" spans="3:3" x14ac:dyDescent="0.2">
      <c r="C642" s="1" t="e">
        <f>VLOOKUP(B642,Códigos!D681:E681,2,0)</f>
        <v>#N/A</v>
      </c>
    </row>
    <row r="643" spans="3:3" x14ac:dyDescent="0.2">
      <c r="C643" s="1" t="e">
        <f>VLOOKUP(B643,Códigos!D682:E682,2,0)</f>
        <v>#N/A</v>
      </c>
    </row>
    <row r="644" spans="3:3" x14ac:dyDescent="0.2">
      <c r="C644" s="1" t="e">
        <f>VLOOKUP(B644,Códigos!D683:E683,2,0)</f>
        <v>#N/A</v>
      </c>
    </row>
    <row r="645" spans="3:3" x14ac:dyDescent="0.2">
      <c r="C645" s="1" t="e">
        <f>VLOOKUP(B645,Códigos!D684:E684,2,0)</f>
        <v>#N/A</v>
      </c>
    </row>
    <row r="646" spans="3:3" x14ac:dyDescent="0.2">
      <c r="C646" s="1" t="e">
        <f>VLOOKUP(B646,Códigos!D685:E685,2,0)</f>
        <v>#N/A</v>
      </c>
    </row>
    <row r="647" spans="3:3" x14ac:dyDescent="0.2">
      <c r="C647" s="1" t="e">
        <f>VLOOKUP(B647,Códigos!D686:E686,2,0)</f>
        <v>#N/A</v>
      </c>
    </row>
    <row r="648" spans="3:3" x14ac:dyDescent="0.2">
      <c r="C648" s="1" t="e">
        <f>VLOOKUP(B648,Códigos!D687:E687,2,0)</f>
        <v>#N/A</v>
      </c>
    </row>
    <row r="649" spans="3:3" x14ac:dyDescent="0.2">
      <c r="C649" s="1" t="e">
        <f>VLOOKUP(B649,Códigos!D688:E688,2,0)</f>
        <v>#N/A</v>
      </c>
    </row>
    <row r="650" spans="3:3" x14ac:dyDescent="0.2">
      <c r="C650" s="1" t="e">
        <f>VLOOKUP(B650,Códigos!D689:E689,2,0)</f>
        <v>#N/A</v>
      </c>
    </row>
    <row r="651" spans="3:3" x14ac:dyDescent="0.2">
      <c r="C651" s="1" t="e">
        <f>VLOOKUP(B651,Códigos!D690:E690,2,0)</f>
        <v>#N/A</v>
      </c>
    </row>
    <row r="652" spans="3:3" x14ac:dyDescent="0.2">
      <c r="C652" s="1" t="e">
        <f>VLOOKUP(B652,Códigos!D691:E691,2,0)</f>
        <v>#N/A</v>
      </c>
    </row>
    <row r="653" spans="3:3" x14ac:dyDescent="0.2">
      <c r="C653" s="1" t="e">
        <f>VLOOKUP(B653,Códigos!D692:E692,2,0)</f>
        <v>#N/A</v>
      </c>
    </row>
    <row r="654" spans="3:3" x14ac:dyDescent="0.2">
      <c r="C654" s="1" t="e">
        <f>VLOOKUP(B654,Códigos!D693:E693,2,0)</f>
        <v>#N/A</v>
      </c>
    </row>
    <row r="655" spans="3:3" x14ac:dyDescent="0.2">
      <c r="C655" s="1" t="e">
        <f>VLOOKUP(B655,Códigos!D694:E694,2,0)</f>
        <v>#N/A</v>
      </c>
    </row>
    <row r="656" spans="3:3" x14ac:dyDescent="0.2">
      <c r="C656" s="1" t="e">
        <f>VLOOKUP(B656,Códigos!D695:E695,2,0)</f>
        <v>#N/A</v>
      </c>
    </row>
    <row r="657" spans="3:3" x14ac:dyDescent="0.2">
      <c r="C657" s="1" t="e">
        <f>VLOOKUP(B657,Códigos!D696:E696,2,0)</f>
        <v>#N/A</v>
      </c>
    </row>
    <row r="658" spans="3:3" x14ac:dyDescent="0.2">
      <c r="C658" s="1" t="e">
        <f>VLOOKUP(B658,Códigos!D697:E697,2,0)</f>
        <v>#N/A</v>
      </c>
    </row>
    <row r="659" spans="3:3" x14ac:dyDescent="0.2">
      <c r="C659" s="1" t="e">
        <f>VLOOKUP(B659,Códigos!D698:E698,2,0)</f>
        <v>#N/A</v>
      </c>
    </row>
    <row r="660" spans="3:3" x14ac:dyDescent="0.2">
      <c r="C660" s="1" t="e">
        <f>VLOOKUP(B660,Códigos!D699:E699,2,0)</f>
        <v>#N/A</v>
      </c>
    </row>
    <row r="661" spans="3:3" x14ac:dyDescent="0.2">
      <c r="C661" s="1" t="e">
        <f>VLOOKUP(B661,Códigos!D700:E700,2,0)</f>
        <v>#N/A</v>
      </c>
    </row>
    <row r="662" spans="3:3" x14ac:dyDescent="0.2">
      <c r="C662" s="1" t="e">
        <f>VLOOKUP(B662,Códigos!D701:E701,2,0)</f>
        <v>#N/A</v>
      </c>
    </row>
    <row r="663" spans="3:3" x14ac:dyDescent="0.2">
      <c r="C663" s="1" t="e">
        <f>VLOOKUP(B663,Códigos!D702:E702,2,0)</f>
        <v>#N/A</v>
      </c>
    </row>
    <row r="664" spans="3:3" x14ac:dyDescent="0.2">
      <c r="C664" s="1" t="e">
        <f>VLOOKUP(B664,Códigos!D703:E703,2,0)</f>
        <v>#N/A</v>
      </c>
    </row>
    <row r="665" spans="3:3" x14ac:dyDescent="0.2">
      <c r="C665" s="1" t="e">
        <f>VLOOKUP(B665,Códigos!D704:E704,2,0)</f>
        <v>#N/A</v>
      </c>
    </row>
    <row r="666" spans="3:3" x14ac:dyDescent="0.2">
      <c r="C666" s="1" t="e">
        <f>VLOOKUP(B666,Códigos!D705:E705,2,0)</f>
        <v>#N/A</v>
      </c>
    </row>
    <row r="667" spans="3:3" x14ac:dyDescent="0.2">
      <c r="C667" s="1" t="e">
        <f>VLOOKUP(B667,Códigos!D706:E706,2,0)</f>
        <v>#N/A</v>
      </c>
    </row>
    <row r="668" spans="3:3" x14ac:dyDescent="0.2">
      <c r="C668" s="1" t="e">
        <f>VLOOKUP(B668,Códigos!D707:E707,2,0)</f>
        <v>#N/A</v>
      </c>
    </row>
    <row r="669" spans="3:3" x14ac:dyDescent="0.2">
      <c r="C669" s="1" t="e">
        <f>VLOOKUP(B669,Códigos!D708:E708,2,0)</f>
        <v>#N/A</v>
      </c>
    </row>
    <row r="670" spans="3:3" x14ac:dyDescent="0.2">
      <c r="C670" s="1" t="e">
        <f>VLOOKUP(B670,Códigos!D709:E709,2,0)</f>
        <v>#N/A</v>
      </c>
    </row>
    <row r="671" spans="3:3" x14ac:dyDescent="0.2">
      <c r="C671" s="1" t="e">
        <f>VLOOKUP(B671,Códigos!D710:E710,2,0)</f>
        <v>#N/A</v>
      </c>
    </row>
    <row r="672" spans="3:3" x14ac:dyDescent="0.2">
      <c r="C672" s="1" t="e">
        <f>VLOOKUP(B672,Códigos!D711:E711,2,0)</f>
        <v>#N/A</v>
      </c>
    </row>
    <row r="673" spans="3:3" x14ac:dyDescent="0.2">
      <c r="C673" s="1" t="e">
        <f>VLOOKUP(B673,Códigos!D712:E712,2,0)</f>
        <v>#N/A</v>
      </c>
    </row>
    <row r="674" spans="3:3" x14ac:dyDescent="0.2">
      <c r="C674" s="1" t="e">
        <f>VLOOKUP(B674,Códigos!D713:E713,2,0)</f>
        <v>#N/A</v>
      </c>
    </row>
    <row r="675" spans="3:3" x14ac:dyDescent="0.2">
      <c r="C675" s="1" t="e">
        <f>VLOOKUP(B675,Códigos!D714:E714,2,0)</f>
        <v>#N/A</v>
      </c>
    </row>
    <row r="676" spans="3:3" x14ac:dyDescent="0.2">
      <c r="C676" s="1" t="e">
        <f>VLOOKUP(B676,Códigos!D715:E715,2,0)</f>
        <v>#N/A</v>
      </c>
    </row>
    <row r="677" spans="3:3" x14ac:dyDescent="0.2">
      <c r="C677" s="1" t="e">
        <f>VLOOKUP(B677,Códigos!D716:E716,2,0)</f>
        <v>#N/A</v>
      </c>
    </row>
    <row r="678" spans="3:3" x14ac:dyDescent="0.2">
      <c r="C678" s="1" t="e">
        <f>VLOOKUP(B678,Códigos!D717:E717,2,0)</f>
        <v>#N/A</v>
      </c>
    </row>
    <row r="679" spans="3:3" x14ac:dyDescent="0.2">
      <c r="C679" s="1" t="e">
        <f>VLOOKUP(B679,Códigos!D718:E718,2,0)</f>
        <v>#N/A</v>
      </c>
    </row>
    <row r="680" spans="3:3" x14ac:dyDescent="0.2">
      <c r="C680" s="1" t="e">
        <f>VLOOKUP(B680,Códigos!D719:E719,2,0)</f>
        <v>#N/A</v>
      </c>
    </row>
    <row r="681" spans="3:3" x14ac:dyDescent="0.2">
      <c r="C681" s="1" t="e">
        <f>VLOOKUP(B681,Códigos!D720:E720,2,0)</f>
        <v>#N/A</v>
      </c>
    </row>
    <row r="682" spans="3:3" x14ac:dyDescent="0.2">
      <c r="C682" s="1" t="e">
        <f>VLOOKUP(B682,Códigos!D721:E721,2,0)</f>
        <v>#N/A</v>
      </c>
    </row>
    <row r="683" spans="3:3" x14ac:dyDescent="0.2">
      <c r="C683" s="1" t="e">
        <f>VLOOKUP(B683,Códigos!D722:E722,2,0)</f>
        <v>#N/A</v>
      </c>
    </row>
    <row r="684" spans="3:3" x14ac:dyDescent="0.2">
      <c r="C684" s="1" t="e">
        <f>VLOOKUP(B684,Códigos!D723:E723,2,0)</f>
        <v>#N/A</v>
      </c>
    </row>
    <row r="685" spans="3:3" x14ac:dyDescent="0.2">
      <c r="C685" s="1" t="e">
        <f>VLOOKUP(B685,Códigos!D724:E724,2,0)</f>
        <v>#N/A</v>
      </c>
    </row>
    <row r="686" spans="3:3" x14ac:dyDescent="0.2">
      <c r="C686" s="1" t="e">
        <f>VLOOKUP(B686,Códigos!D725:E725,2,0)</f>
        <v>#N/A</v>
      </c>
    </row>
    <row r="687" spans="3:3" x14ac:dyDescent="0.2">
      <c r="C687" s="1" t="e">
        <f>VLOOKUP(B687,Códigos!D726:E726,2,0)</f>
        <v>#N/A</v>
      </c>
    </row>
    <row r="688" spans="3:3" x14ac:dyDescent="0.2">
      <c r="C688" s="1" t="e">
        <f>VLOOKUP(B688,Códigos!D727:E727,2,0)</f>
        <v>#N/A</v>
      </c>
    </row>
    <row r="689" spans="3:3" x14ac:dyDescent="0.2">
      <c r="C689" s="1" t="e">
        <f>VLOOKUP(B689,Códigos!D728:E728,2,0)</f>
        <v>#N/A</v>
      </c>
    </row>
    <row r="690" spans="3:3" x14ac:dyDescent="0.2">
      <c r="C690" s="1" t="e">
        <f>VLOOKUP(B690,Códigos!D729:E729,2,0)</f>
        <v>#N/A</v>
      </c>
    </row>
    <row r="691" spans="3:3" x14ac:dyDescent="0.2">
      <c r="C691" s="1" t="e">
        <f>VLOOKUP(B691,Códigos!D730:E730,2,0)</f>
        <v>#N/A</v>
      </c>
    </row>
    <row r="692" spans="3:3" x14ac:dyDescent="0.2">
      <c r="C692" s="1" t="e">
        <f>VLOOKUP(B692,Códigos!D731:E731,2,0)</f>
        <v>#N/A</v>
      </c>
    </row>
    <row r="693" spans="3:3" x14ac:dyDescent="0.2">
      <c r="C693" s="1" t="e">
        <f>VLOOKUP(B693,Códigos!D732:E732,2,0)</f>
        <v>#N/A</v>
      </c>
    </row>
    <row r="694" spans="3:3" x14ac:dyDescent="0.2">
      <c r="C694" s="1" t="e">
        <f>VLOOKUP(B694,Códigos!D733:E733,2,0)</f>
        <v>#N/A</v>
      </c>
    </row>
    <row r="695" spans="3:3" x14ac:dyDescent="0.2">
      <c r="C695" s="1" t="e">
        <f>VLOOKUP(B695,Códigos!D734:E734,2,0)</f>
        <v>#N/A</v>
      </c>
    </row>
    <row r="696" spans="3:3" x14ac:dyDescent="0.2">
      <c r="C696" s="1" t="e">
        <f>VLOOKUP(B696,Códigos!D735:E735,2,0)</f>
        <v>#N/A</v>
      </c>
    </row>
    <row r="697" spans="3:3" x14ac:dyDescent="0.2">
      <c r="C697" s="1" t="e">
        <f>VLOOKUP(B697,Códigos!D736:E736,2,0)</f>
        <v>#N/A</v>
      </c>
    </row>
    <row r="698" spans="3:3" x14ac:dyDescent="0.2">
      <c r="C698" s="1" t="e">
        <f>VLOOKUP(B698,Códigos!D737:E737,2,0)</f>
        <v>#N/A</v>
      </c>
    </row>
    <row r="699" spans="3:3" x14ac:dyDescent="0.2">
      <c r="C699" s="1" t="e">
        <f>VLOOKUP(B699,Códigos!D738:E738,2,0)</f>
        <v>#N/A</v>
      </c>
    </row>
    <row r="700" spans="3:3" x14ac:dyDescent="0.2">
      <c r="C700" s="1" t="e">
        <f>VLOOKUP(B700,Códigos!D739:E739,2,0)</f>
        <v>#N/A</v>
      </c>
    </row>
    <row r="701" spans="3:3" x14ac:dyDescent="0.2">
      <c r="C701" s="1" t="e">
        <f>VLOOKUP(B701,Códigos!D740:E740,2,0)</f>
        <v>#N/A</v>
      </c>
    </row>
    <row r="702" spans="3:3" x14ac:dyDescent="0.2">
      <c r="C702" s="1" t="e">
        <f>VLOOKUP(B702,Códigos!D741:E741,2,0)</f>
        <v>#N/A</v>
      </c>
    </row>
    <row r="703" spans="3:3" x14ac:dyDescent="0.2">
      <c r="C703" s="1" t="e">
        <f>VLOOKUP(B703,Códigos!D742:E742,2,0)</f>
        <v>#N/A</v>
      </c>
    </row>
    <row r="704" spans="3:3" x14ac:dyDescent="0.2">
      <c r="C704" s="1" t="e">
        <f>VLOOKUP(B704,Códigos!D743:E743,2,0)</f>
        <v>#N/A</v>
      </c>
    </row>
    <row r="705" spans="3:3" x14ac:dyDescent="0.2">
      <c r="C705" s="1" t="e">
        <f>VLOOKUP(B705,Códigos!D744:E744,2,0)</f>
        <v>#N/A</v>
      </c>
    </row>
    <row r="706" spans="3:3" x14ac:dyDescent="0.2">
      <c r="C706" s="1" t="e">
        <f>VLOOKUP(B706,Códigos!D745:E745,2,0)</f>
        <v>#N/A</v>
      </c>
    </row>
    <row r="707" spans="3:3" x14ac:dyDescent="0.2">
      <c r="C707" s="1" t="e">
        <f>VLOOKUP(B707,Códigos!D746:E746,2,0)</f>
        <v>#N/A</v>
      </c>
    </row>
    <row r="708" spans="3:3" x14ac:dyDescent="0.2">
      <c r="C708" s="1" t="e">
        <f>VLOOKUP(B708,Códigos!D747:E747,2,0)</f>
        <v>#N/A</v>
      </c>
    </row>
    <row r="709" spans="3:3" x14ac:dyDescent="0.2">
      <c r="C709" s="1" t="e">
        <f>VLOOKUP(B709,Códigos!D748:E748,2,0)</f>
        <v>#N/A</v>
      </c>
    </row>
    <row r="710" spans="3:3" x14ac:dyDescent="0.2">
      <c r="C710" s="1" t="e">
        <f>VLOOKUP(B710,Códigos!D749:E749,2,0)</f>
        <v>#N/A</v>
      </c>
    </row>
    <row r="711" spans="3:3" x14ac:dyDescent="0.2">
      <c r="C711" s="1" t="e">
        <f>VLOOKUP(B711,Códigos!D750:E750,2,0)</f>
        <v>#N/A</v>
      </c>
    </row>
    <row r="712" spans="3:3" x14ac:dyDescent="0.2">
      <c r="C712" s="1" t="e">
        <f>VLOOKUP(B712,Códigos!D751:E751,2,0)</f>
        <v>#N/A</v>
      </c>
    </row>
    <row r="713" spans="3:3" x14ac:dyDescent="0.2">
      <c r="C713" s="1" t="e">
        <f>VLOOKUP(B713,Códigos!D752:E752,2,0)</f>
        <v>#N/A</v>
      </c>
    </row>
    <row r="714" spans="3:3" x14ac:dyDescent="0.2">
      <c r="C714" s="1" t="e">
        <f>VLOOKUP(B714,Códigos!D753:E753,2,0)</f>
        <v>#N/A</v>
      </c>
    </row>
    <row r="715" spans="3:3" x14ac:dyDescent="0.2">
      <c r="C715" s="1" t="e">
        <f>VLOOKUP(B715,Códigos!D754:E754,2,0)</f>
        <v>#N/A</v>
      </c>
    </row>
    <row r="716" spans="3:3" x14ac:dyDescent="0.2">
      <c r="C716" s="1" t="e">
        <f>VLOOKUP(B716,Códigos!D755:E755,2,0)</f>
        <v>#N/A</v>
      </c>
    </row>
    <row r="717" spans="3:3" x14ac:dyDescent="0.2">
      <c r="C717" s="1" t="e">
        <f>VLOOKUP(B717,Códigos!D756:E756,2,0)</f>
        <v>#N/A</v>
      </c>
    </row>
    <row r="718" spans="3:3" x14ac:dyDescent="0.2">
      <c r="C718" s="1" t="e">
        <f>VLOOKUP(B718,Códigos!D757:E757,2,0)</f>
        <v>#N/A</v>
      </c>
    </row>
    <row r="719" spans="3:3" x14ac:dyDescent="0.2">
      <c r="C719" s="1" t="e">
        <f>VLOOKUP(B719,Códigos!D758:E758,2,0)</f>
        <v>#N/A</v>
      </c>
    </row>
    <row r="720" spans="3:3" x14ac:dyDescent="0.2">
      <c r="C720" s="1" t="e">
        <f>VLOOKUP(B720,Códigos!D759:E759,2,0)</f>
        <v>#N/A</v>
      </c>
    </row>
    <row r="721" spans="3:3" x14ac:dyDescent="0.2">
      <c r="C721" s="1" t="e">
        <f>VLOOKUP(B721,Códigos!D760:E760,2,0)</f>
        <v>#N/A</v>
      </c>
    </row>
    <row r="722" spans="3:3" x14ac:dyDescent="0.2">
      <c r="C722" s="1" t="e">
        <f>VLOOKUP(B722,Códigos!D761:E761,2,0)</f>
        <v>#N/A</v>
      </c>
    </row>
    <row r="723" spans="3:3" x14ac:dyDescent="0.2">
      <c r="C723" s="1" t="e">
        <f>VLOOKUP(B723,Códigos!D762:E762,2,0)</f>
        <v>#N/A</v>
      </c>
    </row>
    <row r="724" spans="3:3" x14ac:dyDescent="0.2">
      <c r="C724" s="1" t="e">
        <f>VLOOKUP(B724,Códigos!D763:E763,2,0)</f>
        <v>#N/A</v>
      </c>
    </row>
    <row r="725" spans="3:3" x14ac:dyDescent="0.2">
      <c r="C725" s="1" t="e">
        <f>VLOOKUP(B725,Códigos!D764:E764,2,0)</f>
        <v>#N/A</v>
      </c>
    </row>
    <row r="726" spans="3:3" x14ac:dyDescent="0.2">
      <c r="C726" s="1" t="e">
        <f>VLOOKUP(B726,Códigos!D765:E765,2,0)</f>
        <v>#N/A</v>
      </c>
    </row>
    <row r="727" spans="3:3" x14ac:dyDescent="0.2">
      <c r="C727" s="1" t="e">
        <f>VLOOKUP(B727,Códigos!D766:E766,2,0)</f>
        <v>#N/A</v>
      </c>
    </row>
    <row r="728" spans="3:3" x14ac:dyDescent="0.2">
      <c r="C728" s="1" t="e">
        <f>VLOOKUP(B728,Códigos!D767:E767,2,0)</f>
        <v>#N/A</v>
      </c>
    </row>
    <row r="729" spans="3:3" x14ac:dyDescent="0.2">
      <c r="C729" s="1" t="e">
        <f>VLOOKUP(B729,Códigos!D768:E768,2,0)</f>
        <v>#N/A</v>
      </c>
    </row>
    <row r="730" spans="3:3" x14ac:dyDescent="0.2">
      <c r="C730" s="1" t="e">
        <f>VLOOKUP(B730,Códigos!D769:E769,2,0)</f>
        <v>#N/A</v>
      </c>
    </row>
    <row r="731" spans="3:3" x14ac:dyDescent="0.2">
      <c r="C731" s="1" t="e">
        <f>VLOOKUP(B731,Códigos!D770:E770,2,0)</f>
        <v>#N/A</v>
      </c>
    </row>
    <row r="732" spans="3:3" x14ac:dyDescent="0.2">
      <c r="C732" s="1" t="e">
        <f>VLOOKUP(B732,Códigos!D771:E771,2,0)</f>
        <v>#N/A</v>
      </c>
    </row>
    <row r="733" spans="3:3" x14ac:dyDescent="0.2">
      <c r="C733" s="1" t="e">
        <f>VLOOKUP(B733,Códigos!D772:E772,2,0)</f>
        <v>#N/A</v>
      </c>
    </row>
    <row r="734" spans="3:3" x14ac:dyDescent="0.2">
      <c r="C734" s="1" t="e">
        <f>VLOOKUP(B734,Códigos!D773:E773,2,0)</f>
        <v>#N/A</v>
      </c>
    </row>
    <row r="735" spans="3:3" x14ac:dyDescent="0.2">
      <c r="C735" s="1" t="e">
        <f>VLOOKUP(B735,Códigos!D774:E774,2,0)</f>
        <v>#N/A</v>
      </c>
    </row>
    <row r="736" spans="3:3" x14ac:dyDescent="0.2">
      <c r="C736" s="1" t="e">
        <f>VLOOKUP(B736,Códigos!D775:E775,2,0)</f>
        <v>#N/A</v>
      </c>
    </row>
    <row r="737" spans="3:3" x14ac:dyDescent="0.2">
      <c r="C737" s="1" t="e">
        <f>VLOOKUP(B737,Códigos!D776:E776,2,0)</f>
        <v>#N/A</v>
      </c>
    </row>
    <row r="738" spans="3:3" x14ac:dyDescent="0.2">
      <c r="C738" s="1" t="e">
        <f>VLOOKUP(B738,Códigos!D777:E777,2,0)</f>
        <v>#N/A</v>
      </c>
    </row>
    <row r="739" spans="3:3" x14ac:dyDescent="0.2">
      <c r="C739" s="1" t="e">
        <f>VLOOKUP(B739,Códigos!D778:E778,2,0)</f>
        <v>#N/A</v>
      </c>
    </row>
    <row r="740" spans="3:3" x14ac:dyDescent="0.2">
      <c r="C740" s="1" t="e">
        <f>VLOOKUP(B740,Códigos!D779:E779,2,0)</f>
        <v>#N/A</v>
      </c>
    </row>
    <row r="741" spans="3:3" x14ac:dyDescent="0.2">
      <c r="C741" s="1" t="e">
        <f>VLOOKUP(B741,Códigos!D780:E780,2,0)</f>
        <v>#N/A</v>
      </c>
    </row>
    <row r="742" spans="3:3" x14ac:dyDescent="0.2">
      <c r="C742" s="1" t="e">
        <f>VLOOKUP(B742,Códigos!D781:E781,2,0)</f>
        <v>#N/A</v>
      </c>
    </row>
    <row r="743" spans="3:3" x14ac:dyDescent="0.2">
      <c r="C743" s="1" t="e">
        <f>VLOOKUP(B743,Códigos!D782:E782,2,0)</f>
        <v>#N/A</v>
      </c>
    </row>
    <row r="744" spans="3:3" x14ac:dyDescent="0.2">
      <c r="C744" s="1" t="e">
        <f>VLOOKUP(B744,Códigos!D783:E783,2,0)</f>
        <v>#N/A</v>
      </c>
    </row>
    <row r="745" spans="3:3" x14ac:dyDescent="0.2">
      <c r="C745" s="1" t="e">
        <f>VLOOKUP(B745,Códigos!D784:E784,2,0)</f>
        <v>#N/A</v>
      </c>
    </row>
    <row r="746" spans="3:3" x14ac:dyDescent="0.2">
      <c r="C746" s="1" t="e">
        <f>VLOOKUP(B746,Códigos!D785:E785,2,0)</f>
        <v>#N/A</v>
      </c>
    </row>
    <row r="747" spans="3:3" x14ac:dyDescent="0.2">
      <c r="C747" s="1" t="e">
        <f>VLOOKUP(B747,Códigos!D786:E786,2,0)</f>
        <v>#N/A</v>
      </c>
    </row>
    <row r="748" spans="3:3" x14ac:dyDescent="0.2">
      <c r="C748" s="1" t="e">
        <f>VLOOKUP(B748,Códigos!D787:E787,2,0)</f>
        <v>#N/A</v>
      </c>
    </row>
    <row r="749" spans="3:3" x14ac:dyDescent="0.2">
      <c r="C749" s="1" t="e">
        <f>VLOOKUP(B749,Códigos!D788:E788,2,0)</f>
        <v>#N/A</v>
      </c>
    </row>
    <row r="750" spans="3:3" x14ac:dyDescent="0.2">
      <c r="C750" s="1" t="e">
        <f>VLOOKUP(B750,Códigos!D789:E789,2,0)</f>
        <v>#N/A</v>
      </c>
    </row>
    <row r="751" spans="3:3" x14ac:dyDescent="0.2">
      <c r="C751" s="1" t="e">
        <f>VLOOKUP(B751,Códigos!D790:E790,2,0)</f>
        <v>#N/A</v>
      </c>
    </row>
    <row r="752" spans="3:3" x14ac:dyDescent="0.2">
      <c r="C752" s="1" t="e">
        <f>VLOOKUP(B752,Códigos!D791:E791,2,0)</f>
        <v>#N/A</v>
      </c>
    </row>
    <row r="753" spans="3:3" x14ac:dyDescent="0.2">
      <c r="C753" s="1" t="e">
        <f>VLOOKUP(B753,Códigos!D792:E792,2,0)</f>
        <v>#N/A</v>
      </c>
    </row>
    <row r="754" spans="3:3" x14ac:dyDescent="0.2">
      <c r="C754" s="1" t="e">
        <f>VLOOKUP(B754,Códigos!D793:E793,2,0)</f>
        <v>#N/A</v>
      </c>
    </row>
    <row r="755" spans="3:3" x14ac:dyDescent="0.2">
      <c r="C755" s="1" t="e">
        <f>VLOOKUP(B755,Códigos!D794:E794,2,0)</f>
        <v>#N/A</v>
      </c>
    </row>
    <row r="756" spans="3:3" x14ac:dyDescent="0.2">
      <c r="C756" s="1" t="e">
        <f>VLOOKUP(B756,Códigos!D795:E795,2,0)</f>
        <v>#N/A</v>
      </c>
    </row>
    <row r="757" spans="3:3" x14ac:dyDescent="0.2">
      <c r="C757" s="1" t="e">
        <f>VLOOKUP(B757,Códigos!D796:E796,2,0)</f>
        <v>#N/A</v>
      </c>
    </row>
    <row r="758" spans="3:3" x14ac:dyDescent="0.2">
      <c r="C758" s="1" t="e">
        <f>VLOOKUP(B758,Códigos!D797:E797,2,0)</f>
        <v>#N/A</v>
      </c>
    </row>
    <row r="759" spans="3:3" x14ac:dyDescent="0.2">
      <c r="C759" s="1" t="e">
        <f>VLOOKUP(B759,Códigos!D798:E798,2,0)</f>
        <v>#N/A</v>
      </c>
    </row>
    <row r="760" spans="3:3" x14ac:dyDescent="0.2">
      <c r="C760" s="1" t="e">
        <f>VLOOKUP(B760,Códigos!D799:E799,2,0)</f>
        <v>#N/A</v>
      </c>
    </row>
    <row r="761" spans="3:3" x14ac:dyDescent="0.2">
      <c r="C761" s="1" t="e">
        <f>VLOOKUP(B761,Códigos!D800:E800,2,0)</f>
        <v>#N/A</v>
      </c>
    </row>
    <row r="762" spans="3:3" x14ac:dyDescent="0.2">
      <c r="C762" s="1" t="e">
        <f>VLOOKUP(B762,Códigos!D801:E801,2,0)</f>
        <v>#N/A</v>
      </c>
    </row>
    <row r="763" spans="3:3" x14ac:dyDescent="0.2">
      <c r="C763" s="1" t="e">
        <f>VLOOKUP(B763,Códigos!D802:E802,2,0)</f>
        <v>#N/A</v>
      </c>
    </row>
    <row r="764" spans="3:3" x14ac:dyDescent="0.2">
      <c r="C764" s="1" t="e">
        <f>VLOOKUP(B764,Códigos!D803:E803,2,0)</f>
        <v>#N/A</v>
      </c>
    </row>
    <row r="765" spans="3:3" x14ac:dyDescent="0.2">
      <c r="C765" s="1" t="e">
        <f>VLOOKUP(B765,Códigos!D804:E804,2,0)</f>
        <v>#N/A</v>
      </c>
    </row>
    <row r="766" spans="3:3" x14ac:dyDescent="0.2">
      <c r="C766" s="1" t="e">
        <f>VLOOKUP(B766,Códigos!D805:E805,2,0)</f>
        <v>#N/A</v>
      </c>
    </row>
    <row r="767" spans="3:3" x14ac:dyDescent="0.2">
      <c r="C767" s="1" t="e">
        <f>VLOOKUP(B767,Códigos!D806:E806,2,0)</f>
        <v>#N/A</v>
      </c>
    </row>
    <row r="768" spans="3:3" x14ac:dyDescent="0.2">
      <c r="C768" s="1" t="e">
        <f>VLOOKUP(B768,Códigos!D807:E807,2,0)</f>
        <v>#N/A</v>
      </c>
    </row>
    <row r="769" spans="3:3" x14ac:dyDescent="0.2">
      <c r="C769" s="1" t="e">
        <f>VLOOKUP(B769,Códigos!D808:E808,2,0)</f>
        <v>#N/A</v>
      </c>
    </row>
    <row r="770" spans="3:3" x14ac:dyDescent="0.2">
      <c r="C770" s="1" t="e">
        <f>VLOOKUP(B770,Códigos!D809:E809,2,0)</f>
        <v>#N/A</v>
      </c>
    </row>
    <row r="771" spans="3:3" x14ac:dyDescent="0.2">
      <c r="C771" s="1" t="e">
        <f>VLOOKUP(B771,Códigos!D810:E810,2,0)</f>
        <v>#N/A</v>
      </c>
    </row>
    <row r="772" spans="3:3" x14ac:dyDescent="0.2">
      <c r="C772" s="1" t="e">
        <f>VLOOKUP(B772,Códigos!D811:E811,2,0)</f>
        <v>#N/A</v>
      </c>
    </row>
    <row r="773" spans="3:3" x14ac:dyDescent="0.2">
      <c r="C773" s="1" t="e">
        <f>VLOOKUP(B773,Códigos!D812:E812,2,0)</f>
        <v>#N/A</v>
      </c>
    </row>
    <row r="774" spans="3:3" x14ac:dyDescent="0.2">
      <c r="C774" s="1" t="e">
        <f>VLOOKUP(B774,Códigos!D813:E813,2,0)</f>
        <v>#N/A</v>
      </c>
    </row>
    <row r="775" spans="3:3" x14ac:dyDescent="0.2">
      <c r="C775" s="1" t="e">
        <f>VLOOKUP(B775,Códigos!D814:E814,2,0)</f>
        <v>#N/A</v>
      </c>
    </row>
    <row r="776" spans="3:3" x14ac:dyDescent="0.2">
      <c r="C776" s="1" t="e">
        <f>VLOOKUP(B776,Códigos!D815:E815,2,0)</f>
        <v>#N/A</v>
      </c>
    </row>
    <row r="777" spans="3:3" x14ac:dyDescent="0.2">
      <c r="C777" s="1" t="e">
        <f>VLOOKUP(B777,Códigos!D816:E816,2,0)</f>
        <v>#N/A</v>
      </c>
    </row>
    <row r="778" spans="3:3" x14ac:dyDescent="0.2">
      <c r="C778" s="1" t="e">
        <f>VLOOKUP(B778,Códigos!D817:E817,2,0)</f>
        <v>#N/A</v>
      </c>
    </row>
    <row r="779" spans="3:3" x14ac:dyDescent="0.2">
      <c r="C779" s="1" t="e">
        <f>VLOOKUP(B779,Códigos!D818:E818,2,0)</f>
        <v>#N/A</v>
      </c>
    </row>
    <row r="780" spans="3:3" x14ac:dyDescent="0.2">
      <c r="C780" s="1" t="e">
        <f>VLOOKUP(B780,Códigos!D819:E819,2,0)</f>
        <v>#N/A</v>
      </c>
    </row>
    <row r="781" spans="3:3" x14ac:dyDescent="0.2">
      <c r="C781" s="1" t="e">
        <f>VLOOKUP(B781,Códigos!D820:E820,2,0)</f>
        <v>#N/A</v>
      </c>
    </row>
    <row r="782" spans="3:3" x14ac:dyDescent="0.2">
      <c r="C782" s="1" t="e">
        <f>VLOOKUP(B782,Códigos!D821:E821,2,0)</f>
        <v>#N/A</v>
      </c>
    </row>
    <row r="783" spans="3:3" x14ac:dyDescent="0.2">
      <c r="C783" s="1" t="e">
        <f>VLOOKUP(B783,Códigos!D822:E822,2,0)</f>
        <v>#N/A</v>
      </c>
    </row>
    <row r="784" spans="3:3" x14ac:dyDescent="0.2">
      <c r="C784" s="1" t="e">
        <f>VLOOKUP(B784,Códigos!D823:E823,2,0)</f>
        <v>#N/A</v>
      </c>
    </row>
    <row r="785" spans="3:3" x14ac:dyDescent="0.2">
      <c r="C785" s="1" t="e">
        <f>VLOOKUP(B785,Códigos!D824:E824,2,0)</f>
        <v>#N/A</v>
      </c>
    </row>
    <row r="786" spans="3:3" x14ac:dyDescent="0.2">
      <c r="C786" s="1" t="e">
        <f>VLOOKUP(B786,Códigos!D825:E825,2,0)</f>
        <v>#N/A</v>
      </c>
    </row>
    <row r="787" spans="3:3" x14ac:dyDescent="0.2">
      <c r="C787" s="1" t="e">
        <f>VLOOKUP(B787,Códigos!D826:E826,2,0)</f>
        <v>#N/A</v>
      </c>
    </row>
    <row r="788" spans="3:3" x14ac:dyDescent="0.2">
      <c r="C788" s="1" t="e">
        <f>VLOOKUP(B788,Códigos!D827:E827,2,0)</f>
        <v>#N/A</v>
      </c>
    </row>
    <row r="789" spans="3:3" x14ac:dyDescent="0.2">
      <c r="C789" s="1" t="e">
        <f>VLOOKUP(B789,Códigos!D828:E828,2,0)</f>
        <v>#N/A</v>
      </c>
    </row>
    <row r="790" spans="3:3" x14ac:dyDescent="0.2">
      <c r="C790" s="1" t="e">
        <f>VLOOKUP(B790,Códigos!D829:E829,2,0)</f>
        <v>#N/A</v>
      </c>
    </row>
    <row r="791" spans="3:3" x14ac:dyDescent="0.2">
      <c r="C791" s="1" t="e">
        <f>VLOOKUP(B791,Códigos!D830:E830,2,0)</f>
        <v>#N/A</v>
      </c>
    </row>
    <row r="792" spans="3:3" x14ac:dyDescent="0.2">
      <c r="C792" s="1" t="e">
        <f>VLOOKUP(B792,Códigos!D831:E831,2,0)</f>
        <v>#N/A</v>
      </c>
    </row>
    <row r="793" spans="3:3" x14ac:dyDescent="0.2">
      <c r="C793" s="1" t="e">
        <f>VLOOKUP(B793,Códigos!D832:E832,2,0)</f>
        <v>#N/A</v>
      </c>
    </row>
    <row r="794" spans="3:3" x14ac:dyDescent="0.2">
      <c r="C794" s="1" t="e">
        <f>VLOOKUP(B794,Códigos!D833:E833,2,0)</f>
        <v>#N/A</v>
      </c>
    </row>
    <row r="795" spans="3:3" x14ac:dyDescent="0.2">
      <c r="C795" s="1" t="e">
        <f>VLOOKUP(B795,Códigos!D834:E834,2,0)</f>
        <v>#N/A</v>
      </c>
    </row>
    <row r="796" spans="3:3" x14ac:dyDescent="0.2">
      <c r="C796" s="1" t="e">
        <f>VLOOKUP(B796,Códigos!D835:E835,2,0)</f>
        <v>#N/A</v>
      </c>
    </row>
    <row r="797" spans="3:3" x14ac:dyDescent="0.2">
      <c r="C797" s="1" t="e">
        <f>VLOOKUP(B797,Códigos!D836:E836,2,0)</f>
        <v>#N/A</v>
      </c>
    </row>
    <row r="798" spans="3:3" x14ac:dyDescent="0.2">
      <c r="C798" s="1" t="e">
        <f>VLOOKUP(B798,Códigos!D837:E837,2,0)</f>
        <v>#N/A</v>
      </c>
    </row>
    <row r="799" spans="3:3" x14ac:dyDescent="0.2">
      <c r="C799" s="1" t="e">
        <f>VLOOKUP(B799,Códigos!D838:E838,2,0)</f>
        <v>#N/A</v>
      </c>
    </row>
    <row r="800" spans="3:3" x14ac:dyDescent="0.2">
      <c r="C800" s="1" t="e">
        <f>VLOOKUP(B800,Códigos!D839:E839,2,0)</f>
        <v>#N/A</v>
      </c>
    </row>
    <row r="801" spans="3:3" x14ac:dyDescent="0.2">
      <c r="C801" s="1" t="e">
        <f>VLOOKUP(B801,Códigos!D840:E840,2,0)</f>
        <v>#N/A</v>
      </c>
    </row>
    <row r="802" spans="3:3" x14ac:dyDescent="0.2">
      <c r="C802" s="1" t="e">
        <f>VLOOKUP(B802,Códigos!D841:E841,2,0)</f>
        <v>#N/A</v>
      </c>
    </row>
    <row r="803" spans="3:3" x14ac:dyDescent="0.2">
      <c r="C803" s="1" t="e">
        <f>VLOOKUP(B803,Códigos!D842:E842,2,0)</f>
        <v>#N/A</v>
      </c>
    </row>
    <row r="804" spans="3:3" x14ac:dyDescent="0.2">
      <c r="C804" s="1" t="e">
        <f>VLOOKUP(B804,Códigos!D843:E843,2,0)</f>
        <v>#N/A</v>
      </c>
    </row>
    <row r="805" spans="3:3" x14ac:dyDescent="0.2">
      <c r="C805" s="1" t="e">
        <f>VLOOKUP(B805,Códigos!D844:E844,2,0)</f>
        <v>#N/A</v>
      </c>
    </row>
    <row r="806" spans="3:3" x14ac:dyDescent="0.2">
      <c r="C806" s="1" t="e">
        <f>VLOOKUP(B806,Códigos!D845:E845,2,0)</f>
        <v>#N/A</v>
      </c>
    </row>
    <row r="807" spans="3:3" x14ac:dyDescent="0.2">
      <c r="C807" s="1" t="e">
        <f>VLOOKUP(B807,Códigos!D846:E846,2,0)</f>
        <v>#N/A</v>
      </c>
    </row>
    <row r="808" spans="3:3" x14ac:dyDescent="0.2">
      <c r="C808" s="1" t="e">
        <f>VLOOKUP(B808,Códigos!D847:E847,2,0)</f>
        <v>#N/A</v>
      </c>
    </row>
    <row r="809" spans="3:3" x14ac:dyDescent="0.2">
      <c r="C809" s="1" t="e">
        <f>VLOOKUP(B809,Códigos!D848:E848,2,0)</f>
        <v>#N/A</v>
      </c>
    </row>
    <row r="810" spans="3:3" x14ac:dyDescent="0.2">
      <c r="C810" s="1" t="e">
        <f>VLOOKUP(B810,Códigos!D849:E849,2,0)</f>
        <v>#N/A</v>
      </c>
    </row>
    <row r="811" spans="3:3" x14ac:dyDescent="0.2">
      <c r="C811" s="1" t="e">
        <f>VLOOKUP(B811,Códigos!D850:E850,2,0)</f>
        <v>#N/A</v>
      </c>
    </row>
    <row r="812" spans="3:3" x14ac:dyDescent="0.2">
      <c r="C812" s="1" t="e">
        <f>VLOOKUP(B812,Códigos!D851:E851,2,0)</f>
        <v>#N/A</v>
      </c>
    </row>
    <row r="813" spans="3:3" x14ac:dyDescent="0.2">
      <c r="C813" s="1" t="e">
        <f>VLOOKUP(B813,Códigos!D852:E852,2,0)</f>
        <v>#N/A</v>
      </c>
    </row>
    <row r="814" spans="3:3" x14ac:dyDescent="0.2">
      <c r="C814" s="1" t="e">
        <f>VLOOKUP(B814,Códigos!D853:E853,2,0)</f>
        <v>#N/A</v>
      </c>
    </row>
    <row r="815" spans="3:3" x14ac:dyDescent="0.2">
      <c r="C815" s="1" t="e">
        <f>VLOOKUP(B815,Códigos!D854:E854,2,0)</f>
        <v>#N/A</v>
      </c>
    </row>
    <row r="816" spans="3:3" x14ac:dyDescent="0.2">
      <c r="C816" s="1" t="e">
        <f>VLOOKUP(B816,Códigos!D855:E855,2,0)</f>
        <v>#N/A</v>
      </c>
    </row>
    <row r="817" spans="3:3" x14ac:dyDescent="0.2">
      <c r="C817" s="1" t="e">
        <f>VLOOKUP(B817,Códigos!D856:E856,2,0)</f>
        <v>#N/A</v>
      </c>
    </row>
    <row r="818" spans="3:3" x14ac:dyDescent="0.2">
      <c r="C818" s="1" t="e">
        <f>VLOOKUP(B818,Códigos!D857:E857,2,0)</f>
        <v>#N/A</v>
      </c>
    </row>
    <row r="819" spans="3:3" x14ac:dyDescent="0.2">
      <c r="C819" s="1" t="e">
        <f>VLOOKUP(B819,Códigos!D858:E858,2,0)</f>
        <v>#N/A</v>
      </c>
    </row>
    <row r="820" spans="3:3" x14ac:dyDescent="0.2">
      <c r="C820" s="1" t="e">
        <f>VLOOKUP(B820,Códigos!D859:E859,2,0)</f>
        <v>#N/A</v>
      </c>
    </row>
    <row r="821" spans="3:3" x14ac:dyDescent="0.2">
      <c r="C821" s="1" t="e">
        <f>VLOOKUP(B821,Códigos!D860:E860,2,0)</f>
        <v>#N/A</v>
      </c>
    </row>
    <row r="822" spans="3:3" x14ac:dyDescent="0.2">
      <c r="C822" s="1" t="e">
        <f>VLOOKUP(B822,Códigos!D861:E861,2,0)</f>
        <v>#N/A</v>
      </c>
    </row>
    <row r="823" spans="3:3" x14ac:dyDescent="0.2">
      <c r="C823" s="1" t="e">
        <f>VLOOKUP(B823,Códigos!D862:E862,2,0)</f>
        <v>#N/A</v>
      </c>
    </row>
    <row r="824" spans="3:3" x14ac:dyDescent="0.2">
      <c r="C824" s="1" t="e">
        <f>VLOOKUP(B824,Códigos!D863:E863,2,0)</f>
        <v>#N/A</v>
      </c>
    </row>
    <row r="825" spans="3:3" x14ac:dyDescent="0.2">
      <c r="C825" s="1" t="e">
        <f>VLOOKUP(B825,Códigos!D864:E864,2,0)</f>
        <v>#N/A</v>
      </c>
    </row>
    <row r="826" spans="3:3" x14ac:dyDescent="0.2">
      <c r="C826" s="1" t="e">
        <f>VLOOKUP(B826,Códigos!D865:E865,2,0)</f>
        <v>#N/A</v>
      </c>
    </row>
    <row r="827" spans="3:3" x14ac:dyDescent="0.2">
      <c r="C827" s="1" t="e">
        <f>VLOOKUP(B827,Códigos!D866:E866,2,0)</f>
        <v>#N/A</v>
      </c>
    </row>
    <row r="828" spans="3:3" x14ac:dyDescent="0.2">
      <c r="C828" s="1" t="e">
        <f>VLOOKUP(B828,Códigos!D867:E867,2,0)</f>
        <v>#N/A</v>
      </c>
    </row>
    <row r="829" spans="3:3" x14ac:dyDescent="0.2">
      <c r="C829" s="1" t="e">
        <f>VLOOKUP(B829,Códigos!D868:E868,2,0)</f>
        <v>#N/A</v>
      </c>
    </row>
    <row r="830" spans="3:3" x14ac:dyDescent="0.2">
      <c r="C830" s="1" t="e">
        <f>VLOOKUP(B830,Códigos!D869:E869,2,0)</f>
        <v>#N/A</v>
      </c>
    </row>
    <row r="831" spans="3:3" x14ac:dyDescent="0.2">
      <c r="C831" s="1" t="e">
        <f>VLOOKUP(B831,Códigos!D870:E870,2,0)</f>
        <v>#N/A</v>
      </c>
    </row>
    <row r="832" spans="3:3" x14ac:dyDescent="0.2">
      <c r="C832" s="1" t="e">
        <f>VLOOKUP(B832,Códigos!D871:E871,2,0)</f>
        <v>#N/A</v>
      </c>
    </row>
    <row r="833" spans="3:3" x14ac:dyDescent="0.2">
      <c r="C833" s="1" t="e">
        <f>VLOOKUP(B833,Códigos!D872:E872,2,0)</f>
        <v>#N/A</v>
      </c>
    </row>
    <row r="834" spans="3:3" x14ac:dyDescent="0.2">
      <c r="C834" s="1" t="e">
        <f>VLOOKUP(B834,Códigos!D873:E873,2,0)</f>
        <v>#N/A</v>
      </c>
    </row>
    <row r="835" spans="3:3" x14ac:dyDescent="0.2">
      <c r="C835" s="1" t="e">
        <f>VLOOKUP(B835,Códigos!D874:E874,2,0)</f>
        <v>#N/A</v>
      </c>
    </row>
    <row r="836" spans="3:3" x14ac:dyDescent="0.2">
      <c r="C836" s="1" t="e">
        <f>VLOOKUP(B836,Códigos!D875:E875,2,0)</f>
        <v>#N/A</v>
      </c>
    </row>
    <row r="837" spans="3:3" x14ac:dyDescent="0.2">
      <c r="C837" s="1" t="e">
        <f>VLOOKUP(B837,Códigos!D876:E876,2,0)</f>
        <v>#N/A</v>
      </c>
    </row>
    <row r="838" spans="3:3" x14ac:dyDescent="0.2">
      <c r="C838" s="1" t="e">
        <f>VLOOKUP(B838,Códigos!D877:E877,2,0)</f>
        <v>#N/A</v>
      </c>
    </row>
    <row r="839" spans="3:3" x14ac:dyDescent="0.2">
      <c r="C839" s="1" t="e">
        <f>VLOOKUP(B839,Códigos!D878:E878,2,0)</f>
        <v>#N/A</v>
      </c>
    </row>
    <row r="840" spans="3:3" x14ac:dyDescent="0.2">
      <c r="C840" s="1" t="e">
        <f>VLOOKUP(B840,Códigos!D879:E879,2,0)</f>
        <v>#N/A</v>
      </c>
    </row>
    <row r="841" spans="3:3" x14ac:dyDescent="0.2">
      <c r="C841" s="1" t="e">
        <f>VLOOKUP(B841,Códigos!D880:E880,2,0)</f>
        <v>#N/A</v>
      </c>
    </row>
    <row r="842" spans="3:3" x14ac:dyDescent="0.2">
      <c r="C842" s="1" t="e">
        <f>VLOOKUP(B842,Códigos!D881:E881,2,0)</f>
        <v>#N/A</v>
      </c>
    </row>
    <row r="843" spans="3:3" x14ac:dyDescent="0.2">
      <c r="C843" s="1" t="e">
        <f>VLOOKUP(B843,Códigos!D882:E882,2,0)</f>
        <v>#N/A</v>
      </c>
    </row>
    <row r="844" spans="3:3" x14ac:dyDescent="0.2">
      <c r="C844" s="1" t="e">
        <f>VLOOKUP(B844,Códigos!D883:E883,2,0)</f>
        <v>#N/A</v>
      </c>
    </row>
    <row r="845" spans="3:3" x14ac:dyDescent="0.2">
      <c r="C845" s="1" t="e">
        <f>VLOOKUP(B845,Códigos!D884:E884,2,0)</f>
        <v>#N/A</v>
      </c>
    </row>
    <row r="846" spans="3:3" x14ac:dyDescent="0.2">
      <c r="C846" s="1" t="e">
        <f>VLOOKUP(B846,Códigos!D885:E885,2,0)</f>
        <v>#N/A</v>
      </c>
    </row>
    <row r="847" spans="3:3" x14ac:dyDescent="0.2">
      <c r="C847" s="1" t="e">
        <f>VLOOKUP(B847,Códigos!D886:E886,2,0)</f>
        <v>#N/A</v>
      </c>
    </row>
    <row r="848" spans="3:3" x14ac:dyDescent="0.2">
      <c r="C848" s="1" t="e">
        <f>VLOOKUP(B848,Códigos!D887:E887,2,0)</f>
        <v>#N/A</v>
      </c>
    </row>
    <row r="849" spans="3:3" x14ac:dyDescent="0.2">
      <c r="C849" s="1" t="e">
        <f>VLOOKUP(B849,Códigos!D888:E888,2,0)</f>
        <v>#N/A</v>
      </c>
    </row>
    <row r="850" spans="3:3" x14ac:dyDescent="0.2">
      <c r="C850" s="1" t="e">
        <f>VLOOKUP(B850,Códigos!D889:E889,2,0)</f>
        <v>#N/A</v>
      </c>
    </row>
    <row r="851" spans="3:3" x14ac:dyDescent="0.2">
      <c r="C851" s="1" t="e">
        <f>VLOOKUP(B851,Códigos!D890:E890,2,0)</f>
        <v>#N/A</v>
      </c>
    </row>
    <row r="852" spans="3:3" x14ac:dyDescent="0.2">
      <c r="C852" s="1" t="e">
        <f>VLOOKUP(B852,Códigos!D891:E891,2,0)</f>
        <v>#N/A</v>
      </c>
    </row>
    <row r="853" spans="3:3" x14ac:dyDescent="0.2">
      <c r="C853" s="1" t="e">
        <f>VLOOKUP(B853,Códigos!D892:E892,2,0)</f>
        <v>#N/A</v>
      </c>
    </row>
    <row r="854" spans="3:3" x14ac:dyDescent="0.2">
      <c r="C854" s="1" t="e">
        <f>VLOOKUP(B854,Códigos!D893:E893,2,0)</f>
        <v>#N/A</v>
      </c>
    </row>
    <row r="855" spans="3:3" x14ac:dyDescent="0.2">
      <c r="C855" s="1" t="e">
        <f>VLOOKUP(B855,Códigos!D894:E894,2,0)</f>
        <v>#N/A</v>
      </c>
    </row>
    <row r="856" spans="3:3" x14ac:dyDescent="0.2">
      <c r="C856" s="1" t="e">
        <f>VLOOKUP(B856,Códigos!D895:E895,2,0)</f>
        <v>#N/A</v>
      </c>
    </row>
    <row r="857" spans="3:3" x14ac:dyDescent="0.2">
      <c r="C857" s="1" t="e">
        <f>VLOOKUP(B857,Códigos!D896:E896,2,0)</f>
        <v>#N/A</v>
      </c>
    </row>
    <row r="858" spans="3:3" x14ac:dyDescent="0.2">
      <c r="C858" s="1" t="e">
        <f>VLOOKUP(B858,Códigos!D897:E897,2,0)</f>
        <v>#N/A</v>
      </c>
    </row>
    <row r="859" spans="3:3" x14ac:dyDescent="0.2">
      <c r="C859" s="1" t="e">
        <f>VLOOKUP(B859,Códigos!D898:E898,2,0)</f>
        <v>#N/A</v>
      </c>
    </row>
    <row r="860" spans="3:3" x14ac:dyDescent="0.2">
      <c r="C860" s="1" t="e">
        <f>VLOOKUP(B860,Códigos!D899:E899,2,0)</f>
        <v>#N/A</v>
      </c>
    </row>
    <row r="861" spans="3:3" x14ac:dyDescent="0.2">
      <c r="C861" s="1" t="e">
        <f>VLOOKUP(B861,Códigos!D900:E900,2,0)</f>
        <v>#N/A</v>
      </c>
    </row>
    <row r="862" spans="3:3" x14ac:dyDescent="0.2">
      <c r="C862" s="1" t="e">
        <f>VLOOKUP(B862,Códigos!D901:E901,2,0)</f>
        <v>#N/A</v>
      </c>
    </row>
    <row r="863" spans="3:3" x14ac:dyDescent="0.2">
      <c r="C863" s="1" t="e">
        <f>VLOOKUP(B863,Códigos!D902:E902,2,0)</f>
        <v>#N/A</v>
      </c>
    </row>
    <row r="864" spans="3:3" x14ac:dyDescent="0.2">
      <c r="C864" s="1" t="e">
        <f>VLOOKUP(B864,Códigos!D903:E903,2,0)</f>
        <v>#N/A</v>
      </c>
    </row>
    <row r="865" spans="3:3" x14ac:dyDescent="0.2">
      <c r="C865" s="1" t="e">
        <f>VLOOKUP(B865,Códigos!D904:E904,2,0)</f>
        <v>#N/A</v>
      </c>
    </row>
    <row r="866" spans="3:3" x14ac:dyDescent="0.2">
      <c r="C866" s="1" t="e">
        <f>VLOOKUP(B866,Códigos!D905:E905,2,0)</f>
        <v>#N/A</v>
      </c>
    </row>
    <row r="867" spans="3:3" x14ac:dyDescent="0.2">
      <c r="C867" s="1" t="e">
        <f>VLOOKUP(B867,Códigos!D906:E906,2,0)</f>
        <v>#N/A</v>
      </c>
    </row>
    <row r="868" spans="3:3" x14ac:dyDescent="0.2">
      <c r="C868" s="1" t="e">
        <f>VLOOKUP(B868,Códigos!D907:E907,2,0)</f>
        <v>#N/A</v>
      </c>
    </row>
    <row r="869" spans="3:3" x14ac:dyDescent="0.2">
      <c r="C869" s="1" t="e">
        <f>VLOOKUP(B869,Códigos!D908:E908,2,0)</f>
        <v>#N/A</v>
      </c>
    </row>
    <row r="870" spans="3:3" x14ac:dyDescent="0.2">
      <c r="C870" s="1" t="e">
        <f>VLOOKUP(B870,Códigos!D909:E909,2,0)</f>
        <v>#N/A</v>
      </c>
    </row>
    <row r="871" spans="3:3" x14ac:dyDescent="0.2">
      <c r="C871" s="1" t="e">
        <f>VLOOKUP(B871,Códigos!D910:E910,2,0)</f>
        <v>#N/A</v>
      </c>
    </row>
    <row r="872" spans="3:3" x14ac:dyDescent="0.2">
      <c r="C872" s="1" t="e">
        <f>VLOOKUP(B872,Códigos!D911:E911,2,0)</f>
        <v>#N/A</v>
      </c>
    </row>
    <row r="873" spans="3:3" x14ac:dyDescent="0.2">
      <c r="C873" s="1" t="e">
        <f>VLOOKUP(B873,Códigos!D912:E912,2,0)</f>
        <v>#N/A</v>
      </c>
    </row>
    <row r="874" spans="3:3" x14ac:dyDescent="0.2">
      <c r="C874" s="1" t="e">
        <f>VLOOKUP(B874,Códigos!D913:E913,2,0)</f>
        <v>#N/A</v>
      </c>
    </row>
    <row r="875" spans="3:3" x14ac:dyDescent="0.2">
      <c r="C875" s="1" t="e">
        <f>VLOOKUP(B875,Códigos!D914:E914,2,0)</f>
        <v>#N/A</v>
      </c>
    </row>
    <row r="876" spans="3:3" x14ac:dyDescent="0.2">
      <c r="C876" s="1" t="e">
        <f>VLOOKUP(B876,Códigos!D915:E915,2,0)</f>
        <v>#N/A</v>
      </c>
    </row>
    <row r="877" spans="3:3" x14ac:dyDescent="0.2">
      <c r="C877" s="1" t="e">
        <f>VLOOKUP(B877,Códigos!D916:E916,2,0)</f>
        <v>#N/A</v>
      </c>
    </row>
    <row r="878" spans="3:3" x14ac:dyDescent="0.2">
      <c r="C878" s="1" t="e">
        <f>VLOOKUP(B878,Códigos!D917:E917,2,0)</f>
        <v>#N/A</v>
      </c>
    </row>
    <row r="879" spans="3:3" x14ac:dyDescent="0.2">
      <c r="C879" s="1" t="e">
        <f>VLOOKUP(B879,Códigos!D918:E918,2,0)</f>
        <v>#N/A</v>
      </c>
    </row>
    <row r="880" spans="3:3" x14ac:dyDescent="0.2">
      <c r="C880" s="1" t="e">
        <f>VLOOKUP(B880,Códigos!D919:E919,2,0)</f>
        <v>#N/A</v>
      </c>
    </row>
    <row r="881" spans="3:3" x14ac:dyDescent="0.2">
      <c r="C881" s="1" t="e">
        <f>VLOOKUP(B881,Códigos!D920:E920,2,0)</f>
        <v>#N/A</v>
      </c>
    </row>
    <row r="882" spans="3:3" x14ac:dyDescent="0.2">
      <c r="C882" s="1" t="e">
        <f>VLOOKUP(B882,Códigos!D921:E921,2,0)</f>
        <v>#N/A</v>
      </c>
    </row>
    <row r="883" spans="3:3" x14ac:dyDescent="0.2">
      <c r="C883" s="1" t="e">
        <f>VLOOKUP(B883,Códigos!D922:E922,2,0)</f>
        <v>#N/A</v>
      </c>
    </row>
    <row r="884" spans="3:3" x14ac:dyDescent="0.2">
      <c r="C884" s="1" t="e">
        <f>VLOOKUP(B884,Códigos!D923:E923,2,0)</f>
        <v>#N/A</v>
      </c>
    </row>
    <row r="885" spans="3:3" x14ac:dyDescent="0.2">
      <c r="C885" s="1" t="e">
        <f>VLOOKUP(B885,Códigos!D924:E924,2,0)</f>
        <v>#N/A</v>
      </c>
    </row>
    <row r="886" spans="3:3" x14ac:dyDescent="0.2">
      <c r="C886" s="1" t="e">
        <f>VLOOKUP(B886,Códigos!D925:E925,2,0)</f>
        <v>#N/A</v>
      </c>
    </row>
    <row r="887" spans="3:3" x14ac:dyDescent="0.2">
      <c r="C887" s="1" t="e">
        <f>VLOOKUP(B887,Códigos!D926:E926,2,0)</f>
        <v>#N/A</v>
      </c>
    </row>
    <row r="888" spans="3:3" x14ac:dyDescent="0.2">
      <c r="C888" s="1" t="e">
        <f>VLOOKUP(B888,Códigos!D927:E927,2,0)</f>
        <v>#N/A</v>
      </c>
    </row>
    <row r="889" spans="3:3" x14ac:dyDescent="0.2">
      <c r="C889" s="1" t="e">
        <f>VLOOKUP(B889,Códigos!D928:E928,2,0)</f>
        <v>#N/A</v>
      </c>
    </row>
    <row r="890" spans="3:3" x14ac:dyDescent="0.2">
      <c r="C890" s="1" t="e">
        <f>VLOOKUP(B890,Códigos!D929:E929,2,0)</f>
        <v>#N/A</v>
      </c>
    </row>
    <row r="891" spans="3:3" x14ac:dyDescent="0.2">
      <c r="C891" s="1" t="e">
        <f>VLOOKUP(B891,Códigos!D930:E930,2,0)</f>
        <v>#N/A</v>
      </c>
    </row>
    <row r="892" spans="3:3" x14ac:dyDescent="0.2">
      <c r="C892" s="1" t="e">
        <f>VLOOKUP(B892,Códigos!D931:E931,2,0)</f>
        <v>#N/A</v>
      </c>
    </row>
    <row r="893" spans="3:3" x14ac:dyDescent="0.2">
      <c r="C893" s="1" t="e">
        <f>VLOOKUP(B893,Códigos!D932:E932,2,0)</f>
        <v>#N/A</v>
      </c>
    </row>
    <row r="894" spans="3:3" x14ac:dyDescent="0.2">
      <c r="C894" s="1" t="e">
        <f>VLOOKUP(B894,Códigos!D933:E933,2,0)</f>
        <v>#N/A</v>
      </c>
    </row>
    <row r="895" spans="3:3" x14ac:dyDescent="0.2">
      <c r="C895" s="1" t="e">
        <f>VLOOKUP(B895,Códigos!D934:E934,2,0)</f>
        <v>#N/A</v>
      </c>
    </row>
    <row r="896" spans="3:3" x14ac:dyDescent="0.2">
      <c r="C896" s="1" t="e">
        <f>VLOOKUP(B896,Códigos!D935:E935,2,0)</f>
        <v>#N/A</v>
      </c>
    </row>
    <row r="897" spans="3:3" x14ac:dyDescent="0.2">
      <c r="C897" s="1" t="e">
        <f>VLOOKUP(B897,Códigos!D936:E936,2,0)</f>
        <v>#N/A</v>
      </c>
    </row>
    <row r="898" spans="3:3" x14ac:dyDescent="0.2">
      <c r="C898" s="1" t="e">
        <f>VLOOKUP(B898,Códigos!D937:E937,2,0)</f>
        <v>#N/A</v>
      </c>
    </row>
    <row r="899" spans="3:3" x14ac:dyDescent="0.2">
      <c r="C899" s="1" t="e">
        <f>VLOOKUP(B899,Códigos!D938:E938,2,0)</f>
        <v>#N/A</v>
      </c>
    </row>
    <row r="900" spans="3:3" x14ac:dyDescent="0.2">
      <c r="C900" s="1" t="e">
        <f>VLOOKUP(B900,Códigos!D939:E939,2,0)</f>
        <v>#N/A</v>
      </c>
    </row>
    <row r="901" spans="3:3" x14ac:dyDescent="0.2">
      <c r="C901" s="1" t="e">
        <f>VLOOKUP(B901,Códigos!D940:E940,2,0)</f>
        <v>#N/A</v>
      </c>
    </row>
    <row r="902" spans="3:3" x14ac:dyDescent="0.2">
      <c r="C902" s="1" t="e">
        <f>VLOOKUP(B902,Códigos!D941:E941,2,0)</f>
        <v>#N/A</v>
      </c>
    </row>
    <row r="903" spans="3:3" x14ac:dyDescent="0.2">
      <c r="C903" s="1" t="e">
        <f>VLOOKUP(B903,Códigos!D942:E942,2,0)</f>
        <v>#N/A</v>
      </c>
    </row>
    <row r="904" spans="3:3" x14ac:dyDescent="0.2">
      <c r="C904" s="1" t="e">
        <f>VLOOKUP(B904,Códigos!D943:E943,2,0)</f>
        <v>#N/A</v>
      </c>
    </row>
    <row r="905" spans="3:3" x14ac:dyDescent="0.2">
      <c r="C905" s="1" t="e">
        <f>VLOOKUP(B905,Códigos!D944:E944,2,0)</f>
        <v>#N/A</v>
      </c>
    </row>
    <row r="906" spans="3:3" x14ac:dyDescent="0.2">
      <c r="C906" s="1" t="e">
        <f>VLOOKUP(B906,Códigos!D945:E945,2,0)</f>
        <v>#N/A</v>
      </c>
    </row>
    <row r="907" spans="3:3" x14ac:dyDescent="0.2">
      <c r="C907" s="1" t="e">
        <f>VLOOKUP(B907,Códigos!D946:E946,2,0)</f>
        <v>#N/A</v>
      </c>
    </row>
    <row r="908" spans="3:3" x14ac:dyDescent="0.2">
      <c r="C908" s="1" t="e">
        <f>VLOOKUP(B908,Códigos!D947:E947,2,0)</f>
        <v>#N/A</v>
      </c>
    </row>
    <row r="909" spans="3:3" x14ac:dyDescent="0.2">
      <c r="C909" s="1" t="e">
        <f>VLOOKUP(B909,Códigos!D948:E948,2,0)</f>
        <v>#N/A</v>
      </c>
    </row>
    <row r="910" spans="3:3" x14ac:dyDescent="0.2">
      <c r="C910" s="1" t="e">
        <f>VLOOKUP(B910,Códigos!D949:E949,2,0)</f>
        <v>#N/A</v>
      </c>
    </row>
    <row r="911" spans="3:3" x14ac:dyDescent="0.2">
      <c r="C911" s="1" t="e">
        <f>VLOOKUP(B911,Códigos!D950:E950,2,0)</f>
        <v>#N/A</v>
      </c>
    </row>
    <row r="912" spans="3:3" x14ac:dyDescent="0.2">
      <c r="C912" s="1" t="e">
        <f>VLOOKUP(B912,Códigos!D951:E951,2,0)</f>
        <v>#N/A</v>
      </c>
    </row>
    <row r="913" spans="3:3" x14ac:dyDescent="0.2">
      <c r="C913" s="1" t="e">
        <f>VLOOKUP(B913,Códigos!D952:E952,2,0)</f>
        <v>#N/A</v>
      </c>
    </row>
    <row r="914" spans="3:3" x14ac:dyDescent="0.2">
      <c r="C914" s="1" t="e">
        <f>VLOOKUP(B914,Códigos!D953:E953,2,0)</f>
        <v>#N/A</v>
      </c>
    </row>
    <row r="915" spans="3:3" x14ac:dyDescent="0.2">
      <c r="C915" s="1" t="e">
        <f>VLOOKUP(B915,Códigos!D954:E954,2,0)</f>
        <v>#N/A</v>
      </c>
    </row>
    <row r="916" spans="3:3" x14ac:dyDescent="0.2">
      <c r="C916" s="1" t="e">
        <f>VLOOKUP(B916,Códigos!D955:E955,2,0)</f>
        <v>#N/A</v>
      </c>
    </row>
    <row r="917" spans="3:3" x14ac:dyDescent="0.2">
      <c r="C917" s="1" t="e">
        <f>VLOOKUP(B917,Códigos!D956:E956,2,0)</f>
        <v>#N/A</v>
      </c>
    </row>
    <row r="918" spans="3:3" x14ac:dyDescent="0.2">
      <c r="C918" s="1" t="e">
        <f>VLOOKUP(B918,Códigos!D957:E957,2,0)</f>
        <v>#N/A</v>
      </c>
    </row>
    <row r="919" spans="3:3" x14ac:dyDescent="0.2">
      <c r="C919" s="1" t="e">
        <f>VLOOKUP(B919,Códigos!D958:E958,2,0)</f>
        <v>#N/A</v>
      </c>
    </row>
    <row r="920" spans="3:3" x14ac:dyDescent="0.2">
      <c r="C920" s="1" t="e">
        <f>VLOOKUP(B920,Códigos!D959:E959,2,0)</f>
        <v>#N/A</v>
      </c>
    </row>
    <row r="921" spans="3:3" x14ac:dyDescent="0.2">
      <c r="C921" s="1" t="e">
        <f>VLOOKUP(B921,Códigos!D960:E960,2,0)</f>
        <v>#N/A</v>
      </c>
    </row>
    <row r="922" spans="3:3" x14ac:dyDescent="0.2">
      <c r="C922" s="1" t="e">
        <f>VLOOKUP(B922,Códigos!D961:E961,2,0)</f>
        <v>#N/A</v>
      </c>
    </row>
    <row r="923" spans="3:3" x14ac:dyDescent="0.2">
      <c r="C923" s="1" t="e">
        <f>VLOOKUP(B923,Códigos!D962:E962,2,0)</f>
        <v>#N/A</v>
      </c>
    </row>
    <row r="924" spans="3:3" x14ac:dyDescent="0.2">
      <c r="C924" s="1" t="e">
        <f>VLOOKUP(B924,Códigos!D963:E963,2,0)</f>
        <v>#N/A</v>
      </c>
    </row>
    <row r="925" spans="3:3" x14ac:dyDescent="0.2">
      <c r="C925" s="1" t="e">
        <f>VLOOKUP(B925,Códigos!D964:E964,2,0)</f>
        <v>#N/A</v>
      </c>
    </row>
    <row r="926" spans="3:3" x14ac:dyDescent="0.2">
      <c r="C926" s="1" t="e">
        <f>VLOOKUP(B926,Códigos!D965:E965,2,0)</f>
        <v>#N/A</v>
      </c>
    </row>
    <row r="927" spans="3:3" x14ac:dyDescent="0.2">
      <c r="C927" s="1" t="e">
        <f>VLOOKUP(B927,Códigos!D966:E966,2,0)</f>
        <v>#N/A</v>
      </c>
    </row>
    <row r="928" spans="3:3" x14ac:dyDescent="0.2">
      <c r="C928" s="1" t="e">
        <f>VLOOKUP(B928,Códigos!D967:E967,2,0)</f>
        <v>#N/A</v>
      </c>
    </row>
    <row r="929" spans="3:3" x14ac:dyDescent="0.2">
      <c r="C929" s="1" t="e">
        <f>VLOOKUP(B929,Códigos!D968:E968,2,0)</f>
        <v>#N/A</v>
      </c>
    </row>
    <row r="930" spans="3:3" x14ac:dyDescent="0.2">
      <c r="C930" s="1" t="e">
        <f>VLOOKUP(B930,Códigos!D969:E969,2,0)</f>
        <v>#N/A</v>
      </c>
    </row>
    <row r="931" spans="3:3" x14ac:dyDescent="0.2">
      <c r="C931" s="1" t="e">
        <f>VLOOKUP(B931,Códigos!D970:E970,2,0)</f>
        <v>#N/A</v>
      </c>
    </row>
    <row r="932" spans="3:3" x14ac:dyDescent="0.2">
      <c r="C932" s="1" t="e">
        <f>VLOOKUP(B932,Códigos!D971:E971,2,0)</f>
        <v>#N/A</v>
      </c>
    </row>
    <row r="933" spans="3:3" x14ac:dyDescent="0.2">
      <c r="C933" s="1" t="e">
        <f>VLOOKUP(B933,Códigos!D972:E972,2,0)</f>
        <v>#N/A</v>
      </c>
    </row>
    <row r="934" spans="3:3" x14ac:dyDescent="0.2">
      <c r="C934" s="1" t="e">
        <f>VLOOKUP(B934,Códigos!D973:E973,2,0)</f>
        <v>#N/A</v>
      </c>
    </row>
    <row r="935" spans="3:3" x14ac:dyDescent="0.2">
      <c r="C935" s="1" t="e">
        <f>VLOOKUP(B935,Códigos!D974:E974,2,0)</f>
        <v>#N/A</v>
      </c>
    </row>
    <row r="936" spans="3:3" x14ac:dyDescent="0.2">
      <c r="C936" s="1" t="e">
        <f>VLOOKUP(B936,Códigos!D975:E975,2,0)</f>
        <v>#N/A</v>
      </c>
    </row>
    <row r="937" spans="3:3" x14ac:dyDescent="0.2">
      <c r="C937" s="1" t="e">
        <f>VLOOKUP(B937,Códigos!D976:E976,2,0)</f>
        <v>#N/A</v>
      </c>
    </row>
    <row r="938" spans="3:3" x14ac:dyDescent="0.2">
      <c r="C938" s="1" t="e">
        <f>VLOOKUP(B938,Códigos!D977:E977,2,0)</f>
        <v>#N/A</v>
      </c>
    </row>
    <row r="939" spans="3:3" x14ac:dyDescent="0.2">
      <c r="C939" s="1" t="e">
        <f>VLOOKUP(B939,Códigos!D978:E978,2,0)</f>
        <v>#N/A</v>
      </c>
    </row>
    <row r="940" spans="3:3" x14ac:dyDescent="0.2">
      <c r="C940" s="1" t="e">
        <f>VLOOKUP(B940,Códigos!D979:E979,2,0)</f>
        <v>#N/A</v>
      </c>
    </row>
    <row r="941" spans="3:3" x14ac:dyDescent="0.2">
      <c r="C941" s="1" t="e">
        <f>VLOOKUP(B941,Códigos!D980:E980,2,0)</f>
        <v>#N/A</v>
      </c>
    </row>
    <row r="942" spans="3:3" x14ac:dyDescent="0.2">
      <c r="C942" s="1" t="e">
        <f>VLOOKUP(B942,Códigos!D981:E981,2,0)</f>
        <v>#N/A</v>
      </c>
    </row>
    <row r="943" spans="3:3" x14ac:dyDescent="0.2">
      <c r="C943" s="1" t="e">
        <f>VLOOKUP(B943,Códigos!D982:E982,2,0)</f>
        <v>#N/A</v>
      </c>
    </row>
    <row r="944" spans="3:3" x14ac:dyDescent="0.2">
      <c r="C944" s="1" t="e">
        <f>VLOOKUP(B944,Códigos!D983:E983,2,0)</f>
        <v>#N/A</v>
      </c>
    </row>
    <row r="945" spans="3:3" x14ac:dyDescent="0.2">
      <c r="C945" s="1" t="e">
        <f>VLOOKUP(B945,Códigos!D984:E984,2,0)</f>
        <v>#N/A</v>
      </c>
    </row>
    <row r="946" spans="3:3" x14ac:dyDescent="0.2">
      <c r="C946" s="1" t="e">
        <f>VLOOKUP(B946,Códigos!D985:E985,2,0)</f>
        <v>#N/A</v>
      </c>
    </row>
    <row r="947" spans="3:3" x14ac:dyDescent="0.2">
      <c r="C947" s="1" t="e">
        <f>VLOOKUP(B947,Códigos!D986:E986,2,0)</f>
        <v>#N/A</v>
      </c>
    </row>
    <row r="948" spans="3:3" x14ac:dyDescent="0.2">
      <c r="C948" s="1" t="e">
        <f>VLOOKUP(B948,Códigos!D987:E987,2,0)</f>
        <v>#N/A</v>
      </c>
    </row>
    <row r="949" spans="3:3" x14ac:dyDescent="0.2">
      <c r="C949" s="1" t="e">
        <f>VLOOKUP(B949,Códigos!D988:E988,2,0)</f>
        <v>#N/A</v>
      </c>
    </row>
    <row r="950" spans="3:3" x14ac:dyDescent="0.2">
      <c r="C950" s="1" t="e">
        <f>VLOOKUP(B950,Códigos!D989:E989,2,0)</f>
        <v>#N/A</v>
      </c>
    </row>
    <row r="951" spans="3:3" x14ac:dyDescent="0.2">
      <c r="C951" s="1" t="e">
        <f>VLOOKUP(B951,Códigos!D990:E990,2,0)</f>
        <v>#N/A</v>
      </c>
    </row>
    <row r="952" spans="3:3" x14ac:dyDescent="0.2">
      <c r="C952" s="1" t="e">
        <f>VLOOKUP(B952,Códigos!D991:E991,2,0)</f>
        <v>#N/A</v>
      </c>
    </row>
    <row r="953" spans="3:3" x14ac:dyDescent="0.2">
      <c r="C953" s="1" t="e">
        <f>VLOOKUP(B953,Códigos!D992:E992,2,0)</f>
        <v>#N/A</v>
      </c>
    </row>
    <row r="954" spans="3:3" x14ac:dyDescent="0.2">
      <c r="C954" s="1" t="e">
        <f>VLOOKUP(B954,Códigos!D993:E993,2,0)</f>
        <v>#N/A</v>
      </c>
    </row>
    <row r="955" spans="3:3" x14ac:dyDescent="0.2">
      <c r="C955" s="1" t="e">
        <f>VLOOKUP(B955,Códigos!D994:E994,2,0)</f>
        <v>#N/A</v>
      </c>
    </row>
    <row r="956" spans="3:3" x14ac:dyDescent="0.2">
      <c r="C956" s="1" t="e">
        <f>VLOOKUP(B956,Códigos!D995:E995,2,0)</f>
        <v>#N/A</v>
      </c>
    </row>
    <row r="957" spans="3:3" x14ac:dyDescent="0.2">
      <c r="C957" s="1" t="e">
        <f>VLOOKUP(B957,Códigos!D996:E996,2,0)</f>
        <v>#N/A</v>
      </c>
    </row>
    <row r="958" spans="3:3" x14ac:dyDescent="0.2">
      <c r="C958" s="1" t="e">
        <f>VLOOKUP(B958,Códigos!D997:E997,2,0)</f>
        <v>#N/A</v>
      </c>
    </row>
    <row r="959" spans="3:3" x14ac:dyDescent="0.2">
      <c r="C959" s="1" t="e">
        <f>VLOOKUP(B959,Códigos!D998:E998,2,0)</f>
        <v>#N/A</v>
      </c>
    </row>
    <row r="960" spans="3:3" x14ac:dyDescent="0.2">
      <c r="C960" s="1" t="e">
        <f>VLOOKUP(B960,Códigos!D999:E999,2,0)</f>
        <v>#N/A</v>
      </c>
    </row>
    <row r="961" spans="3:3" x14ac:dyDescent="0.2">
      <c r="C961" s="1" t="e">
        <f>VLOOKUP(B961,Códigos!D1000:E1000,2,0)</f>
        <v>#N/A</v>
      </c>
    </row>
    <row r="962" spans="3:3" x14ac:dyDescent="0.2">
      <c r="C962" s="1" t="e">
        <f>VLOOKUP(B962,Códigos!D1001:E1001,2,0)</f>
        <v>#N/A</v>
      </c>
    </row>
    <row r="963" spans="3:3" x14ac:dyDescent="0.2">
      <c r="C963" s="1" t="e">
        <f>VLOOKUP(B963,Códigos!D1002:E1002,2,0)</f>
        <v>#N/A</v>
      </c>
    </row>
    <row r="964" spans="3:3" x14ac:dyDescent="0.2">
      <c r="C964" s="1" t="e">
        <f>VLOOKUP(B964,Códigos!D1003:E1003,2,0)</f>
        <v>#N/A</v>
      </c>
    </row>
    <row r="965" spans="3:3" x14ac:dyDescent="0.2">
      <c r="C965" s="1" t="e">
        <f>VLOOKUP(B965,Códigos!D1004:E1004,2,0)</f>
        <v>#N/A</v>
      </c>
    </row>
    <row r="966" spans="3:3" x14ac:dyDescent="0.2">
      <c r="C966" s="1" t="e">
        <f>VLOOKUP(B966,Códigos!D1005:E1005,2,0)</f>
        <v>#N/A</v>
      </c>
    </row>
    <row r="967" spans="3:3" x14ac:dyDescent="0.2">
      <c r="C967" s="1" t="e">
        <f>VLOOKUP(B967,Códigos!D1006:E1006,2,0)</f>
        <v>#N/A</v>
      </c>
    </row>
    <row r="968" spans="3:3" x14ac:dyDescent="0.2">
      <c r="C968" s="1" t="e">
        <f>VLOOKUP(B968,Códigos!D1007:E1007,2,0)</f>
        <v>#N/A</v>
      </c>
    </row>
    <row r="969" spans="3:3" x14ac:dyDescent="0.2">
      <c r="C969" s="1" t="e">
        <f>VLOOKUP(B969,Códigos!D1008:E1008,2,0)</f>
        <v>#N/A</v>
      </c>
    </row>
    <row r="970" spans="3:3" x14ac:dyDescent="0.2">
      <c r="C970" s="1" t="e">
        <f>VLOOKUP(B970,Códigos!D1009:E1009,2,0)</f>
        <v>#N/A</v>
      </c>
    </row>
    <row r="971" spans="3:3" x14ac:dyDescent="0.2">
      <c r="C971" s="1" t="e">
        <f>VLOOKUP(B971,Códigos!D1010:E1010,2,0)</f>
        <v>#N/A</v>
      </c>
    </row>
    <row r="972" spans="3:3" x14ac:dyDescent="0.2">
      <c r="C972" s="1" t="e">
        <f>VLOOKUP(B972,Códigos!D1011:E1011,2,0)</f>
        <v>#N/A</v>
      </c>
    </row>
    <row r="973" spans="3:3" x14ac:dyDescent="0.2">
      <c r="C973" s="1" t="e">
        <f>VLOOKUP(B973,Códigos!D1012:E1012,2,0)</f>
        <v>#N/A</v>
      </c>
    </row>
    <row r="974" spans="3:3" x14ac:dyDescent="0.2">
      <c r="C974" s="1" t="e">
        <f>VLOOKUP(B974,Códigos!D1013:E1013,2,0)</f>
        <v>#N/A</v>
      </c>
    </row>
    <row r="975" spans="3:3" x14ac:dyDescent="0.2">
      <c r="C975" s="1" t="e">
        <f>VLOOKUP(B975,Códigos!D1014:E1014,2,0)</f>
        <v>#N/A</v>
      </c>
    </row>
    <row r="976" spans="3:3" x14ac:dyDescent="0.2">
      <c r="C976" s="1" t="e">
        <f>VLOOKUP(B976,Códigos!D1015:E1015,2,0)</f>
        <v>#N/A</v>
      </c>
    </row>
    <row r="977" spans="3:3" x14ac:dyDescent="0.2">
      <c r="C977" s="1" t="e">
        <f>VLOOKUP(B977,Códigos!D1016:E1016,2,0)</f>
        <v>#N/A</v>
      </c>
    </row>
    <row r="978" spans="3:3" x14ac:dyDescent="0.2">
      <c r="C978" s="1" t="e">
        <f>VLOOKUP(B978,Códigos!D1017:E1017,2,0)</f>
        <v>#N/A</v>
      </c>
    </row>
    <row r="979" spans="3:3" x14ac:dyDescent="0.2">
      <c r="C979" s="1" t="e">
        <f>VLOOKUP(B979,Códigos!D1018:E1018,2,0)</f>
        <v>#N/A</v>
      </c>
    </row>
    <row r="980" spans="3:3" x14ac:dyDescent="0.2">
      <c r="C980" s="1" t="e">
        <f>VLOOKUP(B980,Códigos!D1019:E1019,2,0)</f>
        <v>#N/A</v>
      </c>
    </row>
    <row r="981" spans="3:3" x14ac:dyDescent="0.2">
      <c r="C981" s="1" t="e">
        <f>VLOOKUP(B981,Códigos!D1020:E1020,2,0)</f>
        <v>#N/A</v>
      </c>
    </row>
    <row r="982" spans="3:3" x14ac:dyDescent="0.2">
      <c r="C982" s="1" t="e">
        <f>VLOOKUP(B982,Códigos!D1021:E1021,2,0)</f>
        <v>#N/A</v>
      </c>
    </row>
    <row r="983" spans="3:3" x14ac:dyDescent="0.2">
      <c r="C983" s="1" t="e">
        <f>VLOOKUP(B983,Códigos!D1022:E1022,2,0)</f>
        <v>#N/A</v>
      </c>
    </row>
    <row r="984" spans="3:3" x14ac:dyDescent="0.2">
      <c r="C984" s="1" t="e">
        <f>VLOOKUP(B984,Códigos!D1023:E1023,2,0)</f>
        <v>#N/A</v>
      </c>
    </row>
    <row r="985" spans="3:3" x14ac:dyDescent="0.2">
      <c r="C985" s="1" t="e">
        <f>VLOOKUP(B985,Códigos!D1024:E1024,2,0)</f>
        <v>#N/A</v>
      </c>
    </row>
    <row r="986" spans="3:3" x14ac:dyDescent="0.2">
      <c r="C986" s="1" t="e">
        <f>VLOOKUP(B986,Códigos!D1025:E1025,2,0)</f>
        <v>#N/A</v>
      </c>
    </row>
    <row r="987" spans="3:3" x14ac:dyDescent="0.2">
      <c r="C987" s="1" t="e">
        <f>VLOOKUP(B987,Códigos!D1026:E1026,2,0)</f>
        <v>#N/A</v>
      </c>
    </row>
    <row r="988" spans="3:3" x14ac:dyDescent="0.2">
      <c r="C988" s="1" t="e">
        <f>VLOOKUP(B988,Códigos!D1027:E1027,2,0)</f>
        <v>#N/A</v>
      </c>
    </row>
    <row r="989" spans="3:3" x14ac:dyDescent="0.2">
      <c r="C989" s="1" t="e">
        <f>VLOOKUP(B989,Códigos!D1028:E1028,2,0)</f>
        <v>#N/A</v>
      </c>
    </row>
    <row r="990" spans="3:3" x14ac:dyDescent="0.2">
      <c r="C990" s="1" t="e">
        <f>VLOOKUP(B990,Códigos!D1029:E1029,2,0)</f>
        <v>#N/A</v>
      </c>
    </row>
    <row r="991" spans="3:3" x14ac:dyDescent="0.2">
      <c r="C991" s="1" t="e">
        <f>VLOOKUP(B991,Códigos!D1030:E1030,2,0)</f>
        <v>#N/A</v>
      </c>
    </row>
    <row r="992" spans="3:3" x14ac:dyDescent="0.2">
      <c r="C992" s="1" t="e">
        <f>VLOOKUP(B992,Códigos!D1031:E1031,2,0)</f>
        <v>#N/A</v>
      </c>
    </row>
    <row r="993" spans="3:3" x14ac:dyDescent="0.2">
      <c r="C993" s="1" t="e">
        <f>VLOOKUP(B993,Códigos!D1032:E1032,2,0)</f>
        <v>#N/A</v>
      </c>
    </row>
    <row r="994" spans="3:3" x14ac:dyDescent="0.2">
      <c r="C994" s="1" t="e">
        <f>VLOOKUP(B994,Códigos!D1033:E1033,2,0)</f>
        <v>#N/A</v>
      </c>
    </row>
    <row r="995" spans="3:3" x14ac:dyDescent="0.2">
      <c r="C995" s="1" t="e">
        <f>VLOOKUP(B995,Códigos!D1034:E1034,2,0)</f>
        <v>#N/A</v>
      </c>
    </row>
    <row r="996" spans="3:3" x14ac:dyDescent="0.2">
      <c r="C996" s="1" t="e">
        <f>VLOOKUP(B996,Códigos!D1035:E1035,2,0)</f>
        <v>#N/A</v>
      </c>
    </row>
    <row r="997" spans="3:3" x14ac:dyDescent="0.2">
      <c r="C997" s="1" t="e">
        <f>VLOOKUP(B997,Códigos!D1036:E1036,2,0)</f>
        <v>#N/A</v>
      </c>
    </row>
    <row r="998" spans="3:3" x14ac:dyDescent="0.2">
      <c r="C998" s="1" t="e">
        <f>VLOOKUP(B998,Códigos!D1037:E1037,2,0)</f>
        <v>#N/A</v>
      </c>
    </row>
    <row r="999" spans="3:3" x14ac:dyDescent="0.2">
      <c r="C999" s="1" t="e">
        <f>VLOOKUP(B999,Códigos!D1038:E1038,2,0)</f>
        <v>#N/A</v>
      </c>
    </row>
    <row r="1000" spans="3:3" x14ac:dyDescent="0.2">
      <c r="C1000" s="1" t="e">
        <f>VLOOKUP(B1000,Códigos!D1039:E1039,2,0)</f>
        <v>#N/A</v>
      </c>
    </row>
    <row r="1001" spans="3:3" x14ac:dyDescent="0.2">
      <c r="C1001" s="1" t="e">
        <f>VLOOKUP(B1001,Códigos!D1040:E1040,2,0)</f>
        <v>#N/A</v>
      </c>
    </row>
    <row r="1002" spans="3:3" x14ac:dyDescent="0.2">
      <c r="C1002" s="1" t="e">
        <f>VLOOKUP(B1002,Códigos!D1041:E1041,2,0)</f>
        <v>#N/A</v>
      </c>
    </row>
    <row r="1003" spans="3:3" x14ac:dyDescent="0.2">
      <c r="C1003" s="1" t="e">
        <f>VLOOKUP(B1003,Códigos!D1042:E1042,2,0)</f>
        <v>#N/A</v>
      </c>
    </row>
    <row r="1004" spans="3:3" x14ac:dyDescent="0.2">
      <c r="C1004" s="1" t="e">
        <f>VLOOKUP(B1004,Códigos!D1043:E1043,2,0)</f>
        <v>#N/A</v>
      </c>
    </row>
    <row r="1005" spans="3:3" x14ac:dyDescent="0.2">
      <c r="C1005" s="1" t="e">
        <f>VLOOKUP(B1005,Códigos!D1044:E1044,2,0)</f>
        <v>#N/A</v>
      </c>
    </row>
    <row r="1006" spans="3:3" x14ac:dyDescent="0.2">
      <c r="C1006" s="1" t="e">
        <f>VLOOKUP(B1006,Códigos!D1045:E1045,2,0)</f>
        <v>#N/A</v>
      </c>
    </row>
    <row r="1007" spans="3:3" x14ac:dyDescent="0.2">
      <c r="C1007" s="1" t="e">
        <f>VLOOKUP(B1007,Códigos!D1046:E1046,2,0)</f>
        <v>#N/A</v>
      </c>
    </row>
    <row r="1008" spans="3:3" x14ac:dyDescent="0.2">
      <c r="C1008" s="1" t="e">
        <f>VLOOKUP(B1008,Códigos!D1047:E1047,2,0)</f>
        <v>#N/A</v>
      </c>
    </row>
    <row r="1009" spans="3:3" x14ac:dyDescent="0.2">
      <c r="C1009" s="1" t="e">
        <f>VLOOKUP(B1009,Códigos!D1048:E1048,2,0)</f>
        <v>#N/A</v>
      </c>
    </row>
    <row r="1010" spans="3:3" x14ac:dyDescent="0.2">
      <c r="C1010" s="1" t="e">
        <f>VLOOKUP(B1010,Códigos!D1049:E1049,2,0)</f>
        <v>#N/A</v>
      </c>
    </row>
    <row r="1011" spans="3:3" x14ac:dyDescent="0.2">
      <c r="C1011" s="1" t="e">
        <f>VLOOKUP(B1011,Códigos!D1050:E1050,2,0)</f>
        <v>#N/A</v>
      </c>
    </row>
    <row r="1012" spans="3:3" x14ac:dyDescent="0.2">
      <c r="C1012" s="1" t="e">
        <f>VLOOKUP(B1012,Códigos!D1051:E1051,2,0)</f>
        <v>#N/A</v>
      </c>
    </row>
    <row r="1013" spans="3:3" x14ac:dyDescent="0.2">
      <c r="C1013" s="1" t="e">
        <f>VLOOKUP(B1013,Códigos!D1052:E1052,2,0)</f>
        <v>#N/A</v>
      </c>
    </row>
    <row r="1014" spans="3:3" x14ac:dyDescent="0.2">
      <c r="C1014" s="1" t="e">
        <f>VLOOKUP(B1014,Códigos!D1053:E1053,2,0)</f>
        <v>#N/A</v>
      </c>
    </row>
    <row r="1015" spans="3:3" x14ac:dyDescent="0.2">
      <c r="C1015" s="1" t="e">
        <f>VLOOKUP(B1015,Códigos!D1054:E1054,2,0)</f>
        <v>#N/A</v>
      </c>
    </row>
    <row r="1016" spans="3:3" x14ac:dyDescent="0.2">
      <c r="C1016" s="1" t="e">
        <f>VLOOKUP(B1016,Códigos!D1055:E1055,2,0)</f>
        <v>#N/A</v>
      </c>
    </row>
    <row r="1017" spans="3:3" x14ac:dyDescent="0.2">
      <c r="C1017" s="1" t="e">
        <f>VLOOKUP(B1017,Códigos!D1056:E1056,2,0)</f>
        <v>#N/A</v>
      </c>
    </row>
    <row r="1018" spans="3:3" x14ac:dyDescent="0.2">
      <c r="C1018" s="1" t="e">
        <f>VLOOKUP(B1018,Códigos!D1057:E1057,2,0)</f>
        <v>#N/A</v>
      </c>
    </row>
    <row r="1019" spans="3:3" x14ac:dyDescent="0.2">
      <c r="C1019" s="1" t="e">
        <f>VLOOKUP(B1019,Códigos!D1058:E1058,2,0)</f>
        <v>#N/A</v>
      </c>
    </row>
    <row r="1020" spans="3:3" x14ac:dyDescent="0.2">
      <c r="C1020" s="1" t="e">
        <f>VLOOKUP(B1020,Códigos!D1059:E1059,2,0)</f>
        <v>#N/A</v>
      </c>
    </row>
    <row r="1021" spans="3:3" x14ac:dyDescent="0.2">
      <c r="C1021" s="1" t="e">
        <f>VLOOKUP(B1021,Códigos!D1060:E1060,2,0)</f>
        <v>#N/A</v>
      </c>
    </row>
    <row r="1022" spans="3:3" x14ac:dyDescent="0.2">
      <c r="C1022" s="1" t="e">
        <f>VLOOKUP(B1022,Códigos!D1061:E1061,2,0)</f>
        <v>#N/A</v>
      </c>
    </row>
    <row r="1023" spans="3:3" x14ac:dyDescent="0.2">
      <c r="C1023" s="1" t="e">
        <f>VLOOKUP(B1023,Códigos!D1062:E1062,2,0)</f>
        <v>#N/A</v>
      </c>
    </row>
    <row r="1024" spans="3:3" x14ac:dyDescent="0.2">
      <c r="C1024" s="1" t="e">
        <f>VLOOKUP(B1024,Códigos!D1063:E1063,2,0)</f>
        <v>#N/A</v>
      </c>
    </row>
    <row r="1025" spans="3:3" x14ac:dyDescent="0.2">
      <c r="C1025" s="1" t="e">
        <f>VLOOKUP(B1025,Códigos!D1064:E1064,2,0)</f>
        <v>#N/A</v>
      </c>
    </row>
    <row r="1026" spans="3:3" x14ac:dyDescent="0.2">
      <c r="C1026" s="1" t="e">
        <f>VLOOKUP(B1026,Códigos!D1065:E1065,2,0)</f>
        <v>#N/A</v>
      </c>
    </row>
    <row r="1027" spans="3:3" x14ac:dyDescent="0.2">
      <c r="C1027" s="1" t="e">
        <f>VLOOKUP(B1027,Códigos!D1066:E1066,2,0)</f>
        <v>#N/A</v>
      </c>
    </row>
    <row r="1028" spans="3:3" x14ac:dyDescent="0.2">
      <c r="C1028" s="1" t="e">
        <f>VLOOKUP(B1028,Códigos!D1067:E1067,2,0)</f>
        <v>#N/A</v>
      </c>
    </row>
    <row r="1029" spans="3:3" x14ac:dyDescent="0.2">
      <c r="C1029" s="1" t="e">
        <f>VLOOKUP(B1029,Códigos!D1068:E1068,2,0)</f>
        <v>#N/A</v>
      </c>
    </row>
    <row r="1030" spans="3:3" x14ac:dyDescent="0.2">
      <c r="C1030" s="1" t="e">
        <f>VLOOKUP(B1030,Códigos!D1069:E1069,2,0)</f>
        <v>#N/A</v>
      </c>
    </row>
    <row r="1031" spans="3:3" x14ac:dyDescent="0.2">
      <c r="C1031" s="1" t="e">
        <f>VLOOKUP(B1031,Códigos!D1070:E1070,2,0)</f>
        <v>#N/A</v>
      </c>
    </row>
    <row r="1032" spans="3:3" x14ac:dyDescent="0.2">
      <c r="C1032" s="1" t="e">
        <f>VLOOKUP(B1032,Códigos!D1071:E1071,2,0)</f>
        <v>#N/A</v>
      </c>
    </row>
    <row r="1033" spans="3:3" x14ac:dyDescent="0.2">
      <c r="C1033" s="1" t="e">
        <f>VLOOKUP(B1033,Códigos!D1072:E1072,2,0)</f>
        <v>#N/A</v>
      </c>
    </row>
    <row r="1034" spans="3:3" x14ac:dyDescent="0.2">
      <c r="C1034" s="1" t="e">
        <f>VLOOKUP(B1034,Códigos!D1073:E1073,2,0)</f>
        <v>#N/A</v>
      </c>
    </row>
    <row r="1035" spans="3:3" x14ac:dyDescent="0.2">
      <c r="C1035" s="1" t="e">
        <f>VLOOKUP(B1035,Códigos!D1074:E1074,2,0)</f>
        <v>#N/A</v>
      </c>
    </row>
    <row r="1036" spans="3:3" x14ac:dyDescent="0.2">
      <c r="C1036" s="1" t="e">
        <f>VLOOKUP(B1036,Códigos!D1075:E1075,2,0)</f>
        <v>#N/A</v>
      </c>
    </row>
    <row r="1037" spans="3:3" x14ac:dyDescent="0.2">
      <c r="C1037" s="1" t="e">
        <f>VLOOKUP(B1037,Códigos!D1076:E1076,2,0)</f>
        <v>#N/A</v>
      </c>
    </row>
    <row r="1038" spans="3:3" x14ac:dyDescent="0.2">
      <c r="C1038" s="1" t="e">
        <f>VLOOKUP(B1038,Códigos!D1077:E1077,2,0)</f>
        <v>#N/A</v>
      </c>
    </row>
    <row r="1039" spans="3:3" x14ac:dyDescent="0.2">
      <c r="C1039" s="1" t="e">
        <f>VLOOKUP(B1039,Códigos!D1078:E1078,2,0)</f>
        <v>#N/A</v>
      </c>
    </row>
    <row r="1040" spans="3:3" x14ac:dyDescent="0.2">
      <c r="C1040" s="1" t="e">
        <f>VLOOKUP(B1040,Códigos!D1079:E1079,2,0)</f>
        <v>#N/A</v>
      </c>
    </row>
    <row r="1041" spans="3:3" x14ac:dyDescent="0.2">
      <c r="C1041" s="1" t="e">
        <f>VLOOKUP(B1041,Códigos!D1080:E1080,2,0)</f>
        <v>#N/A</v>
      </c>
    </row>
    <row r="1042" spans="3:3" x14ac:dyDescent="0.2">
      <c r="C1042" s="1" t="e">
        <f>VLOOKUP(B1042,Códigos!D1081:E1081,2,0)</f>
        <v>#N/A</v>
      </c>
    </row>
    <row r="1043" spans="3:3" x14ac:dyDescent="0.2">
      <c r="C1043" s="1" t="e">
        <f>VLOOKUP(B1043,Códigos!D1082:E1082,2,0)</f>
        <v>#N/A</v>
      </c>
    </row>
    <row r="1044" spans="3:3" x14ac:dyDescent="0.2">
      <c r="C1044" s="1" t="e">
        <f>VLOOKUP(B1044,Códigos!D1083:E1083,2,0)</f>
        <v>#N/A</v>
      </c>
    </row>
    <row r="1045" spans="3:3" x14ac:dyDescent="0.2">
      <c r="C1045" s="1" t="e">
        <f>VLOOKUP(B1045,Códigos!D1084:E1084,2,0)</f>
        <v>#N/A</v>
      </c>
    </row>
    <row r="1046" spans="3:3" x14ac:dyDescent="0.2">
      <c r="C1046" s="1" t="e">
        <f>VLOOKUP(B1046,Códigos!D1085:E1085,2,0)</f>
        <v>#N/A</v>
      </c>
    </row>
    <row r="1047" spans="3:3" x14ac:dyDescent="0.2">
      <c r="C1047" s="1" t="e">
        <f>VLOOKUP(B1047,Códigos!D1086:E1086,2,0)</f>
        <v>#N/A</v>
      </c>
    </row>
    <row r="1048" spans="3:3" x14ac:dyDescent="0.2">
      <c r="C1048" s="1" t="e">
        <f>VLOOKUP(B1048,Códigos!D1087:E1087,2,0)</f>
        <v>#N/A</v>
      </c>
    </row>
    <row r="1049" spans="3:3" x14ac:dyDescent="0.2">
      <c r="C1049" s="1" t="e">
        <f>VLOOKUP(B1049,Códigos!D1088:E1088,2,0)</f>
        <v>#N/A</v>
      </c>
    </row>
    <row r="1050" spans="3:3" x14ac:dyDescent="0.2">
      <c r="C1050" s="1" t="e">
        <f>VLOOKUP(B1050,Códigos!D1089:E1089,2,0)</f>
        <v>#N/A</v>
      </c>
    </row>
    <row r="1051" spans="3:3" x14ac:dyDescent="0.2">
      <c r="C1051" s="1" t="e">
        <f>VLOOKUP(B1051,Códigos!D1090:E1090,2,0)</f>
        <v>#N/A</v>
      </c>
    </row>
    <row r="1052" spans="3:3" x14ac:dyDescent="0.2">
      <c r="C1052" s="1" t="e">
        <f>VLOOKUP(B1052,Códigos!D1091:E1091,2,0)</f>
        <v>#N/A</v>
      </c>
    </row>
    <row r="1053" spans="3:3" x14ac:dyDescent="0.2">
      <c r="C1053" s="1" t="e">
        <f>VLOOKUP(B1053,Códigos!D1092:E1092,2,0)</f>
        <v>#N/A</v>
      </c>
    </row>
    <row r="1054" spans="3:3" x14ac:dyDescent="0.2">
      <c r="C1054" s="1" t="e">
        <f>VLOOKUP(B1054,Códigos!D1093:E1093,2,0)</f>
        <v>#N/A</v>
      </c>
    </row>
    <row r="1055" spans="3:3" x14ac:dyDescent="0.2">
      <c r="C1055" s="1" t="e">
        <f>VLOOKUP(B1055,Códigos!D1094:E1094,2,0)</f>
        <v>#N/A</v>
      </c>
    </row>
  </sheetData>
  <mergeCells count="1">
    <mergeCell ref="B2:K2"/>
  </mergeCells>
  <conditionalFormatting sqref="AQ1:AQ1048576">
    <cfRule type="cellIs" dxfId="5" priority="5" operator="equal">
      <formula>"SOSPECHOSO"</formula>
    </cfRule>
    <cfRule type="cellIs" dxfId="4" priority="6" operator="equal">
      <formula>"CONFIRMADO"</formula>
    </cfRule>
  </conditionalFormatting>
  <conditionalFormatting sqref="AR1:AR1048576">
    <cfRule type="cellIs" dxfId="3" priority="4" operator="equal">
      <formula>"NO"</formula>
    </cfRule>
  </conditionalFormatting>
  <conditionalFormatting sqref="AN1:AN1048576">
    <cfRule type="cellIs" dxfId="2" priority="3" operator="equal">
      <formula>"DETECTADO"</formula>
    </cfRule>
  </conditionalFormatting>
  <conditionalFormatting sqref="AM1:AM1048576">
    <cfRule type="cellIs" dxfId="1" priority="1" operator="equal">
      <formula>"REACTIVO"</formula>
    </cfRule>
    <cfRule type="cellIs" dxfId="0" priority="2" operator="equal">
      <formula>"INDETERMINADO"</formula>
    </cfRule>
  </conditionalFormatting>
  <dataValidations count="11">
    <dataValidation type="list" allowBlank="1" showInputMessage="1" showErrorMessage="1" sqref="G4:G1048576">
      <formula1>"COEX, EMERGENCIA"</formula1>
    </dataValidation>
    <dataValidation type="list" allowBlank="1" showInputMessage="1" showErrorMessage="1" sqref="L4:L1048576">
      <formula1>"MASCULINO, FEMENINO"</formula1>
    </dataValidation>
    <dataValidation type="list" allowBlank="1" showInputMessage="1" showErrorMessage="1" sqref="AF11 U4:U10 U12:U13 Q4:Q1048576 U15:U1048576 O4:O1048576 W4:AD1048576">
      <formula1>"SI, NO, N/S"</formula1>
    </dataValidation>
    <dataValidation type="list" allowBlank="1" showInputMessage="1" showErrorMessage="1" sqref="AF4:AF10 AF12:AF1048576 AH11">
      <formula1>"MEJORADO, GRAVE, MUERTO"</formula1>
    </dataValidation>
    <dataValidation type="list" allowBlank="1" showInputMessage="1" showErrorMessage="1" sqref="AG12:AG1048576 AG4:AG10">
      <formula1>"SI, NO"</formula1>
    </dataValidation>
    <dataValidation type="list" allowBlank="1" showInputMessage="1" showErrorMessage="1" sqref="AQ1:AQ1048576">
      <formula1>"SOSPECHOSO, CONFIRMADO, DESCARTADO, CLÍNICO, SIN CLASIFICAR, ERROR DIAGNÓSTICO"</formula1>
    </dataValidation>
    <dataValidation type="list" allowBlank="1" showInputMessage="1" showErrorMessage="1" sqref="AR1:AR1048576">
      <formula1>"SI, NO, N/A"</formula1>
    </dataValidation>
    <dataValidation type="list" allowBlank="1" showInputMessage="1" showErrorMessage="1" sqref="AN1:AN1048576">
      <formula1>"DETECTADO, NO DETECTADO,N/A"</formula1>
    </dataValidation>
    <dataValidation type="list" allowBlank="1" showInputMessage="1" showErrorMessage="1" sqref="AM1:AM1048576">
      <formula1>"REACTIVO, NO REACTIVO, INDETERMINADO, N/A"</formula1>
    </dataValidation>
    <dataValidation type="list" allowBlank="1" showInputMessage="1" showErrorMessage="1" sqref="AK1:AK1048576">
      <formula1>"REACTIVO, INDETERMINADO, NO REACTIVO,N/A"</formula1>
    </dataValidation>
    <dataValidation type="list" allowBlank="1" showInputMessage="1" showErrorMessage="1" sqref="AI1:AI1048576">
      <formula1>"SUERO, HISOPADO NASOFARINGEO, ORINA, SUERO/HISOPADO/ORINA, SUERO/HISOPADO, SUERO/ORINA, HISOPADO/ORINA, OTRO, N/A"</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Códigos!$D$43</xm:f>
          </x14:formula1>
          <xm:sqref>B4:B10 B12:B1048576</xm:sqref>
        </x14:dataValidation>
        <x14:dataValidation type="list" allowBlank="1" showInputMessage="1" showErrorMessage="1">
          <x14:formula1>
            <xm:f>'Unidades medicas'!$C$30:$C$101</xm:f>
          </x14:formula1>
          <xm:sqref>D4:D1048576</xm:sqref>
        </x14:dataValidation>
        <x14:dataValidation type="list" allowBlank="1" showInputMessage="1" showErrorMessage="1">
          <x14:formula1>
            <xm:f>Códigos!$D$23:$D$34</xm:f>
          </x14:formula1>
          <xm:sqref>B11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tabColor theme="5"/>
  </sheetPr>
  <dimension ref="A1:AK1009"/>
  <sheetViews>
    <sheetView workbookViewId="0">
      <selection activeCell="B17" sqref="B17"/>
    </sheetView>
  </sheetViews>
  <sheetFormatPr baseColWidth="10" defaultRowHeight="12" x14ac:dyDescent="0.2"/>
  <cols>
    <col min="1" max="1" width="11.42578125" style="1"/>
    <col min="2" max="2" width="23.42578125" style="1" customWidth="1"/>
    <col min="3" max="3" width="11.42578125" style="1"/>
    <col min="4" max="4" width="51.28515625" style="1" customWidth="1"/>
    <col min="5" max="5" width="11.42578125" style="1"/>
    <col min="6" max="6" width="13.140625" style="1" customWidth="1"/>
    <col min="7" max="8" width="11.42578125" style="1"/>
    <col min="9" max="9" width="50.7109375" style="1" customWidth="1"/>
    <col min="10" max="12" width="11.42578125" style="1"/>
    <col min="13" max="13" width="18.7109375" style="1" customWidth="1"/>
    <col min="14" max="14" width="18.140625" style="1" customWidth="1"/>
    <col min="15" max="22" width="11.42578125" style="1"/>
    <col min="23" max="23" width="21.5703125" style="1" customWidth="1"/>
    <col min="24" max="31" width="11.42578125" style="1"/>
    <col min="32" max="32" width="13.5703125" style="1" customWidth="1"/>
    <col min="33" max="33" width="16.42578125" style="1" customWidth="1"/>
    <col min="34" max="35" width="11.42578125" style="1"/>
    <col min="36" max="36" width="14.5703125" style="1" customWidth="1"/>
    <col min="37" max="37" width="15.42578125" style="1" customWidth="1"/>
    <col min="38" max="16384" width="11.42578125" style="1"/>
  </cols>
  <sheetData>
    <row r="1" spans="1:37" ht="12.75" thickBot="1" x14ac:dyDescent="0.25"/>
    <row r="2" spans="1:37" ht="15.75" thickBot="1" x14ac:dyDescent="0.3">
      <c r="B2" s="234" t="s">
        <v>1093</v>
      </c>
      <c r="C2" s="235"/>
      <c r="D2" s="235"/>
      <c r="E2" s="235"/>
      <c r="F2" s="235"/>
      <c r="G2" s="235"/>
      <c r="H2" s="235"/>
      <c r="I2" s="236"/>
    </row>
    <row r="3" spans="1:37" s="201" customFormat="1" ht="96.75" thickBot="1" x14ac:dyDescent="0.25">
      <c r="A3" s="185" t="s">
        <v>791</v>
      </c>
      <c r="B3" s="186" t="s">
        <v>792</v>
      </c>
      <c r="C3" s="186" t="s">
        <v>1094</v>
      </c>
      <c r="D3" s="186" t="s">
        <v>794</v>
      </c>
      <c r="E3" s="186" t="s">
        <v>795</v>
      </c>
      <c r="F3" s="188" t="s">
        <v>796</v>
      </c>
      <c r="G3" s="186" t="s">
        <v>797</v>
      </c>
      <c r="H3" s="187" t="s">
        <v>798</v>
      </c>
      <c r="I3" s="186" t="s">
        <v>799</v>
      </c>
      <c r="J3" s="186" t="s">
        <v>800</v>
      </c>
      <c r="K3" s="186" t="s">
        <v>801</v>
      </c>
      <c r="L3" s="187" t="s">
        <v>802</v>
      </c>
      <c r="M3" s="186" t="s">
        <v>803</v>
      </c>
      <c r="N3" s="186" t="s">
        <v>804</v>
      </c>
      <c r="O3" s="190" t="s">
        <v>1073</v>
      </c>
      <c r="P3" s="190" t="s">
        <v>1074</v>
      </c>
      <c r="Q3" s="189" t="s">
        <v>1075</v>
      </c>
      <c r="R3" s="190" t="s">
        <v>1076</v>
      </c>
      <c r="S3" s="190" t="s">
        <v>1077</v>
      </c>
      <c r="T3" s="189" t="s">
        <v>1078</v>
      </c>
      <c r="U3" s="186" t="s">
        <v>1079</v>
      </c>
      <c r="V3" s="186" t="s">
        <v>1080</v>
      </c>
      <c r="W3" s="189" t="s">
        <v>810</v>
      </c>
      <c r="X3" s="186" t="s">
        <v>811</v>
      </c>
      <c r="Y3" s="191" t="s">
        <v>1081</v>
      </c>
      <c r="Z3" s="191" t="s">
        <v>1082</v>
      </c>
      <c r="AA3" s="191" t="s">
        <v>1083</v>
      </c>
      <c r="AB3" s="191" t="s">
        <v>1084</v>
      </c>
      <c r="AC3" s="191" t="s">
        <v>1085</v>
      </c>
      <c r="AD3" s="191" t="s">
        <v>1086</v>
      </c>
      <c r="AE3" s="191" t="s">
        <v>821</v>
      </c>
      <c r="AF3" s="190" t="s">
        <v>823</v>
      </c>
      <c r="AG3" s="186" t="s">
        <v>824</v>
      </c>
      <c r="AH3" s="190" t="s">
        <v>825</v>
      </c>
      <c r="AI3" s="190" t="s">
        <v>832</v>
      </c>
      <c r="AJ3" s="190" t="s">
        <v>833</v>
      </c>
      <c r="AK3" s="202" t="s">
        <v>834</v>
      </c>
    </row>
    <row r="4" spans="1:37" x14ac:dyDescent="0.2">
      <c r="C4" s="1" t="e">
        <f>VLOOKUP(B4,Códigos!D3:E4,2,0)</f>
        <v>#N/A</v>
      </c>
    </row>
    <row r="5" spans="1:37" x14ac:dyDescent="0.2">
      <c r="C5" s="1" t="e">
        <f>VLOOKUP(B5,Códigos!D4:E5,2,0)</f>
        <v>#N/A</v>
      </c>
    </row>
    <row r="6" spans="1:37" x14ac:dyDescent="0.2">
      <c r="C6" s="1" t="e">
        <f>VLOOKUP(B6,Códigos!D5:E6,2,0)</f>
        <v>#N/A</v>
      </c>
    </row>
    <row r="7" spans="1:37" x14ac:dyDescent="0.2">
      <c r="C7" s="1" t="e">
        <f>VLOOKUP(B7,Códigos!D6:E7,2,0)</f>
        <v>#N/A</v>
      </c>
    </row>
    <row r="8" spans="1:37" x14ac:dyDescent="0.2">
      <c r="C8" s="1" t="e">
        <f>VLOOKUP(B8,Códigos!D7:E8,2,0)</f>
        <v>#N/A</v>
      </c>
    </row>
    <row r="9" spans="1:37" x14ac:dyDescent="0.2">
      <c r="C9" s="1" t="e">
        <f>VLOOKUP(B9,Códigos!D8:E9,2,0)</f>
        <v>#N/A</v>
      </c>
    </row>
    <row r="10" spans="1:37" x14ac:dyDescent="0.2">
      <c r="C10" s="1" t="e">
        <f>VLOOKUP(B10,Códigos!D9:E10,2,0)</f>
        <v>#N/A</v>
      </c>
    </row>
    <row r="11" spans="1:37" x14ac:dyDescent="0.2">
      <c r="C11" s="1" t="e">
        <f>VLOOKUP(B11,Códigos!D10:E11,2,0)</f>
        <v>#N/A</v>
      </c>
    </row>
    <row r="12" spans="1:37" x14ac:dyDescent="0.2">
      <c r="C12" s="1" t="e">
        <f>VLOOKUP(B12,Códigos!D11:E12,2,0)</f>
        <v>#N/A</v>
      </c>
    </row>
    <row r="13" spans="1:37" x14ac:dyDescent="0.2">
      <c r="C13" s="1" t="e">
        <f>VLOOKUP(B13,Códigos!D12:E13,2,0)</f>
        <v>#N/A</v>
      </c>
    </row>
    <row r="14" spans="1:37" x14ac:dyDescent="0.2">
      <c r="C14" s="1" t="e">
        <f>VLOOKUP(B14,Códigos!D13:E14,2,0)</f>
        <v>#N/A</v>
      </c>
    </row>
    <row r="15" spans="1:37" x14ac:dyDescent="0.2">
      <c r="C15" s="1" t="e">
        <f>VLOOKUP(B15,Códigos!D14:E15,2,0)</f>
        <v>#N/A</v>
      </c>
    </row>
    <row r="16" spans="1:37" x14ac:dyDescent="0.2">
      <c r="C16" s="1" t="e">
        <f>VLOOKUP(B16,Códigos!D15:E16,2,0)</f>
        <v>#N/A</v>
      </c>
    </row>
    <row r="17" spans="3:3" x14ac:dyDescent="0.2">
      <c r="C17" s="1" t="e">
        <f>VLOOKUP(B17,Códigos!D16:E17,2,0)</f>
        <v>#N/A</v>
      </c>
    </row>
    <row r="18" spans="3:3" x14ac:dyDescent="0.2">
      <c r="C18" s="1" t="e">
        <f>VLOOKUP(B18,Códigos!D17:E18,2,0)</f>
        <v>#N/A</v>
      </c>
    </row>
    <row r="19" spans="3:3" x14ac:dyDescent="0.2">
      <c r="C19" s="1" t="e">
        <f>VLOOKUP(B19,Códigos!D18:E19,2,0)</f>
        <v>#N/A</v>
      </c>
    </row>
    <row r="20" spans="3:3" x14ac:dyDescent="0.2">
      <c r="C20" s="1" t="e">
        <f>VLOOKUP(B20,Códigos!D19:E20,2,0)</f>
        <v>#N/A</v>
      </c>
    </row>
    <row r="21" spans="3:3" x14ac:dyDescent="0.2">
      <c r="C21" s="1" t="e">
        <f>VLOOKUP(B21,Códigos!D20:E21,2,0)</f>
        <v>#N/A</v>
      </c>
    </row>
    <row r="22" spans="3:3" x14ac:dyDescent="0.2">
      <c r="C22" s="1" t="e">
        <f>VLOOKUP(B22,Códigos!D21:E22,2,0)</f>
        <v>#N/A</v>
      </c>
    </row>
    <row r="23" spans="3:3" x14ac:dyDescent="0.2">
      <c r="C23" s="1" t="e">
        <f>VLOOKUP(B23,Códigos!D22:E23,2,0)</f>
        <v>#N/A</v>
      </c>
    </row>
    <row r="24" spans="3:3" x14ac:dyDescent="0.2">
      <c r="C24" s="1" t="e">
        <f>VLOOKUP(B24,Códigos!D23:E24,2,0)</f>
        <v>#N/A</v>
      </c>
    </row>
    <row r="25" spans="3:3" x14ac:dyDescent="0.2">
      <c r="C25" s="1" t="e">
        <f>VLOOKUP(B25,Códigos!D24:E25,2,0)</f>
        <v>#N/A</v>
      </c>
    </row>
    <row r="26" spans="3:3" x14ac:dyDescent="0.2">
      <c r="C26" s="1" t="e">
        <f>VLOOKUP(B26,Códigos!D25:E26,2,0)</f>
        <v>#N/A</v>
      </c>
    </row>
    <row r="27" spans="3:3" x14ac:dyDescent="0.2">
      <c r="C27" s="1" t="e">
        <f>VLOOKUP(B27,Códigos!D26:E27,2,0)</f>
        <v>#N/A</v>
      </c>
    </row>
    <row r="28" spans="3:3" x14ac:dyDescent="0.2">
      <c r="C28" s="1" t="e">
        <f>VLOOKUP(B28,Códigos!D27:E28,2,0)</f>
        <v>#N/A</v>
      </c>
    </row>
    <row r="29" spans="3:3" x14ac:dyDescent="0.2">
      <c r="C29" s="1" t="e">
        <f>VLOOKUP(B29,Códigos!D28:E29,2,0)</f>
        <v>#N/A</v>
      </c>
    </row>
    <row r="30" spans="3:3" x14ac:dyDescent="0.2">
      <c r="C30" s="1" t="e">
        <f>VLOOKUP(B30,Códigos!D29:E30,2,0)</f>
        <v>#N/A</v>
      </c>
    </row>
    <row r="31" spans="3:3" x14ac:dyDescent="0.2">
      <c r="C31" s="1" t="e">
        <f>VLOOKUP(B31,Códigos!D30:E31,2,0)</f>
        <v>#N/A</v>
      </c>
    </row>
    <row r="32" spans="3:3" x14ac:dyDescent="0.2">
      <c r="C32" s="1" t="e">
        <f>VLOOKUP(B32,Códigos!D31:E32,2,0)</f>
        <v>#N/A</v>
      </c>
    </row>
    <row r="33" spans="3:3" x14ac:dyDescent="0.2">
      <c r="C33" s="1" t="e">
        <f>VLOOKUP(B33,Códigos!D32:E33,2,0)</f>
        <v>#N/A</v>
      </c>
    </row>
    <row r="34" spans="3:3" x14ac:dyDescent="0.2">
      <c r="C34" s="1" t="e">
        <f>VLOOKUP(B34,Códigos!D33:E34,2,0)</f>
        <v>#N/A</v>
      </c>
    </row>
    <row r="35" spans="3:3" x14ac:dyDescent="0.2">
      <c r="C35" s="1" t="e">
        <f>VLOOKUP(B35,Códigos!D34:E35,2,0)</f>
        <v>#N/A</v>
      </c>
    </row>
    <row r="36" spans="3:3" x14ac:dyDescent="0.2">
      <c r="C36" s="1" t="e">
        <f>VLOOKUP(B36,Códigos!D35:E36,2,0)</f>
        <v>#N/A</v>
      </c>
    </row>
    <row r="37" spans="3:3" x14ac:dyDescent="0.2">
      <c r="C37" s="1" t="e">
        <f>VLOOKUP(B37,Códigos!D36:E37,2,0)</f>
        <v>#N/A</v>
      </c>
    </row>
    <row r="38" spans="3:3" x14ac:dyDescent="0.2">
      <c r="C38" s="1" t="e">
        <f>VLOOKUP(B38,Códigos!D37:E38,2,0)</f>
        <v>#N/A</v>
      </c>
    </row>
    <row r="39" spans="3:3" x14ac:dyDescent="0.2">
      <c r="C39" s="1" t="e">
        <f>VLOOKUP(B39,Códigos!D38:E39,2,0)</f>
        <v>#N/A</v>
      </c>
    </row>
    <row r="40" spans="3:3" x14ac:dyDescent="0.2">
      <c r="C40" s="1" t="e">
        <f>VLOOKUP(B40,Códigos!D39:E40,2,0)</f>
        <v>#N/A</v>
      </c>
    </row>
    <row r="41" spans="3:3" x14ac:dyDescent="0.2">
      <c r="C41" s="1" t="e">
        <f>VLOOKUP(B41,Códigos!D40:E41,2,0)</f>
        <v>#N/A</v>
      </c>
    </row>
    <row r="42" spans="3:3" x14ac:dyDescent="0.2">
      <c r="C42" s="1" t="e">
        <f>VLOOKUP(B42,Códigos!D41:E42,2,0)</f>
        <v>#N/A</v>
      </c>
    </row>
    <row r="43" spans="3:3" x14ac:dyDescent="0.2">
      <c r="C43" s="1" t="e">
        <f>VLOOKUP(B43,Códigos!D42:E43,2,0)</f>
        <v>#N/A</v>
      </c>
    </row>
    <row r="44" spans="3:3" x14ac:dyDescent="0.2">
      <c r="C44" s="1" t="e">
        <f>VLOOKUP(B44,Códigos!D43:E44,2,0)</f>
        <v>#N/A</v>
      </c>
    </row>
    <row r="45" spans="3:3" x14ac:dyDescent="0.2">
      <c r="C45" s="1" t="e">
        <f>VLOOKUP(B45,Códigos!D44:E45,2,0)</f>
        <v>#N/A</v>
      </c>
    </row>
    <row r="46" spans="3:3" x14ac:dyDescent="0.2">
      <c r="C46" s="1" t="e">
        <f>VLOOKUP(B46,Códigos!D45:E46,2,0)</f>
        <v>#N/A</v>
      </c>
    </row>
    <row r="47" spans="3:3" x14ac:dyDescent="0.2">
      <c r="C47" s="1" t="e">
        <f>VLOOKUP(B47,Códigos!D46:E47,2,0)</f>
        <v>#N/A</v>
      </c>
    </row>
    <row r="48" spans="3:3" x14ac:dyDescent="0.2">
      <c r="C48" s="1" t="e">
        <f>VLOOKUP(B48,Códigos!D47:E48,2,0)</f>
        <v>#N/A</v>
      </c>
    </row>
    <row r="49" spans="3:3" x14ac:dyDescent="0.2">
      <c r="C49" s="1" t="e">
        <f>VLOOKUP(B49,Códigos!D48:E49,2,0)</f>
        <v>#N/A</v>
      </c>
    </row>
    <row r="50" spans="3:3" x14ac:dyDescent="0.2">
      <c r="C50" s="1" t="e">
        <f>VLOOKUP(B50,Códigos!D49:E50,2,0)</f>
        <v>#N/A</v>
      </c>
    </row>
    <row r="51" spans="3:3" x14ac:dyDescent="0.2">
      <c r="C51" s="1" t="e">
        <f>VLOOKUP(B51,Códigos!D50:E51,2,0)</f>
        <v>#N/A</v>
      </c>
    </row>
    <row r="52" spans="3:3" x14ac:dyDescent="0.2">
      <c r="C52" s="1" t="e">
        <f>VLOOKUP(B52,Códigos!D51:E52,2,0)</f>
        <v>#N/A</v>
      </c>
    </row>
    <row r="53" spans="3:3" x14ac:dyDescent="0.2">
      <c r="C53" s="1" t="e">
        <f>VLOOKUP(B53,Códigos!D52:E53,2,0)</f>
        <v>#N/A</v>
      </c>
    </row>
    <row r="54" spans="3:3" x14ac:dyDescent="0.2">
      <c r="C54" s="1" t="e">
        <f>VLOOKUP(B54,Códigos!D53:E54,2,0)</f>
        <v>#N/A</v>
      </c>
    </row>
    <row r="55" spans="3:3" x14ac:dyDescent="0.2">
      <c r="C55" s="1" t="e">
        <f>VLOOKUP(B55,Códigos!D54:E55,2,0)</f>
        <v>#N/A</v>
      </c>
    </row>
    <row r="56" spans="3:3" x14ac:dyDescent="0.2">
      <c r="C56" s="1" t="e">
        <f>VLOOKUP(B56,Códigos!D55:E56,2,0)</f>
        <v>#N/A</v>
      </c>
    </row>
    <row r="57" spans="3:3" x14ac:dyDescent="0.2">
      <c r="C57" s="1" t="e">
        <f>VLOOKUP(B57,Códigos!D56:E57,2,0)</f>
        <v>#N/A</v>
      </c>
    </row>
    <row r="58" spans="3:3" x14ac:dyDescent="0.2">
      <c r="C58" s="1" t="e">
        <f>VLOOKUP(B58,Códigos!D57:E58,2,0)</f>
        <v>#N/A</v>
      </c>
    </row>
    <row r="59" spans="3:3" x14ac:dyDescent="0.2">
      <c r="C59" s="1" t="e">
        <f>VLOOKUP(B59,Códigos!D58:E59,2,0)</f>
        <v>#N/A</v>
      </c>
    </row>
    <row r="60" spans="3:3" x14ac:dyDescent="0.2">
      <c r="C60" s="1" t="e">
        <f>VLOOKUP(B60,Códigos!D59:E60,2,0)</f>
        <v>#N/A</v>
      </c>
    </row>
    <row r="61" spans="3:3" x14ac:dyDescent="0.2">
      <c r="C61" s="1" t="e">
        <f>VLOOKUP(B61,Códigos!D60:E61,2,0)</f>
        <v>#N/A</v>
      </c>
    </row>
    <row r="62" spans="3:3" x14ac:dyDescent="0.2">
      <c r="C62" s="1" t="e">
        <f>VLOOKUP(B62,Códigos!D61:E62,2,0)</f>
        <v>#N/A</v>
      </c>
    </row>
    <row r="63" spans="3:3" x14ac:dyDescent="0.2">
      <c r="C63" s="1" t="e">
        <f>VLOOKUP(B63,Códigos!D62:E63,2,0)</f>
        <v>#N/A</v>
      </c>
    </row>
    <row r="64" spans="3:3" x14ac:dyDescent="0.2">
      <c r="C64" s="1" t="e">
        <f>VLOOKUP(B64,Códigos!D63:E64,2,0)</f>
        <v>#N/A</v>
      </c>
    </row>
    <row r="65" spans="3:3" x14ac:dyDescent="0.2">
      <c r="C65" s="1" t="e">
        <f>VLOOKUP(B65,Códigos!D64:E65,2,0)</f>
        <v>#N/A</v>
      </c>
    </row>
    <row r="66" spans="3:3" x14ac:dyDescent="0.2">
      <c r="C66" s="1" t="e">
        <f>VLOOKUP(B66,Códigos!D65:E66,2,0)</f>
        <v>#N/A</v>
      </c>
    </row>
    <row r="67" spans="3:3" x14ac:dyDescent="0.2">
      <c r="C67" s="1" t="e">
        <f>VLOOKUP(B67,Códigos!D66:E67,2,0)</f>
        <v>#N/A</v>
      </c>
    </row>
    <row r="68" spans="3:3" x14ac:dyDescent="0.2">
      <c r="C68" s="1" t="e">
        <f>VLOOKUP(B68,Códigos!D67:E68,2,0)</f>
        <v>#N/A</v>
      </c>
    </row>
    <row r="69" spans="3:3" x14ac:dyDescent="0.2">
      <c r="C69" s="1" t="e">
        <f>VLOOKUP(B69,Códigos!D68:E69,2,0)</f>
        <v>#N/A</v>
      </c>
    </row>
    <row r="70" spans="3:3" x14ac:dyDescent="0.2">
      <c r="C70" s="1" t="e">
        <f>VLOOKUP(B70,Códigos!D69:E70,2,0)</f>
        <v>#N/A</v>
      </c>
    </row>
    <row r="71" spans="3:3" x14ac:dyDescent="0.2">
      <c r="C71" s="1" t="e">
        <f>VLOOKUP(B71,Códigos!D70:E71,2,0)</f>
        <v>#N/A</v>
      </c>
    </row>
    <row r="72" spans="3:3" x14ac:dyDescent="0.2">
      <c r="C72" s="1" t="e">
        <f>VLOOKUP(B72,Códigos!D71:E72,2,0)</f>
        <v>#N/A</v>
      </c>
    </row>
    <row r="73" spans="3:3" x14ac:dyDescent="0.2">
      <c r="C73" s="1" t="e">
        <f>VLOOKUP(B73,Códigos!D72:E73,2,0)</f>
        <v>#N/A</v>
      </c>
    </row>
    <row r="74" spans="3:3" x14ac:dyDescent="0.2">
      <c r="C74" s="1" t="e">
        <f>VLOOKUP(B74,Códigos!D73:E74,2,0)</f>
        <v>#N/A</v>
      </c>
    </row>
    <row r="75" spans="3:3" x14ac:dyDescent="0.2">
      <c r="C75" s="1" t="e">
        <f>VLOOKUP(B75,Códigos!D74:E75,2,0)</f>
        <v>#N/A</v>
      </c>
    </row>
    <row r="76" spans="3:3" x14ac:dyDescent="0.2">
      <c r="C76" s="1" t="e">
        <f>VLOOKUP(B76,Códigos!D75:E76,2,0)</f>
        <v>#N/A</v>
      </c>
    </row>
    <row r="77" spans="3:3" x14ac:dyDescent="0.2">
      <c r="C77" s="1" t="e">
        <f>VLOOKUP(B77,Códigos!D76:E77,2,0)</f>
        <v>#N/A</v>
      </c>
    </row>
    <row r="78" spans="3:3" x14ac:dyDescent="0.2">
      <c r="C78" s="1" t="e">
        <f>VLOOKUP(B78,Códigos!D77:E78,2,0)</f>
        <v>#N/A</v>
      </c>
    </row>
    <row r="79" spans="3:3" x14ac:dyDescent="0.2">
      <c r="C79" s="1" t="e">
        <f>VLOOKUP(B79,Códigos!D78:E79,2,0)</f>
        <v>#N/A</v>
      </c>
    </row>
    <row r="80" spans="3:3" x14ac:dyDescent="0.2">
      <c r="C80" s="1" t="e">
        <f>VLOOKUP(B80,Códigos!D79:E80,2,0)</f>
        <v>#N/A</v>
      </c>
    </row>
    <row r="81" spans="3:3" x14ac:dyDescent="0.2">
      <c r="C81" s="1" t="e">
        <f>VLOOKUP(B81,Códigos!D80:E81,2,0)</f>
        <v>#N/A</v>
      </c>
    </row>
    <row r="82" spans="3:3" x14ac:dyDescent="0.2">
      <c r="C82" s="1" t="e">
        <f>VLOOKUP(B82,Códigos!D81:E82,2,0)</f>
        <v>#N/A</v>
      </c>
    </row>
    <row r="83" spans="3:3" x14ac:dyDescent="0.2">
      <c r="C83" s="1" t="e">
        <f>VLOOKUP(B83,Códigos!D82:E83,2,0)</f>
        <v>#N/A</v>
      </c>
    </row>
    <row r="84" spans="3:3" x14ac:dyDescent="0.2">
      <c r="C84" s="1" t="e">
        <f>VLOOKUP(B84,Códigos!D83:E84,2,0)</f>
        <v>#N/A</v>
      </c>
    </row>
    <row r="85" spans="3:3" x14ac:dyDescent="0.2">
      <c r="C85" s="1" t="e">
        <f>VLOOKUP(B85,Códigos!D84:E85,2,0)</f>
        <v>#N/A</v>
      </c>
    </row>
    <row r="86" spans="3:3" x14ac:dyDescent="0.2">
      <c r="C86" s="1" t="e">
        <f>VLOOKUP(B86,Códigos!D85:E86,2,0)</f>
        <v>#N/A</v>
      </c>
    </row>
    <row r="87" spans="3:3" x14ac:dyDescent="0.2">
      <c r="C87" s="1" t="e">
        <f>VLOOKUP(B87,Códigos!D86:E87,2,0)</f>
        <v>#N/A</v>
      </c>
    </row>
    <row r="88" spans="3:3" x14ac:dyDescent="0.2">
      <c r="C88" s="1" t="e">
        <f>VLOOKUP(B88,Códigos!D87:E88,2,0)</f>
        <v>#N/A</v>
      </c>
    </row>
    <row r="89" spans="3:3" x14ac:dyDescent="0.2">
      <c r="C89" s="1" t="e">
        <f>VLOOKUP(B89,Códigos!D88:E89,2,0)</f>
        <v>#N/A</v>
      </c>
    </row>
    <row r="90" spans="3:3" x14ac:dyDescent="0.2">
      <c r="C90" s="1" t="e">
        <f>VLOOKUP(B90,Códigos!D89:E90,2,0)</f>
        <v>#N/A</v>
      </c>
    </row>
    <row r="91" spans="3:3" x14ac:dyDescent="0.2">
      <c r="C91" s="1" t="e">
        <f>VLOOKUP(B91,Códigos!D90:E91,2,0)</f>
        <v>#N/A</v>
      </c>
    </row>
    <row r="92" spans="3:3" x14ac:dyDescent="0.2">
      <c r="C92" s="1" t="e">
        <f>VLOOKUP(B92,Códigos!D91:E92,2,0)</f>
        <v>#N/A</v>
      </c>
    </row>
    <row r="93" spans="3:3" x14ac:dyDescent="0.2">
      <c r="C93" s="1" t="e">
        <f>VLOOKUP(B93,Códigos!D92:E93,2,0)</f>
        <v>#N/A</v>
      </c>
    </row>
    <row r="94" spans="3:3" x14ac:dyDescent="0.2">
      <c r="C94" s="1" t="e">
        <f>VLOOKUP(B94,Códigos!D93:E94,2,0)</f>
        <v>#N/A</v>
      </c>
    </row>
    <row r="95" spans="3:3" x14ac:dyDescent="0.2">
      <c r="C95" s="1" t="e">
        <f>VLOOKUP(B95,Códigos!D94:E95,2,0)</f>
        <v>#N/A</v>
      </c>
    </row>
    <row r="96" spans="3:3" x14ac:dyDescent="0.2">
      <c r="C96" s="1" t="e">
        <f>VLOOKUP(B96,Códigos!D95:E96,2,0)</f>
        <v>#N/A</v>
      </c>
    </row>
    <row r="97" spans="3:3" x14ac:dyDescent="0.2">
      <c r="C97" s="1" t="e">
        <f>VLOOKUP(B97,Códigos!D96:E97,2,0)</f>
        <v>#N/A</v>
      </c>
    </row>
    <row r="98" spans="3:3" x14ac:dyDescent="0.2">
      <c r="C98" s="1" t="e">
        <f>VLOOKUP(B98,Códigos!D97:E98,2,0)</f>
        <v>#N/A</v>
      </c>
    </row>
    <row r="99" spans="3:3" x14ac:dyDescent="0.2">
      <c r="C99" s="1" t="e">
        <f>VLOOKUP(B99,Códigos!D98:E99,2,0)</f>
        <v>#N/A</v>
      </c>
    </row>
    <row r="100" spans="3:3" x14ac:dyDescent="0.2">
      <c r="C100" s="1" t="e">
        <f>VLOOKUP(B100,Códigos!D99:E100,2,0)</f>
        <v>#N/A</v>
      </c>
    </row>
    <row r="101" spans="3:3" x14ac:dyDescent="0.2">
      <c r="C101" s="1" t="e">
        <f>VLOOKUP(B101,Códigos!D100:E101,2,0)</f>
        <v>#N/A</v>
      </c>
    </row>
    <row r="102" spans="3:3" x14ac:dyDescent="0.2">
      <c r="C102" s="1" t="e">
        <f>VLOOKUP(B102,Códigos!D101:E102,2,0)</f>
        <v>#N/A</v>
      </c>
    </row>
    <row r="103" spans="3:3" x14ac:dyDescent="0.2">
      <c r="C103" s="1" t="e">
        <f>VLOOKUP(B103,Códigos!D102:E103,2,0)</f>
        <v>#N/A</v>
      </c>
    </row>
    <row r="104" spans="3:3" x14ac:dyDescent="0.2">
      <c r="C104" s="1" t="e">
        <f>VLOOKUP(B104,Códigos!D103:E104,2,0)</f>
        <v>#N/A</v>
      </c>
    </row>
    <row r="105" spans="3:3" x14ac:dyDescent="0.2">
      <c r="C105" s="1" t="e">
        <f>VLOOKUP(B105,Códigos!D104:E105,2,0)</f>
        <v>#N/A</v>
      </c>
    </row>
    <row r="106" spans="3:3" x14ac:dyDescent="0.2">
      <c r="C106" s="1" t="e">
        <f>VLOOKUP(B106,Códigos!D105:E106,2,0)</f>
        <v>#N/A</v>
      </c>
    </row>
    <row r="107" spans="3:3" x14ac:dyDescent="0.2">
      <c r="C107" s="1" t="e">
        <f>VLOOKUP(B107,Códigos!D106:E107,2,0)</f>
        <v>#N/A</v>
      </c>
    </row>
    <row r="108" spans="3:3" x14ac:dyDescent="0.2">
      <c r="C108" s="1" t="e">
        <f>VLOOKUP(B108,Códigos!D107:E108,2,0)</f>
        <v>#N/A</v>
      </c>
    </row>
    <row r="109" spans="3:3" x14ac:dyDescent="0.2">
      <c r="C109" s="1" t="e">
        <f>VLOOKUP(B109,Códigos!D108:E109,2,0)</f>
        <v>#N/A</v>
      </c>
    </row>
    <row r="110" spans="3:3" x14ac:dyDescent="0.2">
      <c r="C110" s="1" t="e">
        <f>VLOOKUP(B110,Códigos!D109:E110,2,0)</f>
        <v>#N/A</v>
      </c>
    </row>
    <row r="111" spans="3:3" x14ac:dyDescent="0.2">
      <c r="C111" s="1" t="e">
        <f>VLOOKUP(B111,Códigos!D110:E111,2,0)</f>
        <v>#N/A</v>
      </c>
    </row>
    <row r="112" spans="3:3" x14ac:dyDescent="0.2">
      <c r="C112" s="1" t="e">
        <f>VLOOKUP(B112,Códigos!D111:E112,2,0)</f>
        <v>#N/A</v>
      </c>
    </row>
    <row r="113" spans="3:3" x14ac:dyDescent="0.2">
      <c r="C113" s="1" t="e">
        <f>VLOOKUP(B113,Códigos!D112:E113,2,0)</f>
        <v>#N/A</v>
      </c>
    </row>
    <row r="114" spans="3:3" x14ac:dyDescent="0.2">
      <c r="C114" s="1" t="e">
        <f>VLOOKUP(B114,Códigos!D113:E114,2,0)</f>
        <v>#N/A</v>
      </c>
    </row>
    <row r="115" spans="3:3" x14ac:dyDescent="0.2">
      <c r="C115" s="1" t="e">
        <f>VLOOKUP(B115,Códigos!D114:E115,2,0)</f>
        <v>#N/A</v>
      </c>
    </row>
    <row r="116" spans="3:3" x14ac:dyDescent="0.2">
      <c r="C116" s="1" t="e">
        <f>VLOOKUP(B116,Códigos!D115:E116,2,0)</f>
        <v>#N/A</v>
      </c>
    </row>
    <row r="117" spans="3:3" x14ac:dyDescent="0.2">
      <c r="C117" s="1" t="e">
        <f>VLOOKUP(B117,Códigos!D116:E117,2,0)</f>
        <v>#N/A</v>
      </c>
    </row>
    <row r="118" spans="3:3" x14ac:dyDescent="0.2">
      <c r="C118" s="1" t="e">
        <f>VLOOKUP(B118,Códigos!D117:E118,2,0)</f>
        <v>#N/A</v>
      </c>
    </row>
    <row r="119" spans="3:3" x14ac:dyDescent="0.2">
      <c r="C119" s="1" t="e">
        <f>VLOOKUP(B119,Códigos!D118:E119,2,0)</f>
        <v>#N/A</v>
      </c>
    </row>
    <row r="120" spans="3:3" x14ac:dyDescent="0.2">
      <c r="C120" s="1" t="e">
        <f>VLOOKUP(B120,Códigos!D119:E120,2,0)</f>
        <v>#N/A</v>
      </c>
    </row>
    <row r="121" spans="3:3" x14ac:dyDescent="0.2">
      <c r="C121" s="1" t="e">
        <f>VLOOKUP(B121,Códigos!D120:E121,2,0)</f>
        <v>#N/A</v>
      </c>
    </row>
    <row r="122" spans="3:3" x14ac:dyDescent="0.2">
      <c r="C122" s="1" t="e">
        <f>VLOOKUP(B122,Códigos!D121:E122,2,0)</f>
        <v>#N/A</v>
      </c>
    </row>
    <row r="123" spans="3:3" x14ac:dyDescent="0.2">
      <c r="C123" s="1" t="e">
        <f>VLOOKUP(B123,Códigos!D122:E123,2,0)</f>
        <v>#N/A</v>
      </c>
    </row>
    <row r="124" spans="3:3" x14ac:dyDescent="0.2">
      <c r="C124" s="1" t="e">
        <f>VLOOKUP(B124,Códigos!D123:E124,2,0)</f>
        <v>#N/A</v>
      </c>
    </row>
    <row r="125" spans="3:3" x14ac:dyDescent="0.2">
      <c r="C125" s="1" t="e">
        <f>VLOOKUP(B125,Códigos!D124:E125,2,0)</f>
        <v>#N/A</v>
      </c>
    </row>
    <row r="126" spans="3:3" x14ac:dyDescent="0.2">
      <c r="C126" s="1" t="e">
        <f>VLOOKUP(B126,Códigos!D125:E126,2,0)</f>
        <v>#N/A</v>
      </c>
    </row>
    <row r="127" spans="3:3" x14ac:dyDescent="0.2">
      <c r="C127" s="1" t="e">
        <f>VLOOKUP(B127,Códigos!D126:E127,2,0)</f>
        <v>#N/A</v>
      </c>
    </row>
    <row r="128" spans="3:3" x14ac:dyDescent="0.2">
      <c r="C128" s="1" t="e">
        <f>VLOOKUP(B128,Códigos!D127:E128,2,0)</f>
        <v>#N/A</v>
      </c>
    </row>
    <row r="129" spans="3:3" x14ac:dyDescent="0.2">
      <c r="C129" s="1" t="e">
        <f>VLOOKUP(B129,Códigos!D128:E129,2,0)</f>
        <v>#N/A</v>
      </c>
    </row>
    <row r="130" spans="3:3" x14ac:dyDescent="0.2">
      <c r="C130" s="1" t="e">
        <f>VLOOKUP(B130,Códigos!D129:E130,2,0)</f>
        <v>#N/A</v>
      </c>
    </row>
    <row r="131" spans="3:3" x14ac:dyDescent="0.2">
      <c r="C131" s="1" t="e">
        <f>VLOOKUP(B131,Códigos!D130:E131,2,0)</f>
        <v>#N/A</v>
      </c>
    </row>
    <row r="132" spans="3:3" x14ac:dyDescent="0.2">
      <c r="C132" s="1" t="e">
        <f>VLOOKUP(B132,Códigos!D131:E132,2,0)</f>
        <v>#N/A</v>
      </c>
    </row>
    <row r="133" spans="3:3" x14ac:dyDescent="0.2">
      <c r="C133" s="1" t="e">
        <f>VLOOKUP(B133,Códigos!D132:E133,2,0)</f>
        <v>#N/A</v>
      </c>
    </row>
    <row r="134" spans="3:3" x14ac:dyDescent="0.2">
      <c r="C134" s="1" t="e">
        <f>VLOOKUP(B134,Códigos!D133:E134,2,0)</f>
        <v>#N/A</v>
      </c>
    </row>
    <row r="135" spans="3:3" x14ac:dyDescent="0.2">
      <c r="C135" s="1" t="e">
        <f>VLOOKUP(B135,Códigos!D134:E135,2,0)</f>
        <v>#N/A</v>
      </c>
    </row>
    <row r="136" spans="3:3" x14ac:dyDescent="0.2">
      <c r="C136" s="1" t="e">
        <f>VLOOKUP(B136,Códigos!D135:E136,2,0)</f>
        <v>#N/A</v>
      </c>
    </row>
    <row r="137" spans="3:3" x14ac:dyDescent="0.2">
      <c r="C137" s="1" t="e">
        <f>VLOOKUP(B137,Códigos!D136:E137,2,0)</f>
        <v>#N/A</v>
      </c>
    </row>
    <row r="138" spans="3:3" x14ac:dyDescent="0.2">
      <c r="C138" s="1" t="e">
        <f>VLOOKUP(B138,Códigos!D137:E138,2,0)</f>
        <v>#N/A</v>
      </c>
    </row>
    <row r="139" spans="3:3" x14ac:dyDescent="0.2">
      <c r="C139" s="1" t="e">
        <f>VLOOKUP(B139,Códigos!D138:E139,2,0)</f>
        <v>#N/A</v>
      </c>
    </row>
    <row r="140" spans="3:3" x14ac:dyDescent="0.2">
      <c r="C140" s="1" t="e">
        <f>VLOOKUP(B140,Códigos!D139:E140,2,0)</f>
        <v>#N/A</v>
      </c>
    </row>
    <row r="141" spans="3:3" x14ac:dyDescent="0.2">
      <c r="C141" s="1" t="e">
        <f>VLOOKUP(B141,Códigos!D140:E141,2,0)</f>
        <v>#N/A</v>
      </c>
    </row>
    <row r="142" spans="3:3" x14ac:dyDescent="0.2">
      <c r="C142" s="1" t="e">
        <f>VLOOKUP(B142,Códigos!D141:E142,2,0)</f>
        <v>#N/A</v>
      </c>
    </row>
    <row r="143" spans="3:3" x14ac:dyDescent="0.2">
      <c r="C143" s="1" t="e">
        <f>VLOOKUP(B143,Códigos!D142:E143,2,0)</f>
        <v>#N/A</v>
      </c>
    </row>
    <row r="144" spans="3:3" x14ac:dyDescent="0.2">
      <c r="C144" s="1" t="e">
        <f>VLOOKUP(B144,Códigos!D143:E144,2,0)</f>
        <v>#N/A</v>
      </c>
    </row>
    <row r="145" spans="3:3" x14ac:dyDescent="0.2">
      <c r="C145" s="1" t="e">
        <f>VLOOKUP(B145,Códigos!D144:E145,2,0)</f>
        <v>#N/A</v>
      </c>
    </row>
    <row r="146" spans="3:3" x14ac:dyDescent="0.2">
      <c r="C146" s="1" t="e">
        <f>VLOOKUP(B146,Códigos!D145:E146,2,0)</f>
        <v>#N/A</v>
      </c>
    </row>
    <row r="147" spans="3:3" x14ac:dyDescent="0.2">
      <c r="C147" s="1" t="e">
        <f>VLOOKUP(B147,Códigos!D146:E147,2,0)</f>
        <v>#N/A</v>
      </c>
    </row>
    <row r="148" spans="3:3" x14ac:dyDescent="0.2">
      <c r="C148" s="1" t="e">
        <f>VLOOKUP(B148,Códigos!D147:E148,2,0)</f>
        <v>#N/A</v>
      </c>
    </row>
    <row r="149" spans="3:3" x14ac:dyDescent="0.2">
      <c r="C149" s="1" t="e">
        <f>VLOOKUP(B149,Códigos!D148:E149,2,0)</f>
        <v>#N/A</v>
      </c>
    </row>
    <row r="150" spans="3:3" x14ac:dyDescent="0.2">
      <c r="C150" s="1" t="e">
        <f>VLOOKUP(B150,Códigos!D149:E150,2,0)</f>
        <v>#N/A</v>
      </c>
    </row>
    <row r="151" spans="3:3" x14ac:dyDescent="0.2">
      <c r="C151" s="1" t="e">
        <f>VLOOKUP(B151,Códigos!D150:E151,2,0)</f>
        <v>#N/A</v>
      </c>
    </row>
    <row r="152" spans="3:3" x14ac:dyDescent="0.2">
      <c r="C152" s="1" t="e">
        <f>VLOOKUP(B152,Códigos!D151:E152,2,0)</f>
        <v>#N/A</v>
      </c>
    </row>
    <row r="153" spans="3:3" x14ac:dyDescent="0.2">
      <c r="C153" s="1" t="e">
        <f>VLOOKUP(B153,Códigos!D152:E153,2,0)</f>
        <v>#N/A</v>
      </c>
    </row>
    <row r="154" spans="3:3" x14ac:dyDescent="0.2">
      <c r="C154" s="1" t="e">
        <f>VLOOKUP(B154,Códigos!D153:E154,2,0)</f>
        <v>#N/A</v>
      </c>
    </row>
    <row r="155" spans="3:3" x14ac:dyDescent="0.2">
      <c r="C155" s="1" t="e">
        <f>VLOOKUP(B155,Códigos!D154:E155,2,0)</f>
        <v>#N/A</v>
      </c>
    </row>
    <row r="156" spans="3:3" x14ac:dyDescent="0.2">
      <c r="C156" s="1" t="e">
        <f>VLOOKUP(B156,Códigos!D155:E156,2,0)</f>
        <v>#N/A</v>
      </c>
    </row>
    <row r="157" spans="3:3" x14ac:dyDescent="0.2">
      <c r="C157" s="1" t="e">
        <f>VLOOKUP(B157,Códigos!D156:E157,2,0)</f>
        <v>#N/A</v>
      </c>
    </row>
    <row r="158" spans="3:3" x14ac:dyDescent="0.2">
      <c r="C158" s="1" t="e">
        <f>VLOOKUP(B158,Códigos!D157:E158,2,0)</f>
        <v>#N/A</v>
      </c>
    </row>
    <row r="159" spans="3:3" x14ac:dyDescent="0.2">
      <c r="C159" s="1" t="e">
        <f>VLOOKUP(B159,Códigos!D158:E159,2,0)</f>
        <v>#N/A</v>
      </c>
    </row>
    <row r="160" spans="3:3" x14ac:dyDescent="0.2">
      <c r="C160" s="1" t="e">
        <f>VLOOKUP(B160,Códigos!D159:E160,2,0)</f>
        <v>#N/A</v>
      </c>
    </row>
    <row r="161" spans="3:3" x14ac:dyDescent="0.2">
      <c r="C161" s="1" t="e">
        <f>VLOOKUP(B161,Códigos!D160:E161,2,0)</f>
        <v>#N/A</v>
      </c>
    </row>
    <row r="162" spans="3:3" x14ac:dyDescent="0.2">
      <c r="C162" s="1" t="e">
        <f>VLOOKUP(B162,Códigos!D161:E162,2,0)</f>
        <v>#N/A</v>
      </c>
    </row>
    <row r="163" spans="3:3" x14ac:dyDescent="0.2">
      <c r="C163" s="1" t="e">
        <f>VLOOKUP(B163,Códigos!D162:E163,2,0)</f>
        <v>#N/A</v>
      </c>
    </row>
    <row r="164" spans="3:3" x14ac:dyDescent="0.2">
      <c r="C164" s="1" t="e">
        <f>VLOOKUP(B164,Códigos!D163:E164,2,0)</f>
        <v>#N/A</v>
      </c>
    </row>
    <row r="165" spans="3:3" x14ac:dyDescent="0.2">
      <c r="C165" s="1" t="e">
        <f>VLOOKUP(B165,Códigos!D164:E165,2,0)</f>
        <v>#N/A</v>
      </c>
    </row>
    <row r="166" spans="3:3" x14ac:dyDescent="0.2">
      <c r="C166" s="1" t="e">
        <f>VLOOKUP(B166,Códigos!D165:E166,2,0)</f>
        <v>#N/A</v>
      </c>
    </row>
    <row r="167" spans="3:3" x14ac:dyDescent="0.2">
      <c r="C167" s="1" t="e">
        <f>VLOOKUP(B167,Códigos!D166:E167,2,0)</f>
        <v>#N/A</v>
      </c>
    </row>
    <row r="168" spans="3:3" x14ac:dyDescent="0.2">
      <c r="C168" s="1" t="e">
        <f>VLOOKUP(B168,Códigos!D167:E168,2,0)</f>
        <v>#N/A</v>
      </c>
    </row>
    <row r="169" spans="3:3" x14ac:dyDescent="0.2">
      <c r="C169" s="1" t="e">
        <f>VLOOKUP(B169,Códigos!D168:E169,2,0)</f>
        <v>#N/A</v>
      </c>
    </row>
    <row r="170" spans="3:3" x14ac:dyDescent="0.2">
      <c r="C170" s="1" t="e">
        <f>VLOOKUP(B170,Códigos!D169:E170,2,0)</f>
        <v>#N/A</v>
      </c>
    </row>
    <row r="171" spans="3:3" x14ac:dyDescent="0.2">
      <c r="C171" s="1" t="e">
        <f>VLOOKUP(B171,Códigos!D170:E171,2,0)</f>
        <v>#N/A</v>
      </c>
    </row>
    <row r="172" spans="3:3" x14ac:dyDescent="0.2">
      <c r="C172" s="1" t="e">
        <f>VLOOKUP(B172,Códigos!D171:E172,2,0)</f>
        <v>#N/A</v>
      </c>
    </row>
    <row r="173" spans="3:3" x14ac:dyDescent="0.2">
      <c r="C173" s="1" t="e">
        <f>VLOOKUP(B173,Códigos!D172:E173,2,0)</f>
        <v>#N/A</v>
      </c>
    </row>
    <row r="174" spans="3:3" x14ac:dyDescent="0.2">
      <c r="C174" s="1" t="e">
        <f>VLOOKUP(B174,Códigos!D173:E174,2,0)</f>
        <v>#N/A</v>
      </c>
    </row>
    <row r="175" spans="3:3" x14ac:dyDescent="0.2">
      <c r="C175" s="1" t="e">
        <f>VLOOKUP(B175,Códigos!D174:E175,2,0)</f>
        <v>#N/A</v>
      </c>
    </row>
    <row r="176" spans="3:3" x14ac:dyDescent="0.2">
      <c r="C176" s="1" t="e">
        <f>VLOOKUP(B176,Códigos!D175:E176,2,0)</f>
        <v>#N/A</v>
      </c>
    </row>
    <row r="177" spans="3:3" x14ac:dyDescent="0.2">
      <c r="C177" s="1" t="e">
        <f>VLOOKUP(B177,Códigos!D176:E177,2,0)</f>
        <v>#N/A</v>
      </c>
    </row>
    <row r="178" spans="3:3" x14ac:dyDescent="0.2">
      <c r="C178" s="1" t="e">
        <f>VLOOKUP(B178,Códigos!D177:E178,2,0)</f>
        <v>#N/A</v>
      </c>
    </row>
    <row r="179" spans="3:3" x14ac:dyDescent="0.2">
      <c r="C179" s="1" t="e">
        <f>VLOOKUP(B179,Códigos!D178:E179,2,0)</f>
        <v>#N/A</v>
      </c>
    </row>
    <row r="180" spans="3:3" x14ac:dyDescent="0.2">
      <c r="C180" s="1" t="e">
        <f>VLOOKUP(B180,Códigos!D179:E180,2,0)</f>
        <v>#N/A</v>
      </c>
    </row>
    <row r="181" spans="3:3" x14ac:dyDescent="0.2">
      <c r="C181" s="1" t="e">
        <f>VLOOKUP(B181,Códigos!D180:E181,2,0)</f>
        <v>#N/A</v>
      </c>
    </row>
    <row r="182" spans="3:3" x14ac:dyDescent="0.2">
      <c r="C182" s="1" t="e">
        <f>VLOOKUP(B182,Códigos!D181:E182,2,0)</f>
        <v>#N/A</v>
      </c>
    </row>
    <row r="183" spans="3:3" x14ac:dyDescent="0.2">
      <c r="C183" s="1" t="e">
        <f>VLOOKUP(B183,Códigos!D182:E183,2,0)</f>
        <v>#N/A</v>
      </c>
    </row>
    <row r="184" spans="3:3" x14ac:dyDescent="0.2">
      <c r="C184" s="1" t="e">
        <f>VLOOKUP(B184,Códigos!D183:E184,2,0)</f>
        <v>#N/A</v>
      </c>
    </row>
    <row r="185" spans="3:3" x14ac:dyDescent="0.2">
      <c r="C185" s="1" t="e">
        <f>VLOOKUP(B185,Códigos!D184:E185,2,0)</f>
        <v>#N/A</v>
      </c>
    </row>
    <row r="186" spans="3:3" x14ac:dyDescent="0.2">
      <c r="C186" s="1" t="e">
        <f>VLOOKUP(B186,Códigos!D185:E186,2,0)</f>
        <v>#N/A</v>
      </c>
    </row>
    <row r="187" spans="3:3" x14ac:dyDescent="0.2">
      <c r="C187" s="1" t="e">
        <f>VLOOKUP(B187,Códigos!D186:E187,2,0)</f>
        <v>#N/A</v>
      </c>
    </row>
    <row r="188" spans="3:3" x14ac:dyDescent="0.2">
      <c r="C188" s="1" t="e">
        <f>VLOOKUP(B188,Códigos!D187:E188,2,0)</f>
        <v>#N/A</v>
      </c>
    </row>
    <row r="189" spans="3:3" x14ac:dyDescent="0.2">
      <c r="C189" s="1" t="e">
        <f>VLOOKUP(B189,Códigos!D188:E189,2,0)</f>
        <v>#N/A</v>
      </c>
    </row>
    <row r="190" spans="3:3" x14ac:dyDescent="0.2">
      <c r="C190" s="1" t="e">
        <f>VLOOKUP(B190,Códigos!D189:E190,2,0)</f>
        <v>#N/A</v>
      </c>
    </row>
    <row r="191" spans="3:3" x14ac:dyDescent="0.2">
      <c r="C191" s="1" t="e">
        <f>VLOOKUP(B191,Códigos!D190:E191,2,0)</f>
        <v>#N/A</v>
      </c>
    </row>
    <row r="192" spans="3:3" x14ac:dyDescent="0.2">
      <c r="C192" s="1" t="e">
        <f>VLOOKUP(B192,Códigos!D191:E192,2,0)</f>
        <v>#N/A</v>
      </c>
    </row>
    <row r="193" spans="3:3" x14ac:dyDescent="0.2">
      <c r="C193" s="1" t="e">
        <f>VLOOKUP(B193,Códigos!D192:E193,2,0)</f>
        <v>#N/A</v>
      </c>
    </row>
    <row r="194" spans="3:3" x14ac:dyDescent="0.2">
      <c r="C194" s="1" t="e">
        <f>VLOOKUP(B194,Códigos!D193:E194,2,0)</f>
        <v>#N/A</v>
      </c>
    </row>
    <row r="195" spans="3:3" x14ac:dyDescent="0.2">
      <c r="C195" s="1" t="e">
        <f>VLOOKUP(B195,Códigos!D194:E195,2,0)</f>
        <v>#N/A</v>
      </c>
    </row>
    <row r="196" spans="3:3" x14ac:dyDescent="0.2">
      <c r="C196" s="1" t="e">
        <f>VLOOKUP(B196,Códigos!D195:E196,2,0)</f>
        <v>#N/A</v>
      </c>
    </row>
    <row r="197" spans="3:3" x14ac:dyDescent="0.2">
      <c r="C197" s="1" t="e">
        <f>VLOOKUP(B197,Códigos!D196:E197,2,0)</f>
        <v>#N/A</v>
      </c>
    </row>
    <row r="198" spans="3:3" x14ac:dyDescent="0.2">
      <c r="C198" s="1" t="e">
        <f>VLOOKUP(B198,Códigos!D197:E198,2,0)</f>
        <v>#N/A</v>
      </c>
    </row>
    <row r="199" spans="3:3" x14ac:dyDescent="0.2">
      <c r="C199" s="1" t="e">
        <f>VLOOKUP(B199,Códigos!D198:E199,2,0)</f>
        <v>#N/A</v>
      </c>
    </row>
    <row r="200" spans="3:3" x14ac:dyDescent="0.2">
      <c r="C200" s="1" t="e">
        <f>VLOOKUP(B200,Códigos!D199:E200,2,0)</f>
        <v>#N/A</v>
      </c>
    </row>
    <row r="201" spans="3:3" x14ac:dyDescent="0.2">
      <c r="C201" s="1" t="e">
        <f>VLOOKUP(B201,Códigos!D200:E201,2,0)</f>
        <v>#N/A</v>
      </c>
    </row>
    <row r="202" spans="3:3" x14ac:dyDescent="0.2">
      <c r="C202" s="1" t="e">
        <f>VLOOKUP(B202,Códigos!D201:E202,2,0)</f>
        <v>#N/A</v>
      </c>
    </row>
    <row r="203" spans="3:3" x14ac:dyDescent="0.2">
      <c r="C203" s="1" t="e">
        <f>VLOOKUP(B203,Códigos!D202:E203,2,0)</f>
        <v>#N/A</v>
      </c>
    </row>
    <row r="204" spans="3:3" x14ac:dyDescent="0.2">
      <c r="C204" s="1" t="e">
        <f>VLOOKUP(B204,Códigos!D203:E204,2,0)</f>
        <v>#N/A</v>
      </c>
    </row>
    <row r="205" spans="3:3" x14ac:dyDescent="0.2">
      <c r="C205" s="1" t="e">
        <f>VLOOKUP(B205,Códigos!D204:E205,2,0)</f>
        <v>#N/A</v>
      </c>
    </row>
    <row r="206" spans="3:3" x14ac:dyDescent="0.2">
      <c r="C206" s="1" t="e">
        <f>VLOOKUP(B206,Códigos!D205:E206,2,0)</f>
        <v>#N/A</v>
      </c>
    </row>
    <row r="207" spans="3:3" x14ac:dyDescent="0.2">
      <c r="C207" s="1" t="e">
        <f>VLOOKUP(B207,Códigos!D206:E207,2,0)</f>
        <v>#N/A</v>
      </c>
    </row>
    <row r="208" spans="3:3" x14ac:dyDescent="0.2">
      <c r="C208" s="1" t="e">
        <f>VLOOKUP(B208,Códigos!D207:E208,2,0)</f>
        <v>#N/A</v>
      </c>
    </row>
    <row r="209" spans="3:3" x14ac:dyDescent="0.2">
      <c r="C209" s="1" t="e">
        <f>VLOOKUP(B209,Códigos!D208:E209,2,0)</f>
        <v>#N/A</v>
      </c>
    </row>
    <row r="210" spans="3:3" x14ac:dyDescent="0.2">
      <c r="C210" s="1" t="e">
        <f>VLOOKUP(B210,Códigos!D209:E210,2,0)</f>
        <v>#N/A</v>
      </c>
    </row>
    <row r="211" spans="3:3" x14ac:dyDescent="0.2">
      <c r="C211" s="1" t="e">
        <f>VLOOKUP(B211,Códigos!D210:E211,2,0)</f>
        <v>#N/A</v>
      </c>
    </row>
    <row r="212" spans="3:3" x14ac:dyDescent="0.2">
      <c r="C212" s="1" t="e">
        <f>VLOOKUP(B212,Códigos!D211:E212,2,0)</f>
        <v>#N/A</v>
      </c>
    </row>
    <row r="213" spans="3:3" x14ac:dyDescent="0.2">
      <c r="C213" s="1" t="e">
        <f>VLOOKUP(B213,Códigos!D212:E213,2,0)</f>
        <v>#N/A</v>
      </c>
    </row>
    <row r="214" spans="3:3" x14ac:dyDescent="0.2">
      <c r="C214" s="1" t="e">
        <f>VLOOKUP(B214,Códigos!D213:E214,2,0)</f>
        <v>#N/A</v>
      </c>
    </row>
    <row r="215" spans="3:3" x14ac:dyDescent="0.2">
      <c r="C215" s="1" t="e">
        <f>VLOOKUP(B215,Códigos!D214:E215,2,0)</f>
        <v>#N/A</v>
      </c>
    </row>
    <row r="216" spans="3:3" x14ac:dyDescent="0.2">
      <c r="C216" s="1" t="e">
        <f>VLOOKUP(B216,Códigos!D215:E216,2,0)</f>
        <v>#N/A</v>
      </c>
    </row>
    <row r="217" spans="3:3" x14ac:dyDescent="0.2">
      <c r="C217" s="1" t="e">
        <f>VLOOKUP(B217,Códigos!D216:E217,2,0)</f>
        <v>#N/A</v>
      </c>
    </row>
    <row r="218" spans="3:3" x14ac:dyDescent="0.2">
      <c r="C218" s="1" t="e">
        <f>VLOOKUP(B218,Códigos!D217:E218,2,0)</f>
        <v>#N/A</v>
      </c>
    </row>
    <row r="219" spans="3:3" x14ac:dyDescent="0.2">
      <c r="C219" s="1" t="e">
        <f>VLOOKUP(B219,Códigos!D218:E219,2,0)</f>
        <v>#N/A</v>
      </c>
    </row>
    <row r="220" spans="3:3" x14ac:dyDescent="0.2">
      <c r="C220" s="1" t="e">
        <f>VLOOKUP(B220,Códigos!D219:E220,2,0)</f>
        <v>#N/A</v>
      </c>
    </row>
    <row r="221" spans="3:3" x14ac:dyDescent="0.2">
      <c r="C221" s="1" t="e">
        <f>VLOOKUP(B221,Códigos!D220:E221,2,0)</f>
        <v>#N/A</v>
      </c>
    </row>
    <row r="222" spans="3:3" x14ac:dyDescent="0.2">
      <c r="C222" s="1" t="e">
        <f>VLOOKUP(B222,Códigos!D221:E222,2,0)</f>
        <v>#N/A</v>
      </c>
    </row>
    <row r="223" spans="3:3" x14ac:dyDescent="0.2">
      <c r="C223" s="1" t="e">
        <f>VLOOKUP(B223,Códigos!D222:E223,2,0)</f>
        <v>#N/A</v>
      </c>
    </row>
    <row r="224" spans="3:3" x14ac:dyDescent="0.2">
      <c r="C224" s="1" t="e">
        <f>VLOOKUP(B224,Códigos!D223:E224,2,0)</f>
        <v>#N/A</v>
      </c>
    </row>
    <row r="225" spans="3:3" x14ac:dyDescent="0.2">
      <c r="C225" s="1" t="e">
        <f>VLOOKUP(B225,Códigos!D224:E225,2,0)</f>
        <v>#N/A</v>
      </c>
    </row>
    <row r="226" spans="3:3" x14ac:dyDescent="0.2">
      <c r="C226" s="1" t="e">
        <f>VLOOKUP(B226,Códigos!D225:E226,2,0)</f>
        <v>#N/A</v>
      </c>
    </row>
    <row r="227" spans="3:3" x14ac:dyDescent="0.2">
      <c r="C227" s="1" t="e">
        <f>VLOOKUP(B227,Códigos!D226:E227,2,0)</f>
        <v>#N/A</v>
      </c>
    </row>
    <row r="228" spans="3:3" x14ac:dyDescent="0.2">
      <c r="C228" s="1" t="e">
        <f>VLOOKUP(B228,Códigos!D227:E228,2,0)</f>
        <v>#N/A</v>
      </c>
    </row>
    <row r="229" spans="3:3" x14ac:dyDescent="0.2">
      <c r="C229" s="1" t="e">
        <f>VLOOKUP(B229,Códigos!D228:E229,2,0)</f>
        <v>#N/A</v>
      </c>
    </row>
    <row r="230" spans="3:3" x14ac:dyDescent="0.2">
      <c r="C230" s="1" t="e">
        <f>VLOOKUP(B230,Códigos!D229:E230,2,0)</f>
        <v>#N/A</v>
      </c>
    </row>
    <row r="231" spans="3:3" x14ac:dyDescent="0.2">
      <c r="C231" s="1" t="e">
        <f>VLOOKUP(B231,Códigos!D230:E231,2,0)</f>
        <v>#N/A</v>
      </c>
    </row>
    <row r="232" spans="3:3" x14ac:dyDescent="0.2">
      <c r="C232" s="1" t="e">
        <f>VLOOKUP(B232,Códigos!D231:E232,2,0)</f>
        <v>#N/A</v>
      </c>
    </row>
    <row r="233" spans="3:3" x14ac:dyDescent="0.2">
      <c r="C233" s="1" t="e">
        <f>VLOOKUP(B233,Códigos!D232:E233,2,0)</f>
        <v>#N/A</v>
      </c>
    </row>
    <row r="234" spans="3:3" x14ac:dyDescent="0.2">
      <c r="C234" s="1" t="e">
        <f>VLOOKUP(B234,Códigos!D233:E234,2,0)</f>
        <v>#N/A</v>
      </c>
    </row>
    <row r="235" spans="3:3" x14ac:dyDescent="0.2">
      <c r="C235" s="1" t="e">
        <f>VLOOKUP(B235,Códigos!D234:E235,2,0)</f>
        <v>#N/A</v>
      </c>
    </row>
    <row r="236" spans="3:3" x14ac:dyDescent="0.2">
      <c r="C236" s="1" t="e">
        <f>VLOOKUP(B236,Códigos!D235:E236,2,0)</f>
        <v>#N/A</v>
      </c>
    </row>
    <row r="237" spans="3:3" x14ac:dyDescent="0.2">
      <c r="C237" s="1" t="e">
        <f>VLOOKUP(B237,Códigos!D236:E237,2,0)</f>
        <v>#N/A</v>
      </c>
    </row>
    <row r="238" spans="3:3" x14ac:dyDescent="0.2">
      <c r="C238" s="1" t="e">
        <f>VLOOKUP(B238,Códigos!D237:E238,2,0)</f>
        <v>#N/A</v>
      </c>
    </row>
    <row r="239" spans="3:3" x14ac:dyDescent="0.2">
      <c r="C239" s="1" t="e">
        <f>VLOOKUP(B239,Códigos!D238:E239,2,0)</f>
        <v>#N/A</v>
      </c>
    </row>
    <row r="240" spans="3:3" x14ac:dyDescent="0.2">
      <c r="C240" s="1" t="e">
        <f>VLOOKUP(B240,Códigos!D239:E240,2,0)</f>
        <v>#N/A</v>
      </c>
    </row>
    <row r="241" spans="3:3" x14ac:dyDescent="0.2">
      <c r="C241" s="1" t="e">
        <f>VLOOKUP(B241,Códigos!D240:E241,2,0)</f>
        <v>#N/A</v>
      </c>
    </row>
    <row r="242" spans="3:3" x14ac:dyDescent="0.2">
      <c r="C242" s="1" t="e">
        <f>VLOOKUP(B242,Códigos!D241:E242,2,0)</f>
        <v>#N/A</v>
      </c>
    </row>
    <row r="243" spans="3:3" x14ac:dyDescent="0.2">
      <c r="C243" s="1" t="e">
        <f>VLOOKUP(B243,Códigos!D242:E243,2,0)</f>
        <v>#N/A</v>
      </c>
    </row>
    <row r="244" spans="3:3" x14ac:dyDescent="0.2">
      <c r="C244" s="1" t="e">
        <f>VLOOKUP(B244,Códigos!D243:E244,2,0)</f>
        <v>#N/A</v>
      </c>
    </row>
    <row r="245" spans="3:3" x14ac:dyDescent="0.2">
      <c r="C245" s="1" t="e">
        <f>VLOOKUP(B245,Códigos!D244:E245,2,0)</f>
        <v>#N/A</v>
      </c>
    </row>
    <row r="246" spans="3:3" x14ac:dyDescent="0.2">
      <c r="C246" s="1" t="e">
        <f>VLOOKUP(B246,Códigos!D245:E246,2,0)</f>
        <v>#N/A</v>
      </c>
    </row>
    <row r="247" spans="3:3" x14ac:dyDescent="0.2">
      <c r="C247" s="1" t="e">
        <f>VLOOKUP(B247,Códigos!D246:E247,2,0)</f>
        <v>#N/A</v>
      </c>
    </row>
    <row r="248" spans="3:3" x14ac:dyDescent="0.2">
      <c r="C248" s="1" t="e">
        <f>VLOOKUP(B248,Códigos!D247:E248,2,0)</f>
        <v>#N/A</v>
      </c>
    </row>
    <row r="249" spans="3:3" x14ac:dyDescent="0.2">
      <c r="C249" s="1" t="e">
        <f>VLOOKUP(B249,Códigos!D248:E249,2,0)</f>
        <v>#N/A</v>
      </c>
    </row>
    <row r="250" spans="3:3" x14ac:dyDescent="0.2">
      <c r="C250" s="1" t="e">
        <f>VLOOKUP(B250,Códigos!D249:E250,2,0)</f>
        <v>#N/A</v>
      </c>
    </row>
    <row r="251" spans="3:3" x14ac:dyDescent="0.2">
      <c r="C251" s="1" t="e">
        <f>VLOOKUP(B251,Códigos!D250:E251,2,0)</f>
        <v>#N/A</v>
      </c>
    </row>
    <row r="252" spans="3:3" x14ac:dyDescent="0.2">
      <c r="C252" s="1" t="e">
        <f>VLOOKUP(B252,Códigos!D251:E252,2,0)</f>
        <v>#N/A</v>
      </c>
    </row>
    <row r="253" spans="3:3" x14ac:dyDescent="0.2">
      <c r="C253" s="1" t="e">
        <f>VLOOKUP(B253,Códigos!D252:E253,2,0)</f>
        <v>#N/A</v>
      </c>
    </row>
    <row r="254" spans="3:3" x14ac:dyDescent="0.2">
      <c r="C254" s="1" t="e">
        <f>VLOOKUP(B254,Códigos!D253:E254,2,0)</f>
        <v>#N/A</v>
      </c>
    </row>
    <row r="255" spans="3:3" x14ac:dyDescent="0.2">
      <c r="C255" s="1" t="e">
        <f>VLOOKUP(B255,Códigos!D254:E255,2,0)</f>
        <v>#N/A</v>
      </c>
    </row>
    <row r="256" spans="3:3" x14ac:dyDescent="0.2">
      <c r="C256" s="1" t="e">
        <f>VLOOKUP(B256,Códigos!D255:E256,2,0)</f>
        <v>#N/A</v>
      </c>
    </row>
    <row r="257" spans="3:3" x14ac:dyDescent="0.2">
      <c r="C257" s="1" t="e">
        <f>VLOOKUP(B257,Códigos!D256:E257,2,0)</f>
        <v>#N/A</v>
      </c>
    </row>
    <row r="258" spans="3:3" x14ac:dyDescent="0.2">
      <c r="C258" s="1" t="e">
        <f>VLOOKUP(B258,Códigos!D257:E258,2,0)</f>
        <v>#N/A</v>
      </c>
    </row>
    <row r="259" spans="3:3" x14ac:dyDescent="0.2">
      <c r="C259" s="1" t="e">
        <f>VLOOKUP(B259,Códigos!D258:E259,2,0)</f>
        <v>#N/A</v>
      </c>
    </row>
    <row r="260" spans="3:3" x14ac:dyDescent="0.2">
      <c r="C260" s="1" t="e">
        <f>VLOOKUP(B260,Códigos!D259:E260,2,0)</f>
        <v>#N/A</v>
      </c>
    </row>
    <row r="261" spans="3:3" x14ac:dyDescent="0.2">
      <c r="C261" s="1" t="e">
        <f>VLOOKUP(B261,Códigos!D260:E261,2,0)</f>
        <v>#N/A</v>
      </c>
    </row>
    <row r="262" spans="3:3" x14ac:dyDescent="0.2">
      <c r="C262" s="1" t="e">
        <f>VLOOKUP(B262,Códigos!D261:E262,2,0)</f>
        <v>#N/A</v>
      </c>
    </row>
    <row r="263" spans="3:3" x14ac:dyDescent="0.2">
      <c r="C263" s="1" t="e">
        <f>VLOOKUP(B263,Códigos!D262:E263,2,0)</f>
        <v>#N/A</v>
      </c>
    </row>
    <row r="264" spans="3:3" x14ac:dyDescent="0.2">
      <c r="C264" s="1" t="e">
        <f>VLOOKUP(B264,Códigos!D263:E264,2,0)</f>
        <v>#N/A</v>
      </c>
    </row>
    <row r="265" spans="3:3" x14ac:dyDescent="0.2">
      <c r="C265" s="1" t="e">
        <f>VLOOKUP(B265,Códigos!D264:E265,2,0)</f>
        <v>#N/A</v>
      </c>
    </row>
    <row r="266" spans="3:3" x14ac:dyDescent="0.2">
      <c r="C266" s="1" t="e">
        <f>VLOOKUP(B266,Códigos!D265:E266,2,0)</f>
        <v>#N/A</v>
      </c>
    </row>
    <row r="267" spans="3:3" x14ac:dyDescent="0.2">
      <c r="C267" s="1" t="e">
        <f>VLOOKUP(B267,Códigos!D266:E267,2,0)</f>
        <v>#N/A</v>
      </c>
    </row>
    <row r="268" spans="3:3" x14ac:dyDescent="0.2">
      <c r="C268" s="1" t="e">
        <f>VLOOKUP(B268,Códigos!D267:E268,2,0)</f>
        <v>#N/A</v>
      </c>
    </row>
    <row r="269" spans="3:3" x14ac:dyDescent="0.2">
      <c r="C269" s="1" t="e">
        <f>VLOOKUP(B269,Códigos!D268:E269,2,0)</f>
        <v>#N/A</v>
      </c>
    </row>
    <row r="270" spans="3:3" x14ac:dyDescent="0.2">
      <c r="C270" s="1" t="e">
        <f>VLOOKUP(B270,Códigos!D269:E270,2,0)</f>
        <v>#N/A</v>
      </c>
    </row>
    <row r="271" spans="3:3" x14ac:dyDescent="0.2">
      <c r="C271" s="1" t="e">
        <f>VLOOKUP(B271,Códigos!D270:E271,2,0)</f>
        <v>#N/A</v>
      </c>
    </row>
    <row r="272" spans="3:3" x14ac:dyDescent="0.2">
      <c r="C272" s="1" t="e">
        <f>VLOOKUP(B272,Códigos!D271:E272,2,0)</f>
        <v>#N/A</v>
      </c>
    </row>
    <row r="273" spans="3:3" x14ac:dyDescent="0.2">
      <c r="C273" s="1" t="e">
        <f>VLOOKUP(B273,Códigos!D272:E273,2,0)</f>
        <v>#N/A</v>
      </c>
    </row>
    <row r="274" spans="3:3" x14ac:dyDescent="0.2">
      <c r="C274" s="1" t="e">
        <f>VLOOKUP(B274,Códigos!D273:E274,2,0)</f>
        <v>#N/A</v>
      </c>
    </row>
    <row r="275" spans="3:3" x14ac:dyDescent="0.2">
      <c r="C275" s="1" t="e">
        <f>VLOOKUP(B275,Códigos!D274:E275,2,0)</f>
        <v>#N/A</v>
      </c>
    </row>
    <row r="276" spans="3:3" x14ac:dyDescent="0.2">
      <c r="C276" s="1" t="e">
        <f>VLOOKUP(B276,Códigos!D275:E276,2,0)</f>
        <v>#N/A</v>
      </c>
    </row>
    <row r="277" spans="3:3" x14ac:dyDescent="0.2">
      <c r="C277" s="1" t="e">
        <f>VLOOKUP(B277,Códigos!D276:E277,2,0)</f>
        <v>#N/A</v>
      </c>
    </row>
    <row r="278" spans="3:3" x14ac:dyDescent="0.2">
      <c r="C278" s="1" t="e">
        <f>VLOOKUP(B278,Códigos!D277:E278,2,0)</f>
        <v>#N/A</v>
      </c>
    </row>
    <row r="279" spans="3:3" x14ac:dyDescent="0.2">
      <c r="C279" s="1" t="e">
        <f>VLOOKUP(B279,Códigos!D278:E279,2,0)</f>
        <v>#N/A</v>
      </c>
    </row>
    <row r="280" spans="3:3" x14ac:dyDescent="0.2">
      <c r="C280" s="1" t="e">
        <f>VLOOKUP(B280,Códigos!D279:E280,2,0)</f>
        <v>#N/A</v>
      </c>
    </row>
    <row r="281" spans="3:3" x14ac:dyDescent="0.2">
      <c r="C281" s="1" t="e">
        <f>VLOOKUP(B281,Códigos!D280:E281,2,0)</f>
        <v>#N/A</v>
      </c>
    </row>
    <row r="282" spans="3:3" x14ac:dyDescent="0.2">
      <c r="C282" s="1" t="e">
        <f>VLOOKUP(B282,Códigos!D281:E282,2,0)</f>
        <v>#N/A</v>
      </c>
    </row>
    <row r="283" spans="3:3" x14ac:dyDescent="0.2">
      <c r="C283" s="1" t="e">
        <f>VLOOKUP(B283,Códigos!D282:E283,2,0)</f>
        <v>#N/A</v>
      </c>
    </row>
    <row r="284" spans="3:3" x14ac:dyDescent="0.2">
      <c r="C284" s="1" t="e">
        <f>VLOOKUP(B284,Códigos!D283:E284,2,0)</f>
        <v>#N/A</v>
      </c>
    </row>
    <row r="285" spans="3:3" x14ac:dyDescent="0.2">
      <c r="C285" s="1" t="e">
        <f>VLOOKUP(B285,Códigos!D284:E285,2,0)</f>
        <v>#N/A</v>
      </c>
    </row>
    <row r="286" spans="3:3" x14ac:dyDescent="0.2">
      <c r="C286" s="1" t="e">
        <f>VLOOKUP(B286,Códigos!D285:E286,2,0)</f>
        <v>#N/A</v>
      </c>
    </row>
    <row r="287" spans="3:3" x14ac:dyDescent="0.2">
      <c r="C287" s="1" t="e">
        <f>VLOOKUP(B287,Códigos!D286:E287,2,0)</f>
        <v>#N/A</v>
      </c>
    </row>
    <row r="288" spans="3:3" x14ac:dyDescent="0.2">
      <c r="C288" s="1" t="e">
        <f>VLOOKUP(B288,Códigos!D287:E288,2,0)</f>
        <v>#N/A</v>
      </c>
    </row>
    <row r="289" spans="3:3" x14ac:dyDescent="0.2">
      <c r="C289" s="1" t="e">
        <f>VLOOKUP(B289,Códigos!D288:E289,2,0)</f>
        <v>#N/A</v>
      </c>
    </row>
    <row r="290" spans="3:3" x14ac:dyDescent="0.2">
      <c r="C290" s="1" t="e">
        <f>VLOOKUP(B290,Códigos!D289:E290,2,0)</f>
        <v>#N/A</v>
      </c>
    </row>
    <row r="291" spans="3:3" x14ac:dyDescent="0.2">
      <c r="C291" s="1" t="e">
        <f>VLOOKUP(B291,Códigos!D290:E291,2,0)</f>
        <v>#N/A</v>
      </c>
    </row>
    <row r="292" spans="3:3" x14ac:dyDescent="0.2">
      <c r="C292" s="1" t="e">
        <f>VLOOKUP(B292,Códigos!D291:E292,2,0)</f>
        <v>#N/A</v>
      </c>
    </row>
    <row r="293" spans="3:3" x14ac:dyDescent="0.2">
      <c r="C293" s="1" t="e">
        <f>VLOOKUP(B293,Códigos!D292:E293,2,0)</f>
        <v>#N/A</v>
      </c>
    </row>
    <row r="294" spans="3:3" x14ac:dyDescent="0.2">
      <c r="C294" s="1" t="e">
        <f>VLOOKUP(B294,Códigos!D293:E294,2,0)</f>
        <v>#N/A</v>
      </c>
    </row>
    <row r="295" spans="3:3" x14ac:dyDescent="0.2">
      <c r="C295" s="1" t="e">
        <f>VLOOKUP(B295,Códigos!D294:E295,2,0)</f>
        <v>#N/A</v>
      </c>
    </row>
    <row r="296" spans="3:3" x14ac:dyDescent="0.2">
      <c r="C296" s="1" t="e">
        <f>VLOOKUP(B296,Códigos!D295:E296,2,0)</f>
        <v>#N/A</v>
      </c>
    </row>
    <row r="297" spans="3:3" x14ac:dyDescent="0.2">
      <c r="C297" s="1" t="e">
        <f>VLOOKUP(B297,Códigos!D296:E297,2,0)</f>
        <v>#N/A</v>
      </c>
    </row>
    <row r="298" spans="3:3" x14ac:dyDescent="0.2">
      <c r="C298" s="1" t="e">
        <f>VLOOKUP(B298,Códigos!D297:E298,2,0)</f>
        <v>#N/A</v>
      </c>
    </row>
    <row r="299" spans="3:3" x14ac:dyDescent="0.2">
      <c r="C299" s="1" t="e">
        <f>VLOOKUP(B299,Códigos!D298:E299,2,0)</f>
        <v>#N/A</v>
      </c>
    </row>
    <row r="300" spans="3:3" x14ac:dyDescent="0.2">
      <c r="C300" s="1" t="e">
        <f>VLOOKUP(B300,Códigos!D299:E300,2,0)</f>
        <v>#N/A</v>
      </c>
    </row>
    <row r="301" spans="3:3" x14ac:dyDescent="0.2">
      <c r="C301" s="1" t="e">
        <f>VLOOKUP(B301,Códigos!D300:E301,2,0)</f>
        <v>#N/A</v>
      </c>
    </row>
    <row r="302" spans="3:3" x14ac:dyDescent="0.2">
      <c r="C302" s="1" t="e">
        <f>VLOOKUP(B302,Códigos!D301:E302,2,0)</f>
        <v>#N/A</v>
      </c>
    </row>
    <row r="303" spans="3:3" x14ac:dyDescent="0.2">
      <c r="C303" s="1" t="e">
        <f>VLOOKUP(B303,Códigos!D302:E303,2,0)</f>
        <v>#N/A</v>
      </c>
    </row>
    <row r="304" spans="3:3" x14ac:dyDescent="0.2">
      <c r="C304" s="1" t="e">
        <f>VLOOKUP(B304,Códigos!D303:E304,2,0)</f>
        <v>#N/A</v>
      </c>
    </row>
    <row r="305" spans="3:3" x14ac:dyDescent="0.2">
      <c r="C305" s="1" t="e">
        <f>VLOOKUP(B305,Códigos!D304:E305,2,0)</f>
        <v>#N/A</v>
      </c>
    </row>
    <row r="306" spans="3:3" x14ac:dyDescent="0.2">
      <c r="C306" s="1" t="e">
        <f>VLOOKUP(B306,Códigos!D305:E306,2,0)</f>
        <v>#N/A</v>
      </c>
    </row>
    <row r="307" spans="3:3" x14ac:dyDescent="0.2">
      <c r="C307" s="1" t="e">
        <f>VLOOKUP(B307,Códigos!D306:E307,2,0)</f>
        <v>#N/A</v>
      </c>
    </row>
    <row r="308" spans="3:3" x14ac:dyDescent="0.2">
      <c r="C308" s="1" t="e">
        <f>VLOOKUP(B308,Códigos!D307:E308,2,0)</f>
        <v>#N/A</v>
      </c>
    </row>
    <row r="309" spans="3:3" x14ac:dyDescent="0.2">
      <c r="C309" s="1" t="e">
        <f>VLOOKUP(B309,Códigos!D308:E309,2,0)</f>
        <v>#N/A</v>
      </c>
    </row>
    <row r="310" spans="3:3" x14ac:dyDescent="0.2">
      <c r="C310" s="1" t="e">
        <f>VLOOKUP(B310,Códigos!D309:E310,2,0)</f>
        <v>#N/A</v>
      </c>
    </row>
    <row r="311" spans="3:3" x14ac:dyDescent="0.2">
      <c r="C311" s="1" t="e">
        <f>VLOOKUP(B311,Códigos!D310:E311,2,0)</f>
        <v>#N/A</v>
      </c>
    </row>
    <row r="312" spans="3:3" x14ac:dyDescent="0.2">
      <c r="C312" s="1" t="e">
        <f>VLOOKUP(B312,Códigos!D311:E312,2,0)</f>
        <v>#N/A</v>
      </c>
    </row>
    <row r="313" spans="3:3" x14ac:dyDescent="0.2">
      <c r="C313" s="1" t="e">
        <f>VLOOKUP(B313,Códigos!D312:E313,2,0)</f>
        <v>#N/A</v>
      </c>
    </row>
    <row r="314" spans="3:3" x14ac:dyDescent="0.2">
      <c r="C314" s="1" t="e">
        <f>VLOOKUP(B314,Códigos!D313:E314,2,0)</f>
        <v>#N/A</v>
      </c>
    </row>
    <row r="315" spans="3:3" x14ac:dyDescent="0.2">
      <c r="C315" s="1" t="e">
        <f>VLOOKUP(B315,Códigos!D314:E315,2,0)</f>
        <v>#N/A</v>
      </c>
    </row>
    <row r="316" spans="3:3" x14ac:dyDescent="0.2">
      <c r="C316" s="1" t="e">
        <f>VLOOKUP(B316,Códigos!D315:E316,2,0)</f>
        <v>#N/A</v>
      </c>
    </row>
    <row r="317" spans="3:3" x14ac:dyDescent="0.2">
      <c r="C317" s="1" t="e">
        <f>VLOOKUP(B317,Códigos!D316:E317,2,0)</f>
        <v>#N/A</v>
      </c>
    </row>
    <row r="318" spans="3:3" x14ac:dyDescent="0.2">
      <c r="C318" s="1" t="e">
        <f>VLOOKUP(B318,Códigos!D317:E318,2,0)</f>
        <v>#N/A</v>
      </c>
    </row>
    <row r="319" spans="3:3" x14ac:dyDescent="0.2">
      <c r="C319" s="1" t="e">
        <f>VLOOKUP(B319,Códigos!D318:E319,2,0)</f>
        <v>#N/A</v>
      </c>
    </row>
    <row r="320" spans="3:3" x14ac:dyDescent="0.2">
      <c r="C320" s="1" t="e">
        <f>VLOOKUP(B320,Códigos!D319:E320,2,0)</f>
        <v>#N/A</v>
      </c>
    </row>
    <row r="321" spans="3:3" x14ac:dyDescent="0.2">
      <c r="C321" s="1" t="e">
        <f>VLOOKUP(B321,Códigos!D320:E321,2,0)</f>
        <v>#N/A</v>
      </c>
    </row>
    <row r="322" spans="3:3" x14ac:dyDescent="0.2">
      <c r="C322" s="1" t="e">
        <f>VLOOKUP(B322,Códigos!D321:E322,2,0)</f>
        <v>#N/A</v>
      </c>
    </row>
    <row r="323" spans="3:3" x14ac:dyDescent="0.2">
      <c r="C323" s="1" t="e">
        <f>VLOOKUP(B323,Códigos!D322:E323,2,0)</f>
        <v>#N/A</v>
      </c>
    </row>
    <row r="324" spans="3:3" x14ac:dyDescent="0.2">
      <c r="C324" s="1" t="e">
        <f>VLOOKUP(B324,Códigos!D323:E324,2,0)</f>
        <v>#N/A</v>
      </c>
    </row>
    <row r="325" spans="3:3" x14ac:dyDescent="0.2">
      <c r="C325" s="1" t="e">
        <f>VLOOKUP(B325,Códigos!D324:E325,2,0)</f>
        <v>#N/A</v>
      </c>
    </row>
    <row r="326" spans="3:3" x14ac:dyDescent="0.2">
      <c r="C326" s="1" t="e">
        <f>VLOOKUP(B326,Códigos!D325:E326,2,0)</f>
        <v>#N/A</v>
      </c>
    </row>
    <row r="327" spans="3:3" x14ac:dyDescent="0.2">
      <c r="C327" s="1" t="e">
        <f>VLOOKUP(B327,Códigos!D326:E327,2,0)</f>
        <v>#N/A</v>
      </c>
    </row>
    <row r="328" spans="3:3" x14ac:dyDescent="0.2">
      <c r="C328" s="1" t="e">
        <f>VLOOKUP(B328,Códigos!D327:E328,2,0)</f>
        <v>#N/A</v>
      </c>
    </row>
    <row r="329" spans="3:3" x14ac:dyDescent="0.2">
      <c r="C329" s="1" t="e">
        <f>VLOOKUP(B329,Códigos!D328:E329,2,0)</f>
        <v>#N/A</v>
      </c>
    </row>
    <row r="330" spans="3:3" x14ac:dyDescent="0.2">
      <c r="C330" s="1" t="e">
        <f>VLOOKUP(B330,Códigos!D329:E330,2,0)</f>
        <v>#N/A</v>
      </c>
    </row>
    <row r="331" spans="3:3" x14ac:dyDescent="0.2">
      <c r="C331" s="1" t="e">
        <f>VLOOKUP(B331,Códigos!D330:E331,2,0)</f>
        <v>#N/A</v>
      </c>
    </row>
    <row r="332" spans="3:3" x14ac:dyDescent="0.2">
      <c r="C332" s="1" t="e">
        <f>VLOOKUP(B332,Códigos!D331:E332,2,0)</f>
        <v>#N/A</v>
      </c>
    </row>
    <row r="333" spans="3:3" x14ac:dyDescent="0.2">
      <c r="C333" s="1" t="e">
        <f>VLOOKUP(B333,Códigos!D332:E333,2,0)</f>
        <v>#N/A</v>
      </c>
    </row>
    <row r="334" spans="3:3" x14ac:dyDescent="0.2">
      <c r="C334" s="1" t="e">
        <f>VLOOKUP(B334,Códigos!D333:E334,2,0)</f>
        <v>#N/A</v>
      </c>
    </row>
    <row r="335" spans="3:3" x14ac:dyDescent="0.2">
      <c r="C335" s="1" t="e">
        <f>VLOOKUP(B335,Códigos!D334:E335,2,0)</f>
        <v>#N/A</v>
      </c>
    </row>
    <row r="336" spans="3:3" x14ac:dyDescent="0.2">
      <c r="C336" s="1" t="e">
        <f>VLOOKUP(B336,Códigos!D335:E336,2,0)</f>
        <v>#N/A</v>
      </c>
    </row>
    <row r="337" spans="3:3" x14ac:dyDescent="0.2">
      <c r="C337" s="1" t="e">
        <f>VLOOKUP(B337,Códigos!D336:E337,2,0)</f>
        <v>#N/A</v>
      </c>
    </row>
    <row r="338" spans="3:3" x14ac:dyDescent="0.2">
      <c r="C338" s="1" t="e">
        <f>VLOOKUP(B338,Códigos!D337:E338,2,0)</f>
        <v>#N/A</v>
      </c>
    </row>
    <row r="339" spans="3:3" x14ac:dyDescent="0.2">
      <c r="C339" s="1" t="e">
        <f>VLOOKUP(B339,Códigos!D338:E339,2,0)</f>
        <v>#N/A</v>
      </c>
    </row>
    <row r="340" spans="3:3" x14ac:dyDescent="0.2">
      <c r="C340" s="1" t="e">
        <f>VLOOKUP(B340,Códigos!D339:E340,2,0)</f>
        <v>#N/A</v>
      </c>
    </row>
    <row r="341" spans="3:3" x14ac:dyDescent="0.2">
      <c r="C341" s="1" t="e">
        <f>VLOOKUP(B341,Códigos!D340:E341,2,0)</f>
        <v>#N/A</v>
      </c>
    </row>
    <row r="342" spans="3:3" x14ac:dyDescent="0.2">
      <c r="C342" s="1" t="e">
        <f>VLOOKUP(B342,Códigos!D341:E342,2,0)</f>
        <v>#N/A</v>
      </c>
    </row>
    <row r="343" spans="3:3" x14ac:dyDescent="0.2">
      <c r="C343" s="1" t="e">
        <f>VLOOKUP(B343,Códigos!D342:E343,2,0)</f>
        <v>#N/A</v>
      </c>
    </row>
    <row r="344" spans="3:3" x14ac:dyDescent="0.2">
      <c r="C344" s="1" t="e">
        <f>VLOOKUP(B344,Códigos!D343:E344,2,0)</f>
        <v>#N/A</v>
      </c>
    </row>
    <row r="345" spans="3:3" x14ac:dyDescent="0.2">
      <c r="C345" s="1" t="e">
        <f>VLOOKUP(B345,Códigos!D344:E345,2,0)</f>
        <v>#N/A</v>
      </c>
    </row>
    <row r="346" spans="3:3" x14ac:dyDescent="0.2">
      <c r="C346" s="1" t="e">
        <f>VLOOKUP(B346,Códigos!D345:E346,2,0)</f>
        <v>#N/A</v>
      </c>
    </row>
    <row r="347" spans="3:3" x14ac:dyDescent="0.2">
      <c r="C347" s="1" t="e">
        <f>VLOOKUP(B347,Códigos!D346:E347,2,0)</f>
        <v>#N/A</v>
      </c>
    </row>
    <row r="348" spans="3:3" x14ac:dyDescent="0.2">
      <c r="C348" s="1" t="e">
        <f>VLOOKUP(B348,Códigos!D347:E348,2,0)</f>
        <v>#N/A</v>
      </c>
    </row>
    <row r="349" spans="3:3" x14ac:dyDescent="0.2">
      <c r="C349" s="1" t="e">
        <f>VLOOKUP(B349,Códigos!D348:E349,2,0)</f>
        <v>#N/A</v>
      </c>
    </row>
    <row r="350" spans="3:3" x14ac:dyDescent="0.2">
      <c r="C350" s="1" t="e">
        <f>VLOOKUP(B350,Códigos!D349:E350,2,0)</f>
        <v>#N/A</v>
      </c>
    </row>
    <row r="351" spans="3:3" x14ac:dyDescent="0.2">
      <c r="C351" s="1" t="e">
        <f>VLOOKUP(B351,Códigos!D350:E351,2,0)</f>
        <v>#N/A</v>
      </c>
    </row>
    <row r="352" spans="3:3" x14ac:dyDescent="0.2">
      <c r="C352" s="1" t="e">
        <f>VLOOKUP(B352,Códigos!D351:E352,2,0)</f>
        <v>#N/A</v>
      </c>
    </row>
    <row r="353" spans="3:3" x14ac:dyDescent="0.2">
      <c r="C353" s="1" t="e">
        <f>VLOOKUP(B353,Códigos!D352:E353,2,0)</f>
        <v>#N/A</v>
      </c>
    </row>
    <row r="354" spans="3:3" x14ac:dyDescent="0.2">
      <c r="C354" s="1" t="e">
        <f>VLOOKUP(B354,Códigos!D353:E354,2,0)</f>
        <v>#N/A</v>
      </c>
    </row>
    <row r="355" spans="3:3" x14ac:dyDescent="0.2">
      <c r="C355" s="1" t="e">
        <f>VLOOKUP(B355,Códigos!D354:E355,2,0)</f>
        <v>#N/A</v>
      </c>
    </row>
    <row r="356" spans="3:3" x14ac:dyDescent="0.2">
      <c r="C356" s="1" t="e">
        <f>VLOOKUP(B356,Códigos!D355:E356,2,0)</f>
        <v>#N/A</v>
      </c>
    </row>
    <row r="357" spans="3:3" x14ac:dyDescent="0.2">
      <c r="C357" s="1" t="e">
        <f>VLOOKUP(B357,Códigos!D356:E357,2,0)</f>
        <v>#N/A</v>
      </c>
    </row>
    <row r="358" spans="3:3" x14ac:dyDescent="0.2">
      <c r="C358" s="1" t="e">
        <f>VLOOKUP(B358,Códigos!D357:E358,2,0)</f>
        <v>#N/A</v>
      </c>
    </row>
    <row r="359" spans="3:3" x14ac:dyDescent="0.2">
      <c r="C359" s="1" t="e">
        <f>VLOOKUP(B359,Códigos!D358:E359,2,0)</f>
        <v>#N/A</v>
      </c>
    </row>
    <row r="360" spans="3:3" x14ac:dyDescent="0.2">
      <c r="C360" s="1" t="e">
        <f>VLOOKUP(B360,Códigos!D359:E360,2,0)</f>
        <v>#N/A</v>
      </c>
    </row>
    <row r="361" spans="3:3" x14ac:dyDescent="0.2">
      <c r="C361" s="1" t="e">
        <f>VLOOKUP(B361,Códigos!D360:E361,2,0)</f>
        <v>#N/A</v>
      </c>
    </row>
    <row r="362" spans="3:3" x14ac:dyDescent="0.2">
      <c r="C362" s="1" t="e">
        <f>VLOOKUP(B362,Códigos!D361:E362,2,0)</f>
        <v>#N/A</v>
      </c>
    </row>
    <row r="363" spans="3:3" x14ac:dyDescent="0.2">
      <c r="C363" s="1" t="e">
        <f>VLOOKUP(B363,Códigos!D362:E363,2,0)</f>
        <v>#N/A</v>
      </c>
    </row>
    <row r="364" spans="3:3" x14ac:dyDescent="0.2">
      <c r="C364" s="1" t="e">
        <f>VLOOKUP(B364,Códigos!D363:E364,2,0)</f>
        <v>#N/A</v>
      </c>
    </row>
    <row r="365" spans="3:3" x14ac:dyDescent="0.2">
      <c r="C365" s="1" t="e">
        <f>VLOOKUP(B365,Códigos!D364:E365,2,0)</f>
        <v>#N/A</v>
      </c>
    </row>
    <row r="366" spans="3:3" x14ac:dyDescent="0.2">
      <c r="C366" s="1" t="e">
        <f>VLOOKUP(B366,Códigos!D365:E366,2,0)</f>
        <v>#N/A</v>
      </c>
    </row>
    <row r="367" spans="3:3" x14ac:dyDescent="0.2">
      <c r="C367" s="1" t="e">
        <f>VLOOKUP(B367,Códigos!D366:E367,2,0)</f>
        <v>#N/A</v>
      </c>
    </row>
    <row r="368" spans="3:3" x14ac:dyDescent="0.2">
      <c r="C368" s="1" t="e">
        <f>VLOOKUP(B368,Códigos!D367:E368,2,0)</f>
        <v>#N/A</v>
      </c>
    </row>
    <row r="369" spans="3:3" x14ac:dyDescent="0.2">
      <c r="C369" s="1" t="e">
        <f>VLOOKUP(B369,Códigos!D368:E369,2,0)</f>
        <v>#N/A</v>
      </c>
    </row>
    <row r="370" spans="3:3" x14ac:dyDescent="0.2">
      <c r="C370" s="1" t="e">
        <f>VLOOKUP(B370,Códigos!D369:E370,2,0)</f>
        <v>#N/A</v>
      </c>
    </row>
    <row r="371" spans="3:3" x14ac:dyDescent="0.2">
      <c r="C371" s="1" t="e">
        <f>VLOOKUP(B371,Códigos!D370:E371,2,0)</f>
        <v>#N/A</v>
      </c>
    </row>
    <row r="372" spans="3:3" x14ac:dyDescent="0.2">
      <c r="C372" s="1" t="e">
        <f>VLOOKUP(B372,Códigos!D371:E372,2,0)</f>
        <v>#N/A</v>
      </c>
    </row>
    <row r="373" spans="3:3" x14ac:dyDescent="0.2">
      <c r="C373" s="1" t="e">
        <f>VLOOKUP(B373,Códigos!D372:E373,2,0)</f>
        <v>#N/A</v>
      </c>
    </row>
    <row r="374" spans="3:3" x14ac:dyDescent="0.2">
      <c r="C374" s="1" t="e">
        <f>VLOOKUP(B374,Códigos!D373:E374,2,0)</f>
        <v>#N/A</v>
      </c>
    </row>
    <row r="375" spans="3:3" x14ac:dyDescent="0.2">
      <c r="C375" s="1" t="e">
        <f>VLOOKUP(B375,Códigos!D374:E375,2,0)</f>
        <v>#N/A</v>
      </c>
    </row>
    <row r="376" spans="3:3" x14ac:dyDescent="0.2">
      <c r="C376" s="1" t="e">
        <f>VLOOKUP(B376,Códigos!D375:E376,2,0)</f>
        <v>#N/A</v>
      </c>
    </row>
    <row r="377" spans="3:3" x14ac:dyDescent="0.2">
      <c r="C377" s="1" t="e">
        <f>VLOOKUP(B377,Códigos!D376:E377,2,0)</f>
        <v>#N/A</v>
      </c>
    </row>
    <row r="378" spans="3:3" x14ac:dyDescent="0.2">
      <c r="C378" s="1" t="e">
        <f>VLOOKUP(B378,Códigos!D377:E378,2,0)</f>
        <v>#N/A</v>
      </c>
    </row>
    <row r="379" spans="3:3" x14ac:dyDescent="0.2">
      <c r="C379" s="1" t="e">
        <f>VLOOKUP(B379,Códigos!D378:E379,2,0)</f>
        <v>#N/A</v>
      </c>
    </row>
    <row r="380" spans="3:3" x14ac:dyDescent="0.2">
      <c r="C380" s="1" t="e">
        <f>VLOOKUP(B380,Códigos!D379:E380,2,0)</f>
        <v>#N/A</v>
      </c>
    </row>
    <row r="381" spans="3:3" x14ac:dyDescent="0.2">
      <c r="C381" s="1" t="e">
        <f>VLOOKUP(B381,Códigos!D380:E381,2,0)</f>
        <v>#N/A</v>
      </c>
    </row>
    <row r="382" spans="3:3" x14ac:dyDescent="0.2">
      <c r="C382" s="1" t="e">
        <f>VLOOKUP(B382,Códigos!D381:E382,2,0)</f>
        <v>#N/A</v>
      </c>
    </row>
    <row r="383" spans="3:3" x14ac:dyDescent="0.2">
      <c r="C383" s="1" t="e">
        <f>VLOOKUP(B383,Códigos!D382:E383,2,0)</f>
        <v>#N/A</v>
      </c>
    </row>
    <row r="384" spans="3:3" x14ac:dyDescent="0.2">
      <c r="C384" s="1" t="e">
        <f>VLOOKUP(B384,Códigos!D383:E384,2,0)</f>
        <v>#N/A</v>
      </c>
    </row>
    <row r="385" spans="3:3" x14ac:dyDescent="0.2">
      <c r="C385" s="1" t="e">
        <f>VLOOKUP(B385,Códigos!D384:E385,2,0)</f>
        <v>#N/A</v>
      </c>
    </row>
    <row r="386" spans="3:3" x14ac:dyDescent="0.2">
      <c r="C386" s="1" t="e">
        <f>VLOOKUP(B386,Códigos!D385:E386,2,0)</f>
        <v>#N/A</v>
      </c>
    </row>
    <row r="387" spans="3:3" x14ac:dyDescent="0.2">
      <c r="C387" s="1" t="e">
        <f>VLOOKUP(B387,Códigos!D386:E387,2,0)</f>
        <v>#N/A</v>
      </c>
    </row>
    <row r="388" spans="3:3" x14ac:dyDescent="0.2">
      <c r="C388" s="1" t="e">
        <f>VLOOKUP(B388,Códigos!D387:E388,2,0)</f>
        <v>#N/A</v>
      </c>
    </row>
    <row r="389" spans="3:3" x14ac:dyDescent="0.2">
      <c r="C389" s="1" t="e">
        <f>VLOOKUP(B389,Códigos!D388:E389,2,0)</f>
        <v>#N/A</v>
      </c>
    </row>
    <row r="390" spans="3:3" x14ac:dyDescent="0.2">
      <c r="C390" s="1" t="e">
        <f>VLOOKUP(B390,Códigos!D389:E390,2,0)</f>
        <v>#N/A</v>
      </c>
    </row>
    <row r="391" spans="3:3" x14ac:dyDescent="0.2">
      <c r="C391" s="1" t="e">
        <f>VLOOKUP(B391,Códigos!D390:E391,2,0)</f>
        <v>#N/A</v>
      </c>
    </row>
    <row r="392" spans="3:3" x14ac:dyDescent="0.2">
      <c r="C392" s="1" t="e">
        <f>VLOOKUP(B392,Códigos!D391:E392,2,0)</f>
        <v>#N/A</v>
      </c>
    </row>
    <row r="393" spans="3:3" x14ac:dyDescent="0.2">
      <c r="C393" s="1" t="e">
        <f>VLOOKUP(B393,Códigos!D392:E393,2,0)</f>
        <v>#N/A</v>
      </c>
    </row>
    <row r="394" spans="3:3" x14ac:dyDescent="0.2">
      <c r="C394" s="1" t="e">
        <f>VLOOKUP(B394,Códigos!D393:E394,2,0)</f>
        <v>#N/A</v>
      </c>
    </row>
    <row r="395" spans="3:3" x14ac:dyDescent="0.2">
      <c r="C395" s="1" t="e">
        <f>VLOOKUP(B395,Códigos!D394:E395,2,0)</f>
        <v>#N/A</v>
      </c>
    </row>
    <row r="396" spans="3:3" x14ac:dyDescent="0.2">
      <c r="C396" s="1" t="e">
        <f>VLOOKUP(B396,Códigos!D395:E396,2,0)</f>
        <v>#N/A</v>
      </c>
    </row>
    <row r="397" spans="3:3" x14ac:dyDescent="0.2">
      <c r="C397" s="1" t="e">
        <f>VLOOKUP(B397,Códigos!D396:E397,2,0)</f>
        <v>#N/A</v>
      </c>
    </row>
    <row r="398" spans="3:3" x14ac:dyDescent="0.2">
      <c r="C398" s="1" t="e">
        <f>VLOOKUP(B398,Códigos!D397:E398,2,0)</f>
        <v>#N/A</v>
      </c>
    </row>
    <row r="399" spans="3:3" x14ac:dyDescent="0.2">
      <c r="C399" s="1" t="e">
        <f>VLOOKUP(B399,Códigos!D398:E399,2,0)</f>
        <v>#N/A</v>
      </c>
    </row>
    <row r="400" spans="3:3" x14ac:dyDescent="0.2">
      <c r="C400" s="1" t="e">
        <f>VLOOKUP(B400,Códigos!D399:E400,2,0)</f>
        <v>#N/A</v>
      </c>
    </row>
    <row r="401" spans="3:3" x14ac:dyDescent="0.2">
      <c r="C401" s="1" t="e">
        <f>VLOOKUP(B401,Códigos!D400:E401,2,0)</f>
        <v>#N/A</v>
      </c>
    </row>
    <row r="402" spans="3:3" x14ac:dyDescent="0.2">
      <c r="C402" s="1" t="e">
        <f>VLOOKUP(B402,Códigos!D401:E402,2,0)</f>
        <v>#N/A</v>
      </c>
    </row>
    <row r="403" spans="3:3" x14ac:dyDescent="0.2">
      <c r="C403" s="1" t="e">
        <f>VLOOKUP(B403,Códigos!D402:E403,2,0)</f>
        <v>#N/A</v>
      </c>
    </row>
    <row r="404" spans="3:3" x14ac:dyDescent="0.2">
      <c r="C404" s="1" t="e">
        <f>VLOOKUP(B404,Códigos!D403:E404,2,0)</f>
        <v>#N/A</v>
      </c>
    </row>
    <row r="405" spans="3:3" x14ac:dyDescent="0.2">
      <c r="C405" s="1" t="e">
        <f>VLOOKUP(B405,Códigos!D404:E405,2,0)</f>
        <v>#N/A</v>
      </c>
    </row>
    <row r="406" spans="3:3" x14ac:dyDescent="0.2">
      <c r="C406" s="1" t="e">
        <f>VLOOKUP(B406,Códigos!D405:E406,2,0)</f>
        <v>#N/A</v>
      </c>
    </row>
    <row r="407" spans="3:3" x14ac:dyDescent="0.2">
      <c r="C407" s="1" t="e">
        <f>VLOOKUP(B407,Códigos!D406:E407,2,0)</f>
        <v>#N/A</v>
      </c>
    </row>
    <row r="408" spans="3:3" x14ac:dyDescent="0.2">
      <c r="C408" s="1" t="e">
        <f>VLOOKUP(B408,Códigos!D407:E408,2,0)</f>
        <v>#N/A</v>
      </c>
    </row>
    <row r="409" spans="3:3" x14ac:dyDescent="0.2">
      <c r="C409" s="1" t="e">
        <f>VLOOKUP(B409,Códigos!D408:E409,2,0)</f>
        <v>#N/A</v>
      </c>
    </row>
    <row r="410" spans="3:3" x14ac:dyDescent="0.2">
      <c r="C410" s="1" t="e">
        <f>VLOOKUP(B410,Códigos!D409:E410,2,0)</f>
        <v>#N/A</v>
      </c>
    </row>
    <row r="411" spans="3:3" x14ac:dyDescent="0.2">
      <c r="C411" s="1" t="e">
        <f>VLOOKUP(B411,Códigos!D410:E411,2,0)</f>
        <v>#N/A</v>
      </c>
    </row>
    <row r="412" spans="3:3" x14ac:dyDescent="0.2">
      <c r="C412" s="1" t="e">
        <f>VLOOKUP(B412,Códigos!D411:E412,2,0)</f>
        <v>#N/A</v>
      </c>
    </row>
    <row r="413" spans="3:3" x14ac:dyDescent="0.2">
      <c r="C413" s="1" t="e">
        <f>VLOOKUP(B413,Códigos!D412:E413,2,0)</f>
        <v>#N/A</v>
      </c>
    </row>
    <row r="414" spans="3:3" x14ac:dyDescent="0.2">
      <c r="C414" s="1" t="e">
        <f>VLOOKUP(B414,Códigos!D413:E414,2,0)</f>
        <v>#N/A</v>
      </c>
    </row>
    <row r="415" spans="3:3" x14ac:dyDescent="0.2">
      <c r="C415" s="1" t="e">
        <f>VLOOKUP(B415,Códigos!D414:E415,2,0)</f>
        <v>#N/A</v>
      </c>
    </row>
    <row r="416" spans="3:3" x14ac:dyDescent="0.2">
      <c r="C416" s="1" t="e">
        <f>VLOOKUP(B416,Códigos!D415:E416,2,0)</f>
        <v>#N/A</v>
      </c>
    </row>
    <row r="417" spans="3:3" x14ac:dyDescent="0.2">
      <c r="C417" s="1" t="e">
        <f>VLOOKUP(B417,Códigos!D416:E417,2,0)</f>
        <v>#N/A</v>
      </c>
    </row>
    <row r="418" spans="3:3" x14ac:dyDescent="0.2">
      <c r="C418" s="1" t="e">
        <f>VLOOKUP(B418,Códigos!D417:E418,2,0)</f>
        <v>#N/A</v>
      </c>
    </row>
    <row r="419" spans="3:3" x14ac:dyDescent="0.2">
      <c r="C419" s="1" t="e">
        <f>VLOOKUP(B419,Códigos!D418:E419,2,0)</f>
        <v>#N/A</v>
      </c>
    </row>
    <row r="420" spans="3:3" x14ac:dyDescent="0.2">
      <c r="C420" s="1" t="e">
        <f>VLOOKUP(B420,Códigos!D419:E420,2,0)</f>
        <v>#N/A</v>
      </c>
    </row>
    <row r="421" spans="3:3" x14ac:dyDescent="0.2">
      <c r="C421" s="1" t="e">
        <f>VLOOKUP(B421,Códigos!D420:E421,2,0)</f>
        <v>#N/A</v>
      </c>
    </row>
    <row r="422" spans="3:3" x14ac:dyDescent="0.2">
      <c r="C422" s="1" t="e">
        <f>VLOOKUP(B422,Códigos!D421:E422,2,0)</f>
        <v>#N/A</v>
      </c>
    </row>
    <row r="423" spans="3:3" x14ac:dyDescent="0.2">
      <c r="C423" s="1" t="e">
        <f>VLOOKUP(B423,Códigos!D422:E423,2,0)</f>
        <v>#N/A</v>
      </c>
    </row>
    <row r="424" spans="3:3" x14ac:dyDescent="0.2">
      <c r="C424" s="1" t="e">
        <f>VLOOKUP(B424,Códigos!D423:E424,2,0)</f>
        <v>#N/A</v>
      </c>
    </row>
    <row r="425" spans="3:3" x14ac:dyDescent="0.2">
      <c r="C425" s="1" t="e">
        <f>VLOOKUP(B425,Códigos!D424:E425,2,0)</f>
        <v>#N/A</v>
      </c>
    </row>
    <row r="426" spans="3:3" x14ac:dyDescent="0.2">
      <c r="C426" s="1" t="e">
        <f>VLOOKUP(B426,Códigos!D425:E426,2,0)</f>
        <v>#N/A</v>
      </c>
    </row>
    <row r="427" spans="3:3" x14ac:dyDescent="0.2">
      <c r="C427" s="1" t="e">
        <f>VLOOKUP(B427,Códigos!D426:E427,2,0)</f>
        <v>#N/A</v>
      </c>
    </row>
    <row r="428" spans="3:3" x14ac:dyDescent="0.2">
      <c r="C428" s="1" t="e">
        <f>VLOOKUP(B428,Códigos!D427:E428,2,0)</f>
        <v>#N/A</v>
      </c>
    </row>
    <row r="429" spans="3:3" x14ac:dyDescent="0.2">
      <c r="C429" s="1" t="e">
        <f>VLOOKUP(B429,Códigos!D428:E429,2,0)</f>
        <v>#N/A</v>
      </c>
    </row>
    <row r="430" spans="3:3" x14ac:dyDescent="0.2">
      <c r="C430" s="1" t="e">
        <f>VLOOKUP(B430,Códigos!D429:E430,2,0)</f>
        <v>#N/A</v>
      </c>
    </row>
    <row r="431" spans="3:3" x14ac:dyDescent="0.2">
      <c r="C431" s="1" t="e">
        <f>VLOOKUP(B431,Códigos!D430:E431,2,0)</f>
        <v>#N/A</v>
      </c>
    </row>
    <row r="432" spans="3:3" x14ac:dyDescent="0.2">
      <c r="C432" s="1" t="e">
        <f>VLOOKUP(B432,Códigos!D431:E432,2,0)</f>
        <v>#N/A</v>
      </c>
    </row>
    <row r="433" spans="3:3" x14ac:dyDescent="0.2">
      <c r="C433" s="1" t="e">
        <f>VLOOKUP(B433,Códigos!D432:E433,2,0)</f>
        <v>#N/A</v>
      </c>
    </row>
    <row r="434" spans="3:3" x14ac:dyDescent="0.2">
      <c r="C434" s="1" t="e">
        <f>VLOOKUP(B434,Códigos!D433:E434,2,0)</f>
        <v>#N/A</v>
      </c>
    </row>
    <row r="435" spans="3:3" x14ac:dyDescent="0.2">
      <c r="C435" s="1" t="e">
        <f>VLOOKUP(B435,Códigos!D434:E435,2,0)</f>
        <v>#N/A</v>
      </c>
    </row>
    <row r="436" spans="3:3" x14ac:dyDescent="0.2">
      <c r="C436" s="1" t="e">
        <f>VLOOKUP(B436,Códigos!D435:E436,2,0)</f>
        <v>#N/A</v>
      </c>
    </row>
    <row r="437" spans="3:3" x14ac:dyDescent="0.2">
      <c r="C437" s="1" t="e">
        <f>VLOOKUP(B437,Códigos!D436:E437,2,0)</f>
        <v>#N/A</v>
      </c>
    </row>
    <row r="438" spans="3:3" x14ac:dyDescent="0.2">
      <c r="C438" s="1" t="e">
        <f>VLOOKUP(B438,Códigos!D437:E438,2,0)</f>
        <v>#N/A</v>
      </c>
    </row>
    <row r="439" spans="3:3" x14ac:dyDescent="0.2">
      <c r="C439" s="1" t="e">
        <f>VLOOKUP(B439,Códigos!D438:E439,2,0)</f>
        <v>#N/A</v>
      </c>
    </row>
    <row r="440" spans="3:3" x14ac:dyDescent="0.2">
      <c r="C440" s="1" t="e">
        <f>VLOOKUP(B440,Códigos!D439:E440,2,0)</f>
        <v>#N/A</v>
      </c>
    </row>
    <row r="441" spans="3:3" x14ac:dyDescent="0.2">
      <c r="C441" s="1" t="e">
        <f>VLOOKUP(B441,Códigos!D440:E441,2,0)</f>
        <v>#N/A</v>
      </c>
    </row>
    <row r="442" spans="3:3" x14ac:dyDescent="0.2">
      <c r="C442" s="1" t="e">
        <f>VLOOKUP(B442,Códigos!D441:E442,2,0)</f>
        <v>#N/A</v>
      </c>
    </row>
    <row r="443" spans="3:3" x14ac:dyDescent="0.2">
      <c r="C443" s="1" t="e">
        <f>VLOOKUP(B443,Códigos!D442:E443,2,0)</f>
        <v>#N/A</v>
      </c>
    </row>
    <row r="444" spans="3:3" x14ac:dyDescent="0.2">
      <c r="C444" s="1" t="e">
        <f>VLOOKUP(B444,Códigos!D443:E444,2,0)</f>
        <v>#N/A</v>
      </c>
    </row>
    <row r="445" spans="3:3" x14ac:dyDescent="0.2">
      <c r="C445" s="1" t="e">
        <f>VLOOKUP(B445,Códigos!D444:E445,2,0)</f>
        <v>#N/A</v>
      </c>
    </row>
    <row r="446" spans="3:3" x14ac:dyDescent="0.2">
      <c r="C446" s="1" t="e">
        <f>VLOOKUP(B446,Códigos!D445:E446,2,0)</f>
        <v>#N/A</v>
      </c>
    </row>
    <row r="447" spans="3:3" x14ac:dyDescent="0.2">
      <c r="C447" s="1" t="e">
        <f>VLOOKUP(B447,Códigos!D446:E447,2,0)</f>
        <v>#N/A</v>
      </c>
    </row>
    <row r="448" spans="3:3" x14ac:dyDescent="0.2">
      <c r="C448" s="1" t="e">
        <f>VLOOKUP(B448,Códigos!D447:E448,2,0)</f>
        <v>#N/A</v>
      </c>
    </row>
    <row r="449" spans="3:3" x14ac:dyDescent="0.2">
      <c r="C449" s="1" t="e">
        <f>VLOOKUP(B449,Códigos!D448:E449,2,0)</f>
        <v>#N/A</v>
      </c>
    </row>
    <row r="450" spans="3:3" x14ac:dyDescent="0.2">
      <c r="C450" s="1" t="e">
        <f>VLOOKUP(B450,Códigos!D449:E450,2,0)</f>
        <v>#N/A</v>
      </c>
    </row>
    <row r="451" spans="3:3" x14ac:dyDescent="0.2">
      <c r="C451" s="1" t="e">
        <f>VLOOKUP(B451,Códigos!D450:E451,2,0)</f>
        <v>#N/A</v>
      </c>
    </row>
    <row r="452" spans="3:3" x14ac:dyDescent="0.2">
      <c r="C452" s="1" t="e">
        <f>VLOOKUP(B452,Códigos!D451:E452,2,0)</f>
        <v>#N/A</v>
      </c>
    </row>
    <row r="453" spans="3:3" x14ac:dyDescent="0.2">
      <c r="C453" s="1" t="e">
        <f>VLOOKUP(B453,Códigos!D452:E453,2,0)</f>
        <v>#N/A</v>
      </c>
    </row>
    <row r="454" spans="3:3" x14ac:dyDescent="0.2">
      <c r="C454" s="1" t="e">
        <f>VLOOKUP(B454,Códigos!D453:E454,2,0)</f>
        <v>#N/A</v>
      </c>
    </row>
    <row r="455" spans="3:3" x14ac:dyDescent="0.2">
      <c r="C455" s="1" t="e">
        <f>VLOOKUP(B455,Códigos!D454:E455,2,0)</f>
        <v>#N/A</v>
      </c>
    </row>
    <row r="456" spans="3:3" x14ac:dyDescent="0.2">
      <c r="C456" s="1" t="e">
        <f>VLOOKUP(B456,Códigos!D455:E456,2,0)</f>
        <v>#N/A</v>
      </c>
    </row>
    <row r="457" spans="3:3" x14ac:dyDescent="0.2">
      <c r="C457" s="1" t="e">
        <f>VLOOKUP(B457,Códigos!D456:E457,2,0)</f>
        <v>#N/A</v>
      </c>
    </row>
    <row r="458" spans="3:3" x14ac:dyDescent="0.2">
      <c r="C458" s="1" t="e">
        <f>VLOOKUP(B458,Códigos!D457:E458,2,0)</f>
        <v>#N/A</v>
      </c>
    </row>
    <row r="459" spans="3:3" x14ac:dyDescent="0.2">
      <c r="C459" s="1" t="e">
        <f>VLOOKUP(B459,Códigos!D458:E459,2,0)</f>
        <v>#N/A</v>
      </c>
    </row>
    <row r="460" spans="3:3" x14ac:dyDescent="0.2">
      <c r="C460" s="1" t="e">
        <f>VLOOKUP(B460,Códigos!D459:E460,2,0)</f>
        <v>#N/A</v>
      </c>
    </row>
    <row r="461" spans="3:3" x14ac:dyDescent="0.2">
      <c r="C461" s="1" t="e">
        <f>VLOOKUP(B461,Códigos!D460:E461,2,0)</f>
        <v>#N/A</v>
      </c>
    </row>
    <row r="462" spans="3:3" x14ac:dyDescent="0.2">
      <c r="C462" s="1" t="e">
        <f>VLOOKUP(B462,Códigos!D461:E462,2,0)</f>
        <v>#N/A</v>
      </c>
    </row>
    <row r="463" spans="3:3" x14ac:dyDescent="0.2">
      <c r="C463" s="1" t="e">
        <f>VLOOKUP(B463,Códigos!D462:E463,2,0)</f>
        <v>#N/A</v>
      </c>
    </row>
    <row r="464" spans="3:3" x14ac:dyDescent="0.2">
      <c r="C464" s="1" t="e">
        <f>VLOOKUP(B464,Códigos!D463:E464,2,0)</f>
        <v>#N/A</v>
      </c>
    </row>
    <row r="465" spans="3:3" x14ac:dyDescent="0.2">
      <c r="C465" s="1" t="e">
        <f>VLOOKUP(B465,Códigos!D464:E465,2,0)</f>
        <v>#N/A</v>
      </c>
    </row>
    <row r="466" spans="3:3" x14ac:dyDescent="0.2">
      <c r="C466" s="1" t="e">
        <f>VLOOKUP(B466,Códigos!D465:E466,2,0)</f>
        <v>#N/A</v>
      </c>
    </row>
    <row r="467" spans="3:3" x14ac:dyDescent="0.2">
      <c r="C467" s="1" t="e">
        <f>VLOOKUP(B467,Códigos!D466:E467,2,0)</f>
        <v>#N/A</v>
      </c>
    </row>
    <row r="468" spans="3:3" x14ac:dyDescent="0.2">
      <c r="C468" s="1" t="e">
        <f>VLOOKUP(B468,Códigos!D467:E468,2,0)</f>
        <v>#N/A</v>
      </c>
    </row>
    <row r="469" spans="3:3" x14ac:dyDescent="0.2">
      <c r="C469" s="1" t="e">
        <f>VLOOKUP(B469,Códigos!D468:E469,2,0)</f>
        <v>#N/A</v>
      </c>
    </row>
    <row r="470" spans="3:3" x14ac:dyDescent="0.2">
      <c r="C470" s="1" t="e">
        <f>VLOOKUP(B470,Códigos!D469:E470,2,0)</f>
        <v>#N/A</v>
      </c>
    </row>
    <row r="471" spans="3:3" x14ac:dyDescent="0.2">
      <c r="C471" s="1" t="e">
        <f>VLOOKUP(B471,Códigos!D470:E471,2,0)</f>
        <v>#N/A</v>
      </c>
    </row>
    <row r="472" spans="3:3" x14ac:dyDescent="0.2">
      <c r="C472" s="1" t="e">
        <f>VLOOKUP(B472,Códigos!D471:E472,2,0)</f>
        <v>#N/A</v>
      </c>
    </row>
    <row r="473" spans="3:3" x14ac:dyDescent="0.2">
      <c r="C473" s="1" t="e">
        <f>VLOOKUP(B473,Códigos!D472:E473,2,0)</f>
        <v>#N/A</v>
      </c>
    </row>
    <row r="474" spans="3:3" x14ac:dyDescent="0.2">
      <c r="C474" s="1" t="e">
        <f>VLOOKUP(B474,Códigos!D473:E474,2,0)</f>
        <v>#N/A</v>
      </c>
    </row>
    <row r="475" spans="3:3" x14ac:dyDescent="0.2">
      <c r="C475" s="1" t="e">
        <f>VLOOKUP(B475,Códigos!D474:E475,2,0)</f>
        <v>#N/A</v>
      </c>
    </row>
    <row r="476" spans="3:3" x14ac:dyDescent="0.2">
      <c r="C476" s="1" t="e">
        <f>VLOOKUP(B476,Códigos!D475:E476,2,0)</f>
        <v>#N/A</v>
      </c>
    </row>
    <row r="477" spans="3:3" x14ac:dyDescent="0.2">
      <c r="C477" s="1" t="e">
        <f>VLOOKUP(B477,Códigos!D476:E477,2,0)</f>
        <v>#N/A</v>
      </c>
    </row>
    <row r="478" spans="3:3" x14ac:dyDescent="0.2">
      <c r="C478" s="1" t="e">
        <f>VLOOKUP(B478,Códigos!D477:E478,2,0)</f>
        <v>#N/A</v>
      </c>
    </row>
    <row r="479" spans="3:3" x14ac:dyDescent="0.2">
      <c r="C479" s="1" t="e">
        <f>VLOOKUP(B479,Códigos!D478:E479,2,0)</f>
        <v>#N/A</v>
      </c>
    </row>
    <row r="480" spans="3:3" x14ac:dyDescent="0.2">
      <c r="C480" s="1" t="e">
        <f>VLOOKUP(B480,Códigos!D479:E480,2,0)</f>
        <v>#N/A</v>
      </c>
    </row>
    <row r="481" spans="3:3" x14ac:dyDescent="0.2">
      <c r="C481" s="1" t="e">
        <f>VLOOKUP(B481,Códigos!D480:E481,2,0)</f>
        <v>#N/A</v>
      </c>
    </row>
    <row r="482" spans="3:3" x14ac:dyDescent="0.2">
      <c r="C482" s="1" t="e">
        <f>VLOOKUP(B482,Códigos!D481:E482,2,0)</f>
        <v>#N/A</v>
      </c>
    </row>
    <row r="483" spans="3:3" x14ac:dyDescent="0.2">
      <c r="C483" s="1" t="e">
        <f>VLOOKUP(B483,Códigos!D482:E483,2,0)</f>
        <v>#N/A</v>
      </c>
    </row>
    <row r="484" spans="3:3" x14ac:dyDescent="0.2">
      <c r="C484" s="1" t="e">
        <f>VLOOKUP(B484,Códigos!D483:E484,2,0)</f>
        <v>#N/A</v>
      </c>
    </row>
    <row r="485" spans="3:3" x14ac:dyDescent="0.2">
      <c r="C485" s="1" t="e">
        <f>VLOOKUP(B485,Códigos!D484:E485,2,0)</f>
        <v>#N/A</v>
      </c>
    </row>
    <row r="486" spans="3:3" x14ac:dyDescent="0.2">
      <c r="C486" s="1" t="e">
        <f>VLOOKUP(B486,Códigos!D485:E486,2,0)</f>
        <v>#N/A</v>
      </c>
    </row>
    <row r="487" spans="3:3" x14ac:dyDescent="0.2">
      <c r="C487" s="1" t="e">
        <f>VLOOKUP(B487,Códigos!D486:E487,2,0)</f>
        <v>#N/A</v>
      </c>
    </row>
    <row r="488" spans="3:3" x14ac:dyDescent="0.2">
      <c r="C488" s="1" t="e">
        <f>VLOOKUP(B488,Códigos!D487:E488,2,0)</f>
        <v>#N/A</v>
      </c>
    </row>
    <row r="489" spans="3:3" x14ac:dyDescent="0.2">
      <c r="C489" s="1" t="e">
        <f>VLOOKUP(B489,Códigos!D488:E489,2,0)</f>
        <v>#N/A</v>
      </c>
    </row>
    <row r="490" spans="3:3" x14ac:dyDescent="0.2">
      <c r="C490" s="1" t="e">
        <f>VLOOKUP(B490,Códigos!D489:E490,2,0)</f>
        <v>#N/A</v>
      </c>
    </row>
    <row r="491" spans="3:3" x14ac:dyDescent="0.2">
      <c r="C491" s="1" t="e">
        <f>VLOOKUP(B491,Códigos!D490:E491,2,0)</f>
        <v>#N/A</v>
      </c>
    </row>
    <row r="492" spans="3:3" x14ac:dyDescent="0.2">
      <c r="C492" s="1" t="e">
        <f>VLOOKUP(B492,Códigos!D491:E492,2,0)</f>
        <v>#N/A</v>
      </c>
    </row>
    <row r="493" spans="3:3" x14ac:dyDescent="0.2">
      <c r="C493" s="1" t="e">
        <f>VLOOKUP(B493,Códigos!D492:E493,2,0)</f>
        <v>#N/A</v>
      </c>
    </row>
    <row r="494" spans="3:3" x14ac:dyDescent="0.2">
      <c r="C494" s="1" t="e">
        <f>VLOOKUP(B494,Códigos!D493:E494,2,0)</f>
        <v>#N/A</v>
      </c>
    </row>
    <row r="495" spans="3:3" x14ac:dyDescent="0.2">
      <c r="C495" s="1" t="e">
        <f>VLOOKUP(B495,Códigos!D494:E495,2,0)</f>
        <v>#N/A</v>
      </c>
    </row>
    <row r="496" spans="3:3" x14ac:dyDescent="0.2">
      <c r="C496" s="1" t="e">
        <f>VLOOKUP(B496,Códigos!D495:E496,2,0)</f>
        <v>#N/A</v>
      </c>
    </row>
    <row r="497" spans="3:3" x14ac:dyDescent="0.2">
      <c r="C497" s="1" t="e">
        <f>VLOOKUP(B497,Códigos!D496:E497,2,0)</f>
        <v>#N/A</v>
      </c>
    </row>
    <row r="498" spans="3:3" x14ac:dyDescent="0.2">
      <c r="C498" s="1" t="e">
        <f>VLOOKUP(B498,Códigos!D497:E498,2,0)</f>
        <v>#N/A</v>
      </c>
    </row>
    <row r="499" spans="3:3" x14ac:dyDescent="0.2">
      <c r="C499" s="1" t="e">
        <f>VLOOKUP(B499,Códigos!D498:E499,2,0)</f>
        <v>#N/A</v>
      </c>
    </row>
    <row r="500" spans="3:3" x14ac:dyDescent="0.2">
      <c r="C500" s="1" t="e">
        <f>VLOOKUP(B500,Códigos!D499:E500,2,0)</f>
        <v>#N/A</v>
      </c>
    </row>
    <row r="501" spans="3:3" x14ac:dyDescent="0.2">
      <c r="C501" s="1" t="e">
        <f>VLOOKUP(B501,Códigos!D500:E501,2,0)</f>
        <v>#N/A</v>
      </c>
    </row>
    <row r="502" spans="3:3" x14ac:dyDescent="0.2">
      <c r="C502" s="1" t="e">
        <f>VLOOKUP(B502,Códigos!D501:E502,2,0)</f>
        <v>#N/A</v>
      </c>
    </row>
    <row r="503" spans="3:3" x14ac:dyDescent="0.2">
      <c r="C503" s="1" t="e">
        <f>VLOOKUP(B503,Códigos!D502:E503,2,0)</f>
        <v>#N/A</v>
      </c>
    </row>
    <row r="504" spans="3:3" x14ac:dyDescent="0.2">
      <c r="C504" s="1" t="e">
        <f>VLOOKUP(B504,Códigos!D503:E504,2,0)</f>
        <v>#N/A</v>
      </c>
    </row>
    <row r="505" spans="3:3" x14ac:dyDescent="0.2">
      <c r="C505" s="1" t="e">
        <f>VLOOKUP(B505,Códigos!D504:E505,2,0)</f>
        <v>#N/A</v>
      </c>
    </row>
    <row r="506" spans="3:3" x14ac:dyDescent="0.2">
      <c r="C506" s="1" t="e">
        <f>VLOOKUP(B506,Códigos!D505:E506,2,0)</f>
        <v>#N/A</v>
      </c>
    </row>
    <row r="507" spans="3:3" x14ac:dyDescent="0.2">
      <c r="C507" s="1" t="e">
        <f>VLOOKUP(B507,Códigos!D506:E507,2,0)</f>
        <v>#N/A</v>
      </c>
    </row>
    <row r="508" spans="3:3" x14ac:dyDescent="0.2">
      <c r="C508" s="1" t="e">
        <f>VLOOKUP(B508,Códigos!D507:E508,2,0)</f>
        <v>#N/A</v>
      </c>
    </row>
    <row r="509" spans="3:3" x14ac:dyDescent="0.2">
      <c r="C509" s="1" t="e">
        <f>VLOOKUP(B509,Códigos!D508:E509,2,0)</f>
        <v>#N/A</v>
      </c>
    </row>
    <row r="510" spans="3:3" x14ac:dyDescent="0.2">
      <c r="C510" s="1" t="e">
        <f>VLOOKUP(B510,Códigos!D509:E510,2,0)</f>
        <v>#N/A</v>
      </c>
    </row>
    <row r="511" spans="3:3" x14ac:dyDescent="0.2">
      <c r="C511" s="1" t="e">
        <f>VLOOKUP(B511,Códigos!D510:E511,2,0)</f>
        <v>#N/A</v>
      </c>
    </row>
    <row r="512" spans="3:3" x14ac:dyDescent="0.2">
      <c r="C512" s="1" t="e">
        <f>VLOOKUP(B512,Códigos!D511:E512,2,0)</f>
        <v>#N/A</v>
      </c>
    </row>
    <row r="513" spans="3:3" x14ac:dyDescent="0.2">
      <c r="C513" s="1" t="e">
        <f>VLOOKUP(B513,Códigos!D512:E513,2,0)</f>
        <v>#N/A</v>
      </c>
    </row>
    <row r="514" spans="3:3" x14ac:dyDescent="0.2">
      <c r="C514" s="1" t="e">
        <f>VLOOKUP(B514,Códigos!D513:E514,2,0)</f>
        <v>#N/A</v>
      </c>
    </row>
    <row r="515" spans="3:3" x14ac:dyDescent="0.2">
      <c r="C515" s="1" t="e">
        <f>VLOOKUP(B515,Códigos!D514:E515,2,0)</f>
        <v>#N/A</v>
      </c>
    </row>
    <row r="516" spans="3:3" x14ac:dyDescent="0.2">
      <c r="C516" s="1" t="e">
        <f>VLOOKUP(B516,Códigos!D515:E516,2,0)</f>
        <v>#N/A</v>
      </c>
    </row>
    <row r="517" spans="3:3" x14ac:dyDescent="0.2">
      <c r="C517" s="1" t="e">
        <f>VLOOKUP(B517,Códigos!D516:E517,2,0)</f>
        <v>#N/A</v>
      </c>
    </row>
    <row r="518" spans="3:3" x14ac:dyDescent="0.2">
      <c r="C518" s="1" t="e">
        <f>VLOOKUP(B518,Códigos!D517:E518,2,0)</f>
        <v>#N/A</v>
      </c>
    </row>
    <row r="519" spans="3:3" x14ac:dyDescent="0.2">
      <c r="C519" s="1" t="e">
        <f>VLOOKUP(B519,Códigos!D518:E519,2,0)</f>
        <v>#N/A</v>
      </c>
    </row>
    <row r="520" spans="3:3" x14ac:dyDescent="0.2">
      <c r="C520" s="1" t="e">
        <f>VLOOKUP(B520,Códigos!D519:E520,2,0)</f>
        <v>#N/A</v>
      </c>
    </row>
    <row r="521" spans="3:3" x14ac:dyDescent="0.2">
      <c r="C521" s="1" t="e">
        <f>VLOOKUP(B521,Códigos!D520:E521,2,0)</f>
        <v>#N/A</v>
      </c>
    </row>
    <row r="522" spans="3:3" x14ac:dyDescent="0.2">
      <c r="C522" s="1" t="e">
        <f>VLOOKUP(B522,Códigos!D521:E522,2,0)</f>
        <v>#N/A</v>
      </c>
    </row>
    <row r="523" spans="3:3" x14ac:dyDescent="0.2">
      <c r="C523" s="1" t="e">
        <f>VLOOKUP(B523,Códigos!D522:E523,2,0)</f>
        <v>#N/A</v>
      </c>
    </row>
    <row r="524" spans="3:3" x14ac:dyDescent="0.2">
      <c r="C524" s="1" t="e">
        <f>VLOOKUP(B524,Códigos!D523:E524,2,0)</f>
        <v>#N/A</v>
      </c>
    </row>
    <row r="525" spans="3:3" x14ac:dyDescent="0.2">
      <c r="C525" s="1" t="e">
        <f>VLOOKUP(B525,Códigos!D524:E525,2,0)</f>
        <v>#N/A</v>
      </c>
    </row>
    <row r="526" spans="3:3" x14ac:dyDescent="0.2">
      <c r="C526" s="1" t="e">
        <f>VLOOKUP(B526,Códigos!D525:E526,2,0)</f>
        <v>#N/A</v>
      </c>
    </row>
    <row r="527" spans="3:3" x14ac:dyDescent="0.2">
      <c r="C527" s="1" t="e">
        <f>VLOOKUP(B527,Códigos!D526:E527,2,0)</f>
        <v>#N/A</v>
      </c>
    </row>
    <row r="528" spans="3:3" x14ac:dyDescent="0.2">
      <c r="C528" s="1" t="e">
        <f>VLOOKUP(B528,Códigos!D527:E528,2,0)</f>
        <v>#N/A</v>
      </c>
    </row>
    <row r="529" spans="3:3" x14ac:dyDescent="0.2">
      <c r="C529" s="1" t="e">
        <f>VLOOKUP(B529,Códigos!D528:E529,2,0)</f>
        <v>#N/A</v>
      </c>
    </row>
    <row r="530" spans="3:3" x14ac:dyDescent="0.2">
      <c r="C530" s="1" t="e">
        <f>VLOOKUP(B530,Códigos!D529:E530,2,0)</f>
        <v>#N/A</v>
      </c>
    </row>
    <row r="531" spans="3:3" x14ac:dyDescent="0.2">
      <c r="C531" s="1" t="e">
        <f>VLOOKUP(B531,Códigos!D530:E531,2,0)</f>
        <v>#N/A</v>
      </c>
    </row>
    <row r="532" spans="3:3" x14ac:dyDescent="0.2">
      <c r="C532" s="1" t="e">
        <f>VLOOKUP(B532,Códigos!D531:E532,2,0)</f>
        <v>#N/A</v>
      </c>
    </row>
    <row r="533" spans="3:3" x14ac:dyDescent="0.2">
      <c r="C533" s="1" t="e">
        <f>VLOOKUP(B533,Códigos!D532:E533,2,0)</f>
        <v>#N/A</v>
      </c>
    </row>
    <row r="534" spans="3:3" x14ac:dyDescent="0.2">
      <c r="C534" s="1" t="e">
        <f>VLOOKUP(B534,Códigos!D533:E534,2,0)</f>
        <v>#N/A</v>
      </c>
    </row>
    <row r="535" spans="3:3" x14ac:dyDescent="0.2">
      <c r="C535" s="1" t="e">
        <f>VLOOKUP(B535,Códigos!D534:E535,2,0)</f>
        <v>#N/A</v>
      </c>
    </row>
    <row r="536" spans="3:3" x14ac:dyDescent="0.2">
      <c r="C536" s="1" t="e">
        <f>VLOOKUP(B536,Códigos!D535:E536,2,0)</f>
        <v>#N/A</v>
      </c>
    </row>
    <row r="537" spans="3:3" x14ac:dyDescent="0.2">
      <c r="C537" s="1" t="e">
        <f>VLOOKUP(B537,Códigos!D536:E537,2,0)</f>
        <v>#N/A</v>
      </c>
    </row>
    <row r="538" spans="3:3" x14ac:dyDescent="0.2">
      <c r="C538" s="1" t="e">
        <f>VLOOKUP(B538,Códigos!D537:E538,2,0)</f>
        <v>#N/A</v>
      </c>
    </row>
    <row r="539" spans="3:3" x14ac:dyDescent="0.2">
      <c r="C539" s="1" t="e">
        <f>VLOOKUP(B539,Códigos!D538:E539,2,0)</f>
        <v>#N/A</v>
      </c>
    </row>
    <row r="540" spans="3:3" x14ac:dyDescent="0.2">
      <c r="C540" s="1" t="e">
        <f>VLOOKUP(B540,Códigos!D539:E540,2,0)</f>
        <v>#N/A</v>
      </c>
    </row>
    <row r="541" spans="3:3" x14ac:dyDescent="0.2">
      <c r="C541" s="1" t="e">
        <f>VLOOKUP(B541,Códigos!D540:E541,2,0)</f>
        <v>#N/A</v>
      </c>
    </row>
    <row r="542" spans="3:3" x14ac:dyDescent="0.2">
      <c r="C542" s="1" t="e">
        <f>VLOOKUP(B542,Códigos!D541:E542,2,0)</f>
        <v>#N/A</v>
      </c>
    </row>
    <row r="543" spans="3:3" x14ac:dyDescent="0.2">
      <c r="C543" s="1" t="e">
        <f>VLOOKUP(B543,Códigos!D542:E543,2,0)</f>
        <v>#N/A</v>
      </c>
    </row>
    <row r="544" spans="3:3" x14ac:dyDescent="0.2">
      <c r="C544" s="1" t="e">
        <f>VLOOKUP(B544,Códigos!D543:E544,2,0)</f>
        <v>#N/A</v>
      </c>
    </row>
    <row r="545" spans="3:3" x14ac:dyDescent="0.2">
      <c r="C545" s="1" t="e">
        <f>VLOOKUP(B545,Códigos!D544:E545,2,0)</f>
        <v>#N/A</v>
      </c>
    </row>
    <row r="546" spans="3:3" x14ac:dyDescent="0.2">
      <c r="C546" s="1" t="e">
        <f>VLOOKUP(B546,Códigos!D545:E546,2,0)</f>
        <v>#N/A</v>
      </c>
    </row>
    <row r="547" spans="3:3" x14ac:dyDescent="0.2">
      <c r="C547" s="1" t="e">
        <f>VLOOKUP(B547,Códigos!D546:E547,2,0)</f>
        <v>#N/A</v>
      </c>
    </row>
    <row r="548" spans="3:3" x14ac:dyDescent="0.2">
      <c r="C548" s="1" t="e">
        <f>VLOOKUP(B548,Códigos!D547:E548,2,0)</f>
        <v>#N/A</v>
      </c>
    </row>
    <row r="549" spans="3:3" x14ac:dyDescent="0.2">
      <c r="C549" s="1" t="e">
        <f>VLOOKUP(B549,Códigos!D548:E549,2,0)</f>
        <v>#N/A</v>
      </c>
    </row>
    <row r="550" spans="3:3" x14ac:dyDescent="0.2">
      <c r="C550" s="1" t="e">
        <f>VLOOKUP(B550,Códigos!D549:E550,2,0)</f>
        <v>#N/A</v>
      </c>
    </row>
    <row r="551" spans="3:3" x14ac:dyDescent="0.2">
      <c r="C551" s="1" t="e">
        <f>VLOOKUP(B551,Códigos!D550:E551,2,0)</f>
        <v>#N/A</v>
      </c>
    </row>
    <row r="552" spans="3:3" x14ac:dyDescent="0.2">
      <c r="C552" s="1" t="e">
        <f>VLOOKUP(B552,Códigos!D551:E552,2,0)</f>
        <v>#N/A</v>
      </c>
    </row>
    <row r="553" spans="3:3" x14ac:dyDescent="0.2">
      <c r="C553" s="1" t="e">
        <f>VLOOKUP(B553,Códigos!D552:E553,2,0)</f>
        <v>#N/A</v>
      </c>
    </row>
    <row r="554" spans="3:3" x14ac:dyDescent="0.2">
      <c r="C554" s="1" t="e">
        <f>VLOOKUP(B554,Códigos!D553:E554,2,0)</f>
        <v>#N/A</v>
      </c>
    </row>
    <row r="555" spans="3:3" x14ac:dyDescent="0.2">
      <c r="C555" s="1" t="e">
        <f>VLOOKUP(B555,Códigos!D554:E555,2,0)</f>
        <v>#N/A</v>
      </c>
    </row>
    <row r="556" spans="3:3" x14ac:dyDescent="0.2">
      <c r="C556" s="1" t="e">
        <f>VLOOKUP(B556,Códigos!D555:E556,2,0)</f>
        <v>#N/A</v>
      </c>
    </row>
    <row r="557" spans="3:3" x14ac:dyDescent="0.2">
      <c r="C557" s="1" t="e">
        <f>VLOOKUP(B557,Códigos!D556:E557,2,0)</f>
        <v>#N/A</v>
      </c>
    </row>
    <row r="558" spans="3:3" x14ac:dyDescent="0.2">
      <c r="C558" s="1" t="e">
        <f>VLOOKUP(B558,Códigos!D557:E558,2,0)</f>
        <v>#N/A</v>
      </c>
    </row>
    <row r="559" spans="3:3" x14ac:dyDescent="0.2">
      <c r="C559" s="1" t="e">
        <f>VLOOKUP(B559,Códigos!D558:E559,2,0)</f>
        <v>#N/A</v>
      </c>
    </row>
    <row r="560" spans="3:3" x14ac:dyDescent="0.2">
      <c r="C560" s="1" t="e">
        <f>VLOOKUP(B560,Códigos!D559:E560,2,0)</f>
        <v>#N/A</v>
      </c>
    </row>
    <row r="561" spans="3:3" x14ac:dyDescent="0.2">
      <c r="C561" s="1" t="e">
        <f>VLOOKUP(B561,Códigos!D560:E561,2,0)</f>
        <v>#N/A</v>
      </c>
    </row>
    <row r="562" spans="3:3" x14ac:dyDescent="0.2">
      <c r="C562" s="1" t="e">
        <f>VLOOKUP(B562,Códigos!D561:E562,2,0)</f>
        <v>#N/A</v>
      </c>
    </row>
    <row r="563" spans="3:3" x14ac:dyDescent="0.2">
      <c r="C563" s="1" t="e">
        <f>VLOOKUP(B563,Códigos!D562:E563,2,0)</f>
        <v>#N/A</v>
      </c>
    </row>
    <row r="564" spans="3:3" x14ac:dyDescent="0.2">
      <c r="C564" s="1" t="e">
        <f>VLOOKUP(B564,Códigos!D563:E564,2,0)</f>
        <v>#N/A</v>
      </c>
    </row>
    <row r="565" spans="3:3" x14ac:dyDescent="0.2">
      <c r="C565" s="1" t="e">
        <f>VLOOKUP(B565,Códigos!D564:E565,2,0)</f>
        <v>#N/A</v>
      </c>
    </row>
    <row r="566" spans="3:3" x14ac:dyDescent="0.2">
      <c r="C566" s="1" t="e">
        <f>VLOOKUP(B566,Códigos!D565:E566,2,0)</f>
        <v>#N/A</v>
      </c>
    </row>
    <row r="567" spans="3:3" x14ac:dyDescent="0.2">
      <c r="C567" s="1" t="e">
        <f>VLOOKUP(B567,Códigos!D566:E567,2,0)</f>
        <v>#N/A</v>
      </c>
    </row>
    <row r="568" spans="3:3" x14ac:dyDescent="0.2">
      <c r="C568" s="1" t="e">
        <f>VLOOKUP(B568,Códigos!D567:E568,2,0)</f>
        <v>#N/A</v>
      </c>
    </row>
    <row r="569" spans="3:3" x14ac:dyDescent="0.2">
      <c r="C569" s="1" t="e">
        <f>VLOOKUP(B569,Códigos!D568:E569,2,0)</f>
        <v>#N/A</v>
      </c>
    </row>
    <row r="570" spans="3:3" x14ac:dyDescent="0.2">
      <c r="C570" s="1" t="e">
        <f>VLOOKUP(B570,Códigos!D569:E570,2,0)</f>
        <v>#N/A</v>
      </c>
    </row>
    <row r="571" spans="3:3" x14ac:dyDescent="0.2">
      <c r="C571" s="1" t="e">
        <f>VLOOKUP(B571,Códigos!D570:E571,2,0)</f>
        <v>#N/A</v>
      </c>
    </row>
    <row r="572" spans="3:3" x14ac:dyDescent="0.2">
      <c r="C572" s="1" t="e">
        <f>VLOOKUP(B572,Códigos!D571:E572,2,0)</f>
        <v>#N/A</v>
      </c>
    </row>
    <row r="573" spans="3:3" x14ac:dyDescent="0.2">
      <c r="C573" s="1" t="e">
        <f>VLOOKUP(B573,Códigos!D572:E573,2,0)</f>
        <v>#N/A</v>
      </c>
    </row>
    <row r="574" spans="3:3" x14ac:dyDescent="0.2">
      <c r="C574" s="1" t="e">
        <f>VLOOKUP(B574,Códigos!D573:E574,2,0)</f>
        <v>#N/A</v>
      </c>
    </row>
    <row r="575" spans="3:3" x14ac:dyDescent="0.2">
      <c r="C575" s="1" t="e">
        <f>VLOOKUP(B575,Códigos!D574:E575,2,0)</f>
        <v>#N/A</v>
      </c>
    </row>
    <row r="576" spans="3:3" x14ac:dyDescent="0.2">
      <c r="C576" s="1" t="e">
        <f>VLOOKUP(B576,Códigos!D575:E576,2,0)</f>
        <v>#N/A</v>
      </c>
    </row>
    <row r="577" spans="3:3" x14ac:dyDescent="0.2">
      <c r="C577" s="1" t="e">
        <f>VLOOKUP(B577,Códigos!D576:E577,2,0)</f>
        <v>#N/A</v>
      </c>
    </row>
    <row r="578" spans="3:3" x14ac:dyDescent="0.2">
      <c r="C578" s="1" t="e">
        <f>VLOOKUP(B578,Códigos!D577:E578,2,0)</f>
        <v>#N/A</v>
      </c>
    </row>
    <row r="579" spans="3:3" x14ac:dyDescent="0.2">
      <c r="C579" s="1" t="e">
        <f>VLOOKUP(B579,Códigos!D578:E579,2,0)</f>
        <v>#N/A</v>
      </c>
    </row>
    <row r="580" spans="3:3" x14ac:dyDescent="0.2">
      <c r="C580" s="1" t="e">
        <f>VLOOKUP(B580,Códigos!D579:E580,2,0)</f>
        <v>#N/A</v>
      </c>
    </row>
    <row r="581" spans="3:3" x14ac:dyDescent="0.2">
      <c r="C581" s="1" t="e">
        <f>VLOOKUP(B581,Códigos!D580:E581,2,0)</f>
        <v>#N/A</v>
      </c>
    </row>
    <row r="582" spans="3:3" x14ac:dyDescent="0.2">
      <c r="C582" s="1" t="e">
        <f>VLOOKUP(B582,Códigos!D581:E582,2,0)</f>
        <v>#N/A</v>
      </c>
    </row>
    <row r="583" spans="3:3" x14ac:dyDescent="0.2">
      <c r="C583" s="1" t="e">
        <f>VLOOKUP(B583,Códigos!D582:E583,2,0)</f>
        <v>#N/A</v>
      </c>
    </row>
    <row r="584" spans="3:3" x14ac:dyDescent="0.2">
      <c r="C584" s="1" t="e">
        <f>VLOOKUP(B584,Códigos!D583:E584,2,0)</f>
        <v>#N/A</v>
      </c>
    </row>
    <row r="585" spans="3:3" x14ac:dyDescent="0.2">
      <c r="C585" s="1" t="e">
        <f>VLOOKUP(B585,Códigos!D584:E585,2,0)</f>
        <v>#N/A</v>
      </c>
    </row>
    <row r="586" spans="3:3" x14ac:dyDescent="0.2">
      <c r="C586" s="1" t="e">
        <f>VLOOKUP(B586,Códigos!D585:E586,2,0)</f>
        <v>#N/A</v>
      </c>
    </row>
    <row r="587" spans="3:3" x14ac:dyDescent="0.2">
      <c r="C587" s="1" t="e">
        <f>VLOOKUP(B587,Códigos!D586:E587,2,0)</f>
        <v>#N/A</v>
      </c>
    </row>
    <row r="588" spans="3:3" x14ac:dyDescent="0.2">
      <c r="C588" s="1" t="e">
        <f>VLOOKUP(B588,Códigos!D587:E588,2,0)</f>
        <v>#N/A</v>
      </c>
    </row>
    <row r="589" spans="3:3" x14ac:dyDescent="0.2">
      <c r="C589" s="1" t="e">
        <f>VLOOKUP(B589,Códigos!D588:E589,2,0)</f>
        <v>#N/A</v>
      </c>
    </row>
    <row r="590" spans="3:3" x14ac:dyDescent="0.2">
      <c r="C590" s="1" t="e">
        <f>VLOOKUP(B590,Códigos!D589:E590,2,0)</f>
        <v>#N/A</v>
      </c>
    </row>
    <row r="591" spans="3:3" x14ac:dyDescent="0.2">
      <c r="C591" s="1" t="e">
        <f>VLOOKUP(B591,Códigos!D590:E591,2,0)</f>
        <v>#N/A</v>
      </c>
    </row>
    <row r="592" spans="3:3" x14ac:dyDescent="0.2">
      <c r="C592" s="1" t="e">
        <f>VLOOKUP(B592,Códigos!D591:E592,2,0)</f>
        <v>#N/A</v>
      </c>
    </row>
    <row r="593" spans="3:3" x14ac:dyDescent="0.2">
      <c r="C593" s="1" t="e">
        <f>VLOOKUP(B593,Códigos!D592:E593,2,0)</f>
        <v>#N/A</v>
      </c>
    </row>
    <row r="594" spans="3:3" x14ac:dyDescent="0.2">
      <c r="C594" s="1" t="e">
        <f>VLOOKUP(B594,Códigos!D593:E594,2,0)</f>
        <v>#N/A</v>
      </c>
    </row>
    <row r="595" spans="3:3" x14ac:dyDescent="0.2">
      <c r="C595" s="1" t="e">
        <f>VLOOKUP(B595,Códigos!D594:E595,2,0)</f>
        <v>#N/A</v>
      </c>
    </row>
    <row r="596" spans="3:3" x14ac:dyDescent="0.2">
      <c r="C596" s="1" t="e">
        <f>VLOOKUP(B596,Códigos!D595:E596,2,0)</f>
        <v>#N/A</v>
      </c>
    </row>
    <row r="597" spans="3:3" x14ac:dyDescent="0.2">
      <c r="C597" s="1" t="e">
        <f>VLOOKUP(B597,Códigos!D596:E597,2,0)</f>
        <v>#N/A</v>
      </c>
    </row>
    <row r="598" spans="3:3" x14ac:dyDescent="0.2">
      <c r="C598" s="1" t="e">
        <f>VLOOKUP(B598,Códigos!D597:E598,2,0)</f>
        <v>#N/A</v>
      </c>
    </row>
    <row r="599" spans="3:3" x14ac:dyDescent="0.2">
      <c r="C599" s="1" t="e">
        <f>VLOOKUP(B599,Códigos!D598:E599,2,0)</f>
        <v>#N/A</v>
      </c>
    </row>
    <row r="600" spans="3:3" x14ac:dyDescent="0.2">
      <c r="C600" s="1" t="e">
        <f>VLOOKUP(B600,Códigos!D599:E600,2,0)</f>
        <v>#N/A</v>
      </c>
    </row>
    <row r="601" spans="3:3" x14ac:dyDescent="0.2">
      <c r="C601" s="1" t="e">
        <f>VLOOKUP(B601,Códigos!D600:E601,2,0)</f>
        <v>#N/A</v>
      </c>
    </row>
    <row r="602" spans="3:3" x14ac:dyDescent="0.2">
      <c r="C602" s="1" t="e">
        <f>VLOOKUP(B602,Códigos!D601:E602,2,0)</f>
        <v>#N/A</v>
      </c>
    </row>
    <row r="603" spans="3:3" x14ac:dyDescent="0.2">
      <c r="C603" s="1" t="e">
        <f>VLOOKUP(B603,Códigos!D602:E603,2,0)</f>
        <v>#N/A</v>
      </c>
    </row>
    <row r="604" spans="3:3" x14ac:dyDescent="0.2">
      <c r="C604" s="1" t="e">
        <f>VLOOKUP(B604,Códigos!D603:E604,2,0)</f>
        <v>#N/A</v>
      </c>
    </row>
    <row r="605" spans="3:3" x14ac:dyDescent="0.2">
      <c r="C605" s="1" t="e">
        <f>VLOOKUP(B605,Códigos!D604:E605,2,0)</f>
        <v>#N/A</v>
      </c>
    </row>
    <row r="606" spans="3:3" x14ac:dyDescent="0.2">
      <c r="C606" s="1" t="e">
        <f>VLOOKUP(B606,Códigos!D605:E606,2,0)</f>
        <v>#N/A</v>
      </c>
    </row>
    <row r="607" spans="3:3" x14ac:dyDescent="0.2">
      <c r="C607" s="1" t="e">
        <f>VLOOKUP(B607,Códigos!D606:E607,2,0)</f>
        <v>#N/A</v>
      </c>
    </row>
    <row r="608" spans="3:3" x14ac:dyDescent="0.2">
      <c r="C608" s="1" t="e">
        <f>VLOOKUP(B608,Códigos!D607:E608,2,0)</f>
        <v>#N/A</v>
      </c>
    </row>
    <row r="609" spans="3:3" x14ac:dyDescent="0.2">
      <c r="C609" s="1" t="e">
        <f>VLOOKUP(B609,Códigos!D608:E609,2,0)</f>
        <v>#N/A</v>
      </c>
    </row>
    <row r="610" spans="3:3" x14ac:dyDescent="0.2">
      <c r="C610" s="1" t="e">
        <f>VLOOKUP(B610,Códigos!D609:E610,2,0)</f>
        <v>#N/A</v>
      </c>
    </row>
    <row r="611" spans="3:3" x14ac:dyDescent="0.2">
      <c r="C611" s="1" t="e">
        <f>VLOOKUP(B611,Códigos!D610:E611,2,0)</f>
        <v>#N/A</v>
      </c>
    </row>
    <row r="612" spans="3:3" x14ac:dyDescent="0.2">
      <c r="C612" s="1" t="e">
        <f>VLOOKUP(B612,Códigos!D611:E612,2,0)</f>
        <v>#N/A</v>
      </c>
    </row>
    <row r="613" spans="3:3" x14ac:dyDescent="0.2">
      <c r="C613" s="1" t="e">
        <f>VLOOKUP(B613,Códigos!D612:E613,2,0)</f>
        <v>#N/A</v>
      </c>
    </row>
    <row r="614" spans="3:3" x14ac:dyDescent="0.2">
      <c r="C614" s="1" t="e">
        <f>VLOOKUP(B614,Códigos!D613:E614,2,0)</f>
        <v>#N/A</v>
      </c>
    </row>
    <row r="615" spans="3:3" x14ac:dyDescent="0.2">
      <c r="C615" s="1" t="e">
        <f>VLOOKUP(B615,Códigos!D614:E615,2,0)</f>
        <v>#N/A</v>
      </c>
    </row>
    <row r="616" spans="3:3" x14ac:dyDescent="0.2">
      <c r="C616" s="1" t="e">
        <f>VLOOKUP(B616,Códigos!D615:E616,2,0)</f>
        <v>#N/A</v>
      </c>
    </row>
    <row r="617" spans="3:3" x14ac:dyDescent="0.2">
      <c r="C617" s="1" t="e">
        <f>VLOOKUP(B617,Códigos!D616:E617,2,0)</f>
        <v>#N/A</v>
      </c>
    </row>
    <row r="618" spans="3:3" x14ac:dyDescent="0.2">
      <c r="C618" s="1" t="e">
        <f>VLOOKUP(B618,Códigos!D617:E618,2,0)</f>
        <v>#N/A</v>
      </c>
    </row>
    <row r="619" spans="3:3" x14ac:dyDescent="0.2">
      <c r="C619" s="1" t="e">
        <f>VLOOKUP(B619,Códigos!D618:E619,2,0)</f>
        <v>#N/A</v>
      </c>
    </row>
    <row r="620" spans="3:3" x14ac:dyDescent="0.2">
      <c r="C620" s="1" t="e">
        <f>VLOOKUP(B620,Códigos!D619:E620,2,0)</f>
        <v>#N/A</v>
      </c>
    </row>
    <row r="621" spans="3:3" x14ac:dyDescent="0.2">
      <c r="C621" s="1" t="e">
        <f>VLOOKUP(B621,Códigos!D620:E621,2,0)</f>
        <v>#N/A</v>
      </c>
    </row>
    <row r="622" spans="3:3" x14ac:dyDescent="0.2">
      <c r="C622" s="1" t="e">
        <f>VLOOKUP(B622,Códigos!D621:E622,2,0)</f>
        <v>#N/A</v>
      </c>
    </row>
    <row r="623" spans="3:3" x14ac:dyDescent="0.2">
      <c r="C623" s="1" t="e">
        <f>VLOOKUP(B623,Códigos!D622:E623,2,0)</f>
        <v>#N/A</v>
      </c>
    </row>
    <row r="624" spans="3:3" x14ac:dyDescent="0.2">
      <c r="C624" s="1" t="e">
        <f>VLOOKUP(B624,Códigos!D623:E624,2,0)</f>
        <v>#N/A</v>
      </c>
    </row>
    <row r="625" spans="3:3" x14ac:dyDescent="0.2">
      <c r="C625" s="1" t="e">
        <f>VLOOKUP(B625,Códigos!D624:E625,2,0)</f>
        <v>#N/A</v>
      </c>
    </row>
    <row r="626" spans="3:3" x14ac:dyDescent="0.2">
      <c r="C626" s="1" t="e">
        <f>VLOOKUP(B626,Códigos!D625:E626,2,0)</f>
        <v>#N/A</v>
      </c>
    </row>
    <row r="627" spans="3:3" x14ac:dyDescent="0.2">
      <c r="C627" s="1" t="e">
        <f>VLOOKUP(B627,Códigos!D626:E627,2,0)</f>
        <v>#N/A</v>
      </c>
    </row>
    <row r="628" spans="3:3" x14ac:dyDescent="0.2">
      <c r="C628" s="1" t="e">
        <f>VLOOKUP(B628,Códigos!D627:E628,2,0)</f>
        <v>#N/A</v>
      </c>
    </row>
    <row r="629" spans="3:3" x14ac:dyDescent="0.2">
      <c r="C629" s="1" t="e">
        <f>VLOOKUP(B629,Códigos!D628:E629,2,0)</f>
        <v>#N/A</v>
      </c>
    </row>
    <row r="630" spans="3:3" x14ac:dyDescent="0.2">
      <c r="C630" s="1" t="e">
        <f>VLOOKUP(B630,Códigos!D629:E630,2,0)</f>
        <v>#N/A</v>
      </c>
    </row>
    <row r="631" spans="3:3" x14ac:dyDescent="0.2">
      <c r="C631" s="1" t="e">
        <f>VLOOKUP(B631,Códigos!D630:E631,2,0)</f>
        <v>#N/A</v>
      </c>
    </row>
    <row r="632" spans="3:3" x14ac:dyDescent="0.2">
      <c r="C632" s="1" t="e">
        <f>VLOOKUP(B632,Códigos!D631:E632,2,0)</f>
        <v>#N/A</v>
      </c>
    </row>
    <row r="633" spans="3:3" x14ac:dyDescent="0.2">
      <c r="C633" s="1" t="e">
        <f>VLOOKUP(B633,Códigos!D632:E633,2,0)</f>
        <v>#N/A</v>
      </c>
    </row>
    <row r="634" spans="3:3" x14ac:dyDescent="0.2">
      <c r="C634" s="1" t="e">
        <f>VLOOKUP(B634,Códigos!D633:E634,2,0)</f>
        <v>#N/A</v>
      </c>
    </row>
    <row r="635" spans="3:3" x14ac:dyDescent="0.2">
      <c r="C635" s="1" t="e">
        <f>VLOOKUP(B635,Códigos!D634:E635,2,0)</f>
        <v>#N/A</v>
      </c>
    </row>
    <row r="636" spans="3:3" x14ac:dyDescent="0.2">
      <c r="C636" s="1" t="e">
        <f>VLOOKUP(B636,Códigos!D635:E636,2,0)</f>
        <v>#N/A</v>
      </c>
    </row>
    <row r="637" spans="3:3" x14ac:dyDescent="0.2">
      <c r="C637" s="1" t="e">
        <f>VLOOKUP(B637,Códigos!D636:E637,2,0)</f>
        <v>#N/A</v>
      </c>
    </row>
    <row r="638" spans="3:3" x14ac:dyDescent="0.2">
      <c r="C638" s="1" t="e">
        <f>VLOOKUP(B638,Códigos!D637:E638,2,0)</f>
        <v>#N/A</v>
      </c>
    </row>
    <row r="639" spans="3:3" x14ac:dyDescent="0.2">
      <c r="C639" s="1" t="e">
        <f>VLOOKUP(B639,Códigos!D638:E639,2,0)</f>
        <v>#N/A</v>
      </c>
    </row>
    <row r="640" spans="3:3" x14ac:dyDescent="0.2">
      <c r="C640" s="1" t="e">
        <f>VLOOKUP(B640,Códigos!D639:E640,2,0)</f>
        <v>#N/A</v>
      </c>
    </row>
    <row r="641" spans="3:3" x14ac:dyDescent="0.2">
      <c r="C641" s="1" t="e">
        <f>VLOOKUP(B641,Códigos!D640:E641,2,0)</f>
        <v>#N/A</v>
      </c>
    </row>
    <row r="642" spans="3:3" x14ac:dyDescent="0.2">
      <c r="C642" s="1" t="e">
        <f>VLOOKUP(B642,Códigos!D641:E642,2,0)</f>
        <v>#N/A</v>
      </c>
    </row>
    <row r="643" spans="3:3" x14ac:dyDescent="0.2">
      <c r="C643" s="1" t="e">
        <f>VLOOKUP(B643,Códigos!D642:E643,2,0)</f>
        <v>#N/A</v>
      </c>
    </row>
    <row r="644" spans="3:3" x14ac:dyDescent="0.2">
      <c r="C644" s="1" t="e">
        <f>VLOOKUP(B644,Códigos!D643:E644,2,0)</f>
        <v>#N/A</v>
      </c>
    </row>
    <row r="645" spans="3:3" x14ac:dyDescent="0.2">
      <c r="C645" s="1" t="e">
        <f>VLOOKUP(B645,Códigos!D644:E645,2,0)</f>
        <v>#N/A</v>
      </c>
    </row>
    <row r="646" spans="3:3" x14ac:dyDescent="0.2">
      <c r="C646" s="1" t="e">
        <f>VLOOKUP(B646,Códigos!D645:E646,2,0)</f>
        <v>#N/A</v>
      </c>
    </row>
    <row r="647" spans="3:3" x14ac:dyDescent="0.2">
      <c r="C647" s="1" t="e">
        <f>VLOOKUP(B647,Códigos!D646:E647,2,0)</f>
        <v>#N/A</v>
      </c>
    </row>
    <row r="648" spans="3:3" x14ac:dyDescent="0.2">
      <c r="C648" s="1" t="e">
        <f>VLOOKUP(B648,Códigos!D647:E648,2,0)</f>
        <v>#N/A</v>
      </c>
    </row>
    <row r="649" spans="3:3" x14ac:dyDescent="0.2">
      <c r="C649" s="1" t="e">
        <f>VLOOKUP(B649,Códigos!D648:E649,2,0)</f>
        <v>#N/A</v>
      </c>
    </row>
    <row r="650" spans="3:3" x14ac:dyDescent="0.2">
      <c r="C650" s="1" t="e">
        <f>VLOOKUP(B650,Códigos!D649:E650,2,0)</f>
        <v>#N/A</v>
      </c>
    </row>
    <row r="651" spans="3:3" x14ac:dyDescent="0.2">
      <c r="C651" s="1" t="e">
        <f>VLOOKUP(B651,Códigos!D650:E651,2,0)</f>
        <v>#N/A</v>
      </c>
    </row>
    <row r="652" spans="3:3" x14ac:dyDescent="0.2">
      <c r="C652" s="1" t="e">
        <f>VLOOKUP(B652,Códigos!D651:E652,2,0)</f>
        <v>#N/A</v>
      </c>
    </row>
    <row r="653" spans="3:3" x14ac:dyDescent="0.2">
      <c r="C653" s="1" t="e">
        <f>VLOOKUP(B653,Códigos!D652:E653,2,0)</f>
        <v>#N/A</v>
      </c>
    </row>
    <row r="654" spans="3:3" x14ac:dyDescent="0.2">
      <c r="C654" s="1" t="e">
        <f>VLOOKUP(B654,Códigos!D653:E654,2,0)</f>
        <v>#N/A</v>
      </c>
    </row>
    <row r="655" spans="3:3" x14ac:dyDescent="0.2">
      <c r="C655" s="1" t="e">
        <f>VLOOKUP(B655,Códigos!D654:E655,2,0)</f>
        <v>#N/A</v>
      </c>
    </row>
    <row r="656" spans="3:3" x14ac:dyDescent="0.2">
      <c r="C656" s="1" t="e">
        <f>VLOOKUP(B656,Códigos!D655:E656,2,0)</f>
        <v>#N/A</v>
      </c>
    </row>
    <row r="657" spans="3:3" x14ac:dyDescent="0.2">
      <c r="C657" s="1" t="e">
        <f>VLOOKUP(B657,Códigos!D656:E657,2,0)</f>
        <v>#N/A</v>
      </c>
    </row>
    <row r="658" spans="3:3" x14ac:dyDescent="0.2">
      <c r="C658" s="1" t="e">
        <f>VLOOKUP(B658,Códigos!D657:E658,2,0)</f>
        <v>#N/A</v>
      </c>
    </row>
    <row r="659" spans="3:3" x14ac:dyDescent="0.2">
      <c r="C659" s="1" t="e">
        <f>VLOOKUP(B659,Códigos!D658:E659,2,0)</f>
        <v>#N/A</v>
      </c>
    </row>
    <row r="660" spans="3:3" x14ac:dyDescent="0.2">
      <c r="C660" s="1" t="e">
        <f>VLOOKUP(B660,Códigos!D659:E660,2,0)</f>
        <v>#N/A</v>
      </c>
    </row>
    <row r="661" spans="3:3" x14ac:dyDescent="0.2">
      <c r="C661" s="1" t="e">
        <f>VLOOKUP(B661,Códigos!D660:E661,2,0)</f>
        <v>#N/A</v>
      </c>
    </row>
    <row r="662" spans="3:3" x14ac:dyDescent="0.2">
      <c r="C662" s="1" t="e">
        <f>VLOOKUP(B662,Códigos!D661:E662,2,0)</f>
        <v>#N/A</v>
      </c>
    </row>
    <row r="663" spans="3:3" x14ac:dyDescent="0.2">
      <c r="C663" s="1" t="e">
        <f>VLOOKUP(B663,Códigos!D662:E663,2,0)</f>
        <v>#N/A</v>
      </c>
    </row>
    <row r="664" spans="3:3" x14ac:dyDescent="0.2">
      <c r="C664" s="1" t="e">
        <f>VLOOKUP(B664,Códigos!D663:E664,2,0)</f>
        <v>#N/A</v>
      </c>
    </row>
    <row r="665" spans="3:3" x14ac:dyDescent="0.2">
      <c r="C665" s="1" t="e">
        <f>VLOOKUP(B665,Códigos!D664:E665,2,0)</f>
        <v>#N/A</v>
      </c>
    </row>
    <row r="666" spans="3:3" x14ac:dyDescent="0.2">
      <c r="C666" s="1" t="e">
        <f>VLOOKUP(B666,Códigos!D665:E666,2,0)</f>
        <v>#N/A</v>
      </c>
    </row>
    <row r="667" spans="3:3" x14ac:dyDescent="0.2">
      <c r="C667" s="1" t="e">
        <f>VLOOKUP(B667,Códigos!D666:E667,2,0)</f>
        <v>#N/A</v>
      </c>
    </row>
    <row r="668" spans="3:3" x14ac:dyDescent="0.2">
      <c r="C668" s="1" t="e">
        <f>VLOOKUP(B668,Códigos!D667:E668,2,0)</f>
        <v>#N/A</v>
      </c>
    </row>
    <row r="669" spans="3:3" x14ac:dyDescent="0.2">
      <c r="C669" s="1" t="e">
        <f>VLOOKUP(B669,Códigos!D668:E669,2,0)</f>
        <v>#N/A</v>
      </c>
    </row>
    <row r="670" spans="3:3" x14ac:dyDescent="0.2">
      <c r="C670" s="1" t="e">
        <f>VLOOKUP(B670,Códigos!D669:E670,2,0)</f>
        <v>#N/A</v>
      </c>
    </row>
    <row r="671" spans="3:3" x14ac:dyDescent="0.2">
      <c r="C671" s="1" t="e">
        <f>VLOOKUP(B671,Códigos!D670:E671,2,0)</f>
        <v>#N/A</v>
      </c>
    </row>
    <row r="672" spans="3:3" x14ac:dyDescent="0.2">
      <c r="C672" s="1" t="e">
        <f>VLOOKUP(B672,Códigos!D671:E672,2,0)</f>
        <v>#N/A</v>
      </c>
    </row>
    <row r="673" spans="3:3" x14ac:dyDescent="0.2">
      <c r="C673" s="1" t="e">
        <f>VLOOKUP(B673,Códigos!D672:E673,2,0)</f>
        <v>#N/A</v>
      </c>
    </row>
    <row r="674" spans="3:3" x14ac:dyDescent="0.2">
      <c r="C674" s="1" t="e">
        <f>VLOOKUP(B674,Códigos!D673:E674,2,0)</f>
        <v>#N/A</v>
      </c>
    </row>
    <row r="675" spans="3:3" x14ac:dyDescent="0.2">
      <c r="C675" s="1" t="e">
        <f>VLOOKUP(B675,Códigos!D674:E675,2,0)</f>
        <v>#N/A</v>
      </c>
    </row>
    <row r="676" spans="3:3" x14ac:dyDescent="0.2">
      <c r="C676" s="1" t="e">
        <f>VLOOKUP(B676,Códigos!D675:E676,2,0)</f>
        <v>#N/A</v>
      </c>
    </row>
    <row r="677" spans="3:3" x14ac:dyDescent="0.2">
      <c r="C677" s="1" t="e">
        <f>VLOOKUP(B677,Códigos!D676:E677,2,0)</f>
        <v>#N/A</v>
      </c>
    </row>
    <row r="678" spans="3:3" x14ac:dyDescent="0.2">
      <c r="C678" s="1" t="e">
        <f>VLOOKUP(B678,Códigos!D677:E678,2,0)</f>
        <v>#N/A</v>
      </c>
    </row>
    <row r="679" spans="3:3" x14ac:dyDescent="0.2">
      <c r="C679" s="1" t="e">
        <f>VLOOKUP(B679,Códigos!D678:E679,2,0)</f>
        <v>#N/A</v>
      </c>
    </row>
    <row r="680" spans="3:3" x14ac:dyDescent="0.2">
      <c r="C680" s="1" t="e">
        <f>VLOOKUP(B680,Códigos!D679:E680,2,0)</f>
        <v>#N/A</v>
      </c>
    </row>
    <row r="681" spans="3:3" x14ac:dyDescent="0.2">
      <c r="C681" s="1" t="e">
        <f>VLOOKUP(B681,Códigos!D680:E681,2,0)</f>
        <v>#N/A</v>
      </c>
    </row>
    <row r="682" spans="3:3" x14ac:dyDescent="0.2">
      <c r="C682" s="1" t="e">
        <f>VLOOKUP(B682,Códigos!D681:E682,2,0)</f>
        <v>#N/A</v>
      </c>
    </row>
    <row r="683" spans="3:3" x14ac:dyDescent="0.2">
      <c r="C683" s="1" t="e">
        <f>VLOOKUP(B683,Códigos!D682:E683,2,0)</f>
        <v>#N/A</v>
      </c>
    </row>
    <row r="684" spans="3:3" x14ac:dyDescent="0.2">
      <c r="C684" s="1" t="e">
        <f>VLOOKUP(B684,Códigos!D683:E684,2,0)</f>
        <v>#N/A</v>
      </c>
    </row>
    <row r="685" spans="3:3" x14ac:dyDescent="0.2">
      <c r="C685" s="1" t="e">
        <f>VLOOKUP(B685,Códigos!D684:E685,2,0)</f>
        <v>#N/A</v>
      </c>
    </row>
    <row r="686" spans="3:3" x14ac:dyDescent="0.2">
      <c r="C686" s="1" t="e">
        <f>VLOOKUP(B686,Códigos!D685:E686,2,0)</f>
        <v>#N/A</v>
      </c>
    </row>
    <row r="687" spans="3:3" x14ac:dyDescent="0.2">
      <c r="C687" s="1" t="e">
        <f>VLOOKUP(B687,Códigos!D686:E687,2,0)</f>
        <v>#N/A</v>
      </c>
    </row>
    <row r="688" spans="3:3" x14ac:dyDescent="0.2">
      <c r="C688" s="1" t="e">
        <f>VLOOKUP(B688,Códigos!D687:E688,2,0)</f>
        <v>#N/A</v>
      </c>
    </row>
    <row r="689" spans="3:3" x14ac:dyDescent="0.2">
      <c r="C689" s="1" t="e">
        <f>VLOOKUP(B689,Códigos!D688:E689,2,0)</f>
        <v>#N/A</v>
      </c>
    </row>
    <row r="690" spans="3:3" x14ac:dyDescent="0.2">
      <c r="C690" s="1" t="e">
        <f>VLOOKUP(B690,Códigos!D689:E690,2,0)</f>
        <v>#N/A</v>
      </c>
    </row>
    <row r="691" spans="3:3" x14ac:dyDescent="0.2">
      <c r="C691" s="1" t="e">
        <f>VLOOKUP(B691,Códigos!D690:E691,2,0)</f>
        <v>#N/A</v>
      </c>
    </row>
    <row r="692" spans="3:3" x14ac:dyDescent="0.2">
      <c r="C692" s="1" t="e">
        <f>VLOOKUP(B692,Códigos!D691:E692,2,0)</f>
        <v>#N/A</v>
      </c>
    </row>
    <row r="693" spans="3:3" x14ac:dyDescent="0.2">
      <c r="C693" s="1" t="e">
        <f>VLOOKUP(B693,Códigos!D692:E693,2,0)</f>
        <v>#N/A</v>
      </c>
    </row>
    <row r="694" spans="3:3" x14ac:dyDescent="0.2">
      <c r="C694" s="1" t="e">
        <f>VLOOKUP(B694,Códigos!D693:E694,2,0)</f>
        <v>#N/A</v>
      </c>
    </row>
    <row r="695" spans="3:3" x14ac:dyDescent="0.2">
      <c r="C695" s="1" t="e">
        <f>VLOOKUP(B695,Códigos!D694:E695,2,0)</f>
        <v>#N/A</v>
      </c>
    </row>
    <row r="696" spans="3:3" x14ac:dyDescent="0.2">
      <c r="C696" s="1" t="e">
        <f>VLOOKUP(B696,Códigos!D695:E696,2,0)</f>
        <v>#N/A</v>
      </c>
    </row>
    <row r="697" spans="3:3" x14ac:dyDescent="0.2">
      <c r="C697" s="1" t="e">
        <f>VLOOKUP(B697,Códigos!D696:E697,2,0)</f>
        <v>#N/A</v>
      </c>
    </row>
    <row r="698" spans="3:3" x14ac:dyDescent="0.2">
      <c r="C698" s="1" t="e">
        <f>VLOOKUP(B698,Códigos!D697:E698,2,0)</f>
        <v>#N/A</v>
      </c>
    </row>
    <row r="699" spans="3:3" x14ac:dyDescent="0.2">
      <c r="C699" s="1" t="e">
        <f>VLOOKUP(B699,Códigos!D698:E699,2,0)</f>
        <v>#N/A</v>
      </c>
    </row>
    <row r="700" spans="3:3" x14ac:dyDescent="0.2">
      <c r="C700" s="1" t="e">
        <f>VLOOKUP(B700,Códigos!D699:E700,2,0)</f>
        <v>#N/A</v>
      </c>
    </row>
    <row r="701" spans="3:3" x14ac:dyDescent="0.2">
      <c r="C701" s="1" t="e">
        <f>VLOOKUP(B701,Códigos!D700:E701,2,0)</f>
        <v>#N/A</v>
      </c>
    </row>
    <row r="702" spans="3:3" x14ac:dyDescent="0.2">
      <c r="C702" s="1" t="e">
        <f>VLOOKUP(B702,Códigos!D701:E702,2,0)</f>
        <v>#N/A</v>
      </c>
    </row>
    <row r="703" spans="3:3" x14ac:dyDescent="0.2">
      <c r="C703" s="1" t="e">
        <f>VLOOKUP(B703,Códigos!D702:E703,2,0)</f>
        <v>#N/A</v>
      </c>
    </row>
    <row r="704" spans="3:3" x14ac:dyDescent="0.2">
      <c r="C704" s="1" t="e">
        <f>VLOOKUP(B704,Códigos!D703:E704,2,0)</f>
        <v>#N/A</v>
      </c>
    </row>
    <row r="705" spans="3:3" x14ac:dyDescent="0.2">
      <c r="C705" s="1" t="e">
        <f>VLOOKUP(B705,Códigos!D704:E705,2,0)</f>
        <v>#N/A</v>
      </c>
    </row>
    <row r="706" spans="3:3" x14ac:dyDescent="0.2">
      <c r="C706" s="1" t="e">
        <f>VLOOKUP(B706,Códigos!D705:E706,2,0)</f>
        <v>#N/A</v>
      </c>
    </row>
    <row r="707" spans="3:3" x14ac:dyDescent="0.2">
      <c r="C707" s="1" t="e">
        <f>VLOOKUP(B707,Códigos!D706:E707,2,0)</f>
        <v>#N/A</v>
      </c>
    </row>
    <row r="708" spans="3:3" x14ac:dyDescent="0.2">
      <c r="C708" s="1" t="e">
        <f>VLOOKUP(B708,Códigos!D707:E708,2,0)</f>
        <v>#N/A</v>
      </c>
    </row>
    <row r="709" spans="3:3" x14ac:dyDescent="0.2">
      <c r="C709" s="1" t="e">
        <f>VLOOKUP(B709,Códigos!D708:E709,2,0)</f>
        <v>#N/A</v>
      </c>
    </row>
    <row r="710" spans="3:3" x14ac:dyDescent="0.2">
      <c r="C710" s="1" t="e">
        <f>VLOOKUP(B710,Códigos!D709:E710,2,0)</f>
        <v>#N/A</v>
      </c>
    </row>
    <row r="711" spans="3:3" x14ac:dyDescent="0.2">
      <c r="C711" s="1" t="e">
        <f>VLOOKUP(B711,Códigos!D710:E711,2,0)</f>
        <v>#N/A</v>
      </c>
    </row>
    <row r="712" spans="3:3" x14ac:dyDescent="0.2">
      <c r="C712" s="1" t="e">
        <f>VLOOKUP(B712,Códigos!D711:E712,2,0)</f>
        <v>#N/A</v>
      </c>
    </row>
    <row r="713" spans="3:3" x14ac:dyDescent="0.2">
      <c r="C713" s="1" t="e">
        <f>VLOOKUP(B713,Códigos!D712:E713,2,0)</f>
        <v>#N/A</v>
      </c>
    </row>
    <row r="714" spans="3:3" x14ac:dyDescent="0.2">
      <c r="C714" s="1" t="e">
        <f>VLOOKUP(B714,Códigos!D713:E714,2,0)</f>
        <v>#N/A</v>
      </c>
    </row>
    <row r="715" spans="3:3" x14ac:dyDescent="0.2">
      <c r="C715" s="1" t="e">
        <f>VLOOKUP(B715,Códigos!D714:E715,2,0)</f>
        <v>#N/A</v>
      </c>
    </row>
    <row r="716" spans="3:3" x14ac:dyDescent="0.2">
      <c r="C716" s="1" t="e">
        <f>VLOOKUP(B716,Códigos!D715:E716,2,0)</f>
        <v>#N/A</v>
      </c>
    </row>
    <row r="717" spans="3:3" x14ac:dyDescent="0.2">
      <c r="C717" s="1" t="e">
        <f>VLOOKUP(B717,Códigos!D716:E717,2,0)</f>
        <v>#N/A</v>
      </c>
    </row>
    <row r="718" spans="3:3" x14ac:dyDescent="0.2">
      <c r="C718" s="1" t="e">
        <f>VLOOKUP(B718,Códigos!D717:E718,2,0)</f>
        <v>#N/A</v>
      </c>
    </row>
    <row r="719" spans="3:3" x14ac:dyDescent="0.2">
      <c r="C719" s="1" t="e">
        <f>VLOOKUP(B719,Códigos!D718:E719,2,0)</f>
        <v>#N/A</v>
      </c>
    </row>
    <row r="720" spans="3:3" x14ac:dyDescent="0.2">
      <c r="C720" s="1" t="e">
        <f>VLOOKUP(B720,Códigos!D719:E720,2,0)</f>
        <v>#N/A</v>
      </c>
    </row>
    <row r="721" spans="3:3" x14ac:dyDescent="0.2">
      <c r="C721" s="1" t="e">
        <f>VLOOKUP(B721,Códigos!D720:E721,2,0)</f>
        <v>#N/A</v>
      </c>
    </row>
    <row r="722" spans="3:3" x14ac:dyDescent="0.2">
      <c r="C722" s="1" t="e">
        <f>VLOOKUP(B722,Códigos!D721:E722,2,0)</f>
        <v>#N/A</v>
      </c>
    </row>
    <row r="723" spans="3:3" x14ac:dyDescent="0.2">
      <c r="C723" s="1" t="e">
        <f>VLOOKUP(B723,Códigos!D722:E723,2,0)</f>
        <v>#N/A</v>
      </c>
    </row>
    <row r="724" spans="3:3" x14ac:dyDescent="0.2">
      <c r="C724" s="1" t="e">
        <f>VLOOKUP(B724,Códigos!D723:E724,2,0)</f>
        <v>#N/A</v>
      </c>
    </row>
    <row r="725" spans="3:3" x14ac:dyDescent="0.2">
      <c r="C725" s="1" t="e">
        <f>VLOOKUP(B725,Códigos!D724:E725,2,0)</f>
        <v>#N/A</v>
      </c>
    </row>
    <row r="726" spans="3:3" x14ac:dyDescent="0.2">
      <c r="C726" s="1" t="e">
        <f>VLOOKUP(B726,Códigos!D725:E726,2,0)</f>
        <v>#N/A</v>
      </c>
    </row>
    <row r="727" spans="3:3" x14ac:dyDescent="0.2">
      <c r="C727" s="1" t="e">
        <f>VLOOKUP(B727,Códigos!D726:E727,2,0)</f>
        <v>#N/A</v>
      </c>
    </row>
    <row r="728" spans="3:3" x14ac:dyDescent="0.2">
      <c r="C728" s="1" t="e">
        <f>VLOOKUP(B728,Códigos!D727:E728,2,0)</f>
        <v>#N/A</v>
      </c>
    </row>
    <row r="729" spans="3:3" x14ac:dyDescent="0.2">
      <c r="C729" s="1" t="e">
        <f>VLOOKUP(B729,Códigos!D728:E729,2,0)</f>
        <v>#N/A</v>
      </c>
    </row>
    <row r="730" spans="3:3" x14ac:dyDescent="0.2">
      <c r="C730" s="1" t="e">
        <f>VLOOKUP(B730,Códigos!D729:E730,2,0)</f>
        <v>#N/A</v>
      </c>
    </row>
    <row r="731" spans="3:3" x14ac:dyDescent="0.2">
      <c r="C731" s="1" t="e">
        <f>VLOOKUP(B731,Códigos!D730:E731,2,0)</f>
        <v>#N/A</v>
      </c>
    </row>
    <row r="732" spans="3:3" x14ac:dyDescent="0.2">
      <c r="C732" s="1" t="e">
        <f>VLOOKUP(B732,Códigos!D731:E732,2,0)</f>
        <v>#N/A</v>
      </c>
    </row>
    <row r="733" spans="3:3" x14ac:dyDescent="0.2">
      <c r="C733" s="1" t="e">
        <f>VLOOKUP(B733,Códigos!D732:E733,2,0)</f>
        <v>#N/A</v>
      </c>
    </row>
    <row r="734" spans="3:3" x14ac:dyDescent="0.2">
      <c r="C734" s="1" t="e">
        <f>VLOOKUP(B734,Códigos!D733:E734,2,0)</f>
        <v>#N/A</v>
      </c>
    </row>
    <row r="735" spans="3:3" x14ac:dyDescent="0.2">
      <c r="C735" s="1" t="e">
        <f>VLOOKUP(B735,Códigos!D734:E735,2,0)</f>
        <v>#N/A</v>
      </c>
    </row>
    <row r="736" spans="3:3" x14ac:dyDescent="0.2">
      <c r="C736" s="1" t="e">
        <f>VLOOKUP(B736,Códigos!D735:E736,2,0)</f>
        <v>#N/A</v>
      </c>
    </row>
    <row r="737" spans="3:3" x14ac:dyDescent="0.2">
      <c r="C737" s="1" t="e">
        <f>VLOOKUP(B737,Códigos!D736:E737,2,0)</f>
        <v>#N/A</v>
      </c>
    </row>
    <row r="738" spans="3:3" x14ac:dyDescent="0.2">
      <c r="C738" s="1" t="e">
        <f>VLOOKUP(B738,Códigos!D737:E738,2,0)</f>
        <v>#N/A</v>
      </c>
    </row>
    <row r="739" spans="3:3" x14ac:dyDescent="0.2">
      <c r="C739" s="1" t="e">
        <f>VLOOKUP(B739,Códigos!D738:E739,2,0)</f>
        <v>#N/A</v>
      </c>
    </row>
    <row r="740" spans="3:3" x14ac:dyDescent="0.2">
      <c r="C740" s="1" t="e">
        <f>VLOOKUP(B740,Códigos!D739:E740,2,0)</f>
        <v>#N/A</v>
      </c>
    </row>
    <row r="741" spans="3:3" x14ac:dyDescent="0.2">
      <c r="C741" s="1" t="e">
        <f>VLOOKUP(B741,Códigos!D740:E741,2,0)</f>
        <v>#N/A</v>
      </c>
    </row>
    <row r="742" spans="3:3" x14ac:dyDescent="0.2">
      <c r="C742" s="1" t="e">
        <f>VLOOKUP(B742,Códigos!D741:E742,2,0)</f>
        <v>#N/A</v>
      </c>
    </row>
    <row r="743" spans="3:3" x14ac:dyDescent="0.2">
      <c r="C743" s="1" t="e">
        <f>VLOOKUP(B743,Códigos!D742:E743,2,0)</f>
        <v>#N/A</v>
      </c>
    </row>
    <row r="744" spans="3:3" x14ac:dyDescent="0.2">
      <c r="C744" s="1" t="e">
        <f>VLOOKUP(B744,Códigos!D743:E744,2,0)</f>
        <v>#N/A</v>
      </c>
    </row>
    <row r="745" spans="3:3" x14ac:dyDescent="0.2">
      <c r="C745" s="1" t="e">
        <f>VLOOKUP(B745,Códigos!D744:E745,2,0)</f>
        <v>#N/A</v>
      </c>
    </row>
    <row r="746" spans="3:3" x14ac:dyDescent="0.2">
      <c r="C746" s="1" t="e">
        <f>VLOOKUP(B746,Códigos!D745:E746,2,0)</f>
        <v>#N/A</v>
      </c>
    </row>
    <row r="747" spans="3:3" x14ac:dyDescent="0.2">
      <c r="C747" s="1" t="e">
        <f>VLOOKUP(B747,Códigos!D746:E747,2,0)</f>
        <v>#N/A</v>
      </c>
    </row>
    <row r="748" spans="3:3" x14ac:dyDescent="0.2">
      <c r="C748" s="1" t="e">
        <f>VLOOKUP(B748,Códigos!D747:E748,2,0)</f>
        <v>#N/A</v>
      </c>
    </row>
    <row r="749" spans="3:3" x14ac:dyDescent="0.2">
      <c r="C749" s="1" t="e">
        <f>VLOOKUP(B749,Códigos!D748:E749,2,0)</f>
        <v>#N/A</v>
      </c>
    </row>
    <row r="750" spans="3:3" x14ac:dyDescent="0.2">
      <c r="C750" s="1" t="e">
        <f>VLOOKUP(B750,Códigos!D749:E750,2,0)</f>
        <v>#N/A</v>
      </c>
    </row>
    <row r="751" spans="3:3" x14ac:dyDescent="0.2">
      <c r="C751" s="1" t="e">
        <f>VLOOKUP(B751,Códigos!D750:E751,2,0)</f>
        <v>#N/A</v>
      </c>
    </row>
    <row r="752" spans="3:3" x14ac:dyDescent="0.2">
      <c r="C752" s="1" t="e">
        <f>VLOOKUP(B752,Códigos!D751:E752,2,0)</f>
        <v>#N/A</v>
      </c>
    </row>
    <row r="753" spans="3:3" x14ac:dyDescent="0.2">
      <c r="C753" s="1" t="e">
        <f>VLOOKUP(B753,Códigos!D752:E753,2,0)</f>
        <v>#N/A</v>
      </c>
    </row>
    <row r="754" spans="3:3" x14ac:dyDescent="0.2">
      <c r="C754" s="1" t="e">
        <f>VLOOKUP(B754,Códigos!D753:E754,2,0)</f>
        <v>#N/A</v>
      </c>
    </row>
    <row r="755" spans="3:3" x14ac:dyDescent="0.2">
      <c r="C755" s="1" t="e">
        <f>VLOOKUP(B755,Códigos!D754:E755,2,0)</f>
        <v>#N/A</v>
      </c>
    </row>
    <row r="756" spans="3:3" x14ac:dyDescent="0.2">
      <c r="C756" s="1" t="e">
        <f>VLOOKUP(B756,Códigos!D755:E756,2,0)</f>
        <v>#N/A</v>
      </c>
    </row>
    <row r="757" spans="3:3" x14ac:dyDescent="0.2">
      <c r="C757" s="1" t="e">
        <f>VLOOKUP(B757,Códigos!D756:E757,2,0)</f>
        <v>#N/A</v>
      </c>
    </row>
    <row r="758" spans="3:3" x14ac:dyDescent="0.2">
      <c r="C758" s="1" t="e">
        <f>VLOOKUP(B758,Códigos!D757:E758,2,0)</f>
        <v>#N/A</v>
      </c>
    </row>
    <row r="759" spans="3:3" x14ac:dyDescent="0.2">
      <c r="C759" s="1" t="e">
        <f>VLOOKUP(B759,Códigos!D758:E759,2,0)</f>
        <v>#N/A</v>
      </c>
    </row>
    <row r="760" spans="3:3" x14ac:dyDescent="0.2">
      <c r="C760" s="1" t="e">
        <f>VLOOKUP(B760,Códigos!D759:E760,2,0)</f>
        <v>#N/A</v>
      </c>
    </row>
    <row r="761" spans="3:3" x14ac:dyDescent="0.2">
      <c r="C761" s="1" t="e">
        <f>VLOOKUP(B761,Códigos!D760:E761,2,0)</f>
        <v>#N/A</v>
      </c>
    </row>
    <row r="762" spans="3:3" x14ac:dyDescent="0.2">
      <c r="C762" s="1" t="e">
        <f>VLOOKUP(B762,Códigos!D761:E762,2,0)</f>
        <v>#N/A</v>
      </c>
    </row>
    <row r="763" spans="3:3" x14ac:dyDescent="0.2">
      <c r="C763" s="1" t="e">
        <f>VLOOKUP(B763,Códigos!D762:E763,2,0)</f>
        <v>#N/A</v>
      </c>
    </row>
    <row r="764" spans="3:3" x14ac:dyDescent="0.2">
      <c r="C764" s="1" t="e">
        <f>VLOOKUP(B764,Códigos!D763:E764,2,0)</f>
        <v>#N/A</v>
      </c>
    </row>
    <row r="765" spans="3:3" x14ac:dyDescent="0.2">
      <c r="C765" s="1" t="e">
        <f>VLOOKUP(B765,Códigos!D764:E765,2,0)</f>
        <v>#N/A</v>
      </c>
    </row>
    <row r="766" spans="3:3" x14ac:dyDescent="0.2">
      <c r="C766" s="1" t="e">
        <f>VLOOKUP(B766,Códigos!D765:E766,2,0)</f>
        <v>#N/A</v>
      </c>
    </row>
    <row r="767" spans="3:3" x14ac:dyDescent="0.2">
      <c r="C767" s="1" t="e">
        <f>VLOOKUP(B767,Códigos!D766:E767,2,0)</f>
        <v>#N/A</v>
      </c>
    </row>
    <row r="768" spans="3:3" x14ac:dyDescent="0.2">
      <c r="C768" s="1" t="e">
        <f>VLOOKUP(B768,Códigos!D767:E768,2,0)</f>
        <v>#N/A</v>
      </c>
    </row>
    <row r="769" spans="3:3" x14ac:dyDescent="0.2">
      <c r="C769" s="1" t="e">
        <f>VLOOKUP(B769,Códigos!D768:E769,2,0)</f>
        <v>#N/A</v>
      </c>
    </row>
    <row r="770" spans="3:3" x14ac:dyDescent="0.2">
      <c r="C770" s="1" t="e">
        <f>VLOOKUP(B770,Códigos!D769:E770,2,0)</f>
        <v>#N/A</v>
      </c>
    </row>
    <row r="771" spans="3:3" x14ac:dyDescent="0.2">
      <c r="C771" s="1" t="e">
        <f>VLOOKUP(B771,Códigos!D770:E771,2,0)</f>
        <v>#N/A</v>
      </c>
    </row>
    <row r="772" spans="3:3" x14ac:dyDescent="0.2">
      <c r="C772" s="1" t="e">
        <f>VLOOKUP(B772,Códigos!D771:E772,2,0)</f>
        <v>#N/A</v>
      </c>
    </row>
    <row r="773" spans="3:3" x14ac:dyDescent="0.2">
      <c r="C773" s="1" t="e">
        <f>VLOOKUP(B773,Códigos!D772:E773,2,0)</f>
        <v>#N/A</v>
      </c>
    </row>
    <row r="774" spans="3:3" x14ac:dyDescent="0.2">
      <c r="C774" s="1" t="e">
        <f>VLOOKUP(B774,Códigos!D773:E774,2,0)</f>
        <v>#N/A</v>
      </c>
    </row>
    <row r="775" spans="3:3" x14ac:dyDescent="0.2">
      <c r="C775" s="1" t="e">
        <f>VLOOKUP(B775,Códigos!D774:E775,2,0)</f>
        <v>#N/A</v>
      </c>
    </row>
    <row r="776" spans="3:3" x14ac:dyDescent="0.2">
      <c r="C776" s="1" t="e">
        <f>VLOOKUP(B776,Códigos!D775:E776,2,0)</f>
        <v>#N/A</v>
      </c>
    </row>
    <row r="777" spans="3:3" x14ac:dyDescent="0.2">
      <c r="C777" s="1" t="e">
        <f>VLOOKUP(B777,Códigos!D776:E777,2,0)</f>
        <v>#N/A</v>
      </c>
    </row>
    <row r="778" spans="3:3" x14ac:dyDescent="0.2">
      <c r="C778" s="1" t="e">
        <f>VLOOKUP(B778,Códigos!D777:E778,2,0)</f>
        <v>#N/A</v>
      </c>
    </row>
    <row r="779" spans="3:3" x14ac:dyDescent="0.2">
      <c r="C779" s="1" t="e">
        <f>VLOOKUP(B779,Códigos!D778:E779,2,0)</f>
        <v>#N/A</v>
      </c>
    </row>
    <row r="780" spans="3:3" x14ac:dyDescent="0.2">
      <c r="C780" s="1" t="e">
        <f>VLOOKUP(B780,Códigos!D779:E780,2,0)</f>
        <v>#N/A</v>
      </c>
    </row>
    <row r="781" spans="3:3" x14ac:dyDescent="0.2">
      <c r="C781" s="1" t="e">
        <f>VLOOKUP(B781,Códigos!D780:E781,2,0)</f>
        <v>#N/A</v>
      </c>
    </row>
    <row r="782" spans="3:3" x14ac:dyDescent="0.2">
      <c r="C782" s="1" t="e">
        <f>VLOOKUP(B782,Códigos!D781:E782,2,0)</f>
        <v>#N/A</v>
      </c>
    </row>
    <row r="783" spans="3:3" x14ac:dyDescent="0.2">
      <c r="C783" s="1" t="e">
        <f>VLOOKUP(B783,Códigos!D782:E783,2,0)</f>
        <v>#N/A</v>
      </c>
    </row>
    <row r="784" spans="3:3" x14ac:dyDescent="0.2">
      <c r="C784" s="1" t="e">
        <f>VLOOKUP(B784,Códigos!D783:E784,2,0)</f>
        <v>#N/A</v>
      </c>
    </row>
    <row r="785" spans="3:3" x14ac:dyDescent="0.2">
      <c r="C785" s="1" t="e">
        <f>VLOOKUP(B785,Códigos!D784:E785,2,0)</f>
        <v>#N/A</v>
      </c>
    </row>
    <row r="786" spans="3:3" x14ac:dyDescent="0.2">
      <c r="C786" s="1" t="e">
        <f>VLOOKUP(B786,Códigos!D785:E786,2,0)</f>
        <v>#N/A</v>
      </c>
    </row>
    <row r="787" spans="3:3" x14ac:dyDescent="0.2">
      <c r="C787" s="1" t="e">
        <f>VLOOKUP(B787,Códigos!D786:E787,2,0)</f>
        <v>#N/A</v>
      </c>
    </row>
    <row r="788" spans="3:3" x14ac:dyDescent="0.2">
      <c r="C788" s="1" t="e">
        <f>VLOOKUP(B788,Códigos!D787:E788,2,0)</f>
        <v>#N/A</v>
      </c>
    </row>
    <row r="789" spans="3:3" x14ac:dyDescent="0.2">
      <c r="C789" s="1" t="e">
        <f>VLOOKUP(B789,Códigos!D788:E789,2,0)</f>
        <v>#N/A</v>
      </c>
    </row>
    <row r="790" spans="3:3" x14ac:dyDescent="0.2">
      <c r="C790" s="1" t="e">
        <f>VLOOKUP(B790,Códigos!D789:E790,2,0)</f>
        <v>#N/A</v>
      </c>
    </row>
    <row r="791" spans="3:3" x14ac:dyDescent="0.2">
      <c r="C791" s="1" t="e">
        <f>VLOOKUP(B791,Códigos!D790:E791,2,0)</f>
        <v>#N/A</v>
      </c>
    </row>
    <row r="792" spans="3:3" x14ac:dyDescent="0.2">
      <c r="C792" s="1" t="e">
        <f>VLOOKUP(B792,Códigos!D791:E792,2,0)</f>
        <v>#N/A</v>
      </c>
    </row>
    <row r="793" spans="3:3" x14ac:dyDescent="0.2">
      <c r="C793" s="1" t="e">
        <f>VLOOKUP(B793,Códigos!D792:E793,2,0)</f>
        <v>#N/A</v>
      </c>
    </row>
    <row r="794" spans="3:3" x14ac:dyDescent="0.2">
      <c r="C794" s="1" t="e">
        <f>VLOOKUP(B794,Códigos!D793:E794,2,0)</f>
        <v>#N/A</v>
      </c>
    </row>
    <row r="795" spans="3:3" x14ac:dyDescent="0.2">
      <c r="C795" s="1" t="e">
        <f>VLOOKUP(B795,Códigos!D794:E795,2,0)</f>
        <v>#N/A</v>
      </c>
    </row>
    <row r="796" spans="3:3" x14ac:dyDescent="0.2">
      <c r="C796" s="1" t="e">
        <f>VLOOKUP(B796,Códigos!D795:E796,2,0)</f>
        <v>#N/A</v>
      </c>
    </row>
    <row r="797" spans="3:3" x14ac:dyDescent="0.2">
      <c r="C797" s="1" t="e">
        <f>VLOOKUP(B797,Códigos!D796:E797,2,0)</f>
        <v>#N/A</v>
      </c>
    </row>
    <row r="798" spans="3:3" x14ac:dyDescent="0.2">
      <c r="C798" s="1" t="e">
        <f>VLOOKUP(B798,Códigos!D797:E798,2,0)</f>
        <v>#N/A</v>
      </c>
    </row>
    <row r="799" spans="3:3" x14ac:dyDescent="0.2">
      <c r="C799" s="1" t="e">
        <f>VLOOKUP(B799,Códigos!D798:E799,2,0)</f>
        <v>#N/A</v>
      </c>
    </row>
    <row r="800" spans="3:3" x14ac:dyDescent="0.2">
      <c r="C800" s="1" t="e">
        <f>VLOOKUP(B800,Códigos!D799:E800,2,0)</f>
        <v>#N/A</v>
      </c>
    </row>
    <row r="801" spans="3:3" x14ac:dyDescent="0.2">
      <c r="C801" s="1" t="e">
        <f>VLOOKUP(B801,Códigos!D800:E801,2,0)</f>
        <v>#N/A</v>
      </c>
    </row>
    <row r="802" spans="3:3" x14ac:dyDescent="0.2">
      <c r="C802" s="1" t="e">
        <f>VLOOKUP(B802,Códigos!D801:E802,2,0)</f>
        <v>#N/A</v>
      </c>
    </row>
    <row r="803" spans="3:3" x14ac:dyDescent="0.2">
      <c r="C803" s="1" t="e">
        <f>VLOOKUP(B803,Códigos!D802:E803,2,0)</f>
        <v>#N/A</v>
      </c>
    </row>
    <row r="804" spans="3:3" x14ac:dyDescent="0.2">
      <c r="C804" s="1" t="e">
        <f>VLOOKUP(B804,Códigos!D803:E804,2,0)</f>
        <v>#N/A</v>
      </c>
    </row>
    <row r="805" spans="3:3" x14ac:dyDescent="0.2">
      <c r="C805" s="1" t="e">
        <f>VLOOKUP(B805,Códigos!D804:E805,2,0)</f>
        <v>#N/A</v>
      </c>
    </row>
    <row r="806" spans="3:3" x14ac:dyDescent="0.2">
      <c r="C806" s="1" t="e">
        <f>VLOOKUP(B806,Códigos!D805:E806,2,0)</f>
        <v>#N/A</v>
      </c>
    </row>
    <row r="807" spans="3:3" x14ac:dyDescent="0.2">
      <c r="C807" s="1" t="e">
        <f>VLOOKUP(B807,Códigos!D806:E807,2,0)</f>
        <v>#N/A</v>
      </c>
    </row>
    <row r="808" spans="3:3" x14ac:dyDescent="0.2">
      <c r="C808" s="1" t="e">
        <f>VLOOKUP(B808,Códigos!D807:E808,2,0)</f>
        <v>#N/A</v>
      </c>
    </row>
    <row r="809" spans="3:3" x14ac:dyDescent="0.2">
      <c r="C809" s="1" t="e">
        <f>VLOOKUP(B809,Códigos!D808:E809,2,0)</f>
        <v>#N/A</v>
      </c>
    </row>
    <row r="810" spans="3:3" x14ac:dyDescent="0.2">
      <c r="C810" s="1" t="e">
        <f>VLOOKUP(B810,Códigos!D809:E810,2,0)</f>
        <v>#N/A</v>
      </c>
    </row>
    <row r="811" spans="3:3" x14ac:dyDescent="0.2">
      <c r="C811" s="1" t="e">
        <f>VLOOKUP(B811,Códigos!D810:E811,2,0)</f>
        <v>#N/A</v>
      </c>
    </row>
    <row r="812" spans="3:3" x14ac:dyDescent="0.2">
      <c r="C812" s="1" t="e">
        <f>VLOOKUP(B812,Códigos!D811:E812,2,0)</f>
        <v>#N/A</v>
      </c>
    </row>
    <row r="813" spans="3:3" x14ac:dyDescent="0.2">
      <c r="C813" s="1" t="e">
        <f>VLOOKUP(B813,Códigos!D812:E813,2,0)</f>
        <v>#N/A</v>
      </c>
    </row>
    <row r="814" spans="3:3" x14ac:dyDescent="0.2">
      <c r="C814" s="1" t="e">
        <f>VLOOKUP(B814,Códigos!D813:E814,2,0)</f>
        <v>#N/A</v>
      </c>
    </row>
    <row r="815" spans="3:3" x14ac:dyDescent="0.2">
      <c r="C815" s="1" t="e">
        <f>VLOOKUP(B815,Códigos!D814:E815,2,0)</f>
        <v>#N/A</v>
      </c>
    </row>
    <row r="816" spans="3:3" x14ac:dyDescent="0.2">
      <c r="C816" s="1" t="e">
        <f>VLOOKUP(B816,Códigos!D815:E816,2,0)</f>
        <v>#N/A</v>
      </c>
    </row>
    <row r="817" spans="3:3" x14ac:dyDescent="0.2">
      <c r="C817" s="1" t="e">
        <f>VLOOKUP(B817,Códigos!D816:E817,2,0)</f>
        <v>#N/A</v>
      </c>
    </row>
    <row r="818" spans="3:3" x14ac:dyDescent="0.2">
      <c r="C818" s="1" t="e">
        <f>VLOOKUP(B818,Códigos!D817:E818,2,0)</f>
        <v>#N/A</v>
      </c>
    </row>
    <row r="819" spans="3:3" x14ac:dyDescent="0.2">
      <c r="C819" s="1" t="e">
        <f>VLOOKUP(B819,Códigos!D818:E819,2,0)</f>
        <v>#N/A</v>
      </c>
    </row>
    <row r="820" spans="3:3" x14ac:dyDescent="0.2">
      <c r="C820" s="1" t="e">
        <f>VLOOKUP(B820,Códigos!D819:E820,2,0)</f>
        <v>#N/A</v>
      </c>
    </row>
    <row r="821" spans="3:3" x14ac:dyDescent="0.2">
      <c r="C821" s="1" t="e">
        <f>VLOOKUP(B821,Códigos!D820:E821,2,0)</f>
        <v>#N/A</v>
      </c>
    </row>
    <row r="822" spans="3:3" x14ac:dyDescent="0.2">
      <c r="C822" s="1" t="e">
        <f>VLOOKUP(B822,Códigos!D821:E822,2,0)</f>
        <v>#N/A</v>
      </c>
    </row>
    <row r="823" spans="3:3" x14ac:dyDescent="0.2">
      <c r="C823" s="1" t="e">
        <f>VLOOKUP(B823,Códigos!D822:E823,2,0)</f>
        <v>#N/A</v>
      </c>
    </row>
    <row r="824" spans="3:3" x14ac:dyDescent="0.2">
      <c r="C824" s="1" t="e">
        <f>VLOOKUP(B824,Códigos!D823:E824,2,0)</f>
        <v>#N/A</v>
      </c>
    </row>
    <row r="825" spans="3:3" x14ac:dyDescent="0.2">
      <c r="C825" s="1" t="e">
        <f>VLOOKUP(B825,Códigos!D824:E825,2,0)</f>
        <v>#N/A</v>
      </c>
    </row>
    <row r="826" spans="3:3" x14ac:dyDescent="0.2">
      <c r="C826" s="1" t="e">
        <f>VLOOKUP(B826,Códigos!D825:E826,2,0)</f>
        <v>#N/A</v>
      </c>
    </row>
    <row r="827" spans="3:3" x14ac:dyDescent="0.2">
      <c r="C827" s="1" t="e">
        <f>VLOOKUP(B827,Códigos!D826:E827,2,0)</f>
        <v>#N/A</v>
      </c>
    </row>
    <row r="828" spans="3:3" x14ac:dyDescent="0.2">
      <c r="C828" s="1" t="e">
        <f>VLOOKUP(B828,Códigos!D827:E828,2,0)</f>
        <v>#N/A</v>
      </c>
    </row>
    <row r="829" spans="3:3" x14ac:dyDescent="0.2">
      <c r="C829" s="1" t="e">
        <f>VLOOKUP(B829,Códigos!D828:E829,2,0)</f>
        <v>#N/A</v>
      </c>
    </row>
    <row r="830" spans="3:3" x14ac:dyDescent="0.2">
      <c r="C830" s="1" t="e">
        <f>VLOOKUP(B830,Códigos!D829:E830,2,0)</f>
        <v>#N/A</v>
      </c>
    </row>
    <row r="831" spans="3:3" x14ac:dyDescent="0.2">
      <c r="C831" s="1" t="e">
        <f>VLOOKUP(B831,Códigos!D830:E831,2,0)</f>
        <v>#N/A</v>
      </c>
    </row>
    <row r="832" spans="3:3" x14ac:dyDescent="0.2">
      <c r="C832" s="1" t="e">
        <f>VLOOKUP(B832,Códigos!D831:E832,2,0)</f>
        <v>#N/A</v>
      </c>
    </row>
    <row r="833" spans="3:3" x14ac:dyDescent="0.2">
      <c r="C833" s="1" t="e">
        <f>VLOOKUP(B833,Códigos!D832:E833,2,0)</f>
        <v>#N/A</v>
      </c>
    </row>
    <row r="834" spans="3:3" x14ac:dyDescent="0.2">
      <c r="C834" s="1" t="e">
        <f>VLOOKUP(B834,Códigos!D833:E834,2,0)</f>
        <v>#N/A</v>
      </c>
    </row>
    <row r="835" spans="3:3" x14ac:dyDescent="0.2">
      <c r="C835" s="1" t="e">
        <f>VLOOKUP(B835,Códigos!D834:E835,2,0)</f>
        <v>#N/A</v>
      </c>
    </row>
    <row r="836" spans="3:3" x14ac:dyDescent="0.2">
      <c r="C836" s="1" t="e">
        <f>VLOOKUP(B836,Códigos!D835:E836,2,0)</f>
        <v>#N/A</v>
      </c>
    </row>
    <row r="837" spans="3:3" x14ac:dyDescent="0.2">
      <c r="C837" s="1" t="e">
        <f>VLOOKUP(B837,Códigos!D836:E837,2,0)</f>
        <v>#N/A</v>
      </c>
    </row>
    <row r="838" spans="3:3" x14ac:dyDescent="0.2">
      <c r="C838" s="1" t="e">
        <f>VLOOKUP(B838,Códigos!D837:E838,2,0)</f>
        <v>#N/A</v>
      </c>
    </row>
    <row r="839" spans="3:3" x14ac:dyDescent="0.2">
      <c r="C839" s="1" t="e">
        <f>VLOOKUP(B839,Códigos!D838:E839,2,0)</f>
        <v>#N/A</v>
      </c>
    </row>
    <row r="840" spans="3:3" x14ac:dyDescent="0.2">
      <c r="C840" s="1" t="e">
        <f>VLOOKUP(B840,Códigos!D839:E840,2,0)</f>
        <v>#N/A</v>
      </c>
    </row>
    <row r="841" spans="3:3" x14ac:dyDescent="0.2">
      <c r="C841" s="1" t="e">
        <f>VLOOKUP(B841,Códigos!D840:E841,2,0)</f>
        <v>#N/A</v>
      </c>
    </row>
    <row r="842" spans="3:3" x14ac:dyDescent="0.2">
      <c r="C842" s="1" t="e">
        <f>VLOOKUP(B842,Códigos!D841:E842,2,0)</f>
        <v>#N/A</v>
      </c>
    </row>
    <row r="843" spans="3:3" x14ac:dyDescent="0.2">
      <c r="C843" s="1" t="e">
        <f>VLOOKUP(B843,Códigos!D842:E843,2,0)</f>
        <v>#N/A</v>
      </c>
    </row>
    <row r="844" spans="3:3" x14ac:dyDescent="0.2">
      <c r="C844" s="1" t="e">
        <f>VLOOKUP(B844,Códigos!D843:E844,2,0)</f>
        <v>#N/A</v>
      </c>
    </row>
    <row r="845" spans="3:3" x14ac:dyDescent="0.2">
      <c r="C845" s="1" t="e">
        <f>VLOOKUP(B845,Códigos!D844:E845,2,0)</f>
        <v>#N/A</v>
      </c>
    </row>
    <row r="846" spans="3:3" x14ac:dyDescent="0.2">
      <c r="C846" s="1" t="e">
        <f>VLOOKUP(B846,Códigos!D845:E846,2,0)</f>
        <v>#N/A</v>
      </c>
    </row>
    <row r="847" spans="3:3" x14ac:dyDescent="0.2">
      <c r="C847" s="1" t="e">
        <f>VLOOKUP(B847,Códigos!D846:E847,2,0)</f>
        <v>#N/A</v>
      </c>
    </row>
    <row r="848" spans="3:3" x14ac:dyDescent="0.2">
      <c r="C848" s="1" t="e">
        <f>VLOOKUP(B848,Códigos!D847:E848,2,0)</f>
        <v>#N/A</v>
      </c>
    </row>
    <row r="849" spans="3:3" x14ac:dyDescent="0.2">
      <c r="C849" s="1" t="e">
        <f>VLOOKUP(B849,Códigos!D848:E849,2,0)</f>
        <v>#N/A</v>
      </c>
    </row>
    <row r="850" spans="3:3" x14ac:dyDescent="0.2">
      <c r="C850" s="1" t="e">
        <f>VLOOKUP(B850,Códigos!D849:E850,2,0)</f>
        <v>#N/A</v>
      </c>
    </row>
    <row r="851" spans="3:3" x14ac:dyDescent="0.2">
      <c r="C851" s="1" t="e">
        <f>VLOOKUP(B851,Códigos!D850:E851,2,0)</f>
        <v>#N/A</v>
      </c>
    </row>
    <row r="852" spans="3:3" x14ac:dyDescent="0.2">
      <c r="C852" s="1" t="e">
        <f>VLOOKUP(B852,Códigos!D851:E852,2,0)</f>
        <v>#N/A</v>
      </c>
    </row>
    <row r="853" spans="3:3" x14ac:dyDescent="0.2">
      <c r="C853" s="1" t="e">
        <f>VLOOKUP(B853,Códigos!D852:E853,2,0)</f>
        <v>#N/A</v>
      </c>
    </row>
    <row r="854" spans="3:3" x14ac:dyDescent="0.2">
      <c r="C854" s="1" t="e">
        <f>VLOOKUP(B854,Códigos!D853:E854,2,0)</f>
        <v>#N/A</v>
      </c>
    </row>
    <row r="855" spans="3:3" x14ac:dyDescent="0.2">
      <c r="C855" s="1" t="e">
        <f>VLOOKUP(B855,Códigos!D854:E855,2,0)</f>
        <v>#N/A</v>
      </c>
    </row>
    <row r="856" spans="3:3" x14ac:dyDescent="0.2">
      <c r="C856" s="1" t="e">
        <f>VLOOKUP(B856,Códigos!D855:E856,2,0)</f>
        <v>#N/A</v>
      </c>
    </row>
    <row r="857" spans="3:3" x14ac:dyDescent="0.2">
      <c r="C857" s="1" t="e">
        <f>VLOOKUP(B857,Códigos!D856:E857,2,0)</f>
        <v>#N/A</v>
      </c>
    </row>
    <row r="858" spans="3:3" x14ac:dyDescent="0.2">
      <c r="C858" s="1" t="e">
        <f>VLOOKUP(B858,Códigos!D857:E858,2,0)</f>
        <v>#N/A</v>
      </c>
    </row>
    <row r="859" spans="3:3" x14ac:dyDescent="0.2">
      <c r="C859" s="1" t="e">
        <f>VLOOKUP(B859,Códigos!D858:E859,2,0)</f>
        <v>#N/A</v>
      </c>
    </row>
    <row r="860" spans="3:3" x14ac:dyDescent="0.2">
      <c r="C860" s="1" t="e">
        <f>VLOOKUP(B860,Códigos!D859:E860,2,0)</f>
        <v>#N/A</v>
      </c>
    </row>
    <row r="861" spans="3:3" x14ac:dyDescent="0.2">
      <c r="C861" s="1" t="e">
        <f>VLOOKUP(B861,Códigos!D860:E861,2,0)</f>
        <v>#N/A</v>
      </c>
    </row>
    <row r="862" spans="3:3" x14ac:dyDescent="0.2">
      <c r="C862" s="1" t="e">
        <f>VLOOKUP(B862,Códigos!D861:E862,2,0)</f>
        <v>#N/A</v>
      </c>
    </row>
    <row r="863" spans="3:3" x14ac:dyDescent="0.2">
      <c r="C863" s="1" t="e">
        <f>VLOOKUP(B863,Códigos!D862:E863,2,0)</f>
        <v>#N/A</v>
      </c>
    </row>
    <row r="864" spans="3:3" x14ac:dyDescent="0.2">
      <c r="C864" s="1" t="e">
        <f>VLOOKUP(B864,Códigos!D863:E864,2,0)</f>
        <v>#N/A</v>
      </c>
    </row>
    <row r="865" spans="3:3" x14ac:dyDescent="0.2">
      <c r="C865" s="1" t="e">
        <f>VLOOKUP(B865,Códigos!D864:E865,2,0)</f>
        <v>#N/A</v>
      </c>
    </row>
    <row r="866" spans="3:3" x14ac:dyDescent="0.2">
      <c r="C866" s="1" t="e">
        <f>VLOOKUP(B866,Códigos!D865:E866,2,0)</f>
        <v>#N/A</v>
      </c>
    </row>
    <row r="867" spans="3:3" x14ac:dyDescent="0.2">
      <c r="C867" s="1" t="e">
        <f>VLOOKUP(B867,Códigos!D866:E867,2,0)</f>
        <v>#N/A</v>
      </c>
    </row>
    <row r="868" spans="3:3" x14ac:dyDescent="0.2">
      <c r="C868" s="1" t="e">
        <f>VLOOKUP(B868,Códigos!D867:E868,2,0)</f>
        <v>#N/A</v>
      </c>
    </row>
    <row r="869" spans="3:3" x14ac:dyDescent="0.2">
      <c r="C869" s="1" t="e">
        <f>VLOOKUP(B869,Códigos!D868:E869,2,0)</f>
        <v>#N/A</v>
      </c>
    </row>
    <row r="870" spans="3:3" x14ac:dyDescent="0.2">
      <c r="C870" s="1" t="e">
        <f>VLOOKUP(B870,Códigos!D869:E870,2,0)</f>
        <v>#N/A</v>
      </c>
    </row>
    <row r="871" spans="3:3" x14ac:dyDescent="0.2">
      <c r="C871" s="1" t="e">
        <f>VLOOKUP(B871,Códigos!D870:E871,2,0)</f>
        <v>#N/A</v>
      </c>
    </row>
    <row r="872" spans="3:3" x14ac:dyDescent="0.2">
      <c r="C872" s="1" t="e">
        <f>VLOOKUP(B872,Códigos!D871:E872,2,0)</f>
        <v>#N/A</v>
      </c>
    </row>
    <row r="873" spans="3:3" x14ac:dyDescent="0.2">
      <c r="C873" s="1" t="e">
        <f>VLOOKUP(B873,Códigos!D872:E873,2,0)</f>
        <v>#N/A</v>
      </c>
    </row>
    <row r="874" spans="3:3" x14ac:dyDescent="0.2">
      <c r="C874" s="1" t="e">
        <f>VLOOKUP(B874,Códigos!D873:E874,2,0)</f>
        <v>#N/A</v>
      </c>
    </row>
    <row r="875" spans="3:3" x14ac:dyDescent="0.2">
      <c r="C875" s="1" t="e">
        <f>VLOOKUP(B875,Códigos!D874:E875,2,0)</f>
        <v>#N/A</v>
      </c>
    </row>
    <row r="876" spans="3:3" x14ac:dyDescent="0.2">
      <c r="C876" s="1" t="e">
        <f>VLOOKUP(B876,Códigos!D875:E876,2,0)</f>
        <v>#N/A</v>
      </c>
    </row>
    <row r="877" spans="3:3" x14ac:dyDescent="0.2">
      <c r="C877" s="1" t="e">
        <f>VLOOKUP(B877,Códigos!D876:E877,2,0)</f>
        <v>#N/A</v>
      </c>
    </row>
    <row r="878" spans="3:3" x14ac:dyDescent="0.2">
      <c r="C878" s="1" t="e">
        <f>VLOOKUP(B878,Códigos!D877:E878,2,0)</f>
        <v>#N/A</v>
      </c>
    </row>
    <row r="879" spans="3:3" x14ac:dyDescent="0.2">
      <c r="C879" s="1" t="e">
        <f>VLOOKUP(B879,Códigos!D878:E879,2,0)</f>
        <v>#N/A</v>
      </c>
    </row>
    <row r="880" spans="3:3" x14ac:dyDescent="0.2">
      <c r="C880" s="1" t="e">
        <f>VLOOKUP(B880,Códigos!D879:E880,2,0)</f>
        <v>#N/A</v>
      </c>
    </row>
    <row r="881" spans="3:3" x14ac:dyDescent="0.2">
      <c r="C881" s="1" t="e">
        <f>VLOOKUP(B881,Códigos!D880:E881,2,0)</f>
        <v>#N/A</v>
      </c>
    </row>
    <row r="882" spans="3:3" x14ac:dyDescent="0.2">
      <c r="C882" s="1" t="e">
        <f>VLOOKUP(B882,Códigos!D881:E882,2,0)</f>
        <v>#N/A</v>
      </c>
    </row>
    <row r="883" spans="3:3" x14ac:dyDescent="0.2">
      <c r="C883" s="1" t="e">
        <f>VLOOKUP(B883,Códigos!D882:E883,2,0)</f>
        <v>#N/A</v>
      </c>
    </row>
    <row r="884" spans="3:3" x14ac:dyDescent="0.2">
      <c r="C884" s="1" t="e">
        <f>VLOOKUP(B884,Códigos!D883:E884,2,0)</f>
        <v>#N/A</v>
      </c>
    </row>
    <row r="885" spans="3:3" x14ac:dyDescent="0.2">
      <c r="C885" s="1" t="e">
        <f>VLOOKUP(B885,Códigos!D884:E885,2,0)</f>
        <v>#N/A</v>
      </c>
    </row>
    <row r="886" spans="3:3" x14ac:dyDescent="0.2">
      <c r="C886" s="1" t="e">
        <f>VLOOKUP(B886,Códigos!D885:E886,2,0)</f>
        <v>#N/A</v>
      </c>
    </row>
    <row r="887" spans="3:3" x14ac:dyDescent="0.2">
      <c r="C887" s="1" t="e">
        <f>VLOOKUP(B887,Códigos!D886:E887,2,0)</f>
        <v>#N/A</v>
      </c>
    </row>
    <row r="888" spans="3:3" x14ac:dyDescent="0.2">
      <c r="C888" s="1" t="e">
        <f>VLOOKUP(B888,Códigos!D887:E888,2,0)</f>
        <v>#N/A</v>
      </c>
    </row>
    <row r="889" spans="3:3" x14ac:dyDescent="0.2">
      <c r="C889" s="1" t="e">
        <f>VLOOKUP(B889,Códigos!D888:E889,2,0)</f>
        <v>#N/A</v>
      </c>
    </row>
    <row r="890" spans="3:3" x14ac:dyDescent="0.2">
      <c r="C890" s="1" t="e">
        <f>VLOOKUP(B890,Códigos!D889:E890,2,0)</f>
        <v>#N/A</v>
      </c>
    </row>
    <row r="891" spans="3:3" x14ac:dyDescent="0.2">
      <c r="C891" s="1" t="e">
        <f>VLOOKUP(B891,Códigos!D890:E891,2,0)</f>
        <v>#N/A</v>
      </c>
    </row>
    <row r="892" spans="3:3" x14ac:dyDescent="0.2">
      <c r="C892" s="1" t="e">
        <f>VLOOKUP(B892,Códigos!D891:E892,2,0)</f>
        <v>#N/A</v>
      </c>
    </row>
    <row r="893" spans="3:3" x14ac:dyDescent="0.2">
      <c r="C893" s="1" t="e">
        <f>VLOOKUP(B893,Códigos!D892:E893,2,0)</f>
        <v>#N/A</v>
      </c>
    </row>
    <row r="894" spans="3:3" x14ac:dyDescent="0.2">
      <c r="C894" s="1" t="e">
        <f>VLOOKUP(B894,Códigos!D893:E894,2,0)</f>
        <v>#N/A</v>
      </c>
    </row>
    <row r="895" spans="3:3" x14ac:dyDescent="0.2">
      <c r="C895" s="1" t="e">
        <f>VLOOKUP(B895,Códigos!D894:E895,2,0)</f>
        <v>#N/A</v>
      </c>
    </row>
    <row r="896" spans="3:3" x14ac:dyDescent="0.2">
      <c r="C896" s="1" t="e">
        <f>VLOOKUP(B896,Códigos!D895:E896,2,0)</f>
        <v>#N/A</v>
      </c>
    </row>
    <row r="897" spans="3:3" x14ac:dyDescent="0.2">
      <c r="C897" s="1" t="e">
        <f>VLOOKUP(B897,Códigos!D896:E897,2,0)</f>
        <v>#N/A</v>
      </c>
    </row>
    <row r="898" spans="3:3" x14ac:dyDescent="0.2">
      <c r="C898" s="1" t="e">
        <f>VLOOKUP(B898,Códigos!D897:E898,2,0)</f>
        <v>#N/A</v>
      </c>
    </row>
    <row r="899" spans="3:3" x14ac:dyDescent="0.2">
      <c r="C899" s="1" t="e">
        <f>VLOOKUP(B899,Códigos!D898:E899,2,0)</f>
        <v>#N/A</v>
      </c>
    </row>
    <row r="900" spans="3:3" x14ac:dyDescent="0.2">
      <c r="C900" s="1" t="e">
        <f>VLOOKUP(B900,Códigos!D899:E900,2,0)</f>
        <v>#N/A</v>
      </c>
    </row>
    <row r="901" spans="3:3" x14ac:dyDescent="0.2">
      <c r="C901" s="1" t="e">
        <f>VLOOKUP(B901,Códigos!D900:E901,2,0)</f>
        <v>#N/A</v>
      </c>
    </row>
    <row r="902" spans="3:3" x14ac:dyDescent="0.2">
      <c r="C902" s="1" t="e">
        <f>VLOOKUP(B902,Códigos!D901:E902,2,0)</f>
        <v>#N/A</v>
      </c>
    </row>
    <row r="903" spans="3:3" x14ac:dyDescent="0.2">
      <c r="C903" s="1" t="e">
        <f>VLOOKUP(B903,Códigos!D902:E903,2,0)</f>
        <v>#N/A</v>
      </c>
    </row>
    <row r="904" spans="3:3" x14ac:dyDescent="0.2">
      <c r="C904" s="1" t="e">
        <f>VLOOKUP(B904,Códigos!D903:E904,2,0)</f>
        <v>#N/A</v>
      </c>
    </row>
    <row r="905" spans="3:3" x14ac:dyDescent="0.2">
      <c r="C905" s="1" t="e">
        <f>VLOOKUP(B905,Códigos!D904:E905,2,0)</f>
        <v>#N/A</v>
      </c>
    </row>
    <row r="906" spans="3:3" x14ac:dyDescent="0.2">
      <c r="C906" s="1" t="e">
        <f>VLOOKUP(B906,Códigos!D905:E906,2,0)</f>
        <v>#N/A</v>
      </c>
    </row>
    <row r="907" spans="3:3" x14ac:dyDescent="0.2">
      <c r="C907" s="1" t="e">
        <f>VLOOKUP(B907,Códigos!D906:E907,2,0)</f>
        <v>#N/A</v>
      </c>
    </row>
    <row r="908" spans="3:3" x14ac:dyDescent="0.2">
      <c r="C908" s="1" t="e">
        <f>VLOOKUP(B908,Códigos!D907:E908,2,0)</f>
        <v>#N/A</v>
      </c>
    </row>
    <row r="909" spans="3:3" x14ac:dyDescent="0.2">
      <c r="C909" s="1" t="e">
        <f>VLOOKUP(B909,Códigos!D908:E909,2,0)</f>
        <v>#N/A</v>
      </c>
    </row>
    <row r="910" spans="3:3" x14ac:dyDescent="0.2">
      <c r="C910" s="1" t="e">
        <f>VLOOKUP(B910,Códigos!D909:E910,2,0)</f>
        <v>#N/A</v>
      </c>
    </row>
    <row r="911" spans="3:3" x14ac:dyDescent="0.2">
      <c r="C911" s="1" t="e">
        <f>VLOOKUP(B911,Códigos!D910:E911,2,0)</f>
        <v>#N/A</v>
      </c>
    </row>
    <row r="912" spans="3:3" x14ac:dyDescent="0.2">
      <c r="C912" s="1" t="e">
        <f>VLOOKUP(B912,Códigos!D911:E912,2,0)</f>
        <v>#N/A</v>
      </c>
    </row>
    <row r="913" spans="3:3" x14ac:dyDescent="0.2">
      <c r="C913" s="1" t="e">
        <f>VLOOKUP(B913,Códigos!D912:E913,2,0)</f>
        <v>#N/A</v>
      </c>
    </row>
    <row r="914" spans="3:3" x14ac:dyDescent="0.2">
      <c r="C914" s="1" t="e">
        <f>VLOOKUP(B914,Códigos!D913:E914,2,0)</f>
        <v>#N/A</v>
      </c>
    </row>
    <row r="915" spans="3:3" x14ac:dyDescent="0.2">
      <c r="C915" s="1" t="e">
        <f>VLOOKUP(B915,Códigos!D914:E915,2,0)</f>
        <v>#N/A</v>
      </c>
    </row>
    <row r="916" spans="3:3" x14ac:dyDescent="0.2">
      <c r="C916" s="1" t="e">
        <f>VLOOKUP(B916,Códigos!D915:E916,2,0)</f>
        <v>#N/A</v>
      </c>
    </row>
    <row r="917" spans="3:3" x14ac:dyDescent="0.2">
      <c r="C917" s="1" t="e">
        <f>VLOOKUP(B917,Códigos!D916:E917,2,0)</f>
        <v>#N/A</v>
      </c>
    </row>
    <row r="918" spans="3:3" x14ac:dyDescent="0.2">
      <c r="C918" s="1" t="e">
        <f>VLOOKUP(B918,Códigos!D917:E918,2,0)</f>
        <v>#N/A</v>
      </c>
    </row>
    <row r="919" spans="3:3" x14ac:dyDescent="0.2">
      <c r="C919" s="1" t="e">
        <f>VLOOKUP(B919,Códigos!D918:E919,2,0)</f>
        <v>#N/A</v>
      </c>
    </row>
    <row r="920" spans="3:3" x14ac:dyDescent="0.2">
      <c r="C920" s="1" t="e">
        <f>VLOOKUP(B920,Códigos!D919:E920,2,0)</f>
        <v>#N/A</v>
      </c>
    </row>
    <row r="921" spans="3:3" x14ac:dyDescent="0.2">
      <c r="C921" s="1" t="e">
        <f>VLOOKUP(B921,Códigos!D920:E921,2,0)</f>
        <v>#N/A</v>
      </c>
    </row>
    <row r="922" spans="3:3" x14ac:dyDescent="0.2">
      <c r="C922" s="1" t="e">
        <f>VLOOKUP(B922,Códigos!D921:E922,2,0)</f>
        <v>#N/A</v>
      </c>
    </row>
    <row r="923" spans="3:3" x14ac:dyDescent="0.2">
      <c r="C923" s="1" t="e">
        <f>VLOOKUP(B923,Códigos!D922:E923,2,0)</f>
        <v>#N/A</v>
      </c>
    </row>
    <row r="924" spans="3:3" x14ac:dyDescent="0.2">
      <c r="C924" s="1" t="e">
        <f>VLOOKUP(B924,Códigos!D923:E924,2,0)</f>
        <v>#N/A</v>
      </c>
    </row>
    <row r="925" spans="3:3" x14ac:dyDescent="0.2">
      <c r="C925" s="1" t="e">
        <f>VLOOKUP(B925,Códigos!D924:E925,2,0)</f>
        <v>#N/A</v>
      </c>
    </row>
    <row r="926" spans="3:3" x14ac:dyDescent="0.2">
      <c r="C926" s="1" t="e">
        <f>VLOOKUP(B926,Códigos!D925:E926,2,0)</f>
        <v>#N/A</v>
      </c>
    </row>
    <row r="927" spans="3:3" x14ac:dyDescent="0.2">
      <c r="C927" s="1" t="e">
        <f>VLOOKUP(B927,Códigos!D926:E927,2,0)</f>
        <v>#N/A</v>
      </c>
    </row>
    <row r="928" spans="3:3" x14ac:dyDescent="0.2">
      <c r="C928" s="1" t="e">
        <f>VLOOKUP(B928,Códigos!D927:E928,2,0)</f>
        <v>#N/A</v>
      </c>
    </row>
    <row r="929" spans="3:3" x14ac:dyDescent="0.2">
      <c r="C929" s="1" t="e">
        <f>VLOOKUP(B929,Códigos!D928:E929,2,0)</f>
        <v>#N/A</v>
      </c>
    </row>
    <row r="930" spans="3:3" x14ac:dyDescent="0.2">
      <c r="C930" s="1" t="e">
        <f>VLOOKUP(B930,Códigos!D929:E930,2,0)</f>
        <v>#N/A</v>
      </c>
    </row>
    <row r="931" spans="3:3" x14ac:dyDescent="0.2">
      <c r="C931" s="1" t="e">
        <f>VLOOKUP(B931,Códigos!D930:E931,2,0)</f>
        <v>#N/A</v>
      </c>
    </row>
    <row r="932" spans="3:3" x14ac:dyDescent="0.2">
      <c r="C932" s="1" t="e">
        <f>VLOOKUP(B932,Códigos!D931:E932,2,0)</f>
        <v>#N/A</v>
      </c>
    </row>
    <row r="933" spans="3:3" x14ac:dyDescent="0.2">
      <c r="C933" s="1" t="e">
        <f>VLOOKUP(B933,Códigos!D932:E933,2,0)</f>
        <v>#N/A</v>
      </c>
    </row>
    <row r="934" spans="3:3" x14ac:dyDescent="0.2">
      <c r="C934" s="1" t="e">
        <f>VLOOKUP(B934,Códigos!D933:E934,2,0)</f>
        <v>#N/A</v>
      </c>
    </row>
    <row r="935" spans="3:3" x14ac:dyDescent="0.2">
      <c r="C935" s="1" t="e">
        <f>VLOOKUP(B935,Códigos!D934:E935,2,0)</f>
        <v>#N/A</v>
      </c>
    </row>
    <row r="936" spans="3:3" x14ac:dyDescent="0.2">
      <c r="C936" s="1" t="e">
        <f>VLOOKUP(B936,Códigos!D935:E936,2,0)</f>
        <v>#N/A</v>
      </c>
    </row>
    <row r="937" spans="3:3" x14ac:dyDescent="0.2">
      <c r="C937" s="1" t="e">
        <f>VLOOKUP(B937,Códigos!D936:E937,2,0)</f>
        <v>#N/A</v>
      </c>
    </row>
    <row r="938" spans="3:3" x14ac:dyDescent="0.2">
      <c r="C938" s="1" t="e">
        <f>VLOOKUP(B938,Códigos!D937:E938,2,0)</f>
        <v>#N/A</v>
      </c>
    </row>
    <row r="939" spans="3:3" x14ac:dyDescent="0.2">
      <c r="C939" s="1" t="e">
        <f>VLOOKUP(B939,Códigos!D938:E939,2,0)</f>
        <v>#N/A</v>
      </c>
    </row>
    <row r="940" spans="3:3" x14ac:dyDescent="0.2">
      <c r="C940" s="1" t="e">
        <f>VLOOKUP(B940,Códigos!D939:E940,2,0)</f>
        <v>#N/A</v>
      </c>
    </row>
    <row r="941" spans="3:3" x14ac:dyDescent="0.2">
      <c r="C941" s="1" t="e">
        <f>VLOOKUP(B941,Códigos!D940:E941,2,0)</f>
        <v>#N/A</v>
      </c>
    </row>
    <row r="942" spans="3:3" x14ac:dyDescent="0.2">
      <c r="C942" s="1" t="e">
        <f>VLOOKUP(B942,Códigos!D941:E942,2,0)</f>
        <v>#N/A</v>
      </c>
    </row>
    <row r="943" spans="3:3" x14ac:dyDescent="0.2">
      <c r="C943" s="1" t="e">
        <f>VLOOKUP(B943,Códigos!D942:E943,2,0)</f>
        <v>#N/A</v>
      </c>
    </row>
    <row r="944" spans="3:3" x14ac:dyDescent="0.2">
      <c r="C944" s="1" t="e">
        <f>VLOOKUP(B944,Códigos!D943:E944,2,0)</f>
        <v>#N/A</v>
      </c>
    </row>
    <row r="945" spans="3:3" x14ac:dyDescent="0.2">
      <c r="C945" s="1" t="e">
        <f>VLOOKUP(B945,Códigos!D944:E945,2,0)</f>
        <v>#N/A</v>
      </c>
    </row>
    <row r="946" spans="3:3" x14ac:dyDescent="0.2">
      <c r="C946" s="1" t="e">
        <f>VLOOKUP(B946,Códigos!D945:E946,2,0)</f>
        <v>#N/A</v>
      </c>
    </row>
    <row r="947" spans="3:3" x14ac:dyDescent="0.2">
      <c r="C947" s="1" t="e">
        <f>VLOOKUP(B947,Códigos!D946:E947,2,0)</f>
        <v>#N/A</v>
      </c>
    </row>
    <row r="948" spans="3:3" x14ac:dyDescent="0.2">
      <c r="C948" s="1" t="e">
        <f>VLOOKUP(B948,Códigos!D947:E948,2,0)</f>
        <v>#N/A</v>
      </c>
    </row>
    <row r="949" spans="3:3" x14ac:dyDescent="0.2">
      <c r="C949" s="1" t="e">
        <f>VLOOKUP(B949,Códigos!D948:E949,2,0)</f>
        <v>#N/A</v>
      </c>
    </row>
    <row r="950" spans="3:3" x14ac:dyDescent="0.2">
      <c r="C950" s="1" t="e">
        <f>VLOOKUP(B950,Códigos!D949:E950,2,0)</f>
        <v>#N/A</v>
      </c>
    </row>
    <row r="951" spans="3:3" x14ac:dyDescent="0.2">
      <c r="C951" s="1" t="e">
        <f>VLOOKUP(B951,Códigos!D950:E951,2,0)</f>
        <v>#N/A</v>
      </c>
    </row>
    <row r="952" spans="3:3" x14ac:dyDescent="0.2">
      <c r="C952" s="1" t="e">
        <f>VLOOKUP(B952,Códigos!D951:E952,2,0)</f>
        <v>#N/A</v>
      </c>
    </row>
    <row r="953" spans="3:3" x14ac:dyDescent="0.2">
      <c r="C953" s="1" t="e">
        <f>VLOOKUP(B953,Códigos!D952:E953,2,0)</f>
        <v>#N/A</v>
      </c>
    </row>
    <row r="954" spans="3:3" x14ac:dyDescent="0.2">
      <c r="C954" s="1" t="e">
        <f>VLOOKUP(B954,Códigos!D953:E954,2,0)</f>
        <v>#N/A</v>
      </c>
    </row>
    <row r="955" spans="3:3" x14ac:dyDescent="0.2">
      <c r="C955" s="1" t="e">
        <f>VLOOKUP(B955,Códigos!D954:E955,2,0)</f>
        <v>#N/A</v>
      </c>
    </row>
    <row r="956" spans="3:3" x14ac:dyDescent="0.2">
      <c r="C956" s="1" t="e">
        <f>VLOOKUP(B956,Códigos!D955:E956,2,0)</f>
        <v>#N/A</v>
      </c>
    </row>
    <row r="957" spans="3:3" x14ac:dyDescent="0.2">
      <c r="C957" s="1" t="e">
        <f>VLOOKUP(B957,Códigos!D956:E957,2,0)</f>
        <v>#N/A</v>
      </c>
    </row>
    <row r="958" spans="3:3" x14ac:dyDescent="0.2">
      <c r="C958" s="1" t="e">
        <f>VLOOKUP(B958,Códigos!D957:E958,2,0)</f>
        <v>#N/A</v>
      </c>
    </row>
    <row r="959" spans="3:3" x14ac:dyDescent="0.2">
      <c r="C959" s="1" t="e">
        <f>VLOOKUP(B959,Códigos!D958:E959,2,0)</f>
        <v>#N/A</v>
      </c>
    </row>
    <row r="960" spans="3:3" x14ac:dyDescent="0.2">
      <c r="C960" s="1" t="e">
        <f>VLOOKUP(B960,Códigos!D959:E960,2,0)</f>
        <v>#N/A</v>
      </c>
    </row>
    <row r="961" spans="3:3" x14ac:dyDescent="0.2">
      <c r="C961" s="1" t="e">
        <f>VLOOKUP(B961,Códigos!D960:E961,2,0)</f>
        <v>#N/A</v>
      </c>
    </row>
    <row r="962" spans="3:3" x14ac:dyDescent="0.2">
      <c r="C962" s="1" t="e">
        <f>VLOOKUP(B962,Códigos!D961:E962,2,0)</f>
        <v>#N/A</v>
      </c>
    </row>
    <row r="963" spans="3:3" x14ac:dyDescent="0.2">
      <c r="C963" s="1" t="e">
        <f>VLOOKUP(B963,Códigos!D962:E963,2,0)</f>
        <v>#N/A</v>
      </c>
    </row>
    <row r="964" spans="3:3" x14ac:dyDescent="0.2">
      <c r="C964" s="1" t="e">
        <f>VLOOKUP(B964,Códigos!D963:E964,2,0)</f>
        <v>#N/A</v>
      </c>
    </row>
    <row r="965" spans="3:3" x14ac:dyDescent="0.2">
      <c r="C965" s="1" t="e">
        <f>VLOOKUP(B965,Códigos!D964:E965,2,0)</f>
        <v>#N/A</v>
      </c>
    </row>
    <row r="966" spans="3:3" x14ac:dyDescent="0.2">
      <c r="C966" s="1" t="e">
        <f>VLOOKUP(B966,Códigos!D965:E966,2,0)</f>
        <v>#N/A</v>
      </c>
    </row>
    <row r="967" spans="3:3" x14ac:dyDescent="0.2">
      <c r="C967" s="1" t="e">
        <f>VLOOKUP(B967,Códigos!D966:E967,2,0)</f>
        <v>#N/A</v>
      </c>
    </row>
    <row r="968" spans="3:3" x14ac:dyDescent="0.2">
      <c r="C968" s="1" t="e">
        <f>VLOOKUP(B968,Códigos!D967:E968,2,0)</f>
        <v>#N/A</v>
      </c>
    </row>
    <row r="969" spans="3:3" x14ac:dyDescent="0.2">
      <c r="C969" s="1" t="e">
        <f>VLOOKUP(B969,Códigos!D968:E969,2,0)</f>
        <v>#N/A</v>
      </c>
    </row>
    <row r="970" spans="3:3" x14ac:dyDescent="0.2">
      <c r="C970" s="1" t="e">
        <f>VLOOKUP(B970,Códigos!D969:E970,2,0)</f>
        <v>#N/A</v>
      </c>
    </row>
    <row r="971" spans="3:3" x14ac:dyDescent="0.2">
      <c r="C971" s="1" t="e">
        <f>VLOOKUP(B971,Códigos!D970:E971,2,0)</f>
        <v>#N/A</v>
      </c>
    </row>
    <row r="972" spans="3:3" x14ac:dyDescent="0.2">
      <c r="C972" s="1" t="e">
        <f>VLOOKUP(B972,Códigos!D971:E972,2,0)</f>
        <v>#N/A</v>
      </c>
    </row>
    <row r="973" spans="3:3" x14ac:dyDescent="0.2">
      <c r="C973" s="1" t="e">
        <f>VLOOKUP(B973,Códigos!D972:E973,2,0)</f>
        <v>#N/A</v>
      </c>
    </row>
    <row r="974" spans="3:3" x14ac:dyDescent="0.2">
      <c r="C974" s="1" t="e">
        <f>VLOOKUP(B974,Códigos!D973:E974,2,0)</f>
        <v>#N/A</v>
      </c>
    </row>
    <row r="975" spans="3:3" x14ac:dyDescent="0.2">
      <c r="C975" s="1" t="e">
        <f>VLOOKUP(B975,Códigos!D974:E975,2,0)</f>
        <v>#N/A</v>
      </c>
    </row>
    <row r="976" spans="3:3" x14ac:dyDescent="0.2">
      <c r="C976" s="1" t="e">
        <f>VLOOKUP(B976,Códigos!D975:E976,2,0)</f>
        <v>#N/A</v>
      </c>
    </row>
    <row r="977" spans="3:3" x14ac:dyDescent="0.2">
      <c r="C977" s="1" t="e">
        <f>VLOOKUP(B977,Códigos!D976:E977,2,0)</f>
        <v>#N/A</v>
      </c>
    </row>
    <row r="978" spans="3:3" x14ac:dyDescent="0.2">
      <c r="C978" s="1" t="e">
        <f>VLOOKUP(B978,Códigos!D977:E978,2,0)</f>
        <v>#N/A</v>
      </c>
    </row>
    <row r="979" spans="3:3" x14ac:dyDescent="0.2">
      <c r="C979" s="1" t="e">
        <f>VLOOKUP(B979,Códigos!D978:E979,2,0)</f>
        <v>#N/A</v>
      </c>
    </row>
    <row r="980" spans="3:3" x14ac:dyDescent="0.2">
      <c r="C980" s="1" t="e">
        <f>VLOOKUP(B980,Códigos!D979:E980,2,0)</f>
        <v>#N/A</v>
      </c>
    </row>
    <row r="981" spans="3:3" x14ac:dyDescent="0.2">
      <c r="C981" s="1" t="e">
        <f>VLOOKUP(B981,Códigos!D980:E981,2,0)</f>
        <v>#N/A</v>
      </c>
    </row>
    <row r="982" spans="3:3" x14ac:dyDescent="0.2">
      <c r="C982" s="1" t="e">
        <f>VLOOKUP(B982,Códigos!D981:E982,2,0)</f>
        <v>#N/A</v>
      </c>
    </row>
    <row r="983" spans="3:3" x14ac:dyDescent="0.2">
      <c r="C983" s="1" t="e">
        <f>VLOOKUP(B983,Códigos!D982:E983,2,0)</f>
        <v>#N/A</v>
      </c>
    </row>
    <row r="984" spans="3:3" x14ac:dyDescent="0.2">
      <c r="C984" s="1" t="e">
        <f>VLOOKUP(B984,Códigos!D983:E984,2,0)</f>
        <v>#N/A</v>
      </c>
    </row>
    <row r="985" spans="3:3" x14ac:dyDescent="0.2">
      <c r="C985" s="1" t="e">
        <f>VLOOKUP(B985,Códigos!D984:E985,2,0)</f>
        <v>#N/A</v>
      </c>
    </row>
    <row r="986" spans="3:3" x14ac:dyDescent="0.2">
      <c r="C986" s="1" t="e">
        <f>VLOOKUP(B986,Códigos!D985:E986,2,0)</f>
        <v>#N/A</v>
      </c>
    </row>
    <row r="987" spans="3:3" x14ac:dyDescent="0.2">
      <c r="C987" s="1" t="e">
        <f>VLOOKUP(B987,Códigos!D986:E987,2,0)</f>
        <v>#N/A</v>
      </c>
    </row>
    <row r="988" spans="3:3" x14ac:dyDescent="0.2">
      <c r="C988" s="1" t="e">
        <f>VLOOKUP(B988,Códigos!D987:E988,2,0)</f>
        <v>#N/A</v>
      </c>
    </row>
    <row r="989" spans="3:3" x14ac:dyDescent="0.2">
      <c r="C989" s="1" t="e">
        <f>VLOOKUP(B989,Códigos!D988:E989,2,0)</f>
        <v>#N/A</v>
      </c>
    </row>
    <row r="990" spans="3:3" x14ac:dyDescent="0.2">
      <c r="C990" s="1" t="e">
        <f>VLOOKUP(B990,Códigos!D989:E990,2,0)</f>
        <v>#N/A</v>
      </c>
    </row>
    <row r="991" spans="3:3" x14ac:dyDescent="0.2">
      <c r="C991" s="1" t="e">
        <f>VLOOKUP(B991,Códigos!D990:E991,2,0)</f>
        <v>#N/A</v>
      </c>
    </row>
    <row r="992" spans="3:3" x14ac:dyDescent="0.2">
      <c r="C992" s="1" t="e">
        <f>VLOOKUP(B992,Códigos!D991:E992,2,0)</f>
        <v>#N/A</v>
      </c>
    </row>
    <row r="993" spans="3:3" x14ac:dyDescent="0.2">
      <c r="C993" s="1" t="e">
        <f>VLOOKUP(B993,Códigos!D992:E993,2,0)</f>
        <v>#N/A</v>
      </c>
    </row>
    <row r="994" spans="3:3" x14ac:dyDescent="0.2">
      <c r="C994" s="1" t="e">
        <f>VLOOKUP(B994,Códigos!D993:E994,2,0)</f>
        <v>#N/A</v>
      </c>
    </row>
    <row r="995" spans="3:3" x14ac:dyDescent="0.2">
      <c r="C995" s="1" t="e">
        <f>VLOOKUP(B995,Códigos!D994:E995,2,0)</f>
        <v>#N/A</v>
      </c>
    </row>
    <row r="996" spans="3:3" x14ac:dyDescent="0.2">
      <c r="C996" s="1" t="e">
        <f>VLOOKUP(B996,Códigos!D995:E996,2,0)</f>
        <v>#N/A</v>
      </c>
    </row>
    <row r="997" spans="3:3" x14ac:dyDescent="0.2">
      <c r="C997" s="1" t="e">
        <f>VLOOKUP(B997,Códigos!D996:E997,2,0)</f>
        <v>#N/A</v>
      </c>
    </row>
    <row r="998" spans="3:3" x14ac:dyDescent="0.2">
      <c r="C998" s="1" t="e">
        <f>VLOOKUP(B998,Códigos!D997:E998,2,0)</f>
        <v>#N/A</v>
      </c>
    </row>
    <row r="999" spans="3:3" x14ac:dyDescent="0.2">
      <c r="C999" s="1" t="e">
        <f>VLOOKUP(B999,Códigos!D998:E999,2,0)</f>
        <v>#N/A</v>
      </c>
    </row>
    <row r="1000" spans="3:3" x14ac:dyDescent="0.2">
      <c r="C1000" s="1" t="e">
        <f>VLOOKUP(B1000,Códigos!D999:E1000,2,0)</f>
        <v>#N/A</v>
      </c>
    </row>
    <row r="1001" spans="3:3" x14ac:dyDescent="0.2">
      <c r="C1001" s="1" t="e">
        <f>VLOOKUP(B1001,Códigos!D1000:E1001,2,0)</f>
        <v>#N/A</v>
      </c>
    </row>
    <row r="1002" spans="3:3" x14ac:dyDescent="0.2">
      <c r="C1002" s="1" t="e">
        <f>VLOOKUP(B1002,Códigos!D1001:E1002,2,0)</f>
        <v>#N/A</v>
      </c>
    </row>
    <row r="1003" spans="3:3" x14ac:dyDescent="0.2">
      <c r="C1003" s="1" t="e">
        <f>VLOOKUP(B1003,Códigos!D1002:E1003,2,0)</f>
        <v>#N/A</v>
      </c>
    </row>
    <row r="1004" spans="3:3" x14ac:dyDescent="0.2">
      <c r="C1004" s="1" t="e">
        <f>VLOOKUP(B1004,Códigos!D1003:E1004,2,0)</f>
        <v>#N/A</v>
      </c>
    </row>
    <row r="1005" spans="3:3" x14ac:dyDescent="0.2">
      <c r="C1005" s="1" t="e">
        <f>VLOOKUP(B1005,Códigos!D1004:E1005,2,0)</f>
        <v>#N/A</v>
      </c>
    </row>
    <row r="1006" spans="3:3" x14ac:dyDescent="0.2">
      <c r="C1006" s="1" t="e">
        <f>VLOOKUP(B1006,Códigos!D1005:E1006,2,0)</f>
        <v>#N/A</v>
      </c>
    </row>
    <row r="1007" spans="3:3" x14ac:dyDescent="0.2">
      <c r="C1007" s="1" t="e">
        <f>VLOOKUP(B1007,Códigos!D1006:E1007,2,0)</f>
        <v>#N/A</v>
      </c>
    </row>
    <row r="1008" spans="3:3" x14ac:dyDescent="0.2">
      <c r="C1008" s="1" t="e">
        <f>VLOOKUP(B1008,Códigos!D1007:E1008,2,0)</f>
        <v>#N/A</v>
      </c>
    </row>
    <row r="1009" spans="3:3" x14ac:dyDescent="0.2">
      <c r="C1009" s="1" t="e">
        <f>VLOOKUP(B1009,Códigos!D1008:E1009,2,0)</f>
        <v>#N/A</v>
      </c>
    </row>
  </sheetData>
  <mergeCells count="1">
    <mergeCell ref="B2:I2"/>
  </mergeCells>
  <dataValidations count="9">
    <dataValidation type="list" allowBlank="1" showInputMessage="1" showErrorMessage="1" sqref="G4:G1048576">
      <formula1>"COEX, EMERGENCIA"</formula1>
    </dataValidation>
    <dataValidation type="list" allowBlank="1" showInputMessage="1" showErrorMessage="1" sqref="L4:L1048576">
      <formula1>"MASCULINO, FEMENINO"</formula1>
    </dataValidation>
    <dataValidation type="list" allowBlank="1" showInputMessage="1" showErrorMessage="1" sqref="O4:O1048576">
      <formula1>"HOSPITAL NACIONAL, HOSPITAL PRIVADO, CENTRO DE SALUD, CAIMI, DOMICILIO, SIN ATENCIÓN, OTRO"</formula1>
    </dataValidation>
    <dataValidation type="list" allowBlank="1" showInputMessage="1" showErrorMessage="1" sqref="Q4:Q1048576">
      <formula1>"MÉDICO, ENFERMERA, COMADRONA ADIESTRADA, COMADRONA NO ADIESTRADA,SIN ATENCIÓN"</formula1>
    </dataValidation>
    <dataValidation type="list" allowBlank="1" showInputMessage="1" showErrorMessage="1" sqref="R4:R1048576">
      <formula1>"TIJERA, HOJA DE AFEITAR, MACHETE, CUCHILLO, OTRO"</formula1>
    </dataValidation>
    <dataValidation type="list" allowBlank="1" showInputMessage="1" showErrorMessage="1" sqref="S4:S1048576">
      <formula1>"ESTERILIZADO, LAVADO, QUEMADO, SUCIO, OTRO, N/S"</formula1>
    </dataValidation>
    <dataValidation type="list" allowBlank="1" showInputMessage="1" showErrorMessage="1" sqref="Y4:AF1048576 AJ4:AJ1048576">
      <formula1>"SI, NO, N/S"</formula1>
    </dataValidation>
    <dataValidation type="list" allowBlank="1" showInputMessage="1" showErrorMessage="1" sqref="AH4:AH1048576">
      <formula1>"MEJORADO, GRAVE, MUERTO"</formula1>
    </dataValidation>
    <dataValidation type="list" allowBlank="1" showInputMessage="1" showErrorMessage="1" sqref="AI4:AI1048576">
      <formula1>"SOSPECHOSO, CONFIRMADO, DESCARTADO, CLÍNICO"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Códigos!$D$3:$D$4</xm:f>
          </x14:formula1>
          <xm:sqref>B4:B1048576</xm:sqref>
        </x14:dataValidation>
        <x14:dataValidation type="list" allowBlank="1" showInputMessage="1" showErrorMessage="1">
          <x14:formula1>
            <xm:f>'Unidades medicas'!$C$30:$C$101</xm:f>
          </x14:formula1>
          <xm:sqref>D4:D1048576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dimension ref="A1:E43"/>
  <sheetViews>
    <sheetView workbookViewId="0">
      <selection activeCell="D31" sqref="D31:D34"/>
    </sheetView>
  </sheetViews>
  <sheetFormatPr baseColWidth="10" defaultRowHeight="15" x14ac:dyDescent="0.25"/>
  <cols>
    <col min="1" max="1" width="1.7109375" customWidth="1"/>
    <col min="2" max="2" width="1.5703125" customWidth="1"/>
    <col min="3" max="3" width="11.42578125" hidden="1" customWidth="1"/>
    <col min="4" max="4" width="29.7109375" customWidth="1"/>
  </cols>
  <sheetData>
    <row r="1" spans="1:5" ht="15" customHeight="1" x14ac:dyDescent="0.25">
      <c r="A1" s="174"/>
      <c r="B1" s="175"/>
      <c r="C1" s="169"/>
      <c r="D1" s="169"/>
      <c r="E1" s="169"/>
    </row>
    <row r="2" spans="1:5" x14ac:dyDescent="0.25">
      <c r="A2" s="172"/>
      <c r="B2" s="169"/>
      <c r="C2" s="169"/>
      <c r="D2" s="169" t="s">
        <v>859</v>
      </c>
      <c r="E2" s="169" t="s">
        <v>835</v>
      </c>
    </row>
    <row r="3" spans="1:5" x14ac:dyDescent="0.25">
      <c r="A3" s="172"/>
      <c r="B3" s="169"/>
      <c r="C3" s="169"/>
      <c r="D3" s="169" t="s">
        <v>860</v>
      </c>
      <c r="E3" s="169" t="s">
        <v>836</v>
      </c>
    </row>
    <row r="4" spans="1:5" x14ac:dyDescent="0.25">
      <c r="A4" s="172"/>
      <c r="B4" s="169"/>
      <c r="C4" s="169"/>
      <c r="D4" s="169" t="s">
        <v>861</v>
      </c>
      <c r="E4" s="169" t="s">
        <v>837</v>
      </c>
    </row>
    <row r="5" spans="1:5" x14ac:dyDescent="0.25">
      <c r="A5" s="172"/>
      <c r="B5" s="169"/>
      <c r="C5" s="169"/>
      <c r="D5" s="169" t="s">
        <v>862</v>
      </c>
      <c r="E5" s="169" t="s">
        <v>838</v>
      </c>
    </row>
    <row r="6" spans="1:5" x14ac:dyDescent="0.25">
      <c r="A6" s="172"/>
      <c r="B6" s="169"/>
      <c r="C6" s="169"/>
      <c r="D6" s="169" t="s">
        <v>863</v>
      </c>
      <c r="E6" s="169" t="s">
        <v>839</v>
      </c>
    </row>
    <row r="7" spans="1:5" x14ac:dyDescent="0.25">
      <c r="A7" s="172"/>
      <c r="B7" s="169"/>
      <c r="C7" s="169"/>
      <c r="D7" s="169" t="s">
        <v>864</v>
      </c>
      <c r="E7" s="169" t="s">
        <v>840</v>
      </c>
    </row>
    <row r="8" spans="1:5" x14ac:dyDescent="0.25">
      <c r="A8" s="172"/>
      <c r="B8" s="169"/>
      <c r="C8" s="169"/>
      <c r="D8" s="169" t="s">
        <v>865</v>
      </c>
      <c r="E8" s="169" t="s">
        <v>841</v>
      </c>
    </row>
    <row r="9" spans="1:5" x14ac:dyDescent="0.25">
      <c r="A9" s="172"/>
      <c r="B9" s="169"/>
      <c r="C9" s="169"/>
      <c r="D9" s="169" t="s">
        <v>866</v>
      </c>
      <c r="E9" s="169" t="s">
        <v>842</v>
      </c>
    </row>
    <row r="10" spans="1:5" x14ac:dyDescent="0.25">
      <c r="A10" s="172"/>
      <c r="B10" s="169"/>
      <c r="C10" s="169"/>
      <c r="D10" s="169" t="s">
        <v>867</v>
      </c>
      <c r="E10" s="169" t="s">
        <v>843</v>
      </c>
    </row>
    <row r="11" spans="1:5" x14ac:dyDescent="0.25">
      <c r="A11" s="172"/>
      <c r="B11" s="169"/>
      <c r="D11" s="169" t="s">
        <v>53</v>
      </c>
      <c r="E11" s="169" t="s">
        <v>54</v>
      </c>
    </row>
    <row r="12" spans="1:5" x14ac:dyDescent="0.25">
      <c r="A12" s="172"/>
      <c r="B12" s="169"/>
      <c r="D12" s="169" t="s">
        <v>199</v>
      </c>
      <c r="E12" s="169" t="s">
        <v>200</v>
      </c>
    </row>
    <row r="13" spans="1:5" x14ac:dyDescent="0.25">
      <c r="A13" s="172"/>
      <c r="B13" s="169"/>
      <c r="D13" s="169" t="s">
        <v>857</v>
      </c>
      <c r="E13" s="169" t="s">
        <v>844</v>
      </c>
    </row>
    <row r="14" spans="1:5" x14ac:dyDescent="0.25">
      <c r="A14" s="172"/>
      <c r="B14" s="169"/>
      <c r="D14" s="169" t="s">
        <v>858</v>
      </c>
      <c r="E14" s="169" t="s">
        <v>845</v>
      </c>
    </row>
    <row r="15" spans="1:5" x14ac:dyDescent="0.25">
      <c r="A15" s="172"/>
      <c r="B15" s="169"/>
      <c r="D15" s="169" t="s">
        <v>42</v>
      </c>
      <c r="E15" s="169" t="s">
        <v>43</v>
      </c>
    </row>
    <row r="16" spans="1:5" x14ac:dyDescent="0.25">
      <c r="A16" s="172"/>
      <c r="B16" s="169"/>
      <c r="C16" s="169"/>
      <c r="D16" s="204" t="s">
        <v>154</v>
      </c>
      <c r="E16" s="204" t="s">
        <v>155</v>
      </c>
    </row>
    <row r="17" spans="1:5" x14ac:dyDescent="0.25">
      <c r="A17" s="172"/>
      <c r="B17" s="169"/>
      <c r="C17" s="169"/>
      <c r="D17" s="204" t="s">
        <v>868</v>
      </c>
      <c r="E17" s="204" t="s">
        <v>846</v>
      </c>
    </row>
    <row r="18" spans="1:5" x14ac:dyDescent="0.25">
      <c r="A18" s="172"/>
      <c r="B18" s="169"/>
      <c r="C18" s="169"/>
      <c r="D18" s="204" t="s">
        <v>869</v>
      </c>
      <c r="E18" s="204" t="s">
        <v>847</v>
      </c>
    </row>
    <row r="19" spans="1:5" x14ac:dyDescent="0.25">
      <c r="A19" s="172"/>
      <c r="B19" s="169"/>
      <c r="C19" s="169"/>
      <c r="D19" s="204" t="s">
        <v>870</v>
      </c>
      <c r="E19" s="204" t="s">
        <v>848</v>
      </c>
    </row>
    <row r="20" spans="1:5" x14ac:dyDescent="0.25">
      <c r="A20" s="172"/>
      <c r="B20" s="169"/>
      <c r="C20" s="169"/>
      <c r="D20" s="204" t="s">
        <v>587</v>
      </c>
      <c r="E20" s="204" t="s">
        <v>588</v>
      </c>
    </row>
    <row r="21" spans="1:5" x14ac:dyDescent="0.25">
      <c r="A21" s="172"/>
      <c r="B21" s="169"/>
      <c r="C21" s="169"/>
      <c r="D21" s="204" t="s">
        <v>871</v>
      </c>
      <c r="E21" s="204" t="s">
        <v>849</v>
      </c>
    </row>
    <row r="22" spans="1:5" x14ac:dyDescent="0.25">
      <c r="A22" s="172"/>
      <c r="B22" s="169"/>
      <c r="C22" s="169"/>
      <c r="D22" s="204" t="s">
        <v>872</v>
      </c>
      <c r="E22" s="204" t="s">
        <v>850</v>
      </c>
    </row>
    <row r="23" spans="1:5" x14ac:dyDescent="0.25">
      <c r="A23" s="172"/>
      <c r="B23" s="169"/>
      <c r="C23" s="169"/>
      <c r="D23" s="169" t="s">
        <v>580</v>
      </c>
      <c r="E23" s="169" t="s">
        <v>581</v>
      </c>
    </row>
    <row r="24" spans="1:5" x14ac:dyDescent="0.25">
      <c r="A24" s="172"/>
      <c r="B24" s="169"/>
      <c r="C24" s="169"/>
      <c r="D24" s="169" t="s">
        <v>873</v>
      </c>
      <c r="E24" s="169" t="s">
        <v>851</v>
      </c>
    </row>
    <row r="25" spans="1:5" x14ac:dyDescent="0.25">
      <c r="A25" s="172"/>
      <c r="B25" s="169"/>
      <c r="C25" s="169"/>
      <c r="D25" s="169" t="s">
        <v>874</v>
      </c>
      <c r="E25" s="169" t="s">
        <v>852</v>
      </c>
    </row>
    <row r="26" spans="1:5" x14ac:dyDescent="0.25">
      <c r="A26" s="173"/>
      <c r="B26" s="171"/>
      <c r="C26" s="170"/>
      <c r="D26" s="170" t="s">
        <v>854</v>
      </c>
      <c r="E26" s="170" t="s">
        <v>853</v>
      </c>
    </row>
    <row r="27" spans="1:5" x14ac:dyDescent="0.25">
      <c r="A27" s="172"/>
      <c r="B27" s="169"/>
      <c r="C27" s="169"/>
      <c r="D27" s="169" t="s">
        <v>411</v>
      </c>
      <c r="E27" s="169" t="s">
        <v>412</v>
      </c>
    </row>
    <row r="28" spans="1:5" x14ac:dyDescent="0.25">
      <c r="A28" s="172"/>
      <c r="B28" s="169"/>
      <c r="C28" s="169"/>
      <c r="D28" s="169" t="s">
        <v>875</v>
      </c>
      <c r="E28" s="169" t="s">
        <v>855</v>
      </c>
    </row>
    <row r="29" spans="1:5" x14ac:dyDescent="0.25">
      <c r="A29" s="172"/>
      <c r="B29" s="169"/>
      <c r="C29" s="169"/>
      <c r="D29" s="169" t="s">
        <v>876</v>
      </c>
      <c r="E29" s="169" t="s">
        <v>856</v>
      </c>
    </row>
    <row r="30" spans="1:5" x14ac:dyDescent="0.25">
      <c r="A30" s="172"/>
      <c r="B30" s="169"/>
      <c r="C30" s="169"/>
      <c r="D30" s="169" t="s">
        <v>94</v>
      </c>
      <c r="E30" s="169" t="s">
        <v>95</v>
      </c>
    </row>
    <row r="31" spans="1:5" x14ac:dyDescent="0.25">
      <c r="A31" s="172"/>
      <c r="B31" s="169"/>
      <c r="C31" s="169"/>
      <c r="D31" s="169" t="s">
        <v>102</v>
      </c>
      <c r="E31" s="169" t="s">
        <v>103</v>
      </c>
    </row>
    <row r="32" spans="1:5" x14ac:dyDescent="0.25">
      <c r="A32" s="172"/>
      <c r="B32" s="169"/>
      <c r="C32" s="169"/>
      <c r="D32" s="169" t="s">
        <v>442</v>
      </c>
      <c r="E32" s="169" t="s">
        <v>443</v>
      </c>
    </row>
    <row r="33" spans="1:5" x14ac:dyDescent="0.25">
      <c r="A33" s="172"/>
      <c r="B33" s="169"/>
      <c r="C33" s="169"/>
      <c r="D33" s="169" t="s">
        <v>68</v>
      </c>
      <c r="E33" s="169" t="s">
        <v>69</v>
      </c>
    </row>
    <row r="34" spans="1:5" x14ac:dyDescent="0.25">
      <c r="A34" s="172"/>
      <c r="B34" s="169"/>
      <c r="C34" s="169"/>
      <c r="D34" s="169" t="s">
        <v>3</v>
      </c>
      <c r="E34" s="169" t="s">
        <v>10</v>
      </c>
    </row>
    <row r="35" spans="1:5" x14ac:dyDescent="0.25">
      <c r="A35" s="172"/>
      <c r="B35" s="169"/>
      <c r="C35" s="169"/>
      <c r="D35" s="169" t="s">
        <v>877</v>
      </c>
      <c r="E35" s="169" t="s">
        <v>140</v>
      </c>
    </row>
    <row r="36" spans="1:5" x14ac:dyDescent="0.25">
      <c r="A36" s="172"/>
      <c r="B36" s="169"/>
      <c r="C36" s="169"/>
      <c r="D36" s="169" t="s">
        <v>154</v>
      </c>
      <c r="E36" s="169" t="s">
        <v>155</v>
      </c>
    </row>
    <row r="37" spans="1:5" x14ac:dyDescent="0.25">
      <c r="D37" s="169" t="s">
        <v>868</v>
      </c>
      <c r="E37" s="169" t="s">
        <v>846</v>
      </c>
    </row>
    <row r="38" spans="1:5" x14ac:dyDescent="0.25">
      <c r="D38" s="169" t="s">
        <v>869</v>
      </c>
      <c r="E38" s="169" t="s">
        <v>847</v>
      </c>
    </row>
    <row r="39" spans="1:5" x14ac:dyDescent="0.25">
      <c r="D39" s="169" t="s">
        <v>870</v>
      </c>
      <c r="E39" s="169" t="s">
        <v>848</v>
      </c>
    </row>
    <row r="40" spans="1:5" x14ac:dyDescent="0.25">
      <c r="D40" s="169" t="s">
        <v>587</v>
      </c>
      <c r="E40" s="169" t="s">
        <v>588</v>
      </c>
    </row>
    <row r="41" spans="1:5" x14ac:dyDescent="0.25">
      <c r="D41" s="169" t="s">
        <v>871</v>
      </c>
      <c r="E41" s="169" t="s">
        <v>849</v>
      </c>
    </row>
    <row r="42" spans="1:5" x14ac:dyDescent="0.25">
      <c r="D42" s="169" t="s">
        <v>872</v>
      </c>
      <c r="E42" s="169" t="s">
        <v>850</v>
      </c>
    </row>
    <row r="43" spans="1:5" x14ac:dyDescent="0.25">
      <c r="D43" s="169" t="s">
        <v>113</v>
      </c>
      <c r="E43" s="169" t="s">
        <v>114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Base</vt:lpstr>
      <vt:lpstr>TOS FERINA</vt:lpstr>
      <vt:lpstr>DIFTERIA</vt:lpstr>
      <vt:lpstr>MENINGITIS TB</vt:lpstr>
      <vt:lpstr>PFA</vt:lpstr>
      <vt:lpstr>SARAMPIÓN - RUBÉOLA</vt:lpstr>
      <vt:lpstr>SRC</vt:lpstr>
      <vt:lpstr>TÉTANO NEONATAL</vt:lpstr>
      <vt:lpstr>Códigos</vt:lpstr>
      <vt:lpstr>Unidades medicas</vt:lpstr>
      <vt:lpstr>Numero de casos</vt:lpstr>
    </vt:vector>
  </TitlesOfParts>
  <Company>HP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Esdras Joel Cuxil Caná</dc:creator>
  <cp:lastModifiedBy>Mariel Anaite Cruz Bardales de Morales</cp:lastModifiedBy>
  <dcterms:created xsi:type="dcterms:W3CDTF">2025-03-06T21:40:16Z</dcterms:created>
  <dcterms:modified xsi:type="dcterms:W3CDTF">2025-09-09T17:31:06Z</dcterms:modified>
</cp:coreProperties>
</file>