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YATHRI NEELIMA\Downloads\"/>
    </mc:Choice>
  </mc:AlternateContent>
  <bookViews>
    <workbookView xWindow="0" yWindow="0" windowWidth="14592" windowHeight="8184"/>
  </bookViews>
  <sheets>
    <sheet name="Moving Average" sheetId="4" r:id="rId1"/>
    <sheet name="Exponetial Smoothing" sheetId="7" r:id="rId2"/>
    <sheet name="Trend Analysis" sheetId="8" r:id="rId3"/>
    <sheet name="Linear Regression" sheetId="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7" l="1"/>
  <c r="B12" i="8" l="1"/>
  <c r="B11" i="8"/>
  <c r="D5" i="8" s="1"/>
  <c r="C4" i="7"/>
  <c r="C3" i="7"/>
  <c r="D3" i="8" l="1"/>
  <c r="D2" i="8"/>
  <c r="D9" i="8"/>
  <c r="D6" i="8"/>
  <c r="D8" i="8"/>
  <c r="D4" i="8"/>
  <c r="D7" i="8"/>
  <c r="G3" i="7"/>
  <c r="F3" i="7"/>
  <c r="D4" i="7"/>
  <c r="E4" i="7" s="1"/>
  <c r="C5" i="7"/>
  <c r="C7" i="7" s="1"/>
  <c r="C8" i="7" s="1"/>
  <c r="C9" i="7" s="1"/>
  <c r="C10" i="7" s="1"/>
  <c r="C11" i="7" s="1"/>
  <c r="C12" i="7" s="1"/>
  <c r="C13" i="7" s="1"/>
  <c r="D13" i="7" s="1"/>
  <c r="E13" i="7" s="1"/>
  <c r="C5" i="4"/>
  <c r="E5" i="4" s="1"/>
  <c r="G5" i="4" s="1"/>
  <c r="H6" i="4"/>
  <c r="H7" i="4"/>
  <c r="H8" i="4"/>
  <c r="G6" i="4"/>
  <c r="G7" i="4"/>
  <c r="G8" i="4"/>
  <c r="F6" i="4"/>
  <c r="F7" i="4"/>
  <c r="F8" i="4"/>
  <c r="E6" i="4"/>
  <c r="E7" i="4"/>
  <c r="E8" i="4"/>
  <c r="E9" i="4"/>
  <c r="F9" i="4" s="1"/>
  <c r="C6" i="4"/>
  <c r="C7" i="4"/>
  <c r="C8" i="4"/>
  <c r="C9" i="4"/>
  <c r="C10" i="4"/>
  <c r="E10" i="4" s="1"/>
  <c r="C11" i="4"/>
  <c r="E11" i="4" s="1"/>
  <c r="C12" i="4"/>
  <c r="E12" i="4" s="1"/>
  <c r="C13" i="4"/>
  <c r="E13" i="4" s="1"/>
  <c r="C14" i="4"/>
  <c r="D9" i="7" l="1"/>
  <c r="E9" i="7" s="1"/>
  <c r="F4" i="7"/>
  <c r="D8" i="7"/>
  <c r="E8" i="7" s="1"/>
  <c r="D12" i="7"/>
  <c r="E12" i="7" s="1"/>
  <c r="D5" i="7"/>
  <c r="F13" i="4"/>
  <c r="G13" i="4"/>
  <c r="H13" i="4" s="1"/>
  <c r="G12" i="4"/>
  <c r="H12" i="4" s="1"/>
  <c r="F12" i="4"/>
  <c r="F10" i="4"/>
  <c r="G10" i="4"/>
  <c r="H10" i="4" s="1"/>
  <c r="G11" i="4"/>
  <c r="H11" i="4" s="1"/>
  <c r="F11" i="4"/>
  <c r="G9" i="4"/>
  <c r="H9" i="4" s="1"/>
  <c r="D11" i="7"/>
  <c r="E11" i="7" s="1"/>
  <c r="D7" i="7"/>
  <c r="E7" i="7" s="1"/>
  <c r="D3" i="7"/>
  <c r="E3" i="7" s="1"/>
  <c r="D10" i="7"/>
  <c r="E10" i="7" s="1"/>
  <c r="D6" i="7"/>
  <c r="F9" i="7"/>
  <c r="G9" i="7" s="1"/>
  <c r="F12" i="7"/>
  <c r="G12" i="7" s="1"/>
  <c r="F13" i="7"/>
  <c r="G13" i="7" s="1"/>
  <c r="H5" i="4"/>
  <c r="F5" i="4"/>
  <c r="E14" i="4"/>
  <c r="D14" i="7" l="1"/>
  <c r="F11" i="7"/>
  <c r="G11" i="7" s="1"/>
  <c r="F10" i="7"/>
  <c r="G10" i="7" s="1"/>
  <c r="G4" i="7"/>
  <c r="E5" i="7"/>
  <c r="E14" i="7" s="1"/>
  <c r="F5" i="7"/>
  <c r="G5" i="7" s="1"/>
  <c r="F8" i="7"/>
  <c r="G8" i="7" s="1"/>
  <c r="F14" i="4"/>
  <c r="G14" i="4"/>
  <c r="H14" i="4" s="1"/>
  <c r="F7" i="7"/>
  <c r="G7" i="7" s="1"/>
  <c r="E6" i="7"/>
  <c r="F6" i="7"/>
  <c r="G6" i="7" s="1"/>
  <c r="F14" i="7" l="1"/>
  <c r="G14" i="7"/>
</calcChain>
</file>

<file path=xl/sharedStrings.xml><?xml version="1.0" encoding="utf-8"?>
<sst xmlns="http://schemas.openxmlformats.org/spreadsheetml/2006/main" count="42" uniqueCount="29">
  <si>
    <t>Sales</t>
  </si>
  <si>
    <t>Time (Week)</t>
  </si>
  <si>
    <t>MA</t>
  </si>
  <si>
    <t>Error</t>
  </si>
  <si>
    <t>SquerError</t>
  </si>
  <si>
    <t>Persentage Error</t>
  </si>
  <si>
    <t>Abs.Per.Error</t>
  </si>
  <si>
    <t>Mean Error</t>
  </si>
  <si>
    <t>MPE</t>
  </si>
  <si>
    <t>MAPE</t>
  </si>
  <si>
    <t xml:space="preserve"> MSE</t>
  </si>
  <si>
    <t>ES</t>
  </si>
  <si>
    <t>Average</t>
  </si>
  <si>
    <t>Alpha=</t>
  </si>
  <si>
    <r>
      <rPr>
        <b/>
        <sz val="11"/>
        <color theme="1"/>
        <rFont val="Calibri"/>
        <family val="2"/>
        <scheme val="minor"/>
      </rPr>
      <t>At-1*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  <scheme val="minor"/>
      </rPr>
      <t>+(1-</t>
    </r>
    <r>
      <rPr>
        <b/>
        <sz val="11"/>
        <color theme="1"/>
        <rFont val="Calibri"/>
        <family val="2"/>
      </rPr>
      <t>α)*Ft-1</t>
    </r>
  </si>
  <si>
    <t>Forecasting Formula</t>
  </si>
  <si>
    <t>Year</t>
  </si>
  <si>
    <t>Power Demand</t>
  </si>
  <si>
    <t>Intercept</t>
  </si>
  <si>
    <t>Slope</t>
  </si>
  <si>
    <t>Y=B+AX</t>
  </si>
  <si>
    <t>Y=56.72+10.54X</t>
  </si>
  <si>
    <t>Period(X)</t>
  </si>
  <si>
    <t>Trend Forecast</t>
  </si>
  <si>
    <t>Period</t>
  </si>
  <si>
    <t>Forecast</t>
  </si>
  <si>
    <t xml:space="preserve">Equation </t>
  </si>
  <si>
    <t>Y=mx+c</t>
  </si>
  <si>
    <t>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</si>
</sst>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Calibri"/>
      <family val="2"/>
      <scheme val="minor"/>
    </font>
    <font>
      <b/>
      <sz val="12"/>
      <color theme="7" tint="0.399975585192419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/>
    <xf numFmtId="0" fontId="0" fillId="5" borderId="1" xfId="0" applyFill="1" applyBorder="1"/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0" fontId="0" fillId="7" borderId="1" xfId="0" applyFill="1" applyBorder="1"/>
    <xf numFmtId="0" fontId="2" fillId="5" borderId="1" xfId="0" applyFont="1" applyFill="1" applyBorder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7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top"/>
    </xf>
    <xf numFmtId="0" fontId="0" fillId="13" borderId="1" xfId="0" applyFill="1" applyBorder="1" applyAlignment="1">
      <alignment vertical="center"/>
    </xf>
    <xf numFmtId="0" fontId="8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rgbClr val="00B050"/>
                </a:solidFill>
              </a:defRPr>
            </a:pPr>
            <a:r>
              <a:rPr lang="en-IN" baseline="0">
                <a:solidFill>
                  <a:srgbClr val="00B050"/>
                </a:solidFill>
              </a:rPr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'Moving Average'!$B$2:$B$13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8-4337-9B34-D4D9DA21E48E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val>
            <c:numRef>
              <c:f>'Moving Average'!$C$3:$C$14</c:f>
              <c:numCache>
                <c:formatCode>General</c:formatCode>
                <c:ptCount val="12"/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18.666666666666668</c:v>
                </c:pt>
                <c:pt idx="8">
                  <c:v>20.666666666666668</c:v>
                </c:pt>
                <c:pt idx="9">
                  <c:v>20.666666666666668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8-4337-9B34-D4D9DA21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80111"/>
        <c:axId val="2067890095"/>
      </c:lineChart>
      <c:catAx>
        <c:axId val="206788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890095"/>
        <c:crosses val="autoZero"/>
        <c:auto val="1"/>
        <c:lblAlgn val="ctr"/>
        <c:lblOffset val="100"/>
        <c:noMultiLvlLbl val="0"/>
      </c:catAx>
      <c:valAx>
        <c:axId val="206789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aseline="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IN" baseline="0">
                    <a:solidFill>
                      <a:schemeClr val="accent6">
                        <a:lumMod val="75000"/>
                      </a:schemeClr>
                    </a:solidFill>
                  </a:rPr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8801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270778652668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Average'!$A$1</c:f>
              <c:strCache>
                <c:ptCount val="1"/>
                <c:pt idx="0">
                  <c:v>Time (Week)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D-4BB5-83C0-159D8558125B}"/>
            </c:ext>
          </c:extLst>
        </c:ser>
        <c:ser>
          <c:idx val="1"/>
          <c:order val="1"/>
          <c:tx>
            <c:strRef>
              <c:f>'Moving Average'!$B$1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Average'!$B$2:$B$13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D-4BB5-83C0-159D85581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14799"/>
        <c:axId val="410805231"/>
      </c:lineChart>
      <c:catAx>
        <c:axId val="41081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5231"/>
        <c:crosses val="autoZero"/>
        <c:auto val="1"/>
        <c:lblAlgn val="ctr"/>
        <c:lblOffset val="100"/>
        <c:noMultiLvlLbl val="0"/>
      </c:catAx>
      <c:valAx>
        <c:axId val="4108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rgbClr val="002060"/>
                </a:solidFill>
              </a:defRPr>
            </a:pPr>
            <a:r>
              <a:rPr lang="en-IN" baseline="0">
                <a:solidFill>
                  <a:srgbClr val="002060"/>
                </a:solidFill>
              </a:rPr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val>
            <c:numRef>
              <c:f>'Exponetial Smoothing'!$B$2:$B$13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20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28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E-4B67-B241-DC03883EF97A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rgbClr val="0070C0"/>
              </a:solidFill>
            </a:ln>
          </c:spPr>
          <c:marker>
            <c:spPr>
              <a:ln>
                <a:solidFill>
                  <a:srgbClr val="0070C0"/>
                </a:solidFill>
              </a:ln>
            </c:spPr>
          </c:marker>
          <c:val>
            <c:numRef>
              <c:f>'Exponetial Smoothing'!$C$2:$C$13</c:f>
              <c:numCache>
                <c:formatCode>General</c:formatCode>
                <c:ptCount val="12"/>
                <c:pt idx="1">
                  <c:v>17</c:v>
                </c:pt>
                <c:pt idx="2">
                  <c:v>17.8</c:v>
                </c:pt>
                <c:pt idx="3">
                  <c:v>18.240000000000002</c:v>
                </c:pt>
                <c:pt idx="4">
                  <c:v>19.192000000000004</c:v>
                </c:pt>
                <c:pt idx="5">
                  <c:v>18.953600000000005</c:v>
                </c:pt>
                <c:pt idx="6">
                  <c:v>17.962880000000006</c:v>
                </c:pt>
                <c:pt idx="7">
                  <c:v>18.370304000000004</c:v>
                </c:pt>
                <c:pt idx="8">
                  <c:v>18.296243200000006</c:v>
                </c:pt>
                <c:pt idx="9">
                  <c:v>19.036994560000004</c:v>
                </c:pt>
                <c:pt idx="10">
                  <c:v>19.229595648000004</c:v>
                </c:pt>
                <c:pt idx="11">
                  <c:v>20.983676518400003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E-4B67-B241-DC03883E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20255"/>
        <c:axId val="425822751"/>
      </c:lineChart>
      <c:catAx>
        <c:axId val="42582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5822751"/>
        <c:crosses val="autoZero"/>
        <c:auto val="1"/>
        <c:lblAlgn val="ctr"/>
        <c:lblOffset val="100"/>
        <c:noMultiLvlLbl val="0"/>
      </c:catAx>
      <c:valAx>
        <c:axId val="425822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aseline="0">
                    <a:solidFill>
                      <a:srgbClr val="002060"/>
                    </a:solidFill>
                  </a:defRPr>
                </a:pPr>
                <a:r>
                  <a:rPr lang="en-IN" baseline="0">
                    <a:solidFill>
                      <a:srgbClr val="002060"/>
                    </a:solidFill>
                  </a:rPr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82025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Analysis'!$C$1</c:f>
              <c:strCache>
                <c:ptCount val="1"/>
                <c:pt idx="0">
                  <c:v>Power 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'Trend Analysis'!$A$2:$A$8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'Trend Analysis'!$C$2:$C$8</c:f>
              <c:numCache>
                <c:formatCode>General</c:formatCode>
                <c:ptCount val="7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90</c:v>
                </c:pt>
                <c:pt idx="4">
                  <c:v>115</c:v>
                </c:pt>
                <c:pt idx="5">
                  <c:v>142</c:v>
                </c:pt>
                <c:pt idx="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A-437C-A5F4-04A12E88CB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8993839"/>
        <c:axId val="2108994671"/>
      </c:lineChart>
      <c:catAx>
        <c:axId val="21089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94671"/>
        <c:crosses val="autoZero"/>
        <c:auto val="1"/>
        <c:lblAlgn val="ctr"/>
        <c:lblOffset val="100"/>
        <c:noMultiLvlLbl val="0"/>
      </c:catAx>
      <c:valAx>
        <c:axId val="21089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9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Trend</a:t>
            </a:r>
            <a:r>
              <a:rPr lang="en-IN" sz="1400" b="1" baseline="0"/>
              <a:t> Analysis</a:t>
            </a:r>
            <a:endParaRPr lang="en-IN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 Analysis'!$C$1</c:f>
              <c:strCache>
                <c:ptCount val="1"/>
                <c:pt idx="0">
                  <c:v>Power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 Analysis'!$A$2:$A$9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'Trend Analysis'!$C$2:$C$9</c:f>
              <c:numCache>
                <c:formatCode>General</c:formatCode>
                <c:ptCount val="8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90</c:v>
                </c:pt>
                <c:pt idx="4">
                  <c:v>115</c:v>
                </c:pt>
                <c:pt idx="5">
                  <c:v>142</c:v>
                </c:pt>
                <c:pt idx="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1-4E98-8400-3C014F4C6763}"/>
            </c:ext>
          </c:extLst>
        </c:ser>
        <c:ser>
          <c:idx val="1"/>
          <c:order val="1"/>
          <c:tx>
            <c:strRef>
              <c:f>'Trend Analysis'!$D$1</c:f>
              <c:strCache>
                <c:ptCount val="1"/>
                <c:pt idx="0">
                  <c:v>Trend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'Trend Analysis'!$A$2:$A$9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'Trend Analysis'!$D$2:$D$9</c:f>
              <c:numCache>
                <c:formatCode>0.00</c:formatCode>
                <c:ptCount val="8"/>
                <c:pt idx="0">
                  <c:v>66.178571428571431</c:v>
                </c:pt>
                <c:pt idx="1">
                  <c:v>77.928571428571431</c:v>
                </c:pt>
                <c:pt idx="2">
                  <c:v>89.678571428571431</c:v>
                </c:pt>
                <c:pt idx="3">
                  <c:v>101.42857142857143</c:v>
                </c:pt>
                <c:pt idx="4">
                  <c:v>113.17857142857143</c:v>
                </c:pt>
                <c:pt idx="5">
                  <c:v>124.92857142857143</c:v>
                </c:pt>
                <c:pt idx="6">
                  <c:v>136.67857142857144</c:v>
                </c:pt>
                <c:pt idx="7">
                  <c:v>148.42857142857144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1-4E98-8400-3C014F4C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91119"/>
        <c:axId val="2104889039"/>
      </c:scatterChart>
      <c:valAx>
        <c:axId val="210489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89039"/>
        <c:crosses val="autoZero"/>
        <c:crossBetween val="midCat"/>
      </c:valAx>
      <c:valAx>
        <c:axId val="21048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9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Regression'!$C$1</c:f>
              <c:strCache>
                <c:ptCount val="1"/>
                <c:pt idx="0">
                  <c:v>Sales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'Linear Regression'!$B$2:$B$13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xVal>
          <c:yVal>
            <c:numRef>
              <c:f>'Linear Regression'!$C$2:$C$13</c:f>
              <c:numCache>
                <c:formatCode>General</c:formatCode>
                <c:ptCount val="12"/>
                <c:pt idx="0">
                  <c:v>70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85</c:v>
                </c:pt>
                <c:pt idx="5">
                  <c:v>67</c:v>
                </c:pt>
                <c:pt idx="6">
                  <c:v>82</c:v>
                </c:pt>
                <c:pt idx="7">
                  <c:v>66</c:v>
                </c:pt>
                <c:pt idx="8">
                  <c:v>66</c:v>
                </c:pt>
                <c:pt idx="9">
                  <c:v>76</c:v>
                </c:pt>
                <c:pt idx="10">
                  <c:v>70</c:v>
                </c:pt>
                <c:pt idx="11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5-4BA8-92D7-A6344BDB4695}"/>
            </c:ext>
          </c:extLst>
        </c:ser>
        <c:ser>
          <c:idx val="1"/>
          <c:order val="1"/>
          <c:tx>
            <c:strRef>
              <c:f>'Linear Regression'!$D$1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24465384449896"/>
                  <c:y val="0.524635262877296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0.0208x - 847.04</a:t>
                    </a:r>
                    <a:br>
                      <a:rPr lang="en-US"/>
                    </a:b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'Linear Regression'!$B$2:$B$13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xVal>
          <c:yVal>
            <c:numRef>
              <c:f>'Linear Regression'!$D$2:$D$13</c:f>
              <c:numCache>
                <c:formatCode>General</c:formatCode>
                <c:ptCount val="12"/>
                <c:pt idx="0">
                  <c:v>79.996503500000003</c:v>
                </c:pt>
                <c:pt idx="1">
                  <c:v>80.629370629999997</c:v>
                </c:pt>
                <c:pt idx="2">
                  <c:v>81.262237760000005</c:v>
                </c:pt>
                <c:pt idx="3">
                  <c:v>81.895104900000007</c:v>
                </c:pt>
                <c:pt idx="4">
                  <c:v>82.527972030000001</c:v>
                </c:pt>
                <c:pt idx="5">
                  <c:v>83.160839159999995</c:v>
                </c:pt>
                <c:pt idx="6">
                  <c:v>83.793706290000003</c:v>
                </c:pt>
                <c:pt idx="7">
                  <c:v>84.426573430000005</c:v>
                </c:pt>
                <c:pt idx="8">
                  <c:v>85.059440559999999</c:v>
                </c:pt>
                <c:pt idx="9">
                  <c:v>85.692307690000007</c:v>
                </c:pt>
                <c:pt idx="10">
                  <c:v>86.325174829999995</c:v>
                </c:pt>
                <c:pt idx="11">
                  <c:v>86.958041960000003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5-4BA8-92D7-A6344BDB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50832"/>
        <c:axId val="1368236688"/>
      </c:scatterChart>
      <c:valAx>
        <c:axId val="13682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36688"/>
        <c:crosses val="autoZero"/>
        <c:crossBetween val="midCat"/>
      </c:valAx>
      <c:valAx>
        <c:axId val="13682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508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0</xdr:row>
      <xdr:rowOff>15240</xdr:rowOff>
    </xdr:from>
    <xdr:to>
      <xdr:col>19</xdr:col>
      <xdr:colOff>441960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AA753-D33F-B229-5977-FFCB2A3FE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693420</xdr:colOff>
      <xdr:row>21</xdr:row>
      <xdr:rowOff>60960</xdr:rowOff>
    </xdr:from>
    <xdr:to>
      <xdr:col>18</xdr:col>
      <xdr:colOff>236220</xdr:colOff>
      <xdr:row>39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88001A-E820-0DAB-AD1D-0C5CCB454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152400</xdr:rowOff>
    </xdr:from>
    <xdr:to>
      <xdr:col>20</xdr:col>
      <xdr:colOff>327660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196AD-83C0-7ED2-731E-27D8C9D0E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213360</xdr:colOff>
      <xdr:row>11</xdr:row>
      <xdr:rowOff>68580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4B86B6-4473-1035-088A-49E1BCE1A7FB}"/>
            </a:ext>
          </a:extLst>
        </xdr:cNvPr>
        <xdr:cNvSpPr txBox="1"/>
      </xdr:nvSpPr>
      <xdr:spPr>
        <a:xfrm>
          <a:off x="66294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0</xdr:row>
      <xdr:rowOff>45720</xdr:rowOff>
    </xdr:from>
    <xdr:to>
      <xdr:col>21</xdr:col>
      <xdr:colOff>571500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6DA6C-EEF5-D662-9240-5D0207B28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14</xdr:col>
      <xdr:colOff>327660</xdr:colOff>
      <xdr:row>21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30A5CB-66CD-516E-1988-D0993AB3A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22860</xdr:rowOff>
    </xdr:from>
    <xdr:to>
      <xdr:col>15</xdr:col>
      <xdr:colOff>15240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27C0-DA5F-83C5-0513-35178400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9" sqref="H19"/>
    </sheetView>
  </sheetViews>
  <sheetFormatPr defaultRowHeight="14.4" x14ac:dyDescent="0.3"/>
  <cols>
    <col min="1" max="1" width="12.77734375" bestFit="1" customWidth="1"/>
    <col min="5" max="5" width="10.21875" bestFit="1" customWidth="1"/>
    <col min="6" max="6" width="12" bestFit="1" customWidth="1"/>
    <col min="7" max="7" width="16.6640625" bestFit="1" customWidth="1"/>
    <col min="8" max="8" width="20" customWidth="1"/>
  </cols>
  <sheetData>
    <row r="1" spans="1:8" ht="32.4" customHeight="1" x14ac:dyDescent="0.3">
      <c r="A1" s="24" t="s">
        <v>1</v>
      </c>
      <c r="B1" s="24" t="s">
        <v>0</v>
      </c>
      <c r="C1" s="24" t="s">
        <v>2</v>
      </c>
      <c r="D1" s="25"/>
      <c r="E1" s="24" t="s">
        <v>3</v>
      </c>
      <c r="F1" s="24" t="s">
        <v>4</v>
      </c>
      <c r="G1" s="24" t="s">
        <v>28</v>
      </c>
      <c r="H1" s="24" t="s">
        <v>6</v>
      </c>
    </row>
    <row r="2" spans="1:8" x14ac:dyDescent="0.3">
      <c r="A2" s="5">
        <v>1</v>
      </c>
      <c r="B2" s="5">
        <v>20</v>
      </c>
      <c r="C2" s="5"/>
      <c r="D2" s="5"/>
      <c r="E2" s="5"/>
      <c r="F2" s="5"/>
      <c r="G2" s="5"/>
      <c r="H2" s="5"/>
    </row>
    <row r="3" spans="1:8" x14ac:dyDescent="0.3">
      <c r="A3" s="5">
        <v>2</v>
      </c>
      <c r="B3" s="5">
        <v>21</v>
      </c>
      <c r="C3" s="5"/>
      <c r="D3" s="5"/>
      <c r="E3" s="5"/>
      <c r="F3" s="5"/>
      <c r="G3" s="5"/>
      <c r="H3" s="5"/>
    </row>
    <row r="4" spans="1:8" x14ac:dyDescent="0.3">
      <c r="A4" s="5">
        <v>3</v>
      </c>
      <c r="B4" s="5">
        <v>19</v>
      </c>
      <c r="C4" s="5"/>
      <c r="D4" s="5"/>
      <c r="E4" s="5"/>
      <c r="F4" s="5"/>
      <c r="G4" s="5"/>
      <c r="H4" s="5"/>
    </row>
    <row r="5" spans="1:8" x14ac:dyDescent="0.3">
      <c r="A5" s="5">
        <v>4</v>
      </c>
      <c r="B5" s="5">
        <v>23</v>
      </c>
      <c r="C5" s="5">
        <f>AVERAGE(B2:B4)</f>
        <v>20</v>
      </c>
      <c r="D5" s="5"/>
      <c r="E5" s="5">
        <f>B5-C5</f>
        <v>3</v>
      </c>
      <c r="F5" s="5">
        <f>E5^2</f>
        <v>9</v>
      </c>
      <c r="G5" s="5">
        <f>E5/B5</f>
        <v>0.13043478260869565</v>
      </c>
      <c r="H5" s="5">
        <f>ABS(G5)</f>
        <v>0.13043478260869565</v>
      </c>
    </row>
    <row r="6" spans="1:8" x14ac:dyDescent="0.3">
      <c r="A6" s="5">
        <v>5</v>
      </c>
      <c r="B6" s="5">
        <v>18</v>
      </c>
      <c r="C6" s="5">
        <f t="shared" ref="C6:C14" si="0">AVERAGE(B3:B5)</f>
        <v>21</v>
      </c>
      <c r="D6" s="5"/>
      <c r="E6" s="5">
        <f t="shared" ref="E6:E13" si="1">B6-C6</f>
        <v>-3</v>
      </c>
      <c r="F6" s="5">
        <f t="shared" ref="F6:F13" si="2">E6^2</f>
        <v>9</v>
      </c>
      <c r="G6" s="5">
        <f t="shared" ref="G6:G13" si="3">E6/B6</f>
        <v>-0.16666666666666666</v>
      </c>
      <c r="H6" s="5">
        <f t="shared" ref="H6:H14" si="4">ABS(G6)</f>
        <v>0.16666666666666666</v>
      </c>
    </row>
    <row r="7" spans="1:8" x14ac:dyDescent="0.3">
      <c r="A7" s="5">
        <v>6</v>
      </c>
      <c r="B7" s="5">
        <v>16</v>
      </c>
      <c r="C7" s="5">
        <f t="shared" si="0"/>
        <v>20</v>
      </c>
      <c r="D7" s="5"/>
      <c r="E7" s="5">
        <f t="shared" si="1"/>
        <v>-4</v>
      </c>
      <c r="F7" s="5">
        <f t="shared" si="2"/>
        <v>16</v>
      </c>
      <c r="G7" s="5">
        <f t="shared" si="3"/>
        <v>-0.25</v>
      </c>
      <c r="H7" s="5">
        <f t="shared" si="4"/>
        <v>0.25</v>
      </c>
    </row>
    <row r="8" spans="1:8" x14ac:dyDescent="0.3">
      <c r="A8" s="5">
        <v>7</v>
      </c>
      <c r="B8" s="5">
        <v>20</v>
      </c>
      <c r="C8" s="5">
        <f t="shared" si="0"/>
        <v>19</v>
      </c>
      <c r="D8" s="5"/>
      <c r="E8" s="5">
        <f t="shared" si="1"/>
        <v>1</v>
      </c>
      <c r="F8" s="5">
        <f t="shared" si="2"/>
        <v>1</v>
      </c>
      <c r="G8" s="5">
        <f t="shared" si="3"/>
        <v>0.05</v>
      </c>
      <c r="H8" s="5">
        <f t="shared" si="4"/>
        <v>0.05</v>
      </c>
    </row>
    <row r="9" spans="1:8" x14ac:dyDescent="0.3">
      <c r="A9" s="5">
        <v>8</v>
      </c>
      <c r="B9" s="5">
        <v>20</v>
      </c>
      <c r="C9" s="5">
        <f t="shared" si="0"/>
        <v>18</v>
      </c>
      <c r="D9" s="5"/>
      <c r="E9" s="5">
        <f t="shared" si="1"/>
        <v>2</v>
      </c>
      <c r="F9" s="5">
        <f t="shared" si="2"/>
        <v>4</v>
      </c>
      <c r="G9" s="5">
        <f t="shared" si="3"/>
        <v>0.1</v>
      </c>
      <c r="H9" s="5">
        <f t="shared" si="4"/>
        <v>0.1</v>
      </c>
    </row>
    <row r="10" spans="1:8" x14ac:dyDescent="0.3">
      <c r="A10" s="5">
        <v>9</v>
      </c>
      <c r="B10" s="5">
        <v>22</v>
      </c>
      <c r="C10" s="5">
        <f t="shared" si="0"/>
        <v>18.666666666666668</v>
      </c>
      <c r="D10" s="5"/>
      <c r="E10" s="5">
        <f t="shared" si="1"/>
        <v>3.3333333333333321</v>
      </c>
      <c r="F10" s="5">
        <f t="shared" si="2"/>
        <v>11.111111111111104</v>
      </c>
      <c r="G10" s="5">
        <f t="shared" si="3"/>
        <v>0.15151515151515146</v>
      </c>
      <c r="H10" s="5">
        <f t="shared" si="4"/>
        <v>0.15151515151515146</v>
      </c>
    </row>
    <row r="11" spans="1:8" x14ac:dyDescent="0.3">
      <c r="A11" s="5">
        <v>10</v>
      </c>
      <c r="B11" s="5">
        <v>20</v>
      </c>
      <c r="C11" s="5">
        <f t="shared" si="0"/>
        <v>20.666666666666668</v>
      </c>
      <c r="D11" s="5"/>
      <c r="E11" s="5">
        <f t="shared" si="1"/>
        <v>-0.66666666666666785</v>
      </c>
      <c r="F11" s="5">
        <f t="shared" si="2"/>
        <v>0.44444444444444603</v>
      </c>
      <c r="G11" s="5">
        <f t="shared" si="3"/>
        <v>-3.3333333333333395E-2</v>
      </c>
      <c r="H11" s="5">
        <f t="shared" si="4"/>
        <v>3.3333333333333395E-2</v>
      </c>
    </row>
    <row r="12" spans="1:8" x14ac:dyDescent="0.3">
      <c r="A12" s="5">
        <v>11</v>
      </c>
      <c r="B12" s="5">
        <v>18</v>
      </c>
      <c r="C12" s="5">
        <f t="shared" si="0"/>
        <v>20.666666666666668</v>
      </c>
      <c r="D12" s="5"/>
      <c r="E12" s="5">
        <f t="shared" si="1"/>
        <v>-2.6666666666666679</v>
      </c>
      <c r="F12" s="5">
        <f t="shared" si="2"/>
        <v>7.1111111111111178</v>
      </c>
      <c r="G12" s="5">
        <f t="shared" si="3"/>
        <v>-0.14814814814814822</v>
      </c>
      <c r="H12" s="5">
        <f t="shared" si="4"/>
        <v>0.14814814814814822</v>
      </c>
    </row>
    <row r="13" spans="1:8" x14ac:dyDescent="0.3">
      <c r="A13" s="5">
        <v>12</v>
      </c>
      <c r="B13" s="5">
        <v>22</v>
      </c>
      <c r="C13" s="5">
        <f t="shared" si="0"/>
        <v>20</v>
      </c>
      <c r="D13" s="5"/>
      <c r="E13" s="5">
        <f t="shared" si="1"/>
        <v>2</v>
      </c>
      <c r="F13" s="5">
        <f t="shared" si="2"/>
        <v>4</v>
      </c>
      <c r="G13" s="5">
        <f t="shared" si="3"/>
        <v>9.0909090909090912E-2</v>
      </c>
      <c r="H13" s="5">
        <f t="shared" si="4"/>
        <v>9.0909090909090912E-2</v>
      </c>
    </row>
    <row r="14" spans="1:8" x14ac:dyDescent="0.3">
      <c r="A14" s="4"/>
      <c r="B14" s="4"/>
      <c r="C14" s="6">
        <f t="shared" si="0"/>
        <v>20</v>
      </c>
      <c r="D14" s="6"/>
      <c r="E14" s="6">
        <f>AVERAGE(E5:E13)</f>
        <v>0.11111111111111072</v>
      </c>
      <c r="F14" s="26">
        <f>AVERAGE(F5:F13)</f>
        <v>6.8518518518518512</v>
      </c>
      <c r="G14" s="6">
        <f>AVERAGE(G5:G13)</f>
        <v>-8.3654581239122529E-3</v>
      </c>
      <c r="H14" s="6">
        <f t="shared" si="4"/>
        <v>8.3654581239122529E-3</v>
      </c>
    </row>
    <row r="15" spans="1:8" x14ac:dyDescent="0.3">
      <c r="A15" s="4"/>
      <c r="B15" s="4"/>
      <c r="C15" s="4"/>
      <c r="D15" s="4"/>
      <c r="E15" s="27" t="s">
        <v>7</v>
      </c>
      <c r="F15" s="27" t="s">
        <v>10</v>
      </c>
      <c r="G15" s="27" t="s">
        <v>8</v>
      </c>
      <c r="H15" s="27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7" sqref="F7"/>
    </sheetView>
  </sheetViews>
  <sheetFormatPr defaultRowHeight="14.4" x14ac:dyDescent="0.3"/>
  <cols>
    <col min="1" max="1" width="12.77734375" bestFit="1" customWidth="1"/>
    <col min="3" max="3" width="12" bestFit="1" customWidth="1"/>
    <col min="5" max="5" width="12" bestFit="1" customWidth="1"/>
    <col min="6" max="6" width="16.6640625" bestFit="1" customWidth="1"/>
    <col min="7" max="7" width="13.44140625" bestFit="1" customWidth="1"/>
  </cols>
  <sheetData>
    <row r="1" spans="1:7" ht="15.6" x14ac:dyDescent="0.3">
      <c r="A1" s="28" t="s">
        <v>1</v>
      </c>
      <c r="B1" s="28" t="s">
        <v>0</v>
      </c>
      <c r="C1" s="28" t="s">
        <v>11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x14ac:dyDescent="0.3">
      <c r="A2" s="1">
        <v>1</v>
      </c>
      <c r="B2" s="1">
        <v>17</v>
      </c>
      <c r="D2" s="1"/>
      <c r="E2" s="1"/>
      <c r="F2" s="1"/>
      <c r="G2" s="1"/>
    </row>
    <row r="3" spans="1:7" x14ac:dyDescent="0.3">
      <c r="A3" s="1">
        <v>2</v>
      </c>
      <c r="B3" s="1">
        <v>21</v>
      </c>
      <c r="C3">
        <f>B2</f>
        <v>17</v>
      </c>
      <c r="D3" s="1">
        <f>B3-C3</f>
        <v>4</v>
      </c>
      <c r="E3" s="1">
        <f>D3^2</f>
        <v>16</v>
      </c>
      <c r="F3" s="1">
        <f>D3/B3</f>
        <v>0.19047619047619047</v>
      </c>
      <c r="G3" s="1">
        <f>ABS(F3)</f>
        <v>0.19047619047619047</v>
      </c>
    </row>
    <row r="4" spans="1:7" x14ac:dyDescent="0.3">
      <c r="A4" s="1">
        <v>3</v>
      </c>
      <c r="B4" s="1">
        <v>20</v>
      </c>
      <c r="C4">
        <f>0.2*B3+0.8*C3</f>
        <v>17.8</v>
      </c>
      <c r="D4" s="1">
        <f t="shared" ref="D4:D13" si="0">B4-C4</f>
        <v>2.1999999999999993</v>
      </c>
      <c r="E4" s="1">
        <f t="shared" ref="E4:E13" si="1">D4^2</f>
        <v>4.8399999999999972</v>
      </c>
      <c r="F4" s="1">
        <f>D4/B4</f>
        <v>0.10999999999999996</v>
      </c>
      <c r="G4" s="1">
        <f>ABS(F4)</f>
        <v>0.10999999999999996</v>
      </c>
    </row>
    <row r="5" spans="1:7" x14ac:dyDescent="0.3">
      <c r="A5" s="1">
        <v>4</v>
      </c>
      <c r="B5" s="1">
        <v>23</v>
      </c>
      <c r="C5">
        <f t="shared" ref="C5:C13" si="2">0.2*B4+0.8*C4</f>
        <v>18.240000000000002</v>
      </c>
      <c r="D5" s="1">
        <f t="shared" si="0"/>
        <v>4.759999999999998</v>
      </c>
      <c r="E5" s="1">
        <f t="shared" si="1"/>
        <v>22.657599999999981</v>
      </c>
      <c r="F5" s="1">
        <f t="shared" ref="F5:F13" si="3">D5/B5</f>
        <v>0.20695652173913034</v>
      </c>
      <c r="G5" s="1">
        <f>ABS(F5)</f>
        <v>0.20695652173913034</v>
      </c>
    </row>
    <row r="6" spans="1:7" x14ac:dyDescent="0.3">
      <c r="A6" s="1">
        <v>5</v>
      </c>
      <c r="B6" s="1">
        <v>18</v>
      </c>
      <c r="C6">
        <f>0.2*B5+0.8*C5</f>
        <v>19.192000000000004</v>
      </c>
      <c r="D6" s="1">
        <f t="shared" si="0"/>
        <v>-1.1920000000000037</v>
      </c>
      <c r="E6" s="1">
        <f t="shared" si="1"/>
        <v>1.4208640000000088</v>
      </c>
      <c r="F6" s="1">
        <f t="shared" si="3"/>
        <v>-6.6222222222222432E-2</v>
      </c>
      <c r="G6" s="1">
        <f t="shared" ref="G6:G13" si="4">ABS(F6)</f>
        <v>6.6222222222222432E-2</v>
      </c>
    </row>
    <row r="7" spans="1:7" x14ac:dyDescent="0.3">
      <c r="A7" s="1">
        <v>6</v>
      </c>
      <c r="B7" s="1">
        <v>14</v>
      </c>
      <c r="C7">
        <f t="shared" si="2"/>
        <v>18.953600000000005</v>
      </c>
      <c r="D7" s="1">
        <f t="shared" si="0"/>
        <v>-4.9536000000000051</v>
      </c>
      <c r="E7" s="1">
        <f t="shared" si="1"/>
        <v>24.538152960000051</v>
      </c>
      <c r="F7" s="1">
        <f t="shared" si="3"/>
        <v>-0.35382857142857177</v>
      </c>
      <c r="G7" s="1">
        <f t="shared" si="4"/>
        <v>0.35382857142857177</v>
      </c>
    </row>
    <row r="8" spans="1:7" x14ac:dyDescent="0.3">
      <c r="A8" s="1">
        <v>7</v>
      </c>
      <c r="B8" s="1">
        <v>20</v>
      </c>
      <c r="C8">
        <f t="shared" si="2"/>
        <v>17.962880000000006</v>
      </c>
      <c r="D8" s="1">
        <f t="shared" si="0"/>
        <v>2.0371199999999945</v>
      </c>
      <c r="E8" s="1">
        <f t="shared" si="1"/>
        <v>4.149857894399978</v>
      </c>
      <c r="F8" s="1">
        <f t="shared" si="3"/>
        <v>0.10185599999999972</v>
      </c>
      <c r="G8" s="1">
        <f t="shared" si="4"/>
        <v>0.10185599999999972</v>
      </c>
    </row>
    <row r="9" spans="1:7" x14ac:dyDescent="0.3">
      <c r="A9" s="1">
        <v>8</v>
      </c>
      <c r="B9" s="1">
        <v>18</v>
      </c>
      <c r="C9">
        <f t="shared" si="2"/>
        <v>18.370304000000004</v>
      </c>
      <c r="D9" s="1">
        <f t="shared" si="0"/>
        <v>-0.37030400000000441</v>
      </c>
      <c r="E9" s="1">
        <f t="shared" si="1"/>
        <v>0.13712505241600326</v>
      </c>
      <c r="F9" s="1">
        <f t="shared" si="3"/>
        <v>-2.0572444444444688E-2</v>
      </c>
      <c r="G9" s="1">
        <f t="shared" si="4"/>
        <v>2.0572444444444688E-2</v>
      </c>
    </row>
    <row r="10" spans="1:7" x14ac:dyDescent="0.3">
      <c r="A10" s="1">
        <v>9</v>
      </c>
      <c r="B10" s="1">
        <v>22</v>
      </c>
      <c r="C10">
        <f t="shared" si="2"/>
        <v>18.296243200000006</v>
      </c>
      <c r="D10" s="1">
        <f t="shared" si="0"/>
        <v>3.7037567999999936</v>
      </c>
      <c r="E10" s="1">
        <f t="shared" si="1"/>
        <v>13.717814433546193</v>
      </c>
      <c r="F10" s="1">
        <f t="shared" si="3"/>
        <v>0.16835258181818152</v>
      </c>
      <c r="G10" s="1">
        <f t="shared" si="4"/>
        <v>0.16835258181818152</v>
      </c>
    </row>
    <row r="11" spans="1:7" x14ac:dyDescent="0.3">
      <c r="A11" s="1">
        <v>10</v>
      </c>
      <c r="B11" s="1">
        <v>20</v>
      </c>
      <c r="C11">
        <f t="shared" si="2"/>
        <v>19.036994560000004</v>
      </c>
      <c r="D11" s="1">
        <f t="shared" si="0"/>
        <v>0.96300543999999633</v>
      </c>
      <c r="E11" s="1">
        <f t="shared" si="1"/>
        <v>0.92737947746958649</v>
      </c>
      <c r="F11" s="1">
        <f t="shared" si="3"/>
        <v>4.8150271999999814E-2</v>
      </c>
      <c r="G11" s="1">
        <f t="shared" si="4"/>
        <v>4.8150271999999814E-2</v>
      </c>
    </row>
    <row r="12" spans="1:7" x14ac:dyDescent="0.3">
      <c r="A12" s="1">
        <v>11</v>
      </c>
      <c r="B12" s="1">
        <v>28</v>
      </c>
      <c r="C12">
        <f t="shared" si="2"/>
        <v>19.229595648000004</v>
      </c>
      <c r="D12" s="1">
        <f t="shared" si="0"/>
        <v>8.7704043519999964</v>
      </c>
      <c r="E12" s="1">
        <f t="shared" si="1"/>
        <v>76.919992497580481</v>
      </c>
      <c r="F12" s="1">
        <f t="shared" si="3"/>
        <v>0.3132287268571427</v>
      </c>
      <c r="G12" s="1">
        <f t="shared" si="4"/>
        <v>0.3132287268571427</v>
      </c>
    </row>
    <row r="13" spans="1:7" x14ac:dyDescent="0.3">
      <c r="A13" s="1">
        <v>12</v>
      </c>
      <c r="B13" s="1">
        <v>22</v>
      </c>
      <c r="C13">
        <f t="shared" si="2"/>
        <v>20.983676518400003</v>
      </c>
      <c r="D13" s="1">
        <f t="shared" si="0"/>
        <v>1.0163234815999971</v>
      </c>
      <c r="E13" s="1">
        <f t="shared" si="1"/>
        <v>1.0329134192515397</v>
      </c>
      <c r="F13" s="1">
        <f t="shared" si="3"/>
        <v>4.6196521890908955E-2</v>
      </c>
      <c r="G13" s="1">
        <f t="shared" si="4"/>
        <v>4.6196521890908955E-2</v>
      </c>
    </row>
    <row r="14" spans="1:7" ht="18" x14ac:dyDescent="0.35">
      <c r="A14" s="1"/>
      <c r="B14" s="1"/>
      <c r="C14" s="7" t="s">
        <v>12</v>
      </c>
      <c r="D14" s="1">
        <f>AVERAGE(D3:D13)</f>
        <v>1.9031550975999965</v>
      </c>
      <c r="E14" s="3">
        <f>AVERAGE(E3:E13)</f>
        <v>15.121972703151254</v>
      </c>
      <c r="F14" s="1">
        <f>AVERAGE(F3:F13)</f>
        <v>6.7690325153301326E-2</v>
      </c>
      <c r="G14" s="1">
        <f>AVERAGE(G3:G13)</f>
        <v>0.14780364117061751</v>
      </c>
    </row>
    <row r="15" spans="1:7" x14ac:dyDescent="0.3">
      <c r="A15" s="1"/>
      <c r="B15" s="1"/>
      <c r="C15" s="1"/>
      <c r="D15" s="2" t="s">
        <v>7</v>
      </c>
      <c r="E15" s="2" t="s">
        <v>10</v>
      </c>
      <c r="F15" s="2" t="s">
        <v>8</v>
      </c>
      <c r="G15" s="2" t="s">
        <v>9</v>
      </c>
    </row>
    <row r="17" spans="1:4" x14ac:dyDescent="0.3">
      <c r="A17" s="3" t="s">
        <v>13</v>
      </c>
      <c r="B17" s="3">
        <v>0.4</v>
      </c>
    </row>
    <row r="19" spans="1:4" x14ac:dyDescent="0.3">
      <c r="A19" s="8" t="s">
        <v>15</v>
      </c>
      <c r="B19" s="8"/>
      <c r="C19" s="16" t="s">
        <v>14</v>
      </c>
      <c r="D19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O26" sqref="O26"/>
    </sheetView>
  </sheetViews>
  <sheetFormatPr defaultRowHeight="14.4" x14ac:dyDescent="0.3"/>
  <cols>
    <col min="2" max="2" width="12" bestFit="1" customWidth="1"/>
    <col min="3" max="3" width="14.33203125" customWidth="1"/>
    <col min="4" max="4" width="14.21875" bestFit="1" customWidth="1"/>
  </cols>
  <sheetData>
    <row r="1" spans="1:4" ht="27" x14ac:dyDescent="0.3">
      <c r="A1" s="9" t="s">
        <v>16</v>
      </c>
      <c r="B1" s="9" t="s">
        <v>22</v>
      </c>
      <c r="C1" s="9" t="s">
        <v>17</v>
      </c>
      <c r="D1" s="9" t="s">
        <v>23</v>
      </c>
    </row>
    <row r="2" spans="1:4" x14ac:dyDescent="0.3">
      <c r="A2" s="10">
        <v>2010</v>
      </c>
      <c r="B2" s="10">
        <v>1</v>
      </c>
      <c r="C2" s="10">
        <v>74</v>
      </c>
      <c r="D2" s="11">
        <f>$B$11+$B$12*B2</f>
        <v>66.178571428571431</v>
      </c>
    </row>
    <row r="3" spans="1:4" x14ac:dyDescent="0.3">
      <c r="A3" s="10">
        <v>2011</v>
      </c>
      <c r="B3" s="10">
        <v>2</v>
      </c>
      <c r="C3" s="10">
        <v>79</v>
      </c>
      <c r="D3" s="11">
        <f t="shared" ref="D3:D9" si="0">$B$11+$B$12*B3</f>
        <v>77.928571428571431</v>
      </c>
    </row>
    <row r="4" spans="1:4" x14ac:dyDescent="0.3">
      <c r="A4" s="10">
        <v>2012</v>
      </c>
      <c r="B4" s="10">
        <v>3</v>
      </c>
      <c r="C4" s="10">
        <v>80</v>
      </c>
      <c r="D4" s="11">
        <f t="shared" si="0"/>
        <v>89.678571428571431</v>
      </c>
    </row>
    <row r="5" spans="1:4" x14ac:dyDescent="0.3">
      <c r="A5" s="10">
        <v>2013</v>
      </c>
      <c r="B5" s="10">
        <v>4</v>
      </c>
      <c r="C5" s="10">
        <v>90</v>
      </c>
      <c r="D5" s="11">
        <f t="shared" si="0"/>
        <v>101.42857142857143</v>
      </c>
    </row>
    <row r="6" spans="1:4" x14ac:dyDescent="0.3">
      <c r="A6" s="10">
        <v>2014</v>
      </c>
      <c r="B6" s="10">
        <v>5</v>
      </c>
      <c r="C6" s="10">
        <v>115</v>
      </c>
      <c r="D6" s="11">
        <f t="shared" si="0"/>
        <v>113.17857142857143</v>
      </c>
    </row>
    <row r="7" spans="1:4" x14ac:dyDescent="0.3">
      <c r="A7" s="10">
        <v>2015</v>
      </c>
      <c r="B7" s="10">
        <v>6</v>
      </c>
      <c r="C7" s="10">
        <v>142</v>
      </c>
      <c r="D7" s="11">
        <f t="shared" si="0"/>
        <v>124.92857142857143</v>
      </c>
    </row>
    <row r="8" spans="1:4" x14ac:dyDescent="0.3">
      <c r="A8" s="10">
        <v>2016</v>
      </c>
      <c r="B8" s="10">
        <v>7</v>
      </c>
      <c r="C8" s="10">
        <v>130</v>
      </c>
      <c r="D8" s="11">
        <f t="shared" si="0"/>
        <v>136.67857142857144</v>
      </c>
    </row>
    <row r="9" spans="1:4" x14ac:dyDescent="0.3">
      <c r="A9" s="10">
        <v>2017</v>
      </c>
      <c r="B9" s="12">
        <v>8</v>
      </c>
      <c r="C9" s="10"/>
      <c r="D9" s="13">
        <f t="shared" si="0"/>
        <v>148.42857142857144</v>
      </c>
    </row>
    <row r="11" spans="1:4" x14ac:dyDescent="0.3">
      <c r="A11" s="14" t="s">
        <v>18</v>
      </c>
      <c r="B11" s="14">
        <f>INTERCEPT(C2:C8,B2:B8)</f>
        <v>54.428571428571431</v>
      </c>
      <c r="D11" s="3" t="s">
        <v>20</v>
      </c>
    </row>
    <row r="12" spans="1:4" x14ac:dyDescent="0.3">
      <c r="A12" s="15" t="s">
        <v>19</v>
      </c>
      <c r="B12" s="15">
        <f>SLOPE(C2:C8,B2:B8)</f>
        <v>11.75</v>
      </c>
    </row>
    <row r="13" spans="1:4" x14ac:dyDescent="0.3">
      <c r="D13" s="8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4.4" x14ac:dyDescent="0.3"/>
  <cols>
    <col min="4" max="4" width="12" bestFit="1" customWidth="1"/>
  </cols>
  <sheetData>
    <row r="1" spans="1:4" x14ac:dyDescent="0.3">
      <c r="A1" s="19" t="s">
        <v>24</v>
      </c>
      <c r="B1" s="19" t="s">
        <v>16</v>
      </c>
      <c r="C1" s="19" t="s">
        <v>0</v>
      </c>
      <c r="D1" s="19" t="s">
        <v>25</v>
      </c>
    </row>
    <row r="2" spans="1:4" x14ac:dyDescent="0.3">
      <c r="A2" s="17">
        <v>1</v>
      </c>
      <c r="B2" s="18">
        <v>44562</v>
      </c>
      <c r="C2" s="17">
        <v>70</v>
      </c>
      <c r="D2" s="17">
        <v>79.996503500000003</v>
      </c>
    </row>
    <row r="3" spans="1:4" x14ac:dyDescent="0.3">
      <c r="A3" s="17">
        <v>2</v>
      </c>
      <c r="B3" s="18">
        <v>44593</v>
      </c>
      <c r="C3" s="17">
        <v>84</v>
      </c>
      <c r="D3" s="17">
        <v>80.629370629999997</v>
      </c>
    </row>
    <row r="4" spans="1:4" x14ac:dyDescent="0.3">
      <c r="A4" s="17">
        <v>3</v>
      </c>
      <c r="B4" s="18">
        <v>44621</v>
      </c>
      <c r="C4" s="17">
        <v>76</v>
      </c>
      <c r="D4" s="17">
        <v>81.262237760000005</v>
      </c>
    </row>
    <row r="5" spans="1:4" x14ac:dyDescent="0.3">
      <c r="A5" s="17">
        <v>4</v>
      </c>
      <c r="B5" s="18">
        <v>44652</v>
      </c>
      <c r="C5" s="17">
        <v>84</v>
      </c>
      <c r="D5" s="17">
        <v>81.895104900000007</v>
      </c>
    </row>
    <row r="6" spans="1:4" x14ac:dyDescent="0.3">
      <c r="A6" s="17">
        <v>5</v>
      </c>
      <c r="B6" s="18">
        <v>44682</v>
      </c>
      <c r="C6" s="17">
        <v>85</v>
      </c>
      <c r="D6" s="17">
        <v>82.527972030000001</v>
      </c>
    </row>
    <row r="7" spans="1:4" x14ac:dyDescent="0.3">
      <c r="A7" s="17">
        <v>6</v>
      </c>
      <c r="B7" s="18">
        <v>44713</v>
      </c>
      <c r="C7" s="17">
        <v>67</v>
      </c>
      <c r="D7" s="17">
        <v>83.160839159999995</v>
      </c>
    </row>
    <row r="8" spans="1:4" x14ac:dyDescent="0.3">
      <c r="A8" s="17">
        <v>7</v>
      </c>
      <c r="B8" s="18">
        <v>44743</v>
      </c>
      <c r="C8" s="17">
        <v>82</v>
      </c>
      <c r="D8" s="17">
        <v>83.793706290000003</v>
      </c>
    </row>
    <row r="9" spans="1:4" x14ac:dyDescent="0.3">
      <c r="A9" s="17">
        <v>8</v>
      </c>
      <c r="B9" s="18">
        <v>44774</v>
      </c>
      <c r="C9" s="17">
        <v>66</v>
      </c>
      <c r="D9" s="17">
        <v>84.426573430000005</v>
      </c>
    </row>
    <row r="10" spans="1:4" x14ac:dyDescent="0.3">
      <c r="A10" s="17">
        <v>9</v>
      </c>
      <c r="B10" s="18">
        <v>44805</v>
      </c>
      <c r="C10" s="17">
        <v>66</v>
      </c>
      <c r="D10" s="17">
        <v>85.059440559999999</v>
      </c>
    </row>
    <row r="11" spans="1:4" x14ac:dyDescent="0.3">
      <c r="A11" s="17">
        <v>10</v>
      </c>
      <c r="B11" s="18">
        <v>44835</v>
      </c>
      <c r="C11" s="17">
        <v>76</v>
      </c>
      <c r="D11" s="17">
        <v>85.692307690000007</v>
      </c>
    </row>
    <row r="12" spans="1:4" x14ac:dyDescent="0.3">
      <c r="A12" s="17">
        <v>11</v>
      </c>
      <c r="B12" s="18">
        <v>44866</v>
      </c>
      <c r="C12" s="17">
        <v>70</v>
      </c>
      <c r="D12" s="17">
        <v>86.325174829999995</v>
      </c>
    </row>
    <row r="13" spans="1:4" x14ac:dyDescent="0.3">
      <c r="A13" s="17">
        <v>12</v>
      </c>
      <c r="B13" s="18">
        <v>44896</v>
      </c>
      <c r="C13" s="17">
        <v>77</v>
      </c>
      <c r="D13" s="17">
        <v>86.958041960000003</v>
      </c>
    </row>
    <row r="15" spans="1:4" x14ac:dyDescent="0.3">
      <c r="A15" s="20" t="s">
        <v>26</v>
      </c>
      <c r="B15" s="22" t="s">
        <v>27</v>
      </c>
    </row>
    <row r="16" spans="1:4" x14ac:dyDescent="0.3">
      <c r="A16" s="23" t="s">
        <v>19</v>
      </c>
      <c r="B16" s="21">
        <v>0.63300000000000001</v>
      </c>
    </row>
    <row r="17" spans="1:2" x14ac:dyDescent="0.3">
      <c r="A17" s="20" t="s">
        <v>18</v>
      </c>
      <c r="B17" s="21">
        <v>79.36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Moving Average</vt:lpstr>
      <vt:lpstr>Exponetial Smoothing</vt:lpstr>
      <vt:lpstr>Trend Analysis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 Kumar Maurya</dc:creator>
  <cp:lastModifiedBy>GAYATHRI NEELIMA</cp:lastModifiedBy>
  <dcterms:created xsi:type="dcterms:W3CDTF">2022-12-04T10:12:59Z</dcterms:created>
  <dcterms:modified xsi:type="dcterms:W3CDTF">2022-12-31T08:07:31Z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e1ab0278-2beb-4f07-a49b-a800735bb94c</vt:lpwstr>
  </property>
</Properties>
</file>