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24DA22E-39DE-48C1-8F85-AB8AFA4D882D}" xr6:coauthVersionLast="47" xr6:coauthVersionMax="47" xr10:uidLastSave="{00000000-0000-0000-0000-000000000000}"/>
  <bookViews>
    <workbookView xWindow="-120" yWindow="-120" windowWidth="29040" windowHeight="15840" xr2:uid="{A43EC77B-1FE9-4385-9C10-22D5B4726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" i="1" l="1"/>
  <c r="AM26" i="1"/>
  <c r="AN26" i="1"/>
  <c r="AM28" i="1"/>
  <c r="AN28" i="1"/>
  <c r="AL28" i="1"/>
  <c r="AL26" i="1"/>
  <c r="D30" i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E21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R26" i="1"/>
  <c r="S26" i="1"/>
  <c r="T26" i="1"/>
  <c r="U26" i="1"/>
  <c r="V26" i="1"/>
  <c r="R28" i="1"/>
  <c r="S28" i="1"/>
  <c r="T28" i="1"/>
  <c r="U28" i="1"/>
  <c r="V28" i="1"/>
  <c r="M26" i="1"/>
  <c r="N26" i="1"/>
  <c r="O26" i="1"/>
  <c r="P26" i="1"/>
  <c r="Q26" i="1"/>
  <c r="M28" i="1"/>
  <c r="N28" i="1"/>
  <c r="O28" i="1"/>
  <c r="P28" i="1"/>
  <c r="Q28" i="1"/>
  <c r="H26" i="1"/>
  <c r="H28" i="1"/>
  <c r="I26" i="1"/>
  <c r="J26" i="1"/>
  <c r="K26" i="1"/>
  <c r="L26" i="1"/>
  <c r="I28" i="1"/>
  <c r="J28" i="1"/>
  <c r="K28" i="1"/>
  <c r="L28" i="1"/>
  <c r="E26" i="1"/>
  <c r="F26" i="1"/>
  <c r="G26" i="1"/>
  <c r="E28" i="1"/>
  <c r="F28" i="1"/>
  <c r="G28" i="1"/>
  <c r="D28" i="1"/>
  <c r="D26" i="1"/>
  <c r="C28" i="1"/>
  <c r="C26" i="1"/>
  <c r="F21" i="1"/>
  <c r="G21" i="1" s="1"/>
  <c r="H21" i="1" s="1"/>
  <c r="I21" i="1" s="1"/>
  <c r="J21" i="1" s="1"/>
  <c r="J17" i="1"/>
  <c r="J19" i="1"/>
  <c r="H17" i="1"/>
  <c r="I17" i="1"/>
  <c r="H19" i="1"/>
  <c r="I19" i="1"/>
  <c r="F17" i="1"/>
  <c r="G17" i="1"/>
  <c r="F19" i="1"/>
  <c r="G19" i="1"/>
  <c r="E17" i="1"/>
  <c r="E19" i="1"/>
  <c r="D22" i="1"/>
  <c r="E20" i="1" s="1"/>
  <c r="D19" i="1"/>
  <c r="D17" i="1"/>
  <c r="G11" i="1"/>
  <c r="G9" i="1"/>
  <c r="G4" i="1"/>
  <c r="G5" i="1" s="1"/>
  <c r="G7" i="1" s="1"/>
  <c r="D4" i="1"/>
  <c r="D5" i="1" s="1"/>
  <c r="D6" i="1" s="1"/>
  <c r="D10" i="1"/>
  <c r="D8" i="1"/>
  <c r="C31" i="1" l="1"/>
  <c r="D29" i="1" s="1"/>
  <c r="D31" i="1" s="1"/>
  <c r="E29" i="1" s="1"/>
  <c r="E31" i="1" s="1"/>
  <c r="F29" i="1" s="1"/>
  <c r="F31" i="1" s="1"/>
  <c r="G29" i="1" s="1"/>
  <c r="G31" i="1" s="1"/>
  <c r="H29" i="1" s="1"/>
  <c r="E22" i="1"/>
  <c r="F20" i="1" s="1"/>
  <c r="F22" i="1" s="1"/>
  <c r="G20" i="1" s="1"/>
  <c r="G22" i="1" s="1"/>
  <c r="H20" i="1" s="1"/>
  <c r="H22" i="1" s="1"/>
  <c r="I20" i="1" s="1"/>
  <c r="I22" i="1" s="1"/>
  <c r="J20" i="1" s="1"/>
  <c r="J22" i="1" s="1"/>
  <c r="G13" i="1"/>
  <c r="D12" i="1"/>
  <c r="H31" i="1" l="1"/>
  <c r="I29" i="1" s="1"/>
  <c r="I31" i="1" s="1"/>
  <c r="J29" i="1" s="1"/>
  <c r="J31" i="1" s="1"/>
  <c r="K29" i="1" s="1"/>
  <c r="K31" i="1" s="1"/>
  <c r="L29" i="1" s="1"/>
  <c r="L31" i="1" l="1"/>
  <c r="M29" i="1" s="1"/>
  <c r="M31" i="1" s="1"/>
  <c r="N29" i="1" s="1"/>
  <c r="N31" i="1" l="1"/>
  <c r="O29" i="1" s="1"/>
  <c r="O31" i="1" s="1"/>
  <c r="P29" i="1" s="1"/>
  <c r="P31" i="1" s="1"/>
  <c r="Q29" i="1" s="1"/>
  <c r="Q31" i="1" l="1"/>
  <c r="R29" i="1" s="1"/>
  <c r="R31" i="1" l="1"/>
  <c r="S29" i="1" s="1"/>
  <c r="S31" i="1" l="1"/>
  <c r="T29" i="1" s="1"/>
  <c r="T31" i="1" l="1"/>
  <c r="U29" i="1" s="1"/>
  <c r="U31" i="1" l="1"/>
  <c r="V29" i="1" s="1"/>
  <c r="V31" i="1" l="1"/>
  <c r="W29" i="1" s="1"/>
  <c r="W31" i="1" l="1"/>
  <c r="X29" i="1" s="1"/>
  <c r="X31" i="1" l="1"/>
  <c r="Y29" i="1" s="1"/>
  <c r="Y31" i="1" s="1"/>
  <c r="Z29" i="1" s="1"/>
  <c r="Z31" i="1" s="1"/>
  <c r="AA29" i="1" s="1"/>
  <c r="AA31" i="1" l="1"/>
  <c r="AB29" i="1" s="1"/>
  <c r="AB31" i="1" l="1"/>
  <c r="AC29" i="1" s="1"/>
  <c r="AC31" i="1" l="1"/>
  <c r="AD29" i="1" s="1"/>
  <c r="AD31" i="1" l="1"/>
  <c r="AE29" i="1" s="1"/>
  <c r="AE31" i="1" l="1"/>
  <c r="AF29" i="1" s="1"/>
  <c r="AF31" i="1" l="1"/>
  <c r="AG29" i="1" s="1"/>
  <c r="AG31" i="1" l="1"/>
  <c r="AH29" i="1" s="1"/>
  <c r="AH31" i="1" l="1"/>
  <c r="AI29" i="1" s="1"/>
  <c r="AI31" i="1" l="1"/>
  <c r="AJ29" i="1" s="1"/>
  <c r="AJ31" i="1" l="1"/>
  <c r="AK29" i="1" s="1"/>
  <c r="AK31" i="1" l="1"/>
  <c r="AL29" i="1" s="1"/>
  <c r="AL31" i="1" l="1"/>
  <c r="AM29" i="1" s="1"/>
  <c r="AM31" i="1" s="1"/>
  <c r="AN29" i="1" s="1"/>
  <c r="AN31" i="1" s="1"/>
</calcChain>
</file>

<file path=xl/sharedStrings.xml><?xml version="1.0" encoding="utf-8"?>
<sst xmlns="http://schemas.openxmlformats.org/spreadsheetml/2006/main" count="46" uniqueCount="16">
  <si>
    <t>inflation</t>
  </si>
  <si>
    <t>expense</t>
  </si>
  <si>
    <t>% rule</t>
  </si>
  <si>
    <t>avg return</t>
  </si>
  <si>
    <t>period</t>
  </si>
  <si>
    <t>pv</t>
  </si>
  <si>
    <t>pmt</t>
  </si>
  <si>
    <t>per year</t>
  </si>
  <si>
    <t>per month</t>
  </si>
  <si>
    <t>expense adj.</t>
  </si>
  <si>
    <t>-</t>
  </si>
  <si>
    <t>anualize</t>
  </si>
  <si>
    <t>year</t>
  </si>
  <si>
    <t>month</t>
  </si>
  <si>
    <t>life time</t>
  </si>
  <si>
    <t>life time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</si>
</sst>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p&quot;#,##0.00;[Red]\-&quot;Rp&quot;#,##0.00"/>
    <numFmt numFmtId="41" formatCode="_-* #,##0_-;\-* #,##0_-;_-* &quot;-&quot;_-;_-@_-"/>
    <numFmt numFmtId="167" formatCode="0.00000%"/>
    <numFmt numFmtId="169" formatCode="_-* #,##0.00_-;\-* #,##0.0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167" fontId="0" fillId="0" borderId="0" xfId="2" applyNumberFormat="1" applyFont="1"/>
    <xf numFmtId="8" fontId="0" fillId="0" borderId="0" xfId="0" applyNumberFormat="1"/>
    <xf numFmtId="169" fontId="0" fillId="0" borderId="0" xfId="1" applyNumberFormat="1" applyFon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47AA-6CCF-4BAB-AA36-178210F676CB}">
  <dimension ref="B2:AN31"/>
  <sheetViews>
    <sheetView tabSelected="1" workbookViewId="0">
      <selection activeCell="A30" sqref="A30"/>
    </sheetView>
  </sheetViews>
  <sheetFormatPr defaultRowHeight="15" x14ac:dyDescent="0.25"/>
  <cols>
    <col min="1" max="40" width="18.28515625" customWidth="1"/>
  </cols>
  <sheetData>
    <row r="2" spans="2:10" x14ac:dyDescent="0.25">
      <c r="B2" t="s">
        <v>0</v>
      </c>
      <c r="C2" t="s">
        <v>7</v>
      </c>
      <c r="D2" s="2">
        <v>0.03</v>
      </c>
      <c r="E2" t="s">
        <v>0</v>
      </c>
      <c r="F2" t="s">
        <v>7</v>
      </c>
      <c r="G2" s="2">
        <v>0.03</v>
      </c>
    </row>
    <row r="3" spans="2:10" x14ac:dyDescent="0.25">
      <c r="B3" t="s">
        <v>1</v>
      </c>
      <c r="C3" t="s">
        <v>8</v>
      </c>
      <c r="D3" s="5">
        <v>16000000</v>
      </c>
      <c r="E3" t="s">
        <v>1</v>
      </c>
      <c r="F3" t="s">
        <v>8</v>
      </c>
      <c r="G3" s="5">
        <v>16000000</v>
      </c>
    </row>
    <row r="4" spans="2:10" x14ac:dyDescent="0.25">
      <c r="B4" t="s">
        <v>1</v>
      </c>
      <c r="C4" t="s">
        <v>7</v>
      </c>
      <c r="D4" s="5">
        <f>D3*12</f>
        <v>192000000</v>
      </c>
      <c r="E4" t="s">
        <v>1</v>
      </c>
      <c r="F4" t="s">
        <v>7</v>
      </c>
      <c r="G4" s="5">
        <f>G3*12</f>
        <v>192000000</v>
      </c>
    </row>
    <row r="5" spans="2:10" x14ac:dyDescent="0.25">
      <c r="B5" t="s">
        <v>9</v>
      </c>
      <c r="C5" t="s">
        <v>7</v>
      </c>
      <c r="D5" s="5">
        <f>D4*(1+D2)^D9</f>
        <v>556469438.97651231</v>
      </c>
      <c r="E5" t="s">
        <v>9</v>
      </c>
      <c r="F5" t="s">
        <v>7</v>
      </c>
      <c r="G5" s="5">
        <f>G4*(1+G2)^G10</f>
        <v>556469438.97651231</v>
      </c>
    </row>
    <row r="6" spans="2:10" x14ac:dyDescent="0.25">
      <c r="B6" t="s">
        <v>2</v>
      </c>
      <c r="C6" t="s">
        <v>10</v>
      </c>
      <c r="D6" s="5">
        <f>D5/(D7-D2)</f>
        <v>13911735974.412806</v>
      </c>
      <c r="E6" t="s">
        <v>14</v>
      </c>
      <c r="F6" t="s">
        <v>12</v>
      </c>
      <c r="G6">
        <v>25</v>
      </c>
    </row>
    <row r="7" spans="2:10" x14ac:dyDescent="0.25">
      <c r="B7" t="s">
        <v>3</v>
      </c>
      <c r="C7" t="s">
        <v>11</v>
      </c>
      <c r="D7" s="2">
        <v>7.0000000000000007E-2</v>
      </c>
      <c r="E7" t="s">
        <v>15</v>
      </c>
      <c r="F7" t="s">
        <v>10</v>
      </c>
      <c r="G7" s="5">
        <f>G6*G5</f>
        <v>13911735974.412807</v>
      </c>
    </row>
    <row r="8" spans="2:10" x14ac:dyDescent="0.25">
      <c r="B8" t="s">
        <v>3</v>
      </c>
      <c r="C8" t="s">
        <v>8</v>
      </c>
      <c r="D8" s="3">
        <f>(1+D7)^(1/12)-1</f>
        <v>5.6541453874052738E-3</v>
      </c>
      <c r="E8" t="s">
        <v>3</v>
      </c>
      <c r="F8" t="s">
        <v>11</v>
      </c>
      <c r="G8" s="2">
        <v>7.0000000000000007E-2</v>
      </c>
    </row>
    <row r="9" spans="2:10" x14ac:dyDescent="0.25">
      <c r="B9" t="s">
        <v>4</v>
      </c>
      <c r="C9" t="s">
        <v>12</v>
      </c>
      <c r="D9">
        <v>36</v>
      </c>
      <c r="E9" t="s">
        <v>3</v>
      </c>
      <c r="F9" t="s">
        <v>8</v>
      </c>
      <c r="G9" s="3">
        <f>(1+G8)^(1/12)-1</f>
        <v>5.6541453874052738E-3</v>
      </c>
    </row>
    <row r="10" spans="2:10" x14ac:dyDescent="0.25">
      <c r="B10" t="s">
        <v>4</v>
      </c>
      <c r="C10" t="s">
        <v>13</v>
      </c>
      <c r="D10">
        <f>D9*12</f>
        <v>432</v>
      </c>
      <c r="E10" t="s">
        <v>4</v>
      </c>
      <c r="F10" t="s">
        <v>12</v>
      </c>
      <c r="G10">
        <v>36</v>
      </c>
    </row>
    <row r="11" spans="2:10" x14ac:dyDescent="0.25">
      <c r="B11" t="s">
        <v>5</v>
      </c>
      <c r="C11" t="s">
        <v>10</v>
      </c>
      <c r="D11" s="5">
        <v>0</v>
      </c>
      <c r="E11" t="s">
        <v>4</v>
      </c>
      <c r="F11" t="s">
        <v>13</v>
      </c>
      <c r="G11">
        <f>G10*12</f>
        <v>432</v>
      </c>
    </row>
    <row r="12" spans="2:10" x14ac:dyDescent="0.25">
      <c r="B12" t="s">
        <v>6</v>
      </c>
      <c r="C12" t="s">
        <v>8</v>
      </c>
      <c r="D12" s="5">
        <f>-PMT(D8,D10,D11,D6,1)</f>
        <v>7503565.1213462474</v>
      </c>
      <c r="E12" t="s">
        <v>5</v>
      </c>
      <c r="F12" t="s">
        <v>10</v>
      </c>
      <c r="G12" s="5">
        <v>0</v>
      </c>
    </row>
    <row r="13" spans="2:10" x14ac:dyDescent="0.25">
      <c r="E13" t="s">
        <v>6</v>
      </c>
      <c r="F13" t="s">
        <v>8</v>
      </c>
      <c r="G13" s="5">
        <f>-PMT(G9,G11,G12,G7,1)</f>
        <v>7503565.1213462474</v>
      </c>
    </row>
    <row r="15" spans="2:10" x14ac:dyDescent="0.25">
      <c r="D15" s="1">
        <v>0.03</v>
      </c>
      <c r="E15" s="1">
        <v>0.03</v>
      </c>
      <c r="F15" s="1">
        <v>0.03</v>
      </c>
      <c r="G15" s="1">
        <v>0.03</v>
      </c>
      <c r="H15" s="1">
        <v>0.03</v>
      </c>
      <c r="I15" s="1">
        <v>0.03</v>
      </c>
      <c r="J15" s="1">
        <v>0.03</v>
      </c>
    </row>
    <row r="16" spans="2:10" x14ac:dyDescent="0.25">
      <c r="D16" s="1">
        <v>7.0000000000000007E-2</v>
      </c>
      <c r="E16" s="1">
        <v>7.0000000000000007E-2</v>
      </c>
      <c r="F16" s="1">
        <v>7.0000000000000007E-2</v>
      </c>
      <c r="G16" s="1">
        <v>7.0000000000000007E-2</v>
      </c>
      <c r="H16" s="1">
        <v>7.0000000000000007E-2</v>
      </c>
      <c r="I16" s="1">
        <v>7.0000000000000007E-2</v>
      </c>
      <c r="J16" s="1">
        <v>7.0000000000000007E-2</v>
      </c>
    </row>
    <row r="17" spans="2:40" x14ac:dyDescent="0.25">
      <c r="D17" s="3">
        <f>(1+D16)^(1/12)-1</f>
        <v>5.6541453874052738E-3</v>
      </c>
      <c r="E17" s="3">
        <f>(1+E16)^(1/12)-1</f>
        <v>5.6541453874052738E-3</v>
      </c>
      <c r="F17" s="3">
        <f t="shared" ref="F17:G17" si="0">(1+F16)^(1/12)-1</f>
        <v>5.6541453874052738E-3</v>
      </c>
      <c r="G17" s="3">
        <f t="shared" si="0"/>
        <v>5.6541453874052738E-3</v>
      </c>
      <c r="H17" s="3">
        <f t="shared" ref="H17" si="1">(1+H16)^(1/12)-1</f>
        <v>5.6541453874052738E-3</v>
      </c>
      <c r="I17" s="3">
        <f t="shared" ref="I17:J17" si="2">(1+I16)^(1/12)-1</f>
        <v>5.6541453874052738E-3</v>
      </c>
      <c r="J17" s="3">
        <f t="shared" si="2"/>
        <v>5.6541453874052738E-3</v>
      </c>
    </row>
    <row r="18" spans="2:40" x14ac:dyDescent="0.25"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6</v>
      </c>
    </row>
    <row r="19" spans="2:40" x14ac:dyDescent="0.25">
      <c r="D19">
        <f>D18*12</f>
        <v>60</v>
      </c>
      <c r="E19">
        <f>E18*12</f>
        <v>60</v>
      </c>
      <c r="F19">
        <f t="shared" ref="F19:G19" si="3">F18*12</f>
        <v>60</v>
      </c>
      <c r="G19">
        <f t="shared" si="3"/>
        <v>60</v>
      </c>
      <c r="H19">
        <f t="shared" ref="H19" si="4">H18*12</f>
        <v>60</v>
      </c>
      <c r="I19">
        <f t="shared" ref="I19:J19" si="5">I18*12</f>
        <v>60</v>
      </c>
      <c r="J19">
        <f t="shared" si="5"/>
        <v>72</v>
      </c>
    </row>
    <row r="20" spans="2:40" x14ac:dyDescent="0.25">
      <c r="D20">
        <v>0</v>
      </c>
      <c r="E20" s="4">
        <f>D22</f>
        <v>171836182.75388169</v>
      </c>
      <c r="F20" s="4">
        <f t="shared" ref="F20:G20" si="6">E22</f>
        <v>470095151.96557778</v>
      </c>
      <c r="G20" s="4">
        <f t="shared" si="6"/>
        <v>964742270.5827409</v>
      </c>
      <c r="H20" s="4">
        <f>G22</f>
        <v>1760262256.1221535</v>
      </c>
      <c r="I20" s="4">
        <f t="shared" ref="H20:I20" si="7">H22</f>
        <v>3011672163.6105556</v>
      </c>
      <c r="J20" s="4">
        <f t="shared" ref="J20" si="8">I22</f>
        <v>4947685785.531949</v>
      </c>
    </row>
    <row r="21" spans="2:40" x14ac:dyDescent="0.25">
      <c r="D21" s="5">
        <v>2400000</v>
      </c>
      <c r="E21" s="5">
        <f>D21*((1+E15)^E18)*1.15</f>
        <v>3199596.4450679994</v>
      </c>
      <c r="F21" s="5">
        <f t="shared" ref="F21:J21" si="9">E21*((1+F15)^F18)*1.15</f>
        <v>4265590.5880382415</v>
      </c>
      <c r="G21" s="5">
        <f t="shared" si="9"/>
        <v>5686736.8673344478</v>
      </c>
      <c r="H21" s="5">
        <f t="shared" si="9"/>
        <v>7581359.6103168456</v>
      </c>
      <c r="I21" s="5">
        <f t="shared" si="9"/>
        <v>10107204.690813288</v>
      </c>
      <c r="J21" s="5">
        <f t="shared" si="9"/>
        <v>13878810.618437428</v>
      </c>
    </row>
    <row r="22" spans="2:40" x14ac:dyDescent="0.25">
      <c r="D22" s="4">
        <f>-FV(D17,D19,D21,D20,1)</f>
        <v>171836182.75388169</v>
      </c>
      <c r="E22" s="4">
        <f>-FV(E17,E19,E21,E20,1)</f>
        <v>470095151.96557778</v>
      </c>
      <c r="F22" s="4">
        <f t="shared" ref="F22:G22" si="10">-FV(F17,F19,F21,F20,1)</f>
        <v>964742270.5827409</v>
      </c>
      <c r="G22" s="4">
        <f t="shared" si="10"/>
        <v>1760262256.1221535</v>
      </c>
      <c r="H22" s="4">
        <f t="shared" ref="H22" si="11">-FV(H17,H19,H21,H20,1)</f>
        <v>3011672163.6105556</v>
      </c>
      <c r="I22" s="4">
        <f t="shared" ref="I22:J22" si="12">-FV(I17,I19,I21,I20,1)</f>
        <v>4947685785.531949</v>
      </c>
      <c r="J22" s="4">
        <f>-FV(J17,J19,J21,J20,1)</f>
        <v>8661197365.3541756</v>
      </c>
    </row>
    <row r="24" spans="2:40" x14ac:dyDescent="0.25">
      <c r="C24" s="1">
        <v>0.03</v>
      </c>
      <c r="D24" s="1">
        <v>0.03</v>
      </c>
      <c r="E24" s="1">
        <v>0.03</v>
      </c>
      <c r="F24" s="1">
        <v>0.03</v>
      </c>
      <c r="G24" s="1">
        <v>0.03</v>
      </c>
      <c r="H24" s="1">
        <v>0.03</v>
      </c>
      <c r="I24" s="1">
        <v>0.03</v>
      </c>
      <c r="J24" s="1">
        <v>0.03</v>
      </c>
      <c r="K24" s="1">
        <v>0.03</v>
      </c>
      <c r="L24" s="1">
        <v>0.03</v>
      </c>
      <c r="M24" s="1">
        <v>0.03</v>
      </c>
      <c r="N24" s="1">
        <v>0.03</v>
      </c>
      <c r="O24" s="1">
        <v>0.03</v>
      </c>
      <c r="P24" s="1">
        <v>0.03</v>
      </c>
      <c r="Q24" s="1">
        <v>0.03</v>
      </c>
      <c r="R24" s="1">
        <v>0.03</v>
      </c>
      <c r="S24" s="1">
        <v>0.03</v>
      </c>
      <c r="T24" s="1">
        <v>0.03</v>
      </c>
      <c r="U24" s="1">
        <v>0.03</v>
      </c>
      <c r="V24" s="1">
        <v>0.03</v>
      </c>
      <c r="W24" s="1">
        <v>0.03</v>
      </c>
      <c r="X24" s="1">
        <v>0.03</v>
      </c>
      <c r="Y24" s="1">
        <v>0.03</v>
      </c>
      <c r="Z24" s="1">
        <v>0.03</v>
      </c>
      <c r="AA24" s="1">
        <v>0.03</v>
      </c>
      <c r="AB24" s="1">
        <v>0.03</v>
      </c>
      <c r="AC24" s="1">
        <v>0.03</v>
      </c>
      <c r="AD24" s="1">
        <v>0.03</v>
      </c>
      <c r="AE24" s="1">
        <v>0.03</v>
      </c>
      <c r="AF24" s="1">
        <v>0.03</v>
      </c>
      <c r="AG24" s="1">
        <v>0.03</v>
      </c>
      <c r="AH24" s="1">
        <v>0.03</v>
      </c>
      <c r="AI24" s="1">
        <v>0.03</v>
      </c>
      <c r="AJ24" s="1">
        <v>0.03</v>
      </c>
      <c r="AK24" s="1">
        <v>0.03</v>
      </c>
      <c r="AL24" s="1">
        <v>0.03</v>
      </c>
      <c r="AM24" s="1">
        <v>0.03</v>
      </c>
      <c r="AN24" s="1">
        <v>0.03</v>
      </c>
    </row>
    <row r="25" spans="2:40" x14ac:dyDescent="0.25">
      <c r="C25" s="1">
        <v>7.0000000000000007E-2</v>
      </c>
      <c r="D25" s="1">
        <v>7.0000000000000007E-2</v>
      </c>
      <c r="E25" s="1">
        <v>7.0000000000000007E-2</v>
      </c>
      <c r="F25" s="1">
        <v>7.0000000000000007E-2</v>
      </c>
      <c r="G25" s="1">
        <v>7.0000000000000007E-2</v>
      </c>
      <c r="H25" s="1">
        <v>7.0000000000000007E-2</v>
      </c>
      <c r="I25" s="1">
        <v>7.0000000000000007E-2</v>
      </c>
      <c r="J25" s="1">
        <v>7.0000000000000007E-2</v>
      </c>
      <c r="K25" s="1">
        <v>7.0000000000000007E-2</v>
      </c>
      <c r="L25" s="1">
        <v>7.0000000000000007E-2</v>
      </c>
      <c r="M25" s="1">
        <v>7.0000000000000007E-2</v>
      </c>
      <c r="N25" s="1">
        <v>7.0000000000000007E-2</v>
      </c>
      <c r="O25" s="1">
        <v>7.0000000000000007E-2</v>
      </c>
      <c r="P25" s="1">
        <v>7.0000000000000007E-2</v>
      </c>
      <c r="Q25" s="1">
        <v>7.0000000000000007E-2</v>
      </c>
      <c r="R25" s="1">
        <v>7.0000000000000007E-2</v>
      </c>
      <c r="S25" s="1">
        <v>7.0000000000000007E-2</v>
      </c>
      <c r="T25" s="1">
        <v>7.0000000000000007E-2</v>
      </c>
      <c r="U25" s="1">
        <v>7.0000000000000007E-2</v>
      </c>
      <c r="V25" s="1">
        <v>7.0000000000000007E-2</v>
      </c>
      <c r="W25" s="1">
        <v>7.0000000000000007E-2</v>
      </c>
      <c r="X25" s="1">
        <v>7.0000000000000007E-2</v>
      </c>
      <c r="Y25" s="1">
        <v>7.0000000000000007E-2</v>
      </c>
      <c r="Z25" s="1">
        <v>7.0000000000000007E-2</v>
      </c>
      <c r="AA25" s="1">
        <v>7.0000000000000007E-2</v>
      </c>
      <c r="AB25" s="1">
        <v>7.0000000000000007E-2</v>
      </c>
      <c r="AC25" s="1">
        <v>7.0000000000000007E-2</v>
      </c>
      <c r="AD25" s="1">
        <v>7.0000000000000007E-2</v>
      </c>
      <c r="AE25" s="1">
        <v>7.0000000000000007E-2</v>
      </c>
      <c r="AF25" s="1">
        <v>7.0000000000000007E-2</v>
      </c>
      <c r="AG25" s="1">
        <v>7.0000000000000007E-2</v>
      </c>
      <c r="AH25" s="1">
        <v>7.0000000000000007E-2</v>
      </c>
      <c r="AI25" s="1">
        <v>7.0000000000000007E-2</v>
      </c>
      <c r="AJ25" s="1">
        <v>7.0000000000000007E-2</v>
      </c>
      <c r="AK25" s="1">
        <v>7.0000000000000007E-2</v>
      </c>
      <c r="AL25" s="1">
        <v>7.0000000000000007E-2</v>
      </c>
      <c r="AM25" s="1">
        <v>7.0000000000000007E-2</v>
      </c>
      <c r="AN25" s="1">
        <v>7.0000000000000007E-2</v>
      </c>
    </row>
    <row r="26" spans="2:40" x14ac:dyDescent="0.25">
      <c r="C26" s="3">
        <f>(1+C25)^(1/12)-1</f>
        <v>5.6541453874052738E-3</v>
      </c>
      <c r="D26" s="3">
        <f>(1+D25)^(1/12)-1</f>
        <v>5.6541453874052738E-3</v>
      </c>
      <c r="E26" s="3">
        <f t="shared" ref="E26:G26" si="13">(1+E25)^(1/12)-1</f>
        <v>5.6541453874052738E-3</v>
      </c>
      <c r="F26" s="3">
        <f t="shared" si="13"/>
        <v>5.6541453874052738E-3</v>
      </c>
      <c r="G26" s="3">
        <f t="shared" si="13"/>
        <v>5.6541453874052738E-3</v>
      </c>
      <c r="H26" s="3">
        <f>(1+H25)^(1/12)-1</f>
        <v>5.6541453874052738E-3</v>
      </c>
      <c r="I26" s="3">
        <f>(1+I25)^(1/12)-1</f>
        <v>5.6541453874052738E-3</v>
      </c>
      <c r="J26" s="3">
        <f t="shared" ref="J26" si="14">(1+J25)^(1/12)-1</f>
        <v>5.6541453874052738E-3</v>
      </c>
      <c r="K26" s="3">
        <f t="shared" ref="K26" si="15">(1+K25)^(1/12)-1</f>
        <v>5.6541453874052738E-3</v>
      </c>
      <c r="L26" s="3">
        <f t="shared" ref="L26" si="16">(1+L25)^(1/12)-1</f>
        <v>5.6541453874052738E-3</v>
      </c>
      <c r="M26" s="3">
        <f>(1+M25)^(1/12)-1</f>
        <v>5.6541453874052738E-3</v>
      </c>
      <c r="N26" s="3">
        <f>(1+N25)^(1/12)-1</f>
        <v>5.6541453874052738E-3</v>
      </c>
      <c r="O26" s="3">
        <f t="shared" ref="O26" si="17">(1+O25)^(1/12)-1</f>
        <v>5.6541453874052738E-3</v>
      </c>
      <c r="P26" s="3">
        <f t="shared" ref="P26" si="18">(1+P25)^(1/12)-1</f>
        <v>5.6541453874052738E-3</v>
      </c>
      <c r="Q26" s="3">
        <f t="shared" ref="Q26" si="19">(1+Q25)^(1/12)-1</f>
        <v>5.6541453874052738E-3</v>
      </c>
      <c r="R26" s="3">
        <f>(1+R25)^(1/12)-1</f>
        <v>5.6541453874052738E-3</v>
      </c>
      <c r="S26" s="3">
        <f>(1+S25)^(1/12)-1</f>
        <v>5.6541453874052738E-3</v>
      </c>
      <c r="T26" s="3">
        <f t="shared" ref="T26" si="20">(1+T25)^(1/12)-1</f>
        <v>5.6541453874052738E-3</v>
      </c>
      <c r="U26" s="3">
        <f t="shared" ref="U26" si="21">(1+U25)^(1/12)-1</f>
        <v>5.6541453874052738E-3</v>
      </c>
      <c r="V26" s="3">
        <f t="shared" ref="V26" si="22">(1+V25)^(1/12)-1</f>
        <v>5.6541453874052738E-3</v>
      </c>
      <c r="W26" s="3">
        <f>(1+W25)^(1/12)-1</f>
        <v>5.6541453874052738E-3</v>
      </c>
      <c r="X26" s="3">
        <f>(1+X25)^(1/12)-1</f>
        <v>5.6541453874052738E-3</v>
      </c>
      <c r="Y26" s="3">
        <f t="shared" ref="Y26" si="23">(1+Y25)^(1/12)-1</f>
        <v>5.6541453874052738E-3</v>
      </c>
      <c r="Z26" s="3">
        <f t="shared" ref="Z26" si="24">(1+Z25)^(1/12)-1</f>
        <v>5.6541453874052738E-3</v>
      </c>
      <c r="AA26" s="3">
        <f t="shared" ref="AA26" si="25">(1+AA25)^(1/12)-1</f>
        <v>5.6541453874052738E-3</v>
      </c>
      <c r="AB26" s="3">
        <f>(1+AB25)^(1/12)-1</f>
        <v>5.6541453874052738E-3</v>
      </c>
      <c r="AC26" s="3">
        <f>(1+AC25)^(1/12)-1</f>
        <v>5.6541453874052738E-3</v>
      </c>
      <c r="AD26" s="3">
        <f t="shared" ref="AD26" si="26">(1+AD25)^(1/12)-1</f>
        <v>5.6541453874052738E-3</v>
      </c>
      <c r="AE26" s="3">
        <f t="shared" ref="AE26" si="27">(1+AE25)^(1/12)-1</f>
        <v>5.6541453874052738E-3</v>
      </c>
      <c r="AF26" s="3">
        <f t="shared" ref="AF26" si="28">(1+AF25)^(1/12)-1</f>
        <v>5.6541453874052738E-3</v>
      </c>
      <c r="AG26" s="3">
        <f>(1+AG25)^(1/12)-1</f>
        <v>5.6541453874052738E-3</v>
      </c>
      <c r="AH26" s="3">
        <f>(1+AH25)^(1/12)-1</f>
        <v>5.6541453874052738E-3</v>
      </c>
      <c r="AI26" s="3">
        <f t="shared" ref="AI26" si="29">(1+AI25)^(1/12)-1</f>
        <v>5.6541453874052738E-3</v>
      </c>
      <c r="AJ26" s="3">
        <f t="shared" ref="AJ26:AL26" si="30">(1+AJ25)^(1/12)-1</f>
        <v>5.6541453874052738E-3</v>
      </c>
      <c r="AK26" s="3">
        <f t="shared" ref="AK26" si="31">(1+AK25)^(1/12)-1</f>
        <v>5.6541453874052738E-3</v>
      </c>
      <c r="AL26" s="3">
        <f t="shared" si="30"/>
        <v>5.6541453874052738E-3</v>
      </c>
      <c r="AM26" s="3">
        <f t="shared" ref="AM26" si="32">(1+AM25)^(1/12)-1</f>
        <v>5.6541453874052738E-3</v>
      </c>
      <c r="AN26" s="3">
        <f t="shared" ref="AN26" si="33">(1+AN25)^(1/12)-1</f>
        <v>5.6541453874052738E-3</v>
      </c>
    </row>
    <row r="27" spans="2:40" x14ac:dyDescent="0.25">
      <c r="B27">
        <f>SUM(C27:XFD27)</f>
        <v>38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2:40" x14ac:dyDescent="0.25">
      <c r="C28">
        <f>C27*12</f>
        <v>12</v>
      </c>
      <c r="D28">
        <f>D27*12</f>
        <v>12</v>
      </c>
      <c r="E28">
        <f t="shared" ref="E28:G28" si="34">E27*12</f>
        <v>12</v>
      </c>
      <c r="F28">
        <f t="shared" si="34"/>
        <v>12</v>
      </c>
      <c r="G28">
        <f t="shared" si="34"/>
        <v>12</v>
      </c>
      <c r="H28">
        <f>H27*12</f>
        <v>12</v>
      </c>
      <c r="I28">
        <f>I27*12</f>
        <v>12</v>
      </c>
      <c r="J28">
        <f t="shared" ref="J28" si="35">J27*12</f>
        <v>12</v>
      </c>
      <c r="K28">
        <f t="shared" ref="K28" si="36">K27*12</f>
        <v>12</v>
      </c>
      <c r="L28">
        <f t="shared" ref="L28" si="37">L27*12</f>
        <v>12</v>
      </c>
      <c r="M28">
        <f>M27*12</f>
        <v>12</v>
      </c>
      <c r="N28">
        <f>N27*12</f>
        <v>12</v>
      </c>
      <c r="O28">
        <f t="shared" ref="O28" si="38">O27*12</f>
        <v>12</v>
      </c>
      <c r="P28">
        <f t="shared" ref="P28" si="39">P27*12</f>
        <v>12</v>
      </c>
      <c r="Q28">
        <f t="shared" ref="Q28" si="40">Q27*12</f>
        <v>12</v>
      </c>
      <c r="R28">
        <f>R27*12</f>
        <v>12</v>
      </c>
      <c r="S28">
        <f>S27*12</f>
        <v>12</v>
      </c>
      <c r="T28">
        <f t="shared" ref="T28" si="41">T27*12</f>
        <v>12</v>
      </c>
      <c r="U28">
        <f t="shared" ref="U28" si="42">U27*12</f>
        <v>12</v>
      </c>
      <c r="V28">
        <f t="shared" ref="V28" si="43">V27*12</f>
        <v>12</v>
      </c>
      <c r="W28">
        <f>W27*12</f>
        <v>12</v>
      </c>
      <c r="X28">
        <f>X27*12</f>
        <v>12</v>
      </c>
      <c r="Y28">
        <f t="shared" ref="Y28" si="44">Y27*12</f>
        <v>12</v>
      </c>
      <c r="Z28">
        <f t="shared" ref="Z28" si="45">Z27*12</f>
        <v>12</v>
      </c>
      <c r="AA28">
        <f t="shared" ref="AA28" si="46">AA27*12</f>
        <v>12</v>
      </c>
      <c r="AB28">
        <f>AB27*12</f>
        <v>12</v>
      </c>
      <c r="AC28">
        <f>AC27*12</f>
        <v>12</v>
      </c>
      <c r="AD28">
        <f t="shared" ref="AD28" si="47">AD27*12</f>
        <v>12</v>
      </c>
      <c r="AE28">
        <f t="shared" ref="AE28" si="48">AE27*12</f>
        <v>12</v>
      </c>
      <c r="AF28">
        <f t="shared" ref="AF28" si="49">AF27*12</f>
        <v>12</v>
      </c>
      <c r="AG28">
        <f>AG27*12</f>
        <v>12</v>
      </c>
      <c r="AH28">
        <f>AH27*12</f>
        <v>12</v>
      </c>
      <c r="AI28">
        <f t="shared" ref="AI28" si="50">AI27*12</f>
        <v>12</v>
      </c>
      <c r="AJ28">
        <f t="shared" ref="AJ28:AL28" si="51">AJ27*12</f>
        <v>12</v>
      </c>
      <c r="AK28">
        <f t="shared" ref="AK28" si="52">AK27*12</f>
        <v>12</v>
      </c>
      <c r="AL28">
        <f t="shared" si="51"/>
        <v>12</v>
      </c>
      <c r="AM28">
        <f t="shared" ref="AM28" si="53">AM27*12</f>
        <v>12</v>
      </c>
      <c r="AN28">
        <f t="shared" ref="AN28" si="54">AN27*12</f>
        <v>12</v>
      </c>
    </row>
    <row r="29" spans="2:40" x14ac:dyDescent="0.25">
      <c r="C29">
        <v>0</v>
      </c>
      <c r="D29" s="4">
        <f>C31</f>
        <v>29880713.149227407</v>
      </c>
      <c r="E29" s="4">
        <f t="shared" ref="E29:G29" si="55">D31</f>
        <v>62749497.613377556</v>
      </c>
      <c r="F29" s="4">
        <f t="shared" si="55"/>
        <v>103597478.31333165</v>
      </c>
      <c r="G29" s="4">
        <f t="shared" si="55"/>
        <v>148398483.13829306</v>
      </c>
      <c r="H29" s="4">
        <f>G31</f>
        <v>197462033.7412926</v>
      </c>
      <c r="I29" s="4">
        <f>H31</f>
        <v>257095691.56302449</v>
      </c>
      <c r="J29" s="4">
        <f t="shared" ref="J29:L29" si="56">I31</f>
        <v>322278044.89607286</v>
      </c>
      <c r="K29" s="4">
        <f t="shared" si="56"/>
        <v>393438732.61014372</v>
      </c>
      <c r="L29" s="4">
        <f t="shared" si="56"/>
        <v>478547594.39761281</v>
      </c>
      <c r="M29" s="4">
        <f>L31</f>
        <v>571341121.02534747</v>
      </c>
      <c r="N29" s="4">
        <f>M31</f>
        <v>672409050.36762071</v>
      </c>
      <c r="O29" s="4">
        <f t="shared" ref="O29:Q29" si="57">N31</f>
        <v>791819897.14946008</v>
      </c>
      <c r="P29" s="4">
        <f t="shared" si="57"/>
        <v>921759769.60371137</v>
      </c>
      <c r="Q29" s="4">
        <f t="shared" si="57"/>
        <v>1063030807.519374</v>
      </c>
      <c r="R29" s="4">
        <f>Q31</f>
        <v>1228350797.160141</v>
      </c>
      <c r="S29" s="4">
        <f>R31</f>
        <v>1407970421.0691938</v>
      </c>
      <c r="T29" s="4">
        <f t="shared" ref="T29:V29" si="58">S31</f>
        <v>1602972470.6951158</v>
      </c>
      <c r="U29" s="4">
        <f t="shared" si="58"/>
        <v>1829418603.9627261</v>
      </c>
      <c r="V29" s="4">
        <f t="shared" si="58"/>
        <v>2075143108.3686378</v>
      </c>
      <c r="W29" s="4">
        <f>V31</f>
        <v>2341598284.1468186</v>
      </c>
      <c r="X29" s="4">
        <f>W31</f>
        <v>2649065828.9159656</v>
      </c>
      <c r="Y29" s="4">
        <f t="shared" ref="Y29:AA29" si="59">X31</f>
        <v>2982362771.7653193</v>
      </c>
      <c r="Z29" s="4">
        <f t="shared" si="59"/>
        <v>3343426370.6588845</v>
      </c>
      <c r="AA29" s="4">
        <f t="shared" si="59"/>
        <v>3757863440.2735133</v>
      </c>
      <c r="AB29" s="4">
        <f>AA31</f>
        <v>4206723021.471221</v>
      </c>
      <c r="AC29" s="4">
        <f>AB31</f>
        <v>4692577047.5641251</v>
      </c>
      <c r="AD29" s="4">
        <f t="shared" ref="AD29:AF29" si="60">AC31</f>
        <v>5247751095.4753723</v>
      </c>
      <c r="AE29" s="4">
        <f t="shared" si="60"/>
        <v>5848588136.3778601</v>
      </c>
      <c r="AF29" s="4">
        <f t="shared" si="60"/>
        <v>6498488604.0700979</v>
      </c>
      <c r="AG29" s="4">
        <f>AF31</f>
        <v>7238254225.0086908</v>
      </c>
      <c r="AH29" s="4">
        <f>AG31</f>
        <v>8038349581.9725952</v>
      </c>
      <c r="AI29" s="4">
        <f t="shared" ref="AI29:AK29" si="61">AH31</f>
        <v>8903254140.7603722</v>
      </c>
      <c r="AJ29" s="4">
        <f t="shared" si="61"/>
        <v>9884461624.9084606</v>
      </c>
      <c r="AK29" s="4">
        <f t="shared" si="61"/>
        <v>10945093023.775763</v>
      </c>
      <c r="AL29" s="4">
        <f t="shared" ref="AL29:AM29" si="62">AK31</f>
        <v>12091030193.117489</v>
      </c>
      <c r="AM29" s="4">
        <f t="shared" si="62"/>
        <v>13387252495.654619</v>
      </c>
      <c r="AN29" s="4">
        <f t="shared" ref="AN29" si="63">AM31</f>
        <v>14787705865.039915</v>
      </c>
    </row>
    <row r="30" spans="2:40" x14ac:dyDescent="0.25">
      <c r="C30" s="5">
        <v>2400000</v>
      </c>
      <c r="D30" s="5">
        <f>C30*((1+D24)^D27)</f>
        <v>2472000</v>
      </c>
      <c r="E30" s="5">
        <f>D30*((1+E24)^E27)*1.15</f>
        <v>2928084</v>
      </c>
      <c r="F30" s="5">
        <f t="shared" ref="E30:AK30" si="64">E30*((1+F24)^F27)</f>
        <v>3015926.52</v>
      </c>
      <c r="G30" s="5">
        <f>F30*((1+G24)^G27)</f>
        <v>3106404.3156000003</v>
      </c>
      <c r="H30" s="5">
        <f>G30*((1+H24)^H27)*1.15</f>
        <v>3679535.9118282003</v>
      </c>
      <c r="I30" s="5">
        <f t="shared" si="64"/>
        <v>3789921.9891830464</v>
      </c>
      <c r="J30" s="5">
        <f t="shared" si="64"/>
        <v>3903619.6488585379</v>
      </c>
      <c r="K30" s="5">
        <f t="shared" ref="K30:AL30" si="65">J30*((1+K24)^K27)*1.15</f>
        <v>4623837.4740729379</v>
      </c>
      <c r="L30" s="5">
        <f t="shared" si="64"/>
        <v>4762552.5982951261</v>
      </c>
      <c r="M30" s="5">
        <f t="shared" si="64"/>
        <v>4905429.1762439804</v>
      </c>
      <c r="N30" s="5">
        <f t="shared" ref="N30:AL30" si="66">M30*((1+N24)^N27)*1.15</f>
        <v>5810480.8592609949</v>
      </c>
      <c r="O30" s="5">
        <f t="shared" si="64"/>
        <v>5984795.2850388251</v>
      </c>
      <c r="P30" s="5">
        <f t="shared" si="64"/>
        <v>6164339.1435899902</v>
      </c>
      <c r="Q30" s="5">
        <f t="shared" ref="Q30:AL30" si="67">P30*((1+Q24)^Q27)*1.15</f>
        <v>7301659.7155823437</v>
      </c>
      <c r="R30" s="5">
        <f t="shared" si="64"/>
        <v>7520709.5070498139</v>
      </c>
      <c r="S30" s="5">
        <f t="shared" si="64"/>
        <v>7746330.7922613081</v>
      </c>
      <c r="T30" s="5">
        <f t="shared" ref="T30:AL30" si="68">S30*((1+T24)^T27)*1.15</f>
        <v>9175528.8234335184</v>
      </c>
      <c r="U30" s="5">
        <f t="shared" si="64"/>
        <v>9450794.6881365236</v>
      </c>
      <c r="V30" s="5">
        <f t="shared" si="64"/>
        <v>9734318.5287806187</v>
      </c>
      <c r="W30" s="5">
        <f t="shared" ref="W30:AL30" si="69">V30*((1+W24)^W27)*1.15</f>
        <v>11530300.297340643</v>
      </c>
      <c r="X30" s="5">
        <f t="shared" si="64"/>
        <v>11876209.306260861</v>
      </c>
      <c r="Y30" s="5">
        <f t="shared" si="64"/>
        <v>12232495.585448688</v>
      </c>
      <c r="Z30" s="5">
        <f t="shared" ref="Z30:AL30" si="70">Y30*((1+Z24)^Z27)*1.15</f>
        <v>14489391.020963971</v>
      </c>
      <c r="AA30" s="5">
        <f t="shared" si="64"/>
        <v>14924072.751592889</v>
      </c>
      <c r="AB30" s="5">
        <f t="shared" si="64"/>
        <v>15371794.934140677</v>
      </c>
      <c r="AC30" s="5">
        <f t="shared" ref="AC30:AL30" si="71">AB30*((1+AC24)^AC27)*1.15</f>
        <v>18207891.099489629</v>
      </c>
      <c r="AD30" s="5">
        <f t="shared" si="64"/>
        <v>18754127.832474317</v>
      </c>
      <c r="AE30" s="5">
        <f t="shared" si="64"/>
        <v>19316751.667448547</v>
      </c>
      <c r="AF30" s="5">
        <f t="shared" ref="AF30:AL30" si="72">AE30*((1+AF24)^AF27)*1.15</f>
        <v>22880692.350092802</v>
      </c>
      <c r="AG30" s="5">
        <f t="shared" si="64"/>
        <v>23567113.120595586</v>
      </c>
      <c r="AH30" s="5">
        <f t="shared" si="64"/>
        <v>24274126.514213454</v>
      </c>
      <c r="AI30" s="5">
        <f t="shared" ref="AI30:AL30" si="73">AH30*((1+AI24)^AI27)*1.15</f>
        <v>28752702.856085837</v>
      </c>
      <c r="AJ30" s="5">
        <f t="shared" si="64"/>
        <v>29615283.941768412</v>
      </c>
      <c r="AK30" s="5">
        <f t="shared" si="64"/>
        <v>30503742.460021466</v>
      </c>
      <c r="AL30" s="5">
        <f t="shared" ref="AL30:AN30" si="74">AK30*((1+AL24)^AL27)*1.15</f>
        <v>36131682.943895422</v>
      </c>
      <c r="AM30" s="5">
        <f t="shared" ref="AM30:AN30" si="75">AL30*((1+AM24)^AM27)</f>
        <v>37215633.432212286</v>
      </c>
      <c r="AN30" s="5">
        <f>AM30*((1+AN24)^AN27)</f>
        <v>38332102.435178652</v>
      </c>
    </row>
    <row r="31" spans="2:40" x14ac:dyDescent="0.25">
      <c r="C31" s="4">
        <f>-FV(C26,C28,C30,C29,1)</f>
        <v>29880713.149227407</v>
      </c>
      <c r="D31" s="4">
        <f>-FV(D26,D28,D30,D29,1)</f>
        <v>62749497.613377556</v>
      </c>
      <c r="E31" s="4">
        <f t="shared" ref="E31:G31" si="76">-FV(E26,E28,E30,E29,1)</f>
        <v>103597478.31333165</v>
      </c>
      <c r="F31" s="4">
        <f t="shared" si="76"/>
        <v>148398483.13829306</v>
      </c>
      <c r="G31" s="4">
        <f t="shared" si="76"/>
        <v>197462033.7412926</v>
      </c>
      <c r="H31" s="4">
        <f>-FV(H26,H28,H30,H29,1)</f>
        <v>257095691.56302449</v>
      </c>
      <c r="I31" s="4">
        <f>-FV(I26,I28,I30,I29,1)</f>
        <v>322278044.89607286</v>
      </c>
      <c r="J31" s="4">
        <f t="shared" ref="J31" si="77">-FV(J26,J28,J30,J29,1)</f>
        <v>393438732.61014372</v>
      </c>
      <c r="K31" s="4">
        <f t="shared" ref="K31" si="78">-FV(K26,K28,K30,K29,1)</f>
        <v>478547594.39761281</v>
      </c>
      <c r="L31" s="4">
        <f t="shared" ref="L31" si="79">-FV(L26,L28,L30,L29,1)</f>
        <v>571341121.02534747</v>
      </c>
      <c r="M31" s="4">
        <f>-FV(M26,M28,M30,M29,1)</f>
        <v>672409050.36762071</v>
      </c>
      <c r="N31" s="4">
        <f>-FV(N26,N28,N30,N29,1)</f>
        <v>791819897.14946008</v>
      </c>
      <c r="O31" s="4">
        <f t="shared" ref="O31" si="80">-FV(O26,O28,O30,O29,1)</f>
        <v>921759769.60371137</v>
      </c>
      <c r="P31" s="4">
        <f t="shared" ref="P31" si="81">-FV(P26,P28,P30,P29,1)</f>
        <v>1063030807.519374</v>
      </c>
      <c r="Q31" s="4">
        <f t="shared" ref="Q31" si="82">-FV(Q26,Q28,Q30,Q29,1)</f>
        <v>1228350797.160141</v>
      </c>
      <c r="R31" s="4">
        <f>-FV(R26,R28,R30,R29,1)</f>
        <v>1407970421.0691938</v>
      </c>
      <c r="S31" s="4">
        <f>-FV(S26,S28,S30,S29,1)</f>
        <v>1602972470.6951158</v>
      </c>
      <c r="T31" s="4">
        <f t="shared" ref="T31" si="83">-FV(T26,T28,T30,T29,1)</f>
        <v>1829418603.9627261</v>
      </c>
      <c r="U31" s="4">
        <f t="shared" ref="U31" si="84">-FV(U26,U28,U30,U29,1)</f>
        <v>2075143108.3686378</v>
      </c>
      <c r="V31" s="4">
        <f t="shared" ref="V31" si="85">-FV(V26,V28,V30,V29,1)</f>
        <v>2341598284.1468186</v>
      </c>
      <c r="W31" s="4">
        <f>-FV(W26,W28,W30,W29,1)</f>
        <v>2649065828.9159656</v>
      </c>
      <c r="X31" s="4">
        <f>-FV(X26,X28,X30,X29,1)</f>
        <v>2982362771.7653193</v>
      </c>
      <c r="Y31" s="4">
        <f t="shared" ref="Y31" si="86">-FV(Y26,Y28,Y30,Y29,1)</f>
        <v>3343426370.6588845</v>
      </c>
      <c r="Z31" s="4">
        <f t="shared" ref="Z31" si="87">-FV(Z26,Z28,Z30,Z29,1)</f>
        <v>3757863440.2735133</v>
      </c>
      <c r="AA31" s="4">
        <f t="shared" ref="AA31" si="88">-FV(AA26,AA28,AA30,AA29,1)</f>
        <v>4206723021.471221</v>
      </c>
      <c r="AB31" s="4">
        <f>-FV(AB26,AB28,AB30,AB29,1)</f>
        <v>4692577047.5641251</v>
      </c>
      <c r="AC31" s="4">
        <f>-FV(AC26,AC28,AC30,AC29,1)</f>
        <v>5247751095.4753723</v>
      </c>
      <c r="AD31" s="4">
        <f t="shared" ref="AD31" si="89">-FV(AD26,AD28,AD30,AD29,1)</f>
        <v>5848588136.3778601</v>
      </c>
      <c r="AE31" s="4">
        <f t="shared" ref="AE31" si="90">-FV(AE26,AE28,AE30,AE29,1)</f>
        <v>6498488604.0700979</v>
      </c>
      <c r="AF31" s="4">
        <f t="shared" ref="AF31" si="91">-FV(AF26,AF28,AF30,AF29,1)</f>
        <v>7238254225.0086908</v>
      </c>
      <c r="AG31" s="4">
        <f>-FV(AG26,AG28,AG30,AG29,1)</f>
        <v>8038349581.9725952</v>
      </c>
      <c r="AH31" s="4">
        <f>-FV(AH26,AH28,AH30,AH29,1)</f>
        <v>8903254140.7603722</v>
      </c>
      <c r="AI31" s="4">
        <f t="shared" ref="AI31" si="92">-FV(AI26,AI28,AI30,AI29,1)</f>
        <v>9884461624.9084606</v>
      </c>
      <c r="AJ31" s="4">
        <f t="shared" ref="AJ31:AL31" si="93">-FV(AJ26,AJ28,AJ30,AJ29,1)</f>
        <v>10945093023.775763</v>
      </c>
      <c r="AK31" s="4">
        <f t="shared" ref="AK31" si="94">-FV(AK26,AK28,AK30,AK29,1)</f>
        <v>12091030193.117489</v>
      </c>
      <c r="AL31" s="4">
        <f t="shared" si="93"/>
        <v>13387252495.654619</v>
      </c>
      <c r="AM31" s="4">
        <f t="shared" ref="AM31" si="95">-FV(AM26,AM28,AM30,AM29,1)</f>
        <v>14787705865.039915</v>
      </c>
      <c r="AN31" s="4">
        <f t="shared" ref="AN31" si="96">-FV(AN26,AN28,AN30,AN29,1)</f>
        <v>16300091341.122866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Baihaqi Aulia Asy'ari</dc:creator>
  <cp:lastModifiedBy>M. Baihaqi Aulia Asy'ari</cp:lastModifiedBy>
  <dcterms:created xsi:type="dcterms:W3CDTF">2022-12-01T01:43:15Z</dcterms:created>
  <dcterms:modified xsi:type="dcterms:W3CDTF">2022-12-01T14:36:53Z</dcterms:modified>
</cp:coreProperties>
</file>